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837df24d0b4136d5/Escritorio/Cursos de computación/Herramientas de Datos I/Examen virtual 2/"/>
    </mc:Choice>
  </mc:AlternateContent>
  <xr:revisionPtr revIDLastSave="1235" documentId="8_{93A9FEB6-C208-4DB0-96E8-63A64E139F88}" xr6:coauthVersionLast="47" xr6:coauthVersionMax="47" xr10:uidLastSave="{E66528E8-5A04-48DC-AF09-39F1A0F3AB5C}"/>
  <bookViews>
    <workbookView xWindow="-120" yWindow="-120" windowWidth="20730" windowHeight="11760" activeTab="2" xr2:uid="{8C619343-EFDC-4FD9-9563-F26D628948A7}"/>
  </bookViews>
  <sheets>
    <sheet name="moras" sheetId="2" r:id="rId1"/>
    <sheet name="Gráficos morosidad categóricas" sheetId="6" r:id="rId2"/>
    <sheet name="Gráficos morosidad numéricas" sheetId="13" r:id="rId3"/>
  </sheets>
  <definedNames>
    <definedName name="DatosExternos_1" localSheetId="0" hidden="1">moras!$A$1:$I$5001</definedName>
  </definedNames>
  <calcPr calcId="191029"/>
  <pivotCaches>
    <pivotCache cacheId="28" r:id="rId4"/>
    <pivotCache cacheId="81" r:id="rId5"/>
    <pivotCache cacheId="60" r:id="rId6"/>
    <pivotCache cacheId="64" r:id="rId7"/>
    <pivotCache cacheId="68" r:id="rId8"/>
    <pivotCache cacheId="72" r:id="rId9"/>
    <pivotCache cacheId="76" r:id="rId10"/>
    <pivotCache cacheId="85" r:id="rId11"/>
    <pivotCache cacheId="89"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3" l="1"/>
  <c r="B3" i="13"/>
  <c r="B5" i="13"/>
  <c r="B2" i="13"/>
  <c r="B2" i="6"/>
  <c r="B3" i="6"/>
  <c r="B5" i="6"/>
  <c r="B6" i="6"/>
  <c r="B19" i="6"/>
  <c r="B18" i="6"/>
  <c r="B16" i="6"/>
  <c r="B15" i="6"/>
  <c r="B12" i="6"/>
  <c r="B11" i="6"/>
  <c r="B10" i="6"/>
  <c r="B9" i="6"/>
  <c r="B8" i="6"/>
  <c r="B13" i="6"/>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S17" i="2"/>
  <c r="S13" i="2"/>
  <c r="S18" i="2"/>
  <c r="S16" i="2"/>
  <c r="S15" i="2"/>
  <c r="S14"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2" i="2"/>
  <c r="P54" i="2"/>
  <c r="P55" i="2"/>
  <c r="P56" i="2"/>
  <c r="P57" i="2"/>
  <c r="P58" i="2"/>
  <c r="P59" i="2"/>
  <c r="P60" i="2"/>
  <c r="P61" i="2"/>
  <c r="P62" i="2"/>
  <c r="P63" i="2"/>
  <c r="P64" i="2"/>
  <c r="P65" i="2"/>
  <c r="P66" i="2"/>
  <c r="P67" i="2"/>
  <c r="P68" i="2"/>
  <c r="P69" i="2"/>
  <c r="P70"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N3" i="2"/>
  <c r="N4" i="2"/>
  <c r="N5" i="2"/>
  <c r="N6" i="2"/>
  <c r="N7" i="2"/>
  <c r="N8" i="2"/>
  <c r="N9" i="2"/>
  <c r="N10" i="2"/>
  <c r="N11" i="2"/>
  <c r="N12" i="2"/>
  <c r="N13" i="2"/>
  <c r="N14" i="2"/>
  <c r="N15" i="2"/>
  <c r="N16" i="2"/>
  <c r="N17" i="2"/>
  <c r="N18" i="2"/>
  <c r="N19" i="2"/>
  <c r="N20" i="2"/>
  <c r="N21" i="2"/>
  <c r="N23" i="2"/>
  <c r="N24" i="2"/>
  <c r="N25" i="2"/>
  <c r="N26" i="2"/>
  <c r="N27" i="2"/>
  <c r="N28" i="2"/>
  <c r="N29" i="2"/>
  <c r="N30" i="2"/>
  <c r="N31" i="2"/>
  <c r="N32" i="2"/>
  <c r="N33" i="2"/>
  <c r="N34" i="2"/>
  <c r="N35" i="2"/>
  <c r="N36"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S9" i="2"/>
  <c r="T9" i="2"/>
  <c r="U9" i="2"/>
  <c r="V9" i="2"/>
  <c r="W9" i="2"/>
  <c r="X9" i="2"/>
  <c r="Y9" i="2"/>
  <c r="Z9" i="2"/>
  <c r="R9" i="2"/>
  <c r="X5" i="2"/>
  <c r="X4" i="2"/>
  <c r="W4" i="2"/>
  <c r="W5" i="2"/>
  <c r="U5" i="2"/>
  <c r="U4" i="2"/>
  <c r="T5" i="2"/>
  <c r="T4" i="2"/>
  <c r="V5" i="2"/>
  <c r="V4" i="2"/>
  <c r="S5" i="2"/>
  <c r="P71" i="2" s="1"/>
  <c r="S4" i="2"/>
  <c r="J636" i="2" s="1"/>
  <c r="K636" i="2" s="1"/>
  <c r="K19" i="13"/>
  <c r="P53" i="2" l="1"/>
  <c r="P51" i="2"/>
  <c r="N2" i="2"/>
  <c r="N22" i="2"/>
  <c r="N37" i="2"/>
  <c r="J4995" i="2"/>
  <c r="K4995" i="2" s="1"/>
  <c r="J4987" i="2"/>
  <c r="K4987" i="2" s="1"/>
  <c r="J4979" i="2"/>
  <c r="K4979" i="2" s="1"/>
  <c r="J4971" i="2"/>
  <c r="K4971" i="2" s="1"/>
  <c r="J4963" i="2"/>
  <c r="K4963" i="2" s="1"/>
  <c r="J4955" i="2"/>
  <c r="K4955" i="2" s="1"/>
  <c r="J4947" i="2"/>
  <c r="K4947" i="2" s="1"/>
  <c r="J4939" i="2"/>
  <c r="K4939" i="2" s="1"/>
  <c r="J4931" i="2"/>
  <c r="K4931" i="2" s="1"/>
  <c r="J4923" i="2"/>
  <c r="K4923" i="2" s="1"/>
  <c r="J4915" i="2"/>
  <c r="K4915" i="2" s="1"/>
  <c r="J4907" i="2"/>
  <c r="K4907" i="2" s="1"/>
  <c r="J4899" i="2"/>
  <c r="K4899" i="2" s="1"/>
  <c r="J4891" i="2"/>
  <c r="K4891" i="2" s="1"/>
  <c r="J4883" i="2"/>
  <c r="K4883" i="2" s="1"/>
  <c r="J4875" i="2"/>
  <c r="K4875" i="2" s="1"/>
  <c r="J4867" i="2"/>
  <c r="K4867" i="2" s="1"/>
  <c r="J4859" i="2"/>
  <c r="K4859" i="2" s="1"/>
  <c r="J4851" i="2"/>
  <c r="K4851" i="2" s="1"/>
  <c r="J4843" i="2"/>
  <c r="K4843" i="2" s="1"/>
  <c r="J4835" i="2"/>
  <c r="K4835" i="2" s="1"/>
  <c r="J4827" i="2"/>
  <c r="K4827" i="2" s="1"/>
  <c r="J4819" i="2"/>
  <c r="K4819" i="2" s="1"/>
  <c r="J4811" i="2"/>
  <c r="K4811" i="2" s="1"/>
  <c r="J4803" i="2"/>
  <c r="K4803" i="2" s="1"/>
  <c r="J4795" i="2"/>
  <c r="K4795" i="2" s="1"/>
  <c r="J4787" i="2"/>
  <c r="K4787" i="2" s="1"/>
  <c r="J4779" i="2"/>
  <c r="K4779" i="2" s="1"/>
  <c r="J4771" i="2"/>
  <c r="K4771" i="2" s="1"/>
  <c r="J4763" i="2"/>
  <c r="K4763" i="2" s="1"/>
  <c r="J4755" i="2"/>
  <c r="K4755" i="2" s="1"/>
  <c r="J4747" i="2"/>
  <c r="K4747" i="2" s="1"/>
  <c r="J4739" i="2"/>
  <c r="K4739" i="2" s="1"/>
  <c r="J4731" i="2"/>
  <c r="K4731" i="2" s="1"/>
  <c r="J4723" i="2"/>
  <c r="K4723" i="2" s="1"/>
  <c r="J4715" i="2"/>
  <c r="K4715" i="2" s="1"/>
  <c r="J4707" i="2"/>
  <c r="K4707" i="2" s="1"/>
  <c r="J4699" i="2"/>
  <c r="K4699" i="2" s="1"/>
  <c r="J4691" i="2"/>
  <c r="K4691" i="2" s="1"/>
  <c r="J4683" i="2"/>
  <c r="K4683" i="2" s="1"/>
  <c r="J4675" i="2"/>
  <c r="K4675" i="2" s="1"/>
  <c r="J4667" i="2"/>
  <c r="K4667" i="2" s="1"/>
  <c r="J4659" i="2"/>
  <c r="K4659" i="2" s="1"/>
  <c r="J4651" i="2"/>
  <c r="K4651" i="2" s="1"/>
  <c r="J4643" i="2"/>
  <c r="K4643" i="2" s="1"/>
  <c r="J4635" i="2"/>
  <c r="K4635" i="2" s="1"/>
  <c r="J4627" i="2"/>
  <c r="K4627" i="2" s="1"/>
  <c r="J4619" i="2"/>
  <c r="K4619" i="2" s="1"/>
  <c r="J4611" i="2"/>
  <c r="K4611" i="2" s="1"/>
  <c r="J4603" i="2"/>
  <c r="K4603" i="2" s="1"/>
  <c r="J4595" i="2"/>
  <c r="K4595" i="2" s="1"/>
  <c r="J4587" i="2"/>
  <c r="K4587" i="2" s="1"/>
  <c r="J4579" i="2"/>
  <c r="K4579" i="2" s="1"/>
  <c r="J4571" i="2"/>
  <c r="K4571" i="2" s="1"/>
  <c r="J4563" i="2"/>
  <c r="K4563" i="2" s="1"/>
  <c r="J4555" i="2"/>
  <c r="K4555" i="2" s="1"/>
  <c r="J4547" i="2"/>
  <c r="K4547" i="2" s="1"/>
  <c r="J4539" i="2"/>
  <c r="K4539" i="2" s="1"/>
  <c r="J4531" i="2"/>
  <c r="K4531" i="2" s="1"/>
  <c r="J4523" i="2"/>
  <c r="K4523" i="2" s="1"/>
  <c r="J4515" i="2"/>
  <c r="K4515" i="2" s="1"/>
  <c r="J4507" i="2"/>
  <c r="K4507" i="2" s="1"/>
  <c r="J4499" i="2"/>
  <c r="K4499" i="2" s="1"/>
  <c r="J4491" i="2"/>
  <c r="K4491" i="2" s="1"/>
  <c r="J4483" i="2"/>
  <c r="K4483" i="2" s="1"/>
  <c r="J4475" i="2"/>
  <c r="K4475" i="2" s="1"/>
  <c r="J4467" i="2"/>
  <c r="K4467" i="2" s="1"/>
  <c r="J4459" i="2"/>
  <c r="K4459" i="2" s="1"/>
  <c r="J4451" i="2"/>
  <c r="K4451" i="2" s="1"/>
  <c r="J4443" i="2"/>
  <c r="K4443" i="2" s="1"/>
  <c r="J4435" i="2"/>
  <c r="K4435" i="2" s="1"/>
  <c r="J4427" i="2"/>
  <c r="K4427" i="2" s="1"/>
  <c r="J4419" i="2"/>
  <c r="K4419" i="2" s="1"/>
  <c r="J4410" i="2"/>
  <c r="K4410" i="2" s="1"/>
  <c r="J4400" i="2"/>
  <c r="K4400" i="2" s="1"/>
  <c r="J4390" i="2"/>
  <c r="K4390" i="2" s="1"/>
  <c r="J4378" i="2"/>
  <c r="K4378" i="2" s="1"/>
  <c r="J4368" i="2"/>
  <c r="K4368" i="2" s="1"/>
  <c r="J4358" i="2"/>
  <c r="K4358" i="2" s="1"/>
  <c r="J4346" i="2"/>
  <c r="K4346" i="2" s="1"/>
  <c r="J4336" i="2"/>
  <c r="K4336" i="2" s="1"/>
  <c r="J4326" i="2"/>
  <c r="K4326" i="2" s="1"/>
  <c r="J4314" i="2"/>
  <c r="K4314" i="2" s="1"/>
  <c r="J4304" i="2"/>
  <c r="K4304" i="2" s="1"/>
  <c r="J4294" i="2"/>
  <c r="K4294" i="2" s="1"/>
  <c r="J4282" i="2"/>
  <c r="K4282" i="2" s="1"/>
  <c r="J4271" i="2"/>
  <c r="K4271" i="2" s="1"/>
  <c r="J4257" i="2"/>
  <c r="K4257" i="2" s="1"/>
  <c r="J4246" i="2"/>
  <c r="K4246" i="2" s="1"/>
  <c r="J4232" i="2"/>
  <c r="K4232" i="2" s="1"/>
  <c r="J4218" i="2"/>
  <c r="K4218" i="2" s="1"/>
  <c r="J4207" i="2"/>
  <c r="K4207" i="2" s="1"/>
  <c r="J4193" i="2"/>
  <c r="K4193" i="2" s="1"/>
  <c r="J4178" i="2"/>
  <c r="K4178" i="2" s="1"/>
  <c r="J4162" i="2"/>
  <c r="K4162" i="2" s="1"/>
  <c r="J4144" i="2"/>
  <c r="K4144" i="2" s="1"/>
  <c r="J4126" i="2"/>
  <c r="K4126" i="2" s="1"/>
  <c r="J4103" i="2"/>
  <c r="K4103" i="2" s="1"/>
  <c r="J4080" i="2"/>
  <c r="K4080" i="2" s="1"/>
  <c r="J4062" i="2"/>
  <c r="K4062" i="2" s="1"/>
  <c r="J4039" i="2"/>
  <c r="K4039" i="2" s="1"/>
  <c r="J4016" i="2"/>
  <c r="K4016" i="2" s="1"/>
  <c r="J3998" i="2"/>
  <c r="K3998" i="2" s="1"/>
  <c r="J3975" i="2"/>
  <c r="K3975" i="2" s="1"/>
  <c r="J3952" i="2"/>
  <c r="K3952" i="2" s="1"/>
  <c r="J3934" i="2"/>
  <c r="K3934" i="2" s="1"/>
  <c r="J3911" i="2"/>
  <c r="K3911" i="2" s="1"/>
  <c r="J3888" i="2"/>
  <c r="K3888" i="2" s="1"/>
  <c r="J3870" i="2"/>
  <c r="K3870" i="2" s="1"/>
  <c r="J3847" i="2"/>
  <c r="K3847" i="2" s="1"/>
  <c r="J3824" i="2"/>
  <c r="K3824" i="2" s="1"/>
  <c r="J3806" i="2"/>
  <c r="K3806" i="2" s="1"/>
  <c r="J3783" i="2"/>
  <c r="K3783" i="2" s="1"/>
  <c r="J3752" i="2"/>
  <c r="K3752" i="2" s="1"/>
  <c r="J3728" i="2"/>
  <c r="K3728" i="2" s="1"/>
  <c r="J3697" i="2"/>
  <c r="K3697" i="2" s="1"/>
  <c r="J3662" i="2"/>
  <c r="K3662" i="2" s="1"/>
  <c r="J3629" i="2"/>
  <c r="K3629" i="2" s="1"/>
  <c r="J3582" i="2"/>
  <c r="K3582" i="2" s="1"/>
  <c r="J3535" i="2"/>
  <c r="K3535" i="2" s="1"/>
  <c r="J3501" i="2"/>
  <c r="K3501" i="2" s="1"/>
  <c r="J3454" i="2"/>
  <c r="K3454" i="2" s="1"/>
  <c r="J3398" i="2"/>
  <c r="K3398" i="2" s="1"/>
  <c r="J3312" i="2"/>
  <c r="K3312" i="2" s="1"/>
  <c r="J3229" i="2"/>
  <c r="K3229" i="2" s="1"/>
  <c r="J3142" i="2"/>
  <c r="K3142" i="2" s="1"/>
  <c r="J3056" i="2"/>
  <c r="K3056" i="2" s="1"/>
  <c r="J2973" i="2"/>
  <c r="K2973" i="2" s="1"/>
  <c r="J2886" i="2"/>
  <c r="K2886" i="2" s="1"/>
  <c r="J2800" i="2"/>
  <c r="K2800" i="2" s="1"/>
  <c r="J2717" i="2"/>
  <c r="K2717" i="2" s="1"/>
  <c r="J2590" i="2"/>
  <c r="K2590" i="2" s="1"/>
  <c r="J2462" i="2"/>
  <c r="K2462" i="2" s="1"/>
  <c r="J2334" i="2"/>
  <c r="K2334" i="2" s="1"/>
  <c r="J2206" i="2"/>
  <c r="K2206" i="2" s="1"/>
  <c r="J2078" i="2"/>
  <c r="K2078" i="2" s="1"/>
  <c r="J1950" i="2"/>
  <c r="K1950" i="2" s="1"/>
  <c r="J1822" i="2"/>
  <c r="K1822" i="2" s="1"/>
  <c r="J1694" i="2"/>
  <c r="K1694" i="2" s="1"/>
  <c r="J1566" i="2"/>
  <c r="K1566" i="2" s="1"/>
  <c r="J1437" i="2"/>
  <c r="K1437" i="2" s="1"/>
  <c r="J1083" i="2"/>
  <c r="K1083" i="2" s="1"/>
  <c r="J92" i="2"/>
  <c r="K92" i="2" s="1"/>
  <c r="J4970" i="2"/>
  <c r="K4970" i="2" s="1"/>
  <c r="J4954" i="2"/>
  <c r="K4954" i="2" s="1"/>
  <c r="J4914" i="2"/>
  <c r="K4914" i="2" s="1"/>
  <c r="J4882" i="2"/>
  <c r="K4882" i="2" s="1"/>
  <c r="J4858" i="2"/>
  <c r="K4858" i="2" s="1"/>
  <c r="J4818" i="2"/>
  <c r="K4818" i="2" s="1"/>
  <c r="J4794" i="2"/>
  <c r="K4794" i="2" s="1"/>
  <c r="J4778" i="2"/>
  <c r="K4778" i="2" s="1"/>
  <c r="J4746" i="2"/>
  <c r="K4746" i="2" s="1"/>
  <c r="J4714" i="2"/>
  <c r="K4714" i="2" s="1"/>
  <c r="J4690" i="2"/>
  <c r="K4690" i="2" s="1"/>
  <c r="J4650" i="2"/>
  <c r="K4650" i="2" s="1"/>
  <c r="J4618" i="2"/>
  <c r="K4618" i="2" s="1"/>
  <c r="J4586" i="2"/>
  <c r="K4586" i="2" s="1"/>
  <c r="J4570" i="2"/>
  <c r="K4570" i="2" s="1"/>
  <c r="J4538" i="2"/>
  <c r="K4538" i="2" s="1"/>
  <c r="J4506" i="2"/>
  <c r="K4506" i="2" s="1"/>
  <c r="J4482" i="2"/>
  <c r="K4482" i="2" s="1"/>
  <c r="J4442" i="2"/>
  <c r="K4442" i="2" s="1"/>
  <c r="J4418" i="2"/>
  <c r="K4418" i="2" s="1"/>
  <c r="J4389" i="2"/>
  <c r="K4389" i="2" s="1"/>
  <c r="J4345" i="2"/>
  <c r="K4345" i="2" s="1"/>
  <c r="J4313" i="2"/>
  <c r="K4313" i="2" s="1"/>
  <c r="J4281" i="2"/>
  <c r="K4281" i="2" s="1"/>
  <c r="J4242" i="2"/>
  <c r="K4242" i="2" s="1"/>
  <c r="J4206" i="2"/>
  <c r="K4206" i="2" s="1"/>
  <c r="J4176" i="2"/>
  <c r="K4176" i="2" s="1"/>
  <c r="J4102" i="2"/>
  <c r="K4102" i="2" s="1"/>
  <c r="J4056" i="2"/>
  <c r="K4056" i="2" s="1"/>
  <c r="J4015" i="2"/>
  <c r="K4015" i="2" s="1"/>
  <c r="J3928" i="2"/>
  <c r="K3928" i="2" s="1"/>
  <c r="J3887" i="2"/>
  <c r="K3887" i="2" s="1"/>
  <c r="J3846" i="2"/>
  <c r="K3846" i="2" s="1"/>
  <c r="J3800" i="2"/>
  <c r="K3800" i="2" s="1"/>
  <c r="J3696" i="2"/>
  <c r="K3696" i="2" s="1"/>
  <c r="J3615" i="2"/>
  <c r="K3615" i="2" s="1"/>
  <c r="J3534" i="2"/>
  <c r="K3534" i="2" s="1"/>
  <c r="J3453" i="2"/>
  <c r="K3453" i="2" s="1"/>
  <c r="J3294" i="2"/>
  <c r="K3294" i="2" s="1"/>
  <c r="J3125" i="2"/>
  <c r="K3125" i="2" s="1"/>
  <c r="J2952" i="2"/>
  <c r="K2952" i="2" s="1"/>
  <c r="J2782" i="2"/>
  <c r="K2782" i="2" s="1"/>
  <c r="J2560" i="2"/>
  <c r="K2560" i="2" s="1"/>
  <c r="J2304" i="2"/>
  <c r="K2304" i="2" s="1"/>
  <c r="J2048" i="2"/>
  <c r="K2048" i="2" s="1"/>
  <c r="J1792" i="2"/>
  <c r="K1792" i="2" s="1"/>
  <c r="J5001" i="2"/>
  <c r="K5001" i="2" s="1"/>
  <c r="J4993" i="2"/>
  <c r="K4993" i="2" s="1"/>
  <c r="J4985" i="2"/>
  <c r="K4985" i="2" s="1"/>
  <c r="J4977" i="2"/>
  <c r="K4977" i="2" s="1"/>
  <c r="J4969" i="2"/>
  <c r="K4969" i="2" s="1"/>
  <c r="J4961" i="2"/>
  <c r="K4961" i="2" s="1"/>
  <c r="J4953" i="2"/>
  <c r="K4953" i="2" s="1"/>
  <c r="J4945" i="2"/>
  <c r="K4945" i="2" s="1"/>
  <c r="J4937" i="2"/>
  <c r="K4937" i="2" s="1"/>
  <c r="J4929" i="2"/>
  <c r="K4929" i="2" s="1"/>
  <c r="J4921" i="2"/>
  <c r="K4921" i="2" s="1"/>
  <c r="J4913" i="2"/>
  <c r="K4913" i="2" s="1"/>
  <c r="J4905" i="2"/>
  <c r="K4905" i="2" s="1"/>
  <c r="J4897" i="2"/>
  <c r="K4897" i="2" s="1"/>
  <c r="J4889" i="2"/>
  <c r="K4889" i="2" s="1"/>
  <c r="J4881" i="2"/>
  <c r="K4881" i="2" s="1"/>
  <c r="J4873" i="2"/>
  <c r="K4873" i="2" s="1"/>
  <c r="J4865" i="2"/>
  <c r="K4865" i="2" s="1"/>
  <c r="J4857" i="2"/>
  <c r="K4857" i="2" s="1"/>
  <c r="J4849" i="2"/>
  <c r="K4849" i="2" s="1"/>
  <c r="J4841" i="2"/>
  <c r="K4841" i="2" s="1"/>
  <c r="J4833" i="2"/>
  <c r="K4833" i="2" s="1"/>
  <c r="J4825" i="2"/>
  <c r="K4825" i="2" s="1"/>
  <c r="J4817" i="2"/>
  <c r="K4817" i="2" s="1"/>
  <c r="J4809" i="2"/>
  <c r="K4809" i="2" s="1"/>
  <c r="J4801" i="2"/>
  <c r="K4801" i="2" s="1"/>
  <c r="J4793" i="2"/>
  <c r="K4793" i="2" s="1"/>
  <c r="J4785" i="2"/>
  <c r="K4785" i="2" s="1"/>
  <c r="J4777" i="2"/>
  <c r="K4777" i="2" s="1"/>
  <c r="J4769" i="2"/>
  <c r="K4769" i="2" s="1"/>
  <c r="J4761" i="2"/>
  <c r="K4761" i="2" s="1"/>
  <c r="J4753" i="2"/>
  <c r="K4753" i="2" s="1"/>
  <c r="J4745" i="2"/>
  <c r="K4745" i="2" s="1"/>
  <c r="J4737" i="2"/>
  <c r="K4737" i="2" s="1"/>
  <c r="J4729" i="2"/>
  <c r="K4729" i="2" s="1"/>
  <c r="J4721" i="2"/>
  <c r="K4721" i="2" s="1"/>
  <c r="J4713" i="2"/>
  <c r="K4713" i="2" s="1"/>
  <c r="J4705" i="2"/>
  <c r="K4705" i="2" s="1"/>
  <c r="J4697" i="2"/>
  <c r="K4697" i="2" s="1"/>
  <c r="J4689" i="2"/>
  <c r="K4689" i="2" s="1"/>
  <c r="J4681" i="2"/>
  <c r="K4681" i="2" s="1"/>
  <c r="J4673" i="2"/>
  <c r="K4673" i="2" s="1"/>
  <c r="J4665" i="2"/>
  <c r="K4665" i="2" s="1"/>
  <c r="J4657" i="2"/>
  <c r="K4657" i="2" s="1"/>
  <c r="J4649" i="2"/>
  <c r="K4649" i="2" s="1"/>
  <c r="J4641" i="2"/>
  <c r="K4641" i="2" s="1"/>
  <c r="J4633" i="2"/>
  <c r="K4633" i="2" s="1"/>
  <c r="J4625" i="2"/>
  <c r="K4625" i="2" s="1"/>
  <c r="J4617" i="2"/>
  <c r="K4617" i="2" s="1"/>
  <c r="J4609" i="2"/>
  <c r="K4609" i="2" s="1"/>
  <c r="J4601" i="2"/>
  <c r="K4601" i="2" s="1"/>
  <c r="J4593" i="2"/>
  <c r="K4593" i="2" s="1"/>
  <c r="J4585" i="2"/>
  <c r="K4585" i="2" s="1"/>
  <c r="J4577" i="2"/>
  <c r="K4577" i="2" s="1"/>
  <c r="J4569" i="2"/>
  <c r="K4569" i="2" s="1"/>
  <c r="J4561" i="2"/>
  <c r="K4561" i="2" s="1"/>
  <c r="J4553" i="2"/>
  <c r="K4553" i="2" s="1"/>
  <c r="J4545" i="2"/>
  <c r="K4545" i="2" s="1"/>
  <c r="J4537" i="2"/>
  <c r="K4537" i="2" s="1"/>
  <c r="J4529" i="2"/>
  <c r="K4529" i="2" s="1"/>
  <c r="J4521" i="2"/>
  <c r="K4521" i="2" s="1"/>
  <c r="J4513" i="2"/>
  <c r="K4513" i="2" s="1"/>
  <c r="J4505" i="2"/>
  <c r="K4505" i="2" s="1"/>
  <c r="J4497" i="2"/>
  <c r="K4497" i="2" s="1"/>
  <c r="J4489" i="2"/>
  <c r="K4489" i="2" s="1"/>
  <c r="J4481" i="2"/>
  <c r="K4481" i="2" s="1"/>
  <c r="J4473" i="2"/>
  <c r="K4473" i="2" s="1"/>
  <c r="J4465" i="2"/>
  <c r="K4465" i="2" s="1"/>
  <c r="J4457" i="2"/>
  <c r="K4457" i="2" s="1"/>
  <c r="J4449" i="2"/>
  <c r="K4449" i="2" s="1"/>
  <c r="J4441" i="2"/>
  <c r="K4441" i="2" s="1"/>
  <c r="J4433" i="2"/>
  <c r="K4433" i="2" s="1"/>
  <c r="J4425" i="2"/>
  <c r="K4425" i="2" s="1"/>
  <c r="J4417" i="2"/>
  <c r="K4417" i="2" s="1"/>
  <c r="J4408" i="2"/>
  <c r="K4408" i="2" s="1"/>
  <c r="J4398" i="2"/>
  <c r="K4398" i="2" s="1"/>
  <c r="J4386" i="2"/>
  <c r="K4386" i="2" s="1"/>
  <c r="J4376" i="2"/>
  <c r="K4376" i="2" s="1"/>
  <c r="J4366" i="2"/>
  <c r="K4366" i="2" s="1"/>
  <c r="J4354" i="2"/>
  <c r="K4354" i="2" s="1"/>
  <c r="J4344" i="2"/>
  <c r="K4344" i="2" s="1"/>
  <c r="J4334" i="2"/>
  <c r="K4334" i="2" s="1"/>
  <c r="J4322" i="2"/>
  <c r="K4322" i="2" s="1"/>
  <c r="J4312" i="2"/>
  <c r="K4312" i="2" s="1"/>
  <c r="J4302" i="2"/>
  <c r="K4302" i="2" s="1"/>
  <c r="J4290" i="2"/>
  <c r="K4290" i="2" s="1"/>
  <c r="J4280" i="2"/>
  <c r="K4280" i="2" s="1"/>
  <c r="J4266" i="2"/>
  <c r="K4266" i="2" s="1"/>
  <c r="J4255" i="2"/>
  <c r="K4255" i="2" s="1"/>
  <c r="J4241" i="2"/>
  <c r="K4241" i="2" s="1"/>
  <c r="J4230" i="2"/>
  <c r="K4230" i="2" s="1"/>
  <c r="J4216" i="2"/>
  <c r="K4216" i="2" s="1"/>
  <c r="J4202" i="2"/>
  <c r="K4202" i="2" s="1"/>
  <c r="J4191" i="2"/>
  <c r="K4191" i="2" s="1"/>
  <c r="J4175" i="2"/>
  <c r="K4175" i="2" s="1"/>
  <c r="J4159" i="2"/>
  <c r="K4159" i="2" s="1"/>
  <c r="J4142" i="2"/>
  <c r="K4142" i="2" s="1"/>
  <c r="J4119" i="2"/>
  <c r="K4119" i="2" s="1"/>
  <c r="J4096" i="2"/>
  <c r="K4096" i="2" s="1"/>
  <c r="J4078" i="2"/>
  <c r="K4078" i="2" s="1"/>
  <c r="J4055" i="2"/>
  <c r="K4055" i="2" s="1"/>
  <c r="J4032" i="2"/>
  <c r="K4032" i="2" s="1"/>
  <c r="J4014" i="2"/>
  <c r="K4014" i="2" s="1"/>
  <c r="J3991" i="2"/>
  <c r="K3991" i="2" s="1"/>
  <c r="J3968" i="2"/>
  <c r="K3968" i="2" s="1"/>
  <c r="J3950" i="2"/>
  <c r="K3950" i="2" s="1"/>
  <c r="J3927" i="2"/>
  <c r="K3927" i="2" s="1"/>
  <c r="J3904" i="2"/>
  <c r="K3904" i="2" s="1"/>
  <c r="J3886" i="2"/>
  <c r="K3886" i="2" s="1"/>
  <c r="J3863" i="2"/>
  <c r="K3863" i="2" s="1"/>
  <c r="J3840" i="2"/>
  <c r="K3840" i="2" s="1"/>
  <c r="J3822" i="2"/>
  <c r="K3822" i="2" s="1"/>
  <c r="J3799" i="2"/>
  <c r="K3799" i="2" s="1"/>
  <c r="J3774" i="2"/>
  <c r="K3774" i="2" s="1"/>
  <c r="J3750" i="2"/>
  <c r="K3750" i="2" s="1"/>
  <c r="J3719" i="2"/>
  <c r="K3719" i="2" s="1"/>
  <c r="J3687" i="2"/>
  <c r="K3687" i="2" s="1"/>
  <c r="J3658" i="2"/>
  <c r="K3658" i="2" s="1"/>
  <c r="J3614" i="2"/>
  <c r="K3614" i="2" s="1"/>
  <c r="J3567" i="2"/>
  <c r="K3567" i="2" s="1"/>
  <c r="J3533" i="2"/>
  <c r="K3533" i="2" s="1"/>
  <c r="J3486" i="2"/>
  <c r="K3486" i="2" s="1"/>
  <c r="J3439" i="2"/>
  <c r="K3439" i="2" s="1"/>
  <c r="J3376" i="2"/>
  <c r="K3376" i="2" s="1"/>
  <c r="J3293" i="2"/>
  <c r="K3293" i="2" s="1"/>
  <c r="J3206" i="2"/>
  <c r="K3206" i="2" s="1"/>
  <c r="J3120" i="2"/>
  <c r="K3120" i="2" s="1"/>
  <c r="J3037" i="2"/>
  <c r="K3037" i="2" s="1"/>
  <c r="J2950" i="2"/>
  <c r="K2950" i="2" s="1"/>
  <c r="J2864" i="2"/>
  <c r="K2864" i="2" s="1"/>
  <c r="J2781" i="2"/>
  <c r="K2781" i="2" s="1"/>
  <c r="J2686" i="2"/>
  <c r="K2686" i="2" s="1"/>
  <c r="J2558" i="2"/>
  <c r="K2558" i="2" s="1"/>
  <c r="J2430" i="2"/>
  <c r="K2430" i="2" s="1"/>
  <c r="J2302" i="2"/>
  <c r="K2302" i="2" s="1"/>
  <c r="J2174" i="2"/>
  <c r="K2174" i="2" s="1"/>
  <c r="J2046" i="2"/>
  <c r="K2046" i="2" s="1"/>
  <c r="J1918" i="2"/>
  <c r="K1918" i="2" s="1"/>
  <c r="J1790" i="2"/>
  <c r="K1790" i="2" s="1"/>
  <c r="J1662" i="2"/>
  <c r="K1662" i="2" s="1"/>
  <c r="J1534" i="2"/>
  <c r="K1534" i="2" s="1"/>
  <c r="J1384" i="2"/>
  <c r="K1384" i="2" s="1"/>
  <c r="J955" i="2"/>
  <c r="K955" i="2" s="1"/>
  <c r="J4986" i="2"/>
  <c r="K4986" i="2" s="1"/>
  <c r="J4946" i="2"/>
  <c r="K4946" i="2" s="1"/>
  <c r="J4922" i="2"/>
  <c r="K4922" i="2" s="1"/>
  <c r="J4890" i="2"/>
  <c r="K4890" i="2" s="1"/>
  <c r="J4850" i="2"/>
  <c r="K4850" i="2" s="1"/>
  <c r="J4826" i="2"/>
  <c r="K4826" i="2" s="1"/>
  <c r="J4802" i="2"/>
  <c r="K4802" i="2" s="1"/>
  <c r="J4770" i="2"/>
  <c r="K4770" i="2" s="1"/>
  <c r="J4738" i="2"/>
  <c r="K4738" i="2" s="1"/>
  <c r="J4706" i="2"/>
  <c r="K4706" i="2" s="1"/>
  <c r="J4682" i="2"/>
  <c r="K4682" i="2" s="1"/>
  <c r="J4658" i="2"/>
  <c r="K4658" i="2" s="1"/>
  <c r="J4626" i="2"/>
  <c r="K4626" i="2" s="1"/>
  <c r="J4602" i="2"/>
  <c r="K4602" i="2" s="1"/>
  <c r="J4562" i="2"/>
  <c r="K4562" i="2" s="1"/>
  <c r="J4530" i="2"/>
  <c r="K4530" i="2" s="1"/>
  <c r="J4498" i="2"/>
  <c r="K4498" i="2" s="1"/>
  <c r="J4466" i="2"/>
  <c r="K4466" i="2" s="1"/>
  <c r="J4450" i="2"/>
  <c r="K4450" i="2" s="1"/>
  <c r="J4426" i="2"/>
  <c r="K4426" i="2" s="1"/>
  <c r="J4377" i="2"/>
  <c r="K4377" i="2" s="1"/>
  <c r="J4335" i="2"/>
  <c r="K4335" i="2" s="1"/>
  <c r="J4303" i="2"/>
  <c r="K4303" i="2" s="1"/>
  <c r="J4270" i="2"/>
  <c r="K4270" i="2" s="1"/>
  <c r="J4256" i="2"/>
  <c r="K4256" i="2" s="1"/>
  <c r="J4192" i="2"/>
  <c r="K4192" i="2" s="1"/>
  <c r="J4160" i="2"/>
  <c r="K4160" i="2" s="1"/>
  <c r="J4079" i="2"/>
  <c r="K4079" i="2" s="1"/>
  <c r="J4038" i="2"/>
  <c r="K4038" i="2" s="1"/>
  <c r="J3992" i="2"/>
  <c r="K3992" i="2" s="1"/>
  <c r="J3910" i="2"/>
  <c r="K3910" i="2" s="1"/>
  <c r="J3864" i="2"/>
  <c r="K3864" i="2" s="1"/>
  <c r="J3823" i="2"/>
  <c r="K3823" i="2" s="1"/>
  <c r="J3782" i="2"/>
  <c r="K3782" i="2" s="1"/>
  <c r="J3661" i="2"/>
  <c r="K3661" i="2" s="1"/>
  <c r="J3581" i="2"/>
  <c r="K3581" i="2" s="1"/>
  <c r="J3487" i="2"/>
  <c r="K3487" i="2" s="1"/>
  <c r="J3381" i="2"/>
  <c r="K3381" i="2" s="1"/>
  <c r="J3208" i="2"/>
  <c r="K3208" i="2" s="1"/>
  <c r="J3038" i="2"/>
  <c r="K3038" i="2" s="1"/>
  <c r="J2869" i="2"/>
  <c r="K2869" i="2" s="1"/>
  <c r="J2688" i="2"/>
  <c r="K2688" i="2" s="1"/>
  <c r="J2432" i="2"/>
  <c r="K2432" i="2" s="1"/>
  <c r="J2176" i="2"/>
  <c r="K2176" i="2" s="1"/>
  <c r="J1920" i="2"/>
  <c r="K1920" i="2" s="1"/>
  <c r="J1664" i="2"/>
  <c r="K1664" i="2" s="1"/>
  <c r="J963" i="2"/>
  <c r="K963" i="2" s="1"/>
  <c r="J5000" i="2"/>
  <c r="K5000" i="2" s="1"/>
  <c r="J4992" i="2"/>
  <c r="K4992" i="2" s="1"/>
  <c r="J4984" i="2"/>
  <c r="K4984" i="2" s="1"/>
  <c r="J4976" i="2"/>
  <c r="K4976" i="2" s="1"/>
  <c r="J4968" i="2"/>
  <c r="K4968" i="2" s="1"/>
  <c r="J4960" i="2"/>
  <c r="K4960" i="2" s="1"/>
  <c r="J4952" i="2"/>
  <c r="K4952" i="2" s="1"/>
  <c r="J4944" i="2"/>
  <c r="K4944" i="2" s="1"/>
  <c r="J4936" i="2"/>
  <c r="K4936" i="2" s="1"/>
  <c r="J4928" i="2"/>
  <c r="K4928" i="2" s="1"/>
  <c r="J4920" i="2"/>
  <c r="K4920" i="2" s="1"/>
  <c r="J4912" i="2"/>
  <c r="K4912" i="2" s="1"/>
  <c r="J4904" i="2"/>
  <c r="K4904" i="2" s="1"/>
  <c r="J4896" i="2"/>
  <c r="K4896" i="2" s="1"/>
  <c r="J4888" i="2"/>
  <c r="K4888" i="2" s="1"/>
  <c r="J4880" i="2"/>
  <c r="K4880" i="2" s="1"/>
  <c r="J4872" i="2"/>
  <c r="K4872" i="2" s="1"/>
  <c r="J4864" i="2"/>
  <c r="K4864" i="2" s="1"/>
  <c r="J4856" i="2"/>
  <c r="K4856" i="2" s="1"/>
  <c r="J4848" i="2"/>
  <c r="K4848" i="2" s="1"/>
  <c r="J4840" i="2"/>
  <c r="K4840" i="2" s="1"/>
  <c r="J4832" i="2"/>
  <c r="K4832" i="2" s="1"/>
  <c r="J4824" i="2"/>
  <c r="K4824" i="2" s="1"/>
  <c r="J4816" i="2"/>
  <c r="K4816" i="2" s="1"/>
  <c r="J4808" i="2"/>
  <c r="K4808" i="2" s="1"/>
  <c r="J4800" i="2"/>
  <c r="K4800" i="2" s="1"/>
  <c r="J4792" i="2"/>
  <c r="K4792" i="2" s="1"/>
  <c r="J4784" i="2"/>
  <c r="K4784" i="2" s="1"/>
  <c r="J4776" i="2"/>
  <c r="K4776" i="2" s="1"/>
  <c r="J4768" i="2"/>
  <c r="K4768" i="2" s="1"/>
  <c r="J4760" i="2"/>
  <c r="K4760" i="2" s="1"/>
  <c r="J4752" i="2"/>
  <c r="K4752" i="2" s="1"/>
  <c r="J4744" i="2"/>
  <c r="K4744" i="2" s="1"/>
  <c r="J4736" i="2"/>
  <c r="K4736" i="2" s="1"/>
  <c r="J4728" i="2"/>
  <c r="K4728" i="2" s="1"/>
  <c r="J4720" i="2"/>
  <c r="K4720" i="2" s="1"/>
  <c r="J4712" i="2"/>
  <c r="K4712" i="2" s="1"/>
  <c r="J4704" i="2"/>
  <c r="K4704" i="2" s="1"/>
  <c r="J4696" i="2"/>
  <c r="K4696" i="2" s="1"/>
  <c r="J4688" i="2"/>
  <c r="K4688" i="2" s="1"/>
  <c r="J4680" i="2"/>
  <c r="K4680" i="2" s="1"/>
  <c r="J4672" i="2"/>
  <c r="K4672" i="2" s="1"/>
  <c r="J4664" i="2"/>
  <c r="K4664" i="2" s="1"/>
  <c r="J4656" i="2"/>
  <c r="K4656" i="2" s="1"/>
  <c r="J4648" i="2"/>
  <c r="K4648" i="2" s="1"/>
  <c r="J4640" i="2"/>
  <c r="K4640" i="2" s="1"/>
  <c r="J4632" i="2"/>
  <c r="K4632" i="2" s="1"/>
  <c r="J4624" i="2"/>
  <c r="K4624" i="2" s="1"/>
  <c r="J4616" i="2"/>
  <c r="K4616" i="2" s="1"/>
  <c r="J4608" i="2"/>
  <c r="K4608" i="2" s="1"/>
  <c r="J4600" i="2"/>
  <c r="K4600" i="2" s="1"/>
  <c r="J4592" i="2"/>
  <c r="K4592" i="2" s="1"/>
  <c r="J4584" i="2"/>
  <c r="K4584" i="2" s="1"/>
  <c r="J4576" i="2"/>
  <c r="K4576" i="2" s="1"/>
  <c r="J4568" i="2"/>
  <c r="K4568" i="2" s="1"/>
  <c r="J4560" i="2"/>
  <c r="K4560" i="2" s="1"/>
  <c r="J4552" i="2"/>
  <c r="K4552" i="2" s="1"/>
  <c r="J4544" i="2"/>
  <c r="K4544" i="2" s="1"/>
  <c r="J4536" i="2"/>
  <c r="K4536" i="2" s="1"/>
  <c r="J4528" i="2"/>
  <c r="K4528" i="2" s="1"/>
  <c r="J4520" i="2"/>
  <c r="K4520" i="2" s="1"/>
  <c r="J4512" i="2"/>
  <c r="K4512" i="2" s="1"/>
  <c r="J4504" i="2"/>
  <c r="K4504" i="2" s="1"/>
  <c r="J4496" i="2"/>
  <c r="K4496" i="2" s="1"/>
  <c r="J4488" i="2"/>
  <c r="K4488" i="2" s="1"/>
  <c r="J4480" i="2"/>
  <c r="K4480" i="2" s="1"/>
  <c r="J4472" i="2"/>
  <c r="K4472" i="2" s="1"/>
  <c r="J4464" i="2"/>
  <c r="K4464" i="2" s="1"/>
  <c r="J4456" i="2"/>
  <c r="K4456" i="2" s="1"/>
  <c r="J4448" i="2"/>
  <c r="K4448" i="2" s="1"/>
  <c r="J4440" i="2"/>
  <c r="K4440" i="2" s="1"/>
  <c r="J4432" i="2"/>
  <c r="K4432" i="2" s="1"/>
  <c r="J4424" i="2"/>
  <c r="K4424" i="2" s="1"/>
  <c r="J4416" i="2"/>
  <c r="K4416" i="2" s="1"/>
  <c r="J4407" i="2"/>
  <c r="K4407" i="2" s="1"/>
  <c r="J4397" i="2"/>
  <c r="K4397" i="2" s="1"/>
  <c r="J4385" i="2"/>
  <c r="K4385" i="2" s="1"/>
  <c r="J4375" i="2"/>
  <c r="K4375" i="2" s="1"/>
  <c r="J4365" i="2"/>
  <c r="K4365" i="2" s="1"/>
  <c r="J4353" i="2"/>
  <c r="K4353" i="2" s="1"/>
  <c r="J4343" i="2"/>
  <c r="K4343" i="2" s="1"/>
  <c r="J4333" i="2"/>
  <c r="K4333" i="2" s="1"/>
  <c r="J4321" i="2"/>
  <c r="K4321" i="2" s="1"/>
  <c r="J4311" i="2"/>
  <c r="K4311" i="2" s="1"/>
  <c r="J4301" i="2"/>
  <c r="K4301" i="2" s="1"/>
  <c r="J4289" i="2"/>
  <c r="K4289" i="2" s="1"/>
  <c r="J4279" i="2"/>
  <c r="K4279" i="2" s="1"/>
  <c r="J4265" i="2"/>
  <c r="K4265" i="2" s="1"/>
  <c r="J4254" i="2"/>
  <c r="K4254" i="2" s="1"/>
  <c r="J4240" i="2"/>
  <c r="K4240" i="2" s="1"/>
  <c r="J4226" i="2"/>
  <c r="K4226" i="2" s="1"/>
  <c r="J4215" i="2"/>
  <c r="K4215" i="2" s="1"/>
  <c r="J4201" i="2"/>
  <c r="K4201" i="2" s="1"/>
  <c r="J4190" i="2"/>
  <c r="K4190" i="2" s="1"/>
  <c r="J4174" i="2"/>
  <c r="K4174" i="2" s="1"/>
  <c r="J4158" i="2"/>
  <c r="K4158" i="2" s="1"/>
  <c r="J4136" i="2"/>
  <c r="K4136" i="2" s="1"/>
  <c r="J4118" i="2"/>
  <c r="K4118" i="2" s="1"/>
  <c r="J4095" i="2"/>
  <c r="K4095" i="2" s="1"/>
  <c r="J4072" i="2"/>
  <c r="K4072" i="2" s="1"/>
  <c r="J4054" i="2"/>
  <c r="K4054" i="2" s="1"/>
  <c r="J4031" i="2"/>
  <c r="K4031" i="2" s="1"/>
  <c r="J4008" i="2"/>
  <c r="K4008" i="2" s="1"/>
  <c r="J3990" i="2"/>
  <c r="K3990" i="2" s="1"/>
  <c r="J3967" i="2"/>
  <c r="K3967" i="2" s="1"/>
  <c r="J3944" i="2"/>
  <c r="K3944" i="2" s="1"/>
  <c r="J3926" i="2"/>
  <c r="K3926" i="2" s="1"/>
  <c r="J3903" i="2"/>
  <c r="K3903" i="2" s="1"/>
  <c r="J3880" i="2"/>
  <c r="K3880" i="2" s="1"/>
  <c r="J3862" i="2"/>
  <c r="K3862" i="2" s="1"/>
  <c r="J3839" i="2"/>
  <c r="K3839" i="2" s="1"/>
  <c r="J3816" i="2"/>
  <c r="K3816" i="2" s="1"/>
  <c r="J3798" i="2"/>
  <c r="K3798" i="2" s="1"/>
  <c r="J3773" i="2"/>
  <c r="K3773" i="2" s="1"/>
  <c r="J3742" i="2"/>
  <c r="K3742" i="2" s="1"/>
  <c r="J3718" i="2"/>
  <c r="K3718" i="2" s="1"/>
  <c r="J3686" i="2"/>
  <c r="K3686" i="2" s="1"/>
  <c r="J3647" i="2"/>
  <c r="K3647" i="2" s="1"/>
  <c r="J3613" i="2"/>
  <c r="K3613" i="2" s="1"/>
  <c r="J3566" i="2"/>
  <c r="K3566" i="2" s="1"/>
  <c r="J3519" i="2"/>
  <c r="K3519" i="2" s="1"/>
  <c r="J3485" i="2"/>
  <c r="K3485" i="2" s="1"/>
  <c r="J3438" i="2"/>
  <c r="K3438" i="2" s="1"/>
  <c r="J3358" i="2"/>
  <c r="K3358" i="2" s="1"/>
  <c r="J3272" i="2"/>
  <c r="K3272" i="2" s="1"/>
  <c r="J3189" i="2"/>
  <c r="K3189" i="2" s="1"/>
  <c r="J3102" i="2"/>
  <c r="K3102" i="2" s="1"/>
  <c r="J3016" i="2"/>
  <c r="K3016" i="2" s="1"/>
  <c r="J2933" i="2"/>
  <c r="K2933" i="2" s="1"/>
  <c r="J2846" i="2"/>
  <c r="K2846" i="2" s="1"/>
  <c r="J2760" i="2"/>
  <c r="K2760" i="2" s="1"/>
  <c r="J2656" i="2"/>
  <c r="K2656" i="2" s="1"/>
  <c r="J2528" i="2"/>
  <c r="K2528" i="2" s="1"/>
  <c r="J2400" i="2"/>
  <c r="K2400" i="2" s="1"/>
  <c r="J2272" i="2"/>
  <c r="K2272" i="2" s="1"/>
  <c r="J2144" i="2"/>
  <c r="K2144" i="2" s="1"/>
  <c r="J2016" i="2"/>
  <c r="K2016" i="2" s="1"/>
  <c r="J1888" i="2"/>
  <c r="K1888" i="2" s="1"/>
  <c r="J1760" i="2"/>
  <c r="K1760" i="2" s="1"/>
  <c r="J1632" i="2"/>
  <c r="K1632" i="2" s="1"/>
  <c r="J1504" i="2"/>
  <c r="K1504" i="2" s="1"/>
  <c r="J1323" i="2"/>
  <c r="K1323" i="2" s="1"/>
  <c r="J834" i="2"/>
  <c r="K834" i="2" s="1"/>
  <c r="J4996" i="2"/>
  <c r="K4996" i="2" s="1"/>
  <c r="J4988" i="2"/>
  <c r="K4988" i="2" s="1"/>
  <c r="J4980" i="2"/>
  <c r="K4980" i="2" s="1"/>
  <c r="J4972" i="2"/>
  <c r="K4972" i="2" s="1"/>
  <c r="J4964" i="2"/>
  <c r="K4964" i="2" s="1"/>
  <c r="J4956" i="2"/>
  <c r="K4956" i="2" s="1"/>
  <c r="J4948" i="2"/>
  <c r="K4948" i="2" s="1"/>
  <c r="J4940" i="2"/>
  <c r="K4940" i="2" s="1"/>
  <c r="J4932" i="2"/>
  <c r="K4932" i="2" s="1"/>
  <c r="J4924" i="2"/>
  <c r="K4924" i="2" s="1"/>
  <c r="J4916" i="2"/>
  <c r="K4916" i="2" s="1"/>
  <c r="J4908" i="2"/>
  <c r="K4908" i="2" s="1"/>
  <c r="J4900" i="2"/>
  <c r="K4900" i="2" s="1"/>
  <c r="J4892" i="2"/>
  <c r="K4892" i="2" s="1"/>
  <c r="J4884" i="2"/>
  <c r="K4884" i="2" s="1"/>
  <c r="J4876" i="2"/>
  <c r="K4876" i="2" s="1"/>
  <c r="J4868" i="2"/>
  <c r="K4868" i="2" s="1"/>
  <c r="J4860" i="2"/>
  <c r="K4860" i="2" s="1"/>
  <c r="J4852" i="2"/>
  <c r="K4852" i="2" s="1"/>
  <c r="J4844" i="2"/>
  <c r="K4844" i="2" s="1"/>
  <c r="J4836" i="2"/>
  <c r="K4836" i="2" s="1"/>
  <c r="J4828" i="2"/>
  <c r="K4828" i="2" s="1"/>
  <c r="J4820" i="2"/>
  <c r="K4820" i="2" s="1"/>
  <c r="J4812" i="2"/>
  <c r="K4812" i="2" s="1"/>
  <c r="J4804" i="2"/>
  <c r="K4804" i="2" s="1"/>
  <c r="J4796" i="2"/>
  <c r="K4796" i="2" s="1"/>
  <c r="J4788" i="2"/>
  <c r="K4788" i="2" s="1"/>
  <c r="J4780" i="2"/>
  <c r="K4780" i="2" s="1"/>
  <c r="J4772" i="2"/>
  <c r="K4772" i="2" s="1"/>
  <c r="J4764" i="2"/>
  <c r="K4764" i="2" s="1"/>
  <c r="J4756" i="2"/>
  <c r="K4756" i="2" s="1"/>
  <c r="J4748" i="2"/>
  <c r="K4748" i="2" s="1"/>
  <c r="J4740" i="2"/>
  <c r="K4740" i="2" s="1"/>
  <c r="J4732" i="2"/>
  <c r="K4732" i="2" s="1"/>
  <c r="J4724" i="2"/>
  <c r="K4724" i="2" s="1"/>
  <c r="J4716" i="2"/>
  <c r="K4716" i="2" s="1"/>
  <c r="J4708" i="2"/>
  <c r="K4708" i="2" s="1"/>
  <c r="J4700" i="2"/>
  <c r="K4700" i="2" s="1"/>
  <c r="J4692" i="2"/>
  <c r="K4692" i="2" s="1"/>
  <c r="J4684" i="2"/>
  <c r="K4684" i="2" s="1"/>
  <c r="J4676" i="2"/>
  <c r="K4676" i="2" s="1"/>
  <c r="J4668" i="2"/>
  <c r="K4668" i="2" s="1"/>
  <c r="J4660" i="2"/>
  <c r="K4660" i="2" s="1"/>
  <c r="J4652" i="2"/>
  <c r="K4652" i="2" s="1"/>
  <c r="J4644" i="2"/>
  <c r="K4644" i="2" s="1"/>
  <c r="J4636" i="2"/>
  <c r="K4636" i="2" s="1"/>
  <c r="J4628" i="2"/>
  <c r="K4628" i="2" s="1"/>
  <c r="J4620" i="2"/>
  <c r="K4620" i="2" s="1"/>
  <c r="J4612" i="2"/>
  <c r="K4612" i="2" s="1"/>
  <c r="J4604" i="2"/>
  <c r="K4604" i="2" s="1"/>
  <c r="J4596" i="2"/>
  <c r="K4596" i="2" s="1"/>
  <c r="J4588" i="2"/>
  <c r="K4588" i="2" s="1"/>
  <c r="J4580" i="2"/>
  <c r="K4580" i="2" s="1"/>
  <c r="J4572" i="2"/>
  <c r="K4572" i="2" s="1"/>
  <c r="J4564" i="2"/>
  <c r="K4564" i="2" s="1"/>
  <c r="J4556" i="2"/>
  <c r="K4556" i="2" s="1"/>
  <c r="J4548" i="2"/>
  <c r="K4548" i="2" s="1"/>
  <c r="J4540" i="2"/>
  <c r="K4540" i="2" s="1"/>
  <c r="J4532" i="2"/>
  <c r="K4532" i="2" s="1"/>
  <c r="J4524" i="2"/>
  <c r="K4524" i="2" s="1"/>
  <c r="J4516" i="2"/>
  <c r="K4516" i="2" s="1"/>
  <c r="J4508" i="2"/>
  <c r="K4508" i="2" s="1"/>
  <c r="J4500" i="2"/>
  <c r="K4500" i="2" s="1"/>
  <c r="J4492" i="2"/>
  <c r="K4492" i="2" s="1"/>
  <c r="J4484" i="2"/>
  <c r="K4484" i="2" s="1"/>
  <c r="J4476" i="2"/>
  <c r="K4476" i="2" s="1"/>
  <c r="J4468" i="2"/>
  <c r="K4468" i="2" s="1"/>
  <c r="J4460" i="2"/>
  <c r="K4460" i="2" s="1"/>
  <c r="J4452" i="2"/>
  <c r="K4452" i="2" s="1"/>
  <c r="J4444" i="2"/>
  <c r="K4444" i="2" s="1"/>
  <c r="J4436" i="2"/>
  <c r="K4436" i="2" s="1"/>
  <c r="J4428" i="2"/>
  <c r="K4428" i="2" s="1"/>
  <c r="J4420" i="2"/>
  <c r="K4420" i="2" s="1"/>
  <c r="J4411" i="2"/>
  <c r="K4411" i="2" s="1"/>
  <c r="J4401" i="2"/>
  <c r="K4401" i="2" s="1"/>
  <c r="J4391" i="2"/>
  <c r="K4391" i="2" s="1"/>
  <c r="J4381" i="2"/>
  <c r="K4381" i="2" s="1"/>
  <c r="J4369" i="2"/>
  <c r="K4369" i="2" s="1"/>
  <c r="J4359" i="2"/>
  <c r="K4359" i="2" s="1"/>
  <c r="J4349" i="2"/>
  <c r="K4349" i="2" s="1"/>
  <c r="J4337" i="2"/>
  <c r="K4337" i="2" s="1"/>
  <c r="J4327" i="2"/>
  <c r="K4327" i="2" s="1"/>
  <c r="J4317" i="2"/>
  <c r="K4317" i="2" s="1"/>
  <c r="J4305" i="2"/>
  <c r="K4305" i="2" s="1"/>
  <c r="J4295" i="2"/>
  <c r="K4295" i="2" s="1"/>
  <c r="J4285" i="2"/>
  <c r="K4285" i="2" s="1"/>
  <c r="J4272" i="2"/>
  <c r="K4272" i="2" s="1"/>
  <c r="J4258" i="2"/>
  <c r="K4258" i="2" s="1"/>
  <c r="J4247" i="2"/>
  <c r="K4247" i="2" s="1"/>
  <c r="J4233" i="2"/>
  <c r="K4233" i="2" s="1"/>
  <c r="J4222" i="2"/>
  <c r="K4222" i="2" s="1"/>
  <c r="J4208" i="2"/>
  <c r="K4208" i="2" s="1"/>
  <c r="J4194" i="2"/>
  <c r="K4194" i="2" s="1"/>
  <c r="J4182" i="2"/>
  <c r="K4182" i="2" s="1"/>
  <c r="J4166" i="2"/>
  <c r="K4166" i="2" s="1"/>
  <c r="J4150" i="2"/>
  <c r="K4150" i="2" s="1"/>
  <c r="J4127" i="2"/>
  <c r="K4127" i="2" s="1"/>
  <c r="J4104" i="2"/>
  <c r="K4104" i="2" s="1"/>
  <c r="J4086" i="2"/>
  <c r="K4086" i="2" s="1"/>
  <c r="J4063" i="2"/>
  <c r="K4063" i="2" s="1"/>
  <c r="J4040" i="2"/>
  <c r="K4040" i="2" s="1"/>
  <c r="J4022" i="2"/>
  <c r="K4022" i="2" s="1"/>
  <c r="J3999" i="2"/>
  <c r="K3999" i="2" s="1"/>
  <c r="J3976" i="2"/>
  <c r="K3976" i="2" s="1"/>
  <c r="J3958" i="2"/>
  <c r="K3958" i="2" s="1"/>
  <c r="J3935" i="2"/>
  <c r="K3935" i="2" s="1"/>
  <c r="J3912" i="2"/>
  <c r="K3912" i="2" s="1"/>
  <c r="J3894" i="2"/>
  <c r="K3894" i="2" s="1"/>
  <c r="J3871" i="2"/>
  <c r="K3871" i="2" s="1"/>
  <c r="J3848" i="2"/>
  <c r="K3848" i="2" s="1"/>
  <c r="J3830" i="2"/>
  <c r="K3830" i="2" s="1"/>
  <c r="J3807" i="2"/>
  <c r="K3807" i="2" s="1"/>
  <c r="J3784" i="2"/>
  <c r="K3784" i="2" s="1"/>
  <c r="J3760" i="2"/>
  <c r="K3760" i="2" s="1"/>
  <c r="J3729" i="2"/>
  <c r="K3729" i="2" s="1"/>
  <c r="J3698" i="2"/>
  <c r="K3698" i="2" s="1"/>
  <c r="J3671" i="2"/>
  <c r="K3671" i="2" s="1"/>
  <c r="J3630" i="2"/>
  <c r="K3630" i="2" s="1"/>
  <c r="J3583" i="2"/>
  <c r="K3583" i="2" s="1"/>
  <c r="J3549" i="2"/>
  <c r="K3549" i="2" s="1"/>
  <c r="J3502" i="2"/>
  <c r="K3502" i="2" s="1"/>
  <c r="J3455" i="2"/>
  <c r="K3455" i="2" s="1"/>
  <c r="J3400" i="2"/>
  <c r="K3400" i="2" s="1"/>
  <c r="J3317" i="2"/>
  <c r="K3317" i="2" s="1"/>
  <c r="J3230" i="2"/>
  <c r="K3230" i="2" s="1"/>
  <c r="J3144" i="2"/>
  <c r="K3144" i="2" s="1"/>
  <c r="J3061" i="2"/>
  <c r="K3061" i="2" s="1"/>
  <c r="J2974" i="2"/>
  <c r="K2974" i="2" s="1"/>
  <c r="J2888" i="2"/>
  <c r="K2888" i="2" s="1"/>
  <c r="J2805" i="2"/>
  <c r="K2805" i="2" s="1"/>
  <c r="J2718" i="2"/>
  <c r="K2718" i="2" s="1"/>
  <c r="J2592" i="2"/>
  <c r="K2592" i="2" s="1"/>
  <c r="J2464" i="2"/>
  <c r="K2464" i="2" s="1"/>
  <c r="J2336" i="2"/>
  <c r="K2336" i="2" s="1"/>
  <c r="J2208" i="2"/>
  <c r="K2208" i="2" s="1"/>
  <c r="J2080" i="2"/>
  <c r="K2080" i="2" s="1"/>
  <c r="J1952" i="2"/>
  <c r="K1952" i="2" s="1"/>
  <c r="J1824" i="2"/>
  <c r="K1824" i="2" s="1"/>
  <c r="J1696" i="2"/>
  <c r="K1696" i="2" s="1"/>
  <c r="J1568" i="2"/>
  <c r="K1568" i="2" s="1"/>
  <c r="J1439" i="2"/>
  <c r="K1439" i="2" s="1"/>
  <c r="J1091" i="2"/>
  <c r="K1091" i="2" s="1"/>
  <c r="J124" i="2"/>
  <c r="K124" i="2" s="1"/>
  <c r="J4994" i="2"/>
  <c r="K4994" i="2" s="1"/>
  <c r="J4962" i="2"/>
  <c r="K4962" i="2" s="1"/>
  <c r="J4930" i="2"/>
  <c r="K4930" i="2" s="1"/>
  <c r="J4898" i="2"/>
  <c r="K4898" i="2" s="1"/>
  <c r="J4866" i="2"/>
  <c r="K4866" i="2" s="1"/>
  <c r="J4842" i="2"/>
  <c r="K4842" i="2" s="1"/>
  <c r="J4810" i="2"/>
  <c r="K4810" i="2" s="1"/>
  <c r="J4762" i="2"/>
  <c r="K4762" i="2" s="1"/>
  <c r="J4730" i="2"/>
  <c r="K4730" i="2" s="1"/>
  <c r="J4698" i="2"/>
  <c r="K4698" i="2" s="1"/>
  <c r="J4666" i="2"/>
  <c r="K4666" i="2" s="1"/>
  <c r="J4634" i="2"/>
  <c r="K4634" i="2" s="1"/>
  <c r="J4610" i="2"/>
  <c r="K4610" i="2" s="1"/>
  <c r="J4578" i="2"/>
  <c r="K4578" i="2" s="1"/>
  <c r="J4546" i="2"/>
  <c r="K4546" i="2" s="1"/>
  <c r="J4514" i="2"/>
  <c r="K4514" i="2" s="1"/>
  <c r="J4474" i="2"/>
  <c r="K4474" i="2" s="1"/>
  <c r="J4434" i="2"/>
  <c r="K4434" i="2" s="1"/>
  <c r="J4399" i="2"/>
  <c r="K4399" i="2" s="1"/>
  <c r="J4357" i="2"/>
  <c r="K4357" i="2" s="1"/>
  <c r="J4293" i="2"/>
  <c r="K4293" i="2" s="1"/>
  <c r="J4231" i="2"/>
  <c r="K4231" i="2" s="1"/>
  <c r="J4143" i="2"/>
  <c r="K4143" i="2" s="1"/>
  <c r="J3974" i="2"/>
  <c r="K3974" i="2" s="1"/>
  <c r="J3751" i="2"/>
  <c r="K3751" i="2" s="1"/>
  <c r="J1387" i="2"/>
  <c r="K1387" i="2" s="1"/>
  <c r="J4999" i="2"/>
  <c r="K4999" i="2" s="1"/>
  <c r="J4991" i="2"/>
  <c r="K4991" i="2" s="1"/>
  <c r="J4983" i="2"/>
  <c r="K4983" i="2" s="1"/>
  <c r="J4975" i="2"/>
  <c r="K4975" i="2" s="1"/>
  <c r="J4967" i="2"/>
  <c r="K4967" i="2" s="1"/>
  <c r="J4959" i="2"/>
  <c r="K4959" i="2" s="1"/>
  <c r="J4951" i="2"/>
  <c r="K4951" i="2" s="1"/>
  <c r="J4943" i="2"/>
  <c r="K4943" i="2" s="1"/>
  <c r="J4935" i="2"/>
  <c r="K4935" i="2" s="1"/>
  <c r="J4927" i="2"/>
  <c r="K4927" i="2" s="1"/>
  <c r="J4919" i="2"/>
  <c r="K4919" i="2" s="1"/>
  <c r="J4911" i="2"/>
  <c r="K4911" i="2" s="1"/>
  <c r="J4903" i="2"/>
  <c r="K4903" i="2" s="1"/>
  <c r="J4895" i="2"/>
  <c r="K4895" i="2" s="1"/>
  <c r="J4887" i="2"/>
  <c r="K4887" i="2" s="1"/>
  <c r="J4879" i="2"/>
  <c r="K4879" i="2" s="1"/>
  <c r="J4871" i="2"/>
  <c r="K4871" i="2" s="1"/>
  <c r="J4863" i="2"/>
  <c r="K4863" i="2" s="1"/>
  <c r="J4855" i="2"/>
  <c r="K4855" i="2" s="1"/>
  <c r="J4847" i="2"/>
  <c r="K4847" i="2" s="1"/>
  <c r="J4839" i="2"/>
  <c r="K4839" i="2" s="1"/>
  <c r="J4831" i="2"/>
  <c r="K4831" i="2" s="1"/>
  <c r="J4823" i="2"/>
  <c r="K4823" i="2" s="1"/>
  <c r="J4815" i="2"/>
  <c r="K4815" i="2" s="1"/>
  <c r="J4807" i="2"/>
  <c r="K4807" i="2" s="1"/>
  <c r="J4799" i="2"/>
  <c r="K4799" i="2" s="1"/>
  <c r="J4791" i="2"/>
  <c r="K4791" i="2" s="1"/>
  <c r="J4783" i="2"/>
  <c r="K4783" i="2" s="1"/>
  <c r="J4775" i="2"/>
  <c r="K4775" i="2" s="1"/>
  <c r="J4767" i="2"/>
  <c r="K4767" i="2" s="1"/>
  <c r="J4759" i="2"/>
  <c r="K4759" i="2" s="1"/>
  <c r="J4751" i="2"/>
  <c r="K4751" i="2" s="1"/>
  <c r="J4743" i="2"/>
  <c r="K4743" i="2" s="1"/>
  <c r="J4735" i="2"/>
  <c r="K4735" i="2" s="1"/>
  <c r="J4727" i="2"/>
  <c r="K4727" i="2" s="1"/>
  <c r="J4719" i="2"/>
  <c r="K4719" i="2" s="1"/>
  <c r="J4711" i="2"/>
  <c r="K4711" i="2" s="1"/>
  <c r="J4703" i="2"/>
  <c r="K4703" i="2" s="1"/>
  <c r="J4695" i="2"/>
  <c r="K4695" i="2" s="1"/>
  <c r="J4687" i="2"/>
  <c r="K4687" i="2" s="1"/>
  <c r="J4679" i="2"/>
  <c r="K4679" i="2" s="1"/>
  <c r="J4671" i="2"/>
  <c r="K4671" i="2" s="1"/>
  <c r="J4663" i="2"/>
  <c r="K4663" i="2" s="1"/>
  <c r="J4655" i="2"/>
  <c r="K4655" i="2" s="1"/>
  <c r="J4647" i="2"/>
  <c r="K4647" i="2" s="1"/>
  <c r="J4639" i="2"/>
  <c r="K4639" i="2" s="1"/>
  <c r="J4631" i="2"/>
  <c r="K4631" i="2" s="1"/>
  <c r="J4623" i="2"/>
  <c r="K4623" i="2" s="1"/>
  <c r="J4615" i="2"/>
  <c r="K4615" i="2" s="1"/>
  <c r="J4607" i="2"/>
  <c r="K4607" i="2" s="1"/>
  <c r="J4599" i="2"/>
  <c r="K4599" i="2" s="1"/>
  <c r="J4591" i="2"/>
  <c r="K4591" i="2" s="1"/>
  <c r="J4583" i="2"/>
  <c r="K4583" i="2" s="1"/>
  <c r="J4575" i="2"/>
  <c r="K4575" i="2" s="1"/>
  <c r="J4567" i="2"/>
  <c r="K4567" i="2" s="1"/>
  <c r="J4559" i="2"/>
  <c r="K4559" i="2" s="1"/>
  <c r="J4551" i="2"/>
  <c r="K4551" i="2" s="1"/>
  <c r="J4543" i="2"/>
  <c r="K4543" i="2" s="1"/>
  <c r="J4535" i="2"/>
  <c r="K4535" i="2" s="1"/>
  <c r="J4527" i="2"/>
  <c r="K4527" i="2" s="1"/>
  <c r="J4519" i="2"/>
  <c r="K4519" i="2" s="1"/>
  <c r="J4511" i="2"/>
  <c r="K4511" i="2" s="1"/>
  <c r="J4503" i="2"/>
  <c r="K4503" i="2" s="1"/>
  <c r="J4495" i="2"/>
  <c r="K4495" i="2" s="1"/>
  <c r="J4487" i="2"/>
  <c r="K4487" i="2" s="1"/>
  <c r="J4479" i="2"/>
  <c r="K4479" i="2" s="1"/>
  <c r="J4471" i="2"/>
  <c r="K4471" i="2" s="1"/>
  <c r="J4463" i="2"/>
  <c r="K4463" i="2" s="1"/>
  <c r="J4455" i="2"/>
  <c r="K4455" i="2" s="1"/>
  <c r="J4447" i="2"/>
  <c r="K4447" i="2" s="1"/>
  <c r="J4439" i="2"/>
  <c r="K4439" i="2" s="1"/>
  <c r="J4431" i="2"/>
  <c r="K4431" i="2" s="1"/>
  <c r="J4423" i="2"/>
  <c r="K4423" i="2" s="1"/>
  <c r="J4415" i="2"/>
  <c r="K4415" i="2" s="1"/>
  <c r="J4406" i="2"/>
  <c r="K4406" i="2" s="1"/>
  <c r="J4394" i="2"/>
  <c r="K4394" i="2" s="1"/>
  <c r="J4384" i="2"/>
  <c r="K4384" i="2" s="1"/>
  <c r="J4374" i="2"/>
  <c r="K4374" i="2" s="1"/>
  <c r="J4362" i="2"/>
  <c r="K4362" i="2" s="1"/>
  <c r="J4352" i="2"/>
  <c r="K4352" i="2" s="1"/>
  <c r="J4342" i="2"/>
  <c r="K4342" i="2" s="1"/>
  <c r="J4330" i="2"/>
  <c r="K4330" i="2" s="1"/>
  <c r="J4320" i="2"/>
  <c r="K4320" i="2" s="1"/>
  <c r="J4310" i="2"/>
  <c r="K4310" i="2" s="1"/>
  <c r="J4298" i="2"/>
  <c r="K4298" i="2" s="1"/>
  <c r="J4288" i="2"/>
  <c r="K4288" i="2" s="1"/>
  <c r="J4278" i="2"/>
  <c r="K4278" i="2" s="1"/>
  <c r="J4264" i="2"/>
  <c r="K4264" i="2" s="1"/>
  <c r="J4250" i="2"/>
  <c r="K4250" i="2" s="1"/>
  <c r="J4239" i="2"/>
  <c r="K4239" i="2" s="1"/>
  <c r="J4225" i="2"/>
  <c r="K4225" i="2" s="1"/>
  <c r="J4214" i="2"/>
  <c r="K4214" i="2" s="1"/>
  <c r="J4200" i="2"/>
  <c r="K4200" i="2" s="1"/>
  <c r="J4186" i="2"/>
  <c r="K4186" i="2" s="1"/>
  <c r="J4170" i="2"/>
  <c r="K4170" i="2" s="1"/>
  <c r="J4154" i="2"/>
  <c r="K4154" i="2" s="1"/>
  <c r="J4135" i="2"/>
  <c r="K4135" i="2" s="1"/>
  <c r="J4112" i="2"/>
  <c r="K4112" i="2" s="1"/>
  <c r="J4094" i="2"/>
  <c r="K4094" i="2" s="1"/>
  <c r="J4071" i="2"/>
  <c r="K4071" i="2" s="1"/>
  <c r="J4048" i="2"/>
  <c r="K4048" i="2" s="1"/>
  <c r="J4030" i="2"/>
  <c r="K4030" i="2" s="1"/>
  <c r="J4007" i="2"/>
  <c r="K4007" i="2" s="1"/>
  <c r="J3984" i="2"/>
  <c r="K3984" i="2" s="1"/>
  <c r="J3966" i="2"/>
  <c r="K3966" i="2" s="1"/>
  <c r="J3943" i="2"/>
  <c r="K3943" i="2" s="1"/>
  <c r="J3920" i="2"/>
  <c r="K3920" i="2" s="1"/>
  <c r="J3902" i="2"/>
  <c r="K3902" i="2" s="1"/>
  <c r="J3879" i="2"/>
  <c r="K3879" i="2" s="1"/>
  <c r="J3856" i="2"/>
  <c r="K3856" i="2" s="1"/>
  <c r="J3838" i="2"/>
  <c r="K3838" i="2" s="1"/>
  <c r="J3815" i="2"/>
  <c r="K3815" i="2" s="1"/>
  <c r="J3792" i="2"/>
  <c r="K3792" i="2" s="1"/>
  <c r="J3770" i="2"/>
  <c r="K3770" i="2" s="1"/>
  <c r="J3741" i="2"/>
  <c r="K3741" i="2" s="1"/>
  <c r="J3710" i="2"/>
  <c r="K3710" i="2" s="1"/>
  <c r="J3685" i="2"/>
  <c r="K3685" i="2" s="1"/>
  <c r="J3646" i="2"/>
  <c r="K3646" i="2" s="1"/>
  <c r="J3599" i="2"/>
  <c r="K3599" i="2" s="1"/>
  <c r="J3565" i="2"/>
  <c r="K3565" i="2" s="1"/>
  <c r="J3518" i="2"/>
  <c r="K3518" i="2" s="1"/>
  <c r="J3471" i="2"/>
  <c r="K3471" i="2" s="1"/>
  <c r="J3437" i="2"/>
  <c r="K3437" i="2" s="1"/>
  <c r="J3357" i="2"/>
  <c r="K3357" i="2" s="1"/>
  <c r="J3270" i="2"/>
  <c r="K3270" i="2" s="1"/>
  <c r="J3184" i="2"/>
  <c r="K3184" i="2" s="1"/>
  <c r="J3101" i="2"/>
  <c r="K3101" i="2" s="1"/>
  <c r="J3014" i="2"/>
  <c r="K3014" i="2" s="1"/>
  <c r="J2928" i="2"/>
  <c r="K2928" i="2" s="1"/>
  <c r="J2845" i="2"/>
  <c r="K2845" i="2" s="1"/>
  <c r="J2758" i="2"/>
  <c r="K2758" i="2" s="1"/>
  <c r="J2654" i="2"/>
  <c r="K2654" i="2" s="1"/>
  <c r="J2526" i="2"/>
  <c r="K2526" i="2" s="1"/>
  <c r="J2398" i="2"/>
  <c r="K2398" i="2" s="1"/>
  <c r="J2270" i="2"/>
  <c r="K2270" i="2" s="1"/>
  <c r="J2142" i="2"/>
  <c r="K2142" i="2" s="1"/>
  <c r="J2014" i="2"/>
  <c r="K2014" i="2" s="1"/>
  <c r="J1886" i="2"/>
  <c r="K1886" i="2" s="1"/>
  <c r="J1758" i="2"/>
  <c r="K1758" i="2" s="1"/>
  <c r="J1630" i="2"/>
  <c r="K1630" i="2" s="1"/>
  <c r="J1502" i="2"/>
  <c r="K1502" i="2" s="1"/>
  <c r="J1320" i="2"/>
  <c r="K1320" i="2" s="1"/>
  <c r="J825" i="2"/>
  <c r="K825" i="2" s="1"/>
  <c r="J4978" i="2"/>
  <c r="K4978" i="2" s="1"/>
  <c r="J4938" i="2"/>
  <c r="K4938" i="2" s="1"/>
  <c r="J4906" i="2"/>
  <c r="K4906" i="2" s="1"/>
  <c r="J4874" i="2"/>
  <c r="K4874" i="2" s="1"/>
  <c r="J4834" i="2"/>
  <c r="K4834" i="2" s="1"/>
  <c r="J4786" i="2"/>
  <c r="K4786" i="2" s="1"/>
  <c r="J4754" i="2"/>
  <c r="K4754" i="2" s="1"/>
  <c r="J4722" i="2"/>
  <c r="K4722" i="2" s="1"/>
  <c r="J4674" i="2"/>
  <c r="K4674" i="2" s="1"/>
  <c r="J4642" i="2"/>
  <c r="K4642" i="2" s="1"/>
  <c r="J4594" i="2"/>
  <c r="K4594" i="2" s="1"/>
  <c r="J4554" i="2"/>
  <c r="K4554" i="2" s="1"/>
  <c r="J4522" i="2"/>
  <c r="K4522" i="2" s="1"/>
  <c r="J4490" i="2"/>
  <c r="K4490" i="2" s="1"/>
  <c r="J4458" i="2"/>
  <c r="K4458" i="2" s="1"/>
  <c r="J4409" i="2"/>
  <c r="K4409" i="2" s="1"/>
  <c r="J4367" i="2"/>
  <c r="K4367" i="2" s="1"/>
  <c r="J4325" i="2"/>
  <c r="K4325" i="2" s="1"/>
  <c r="J4217" i="2"/>
  <c r="K4217" i="2" s="1"/>
  <c r="J4120" i="2"/>
  <c r="K4120" i="2" s="1"/>
  <c r="J3951" i="2"/>
  <c r="K3951" i="2" s="1"/>
  <c r="J3720" i="2"/>
  <c r="K3720" i="2" s="1"/>
  <c r="J1536" i="2"/>
  <c r="K1536" i="2" s="1"/>
  <c r="J4998" i="2"/>
  <c r="K4998" i="2" s="1"/>
  <c r="J4990" i="2"/>
  <c r="K4990" i="2" s="1"/>
  <c r="J4982" i="2"/>
  <c r="K4982" i="2" s="1"/>
  <c r="J4974" i="2"/>
  <c r="K4974" i="2" s="1"/>
  <c r="J4966" i="2"/>
  <c r="K4966" i="2" s="1"/>
  <c r="J4958" i="2"/>
  <c r="K4958" i="2" s="1"/>
  <c r="J4950" i="2"/>
  <c r="K4950" i="2" s="1"/>
  <c r="J4942" i="2"/>
  <c r="K4942" i="2" s="1"/>
  <c r="J4934" i="2"/>
  <c r="K4934" i="2" s="1"/>
  <c r="J4926" i="2"/>
  <c r="K4926" i="2" s="1"/>
  <c r="J4918" i="2"/>
  <c r="K4918" i="2" s="1"/>
  <c r="J4910" i="2"/>
  <c r="K4910" i="2" s="1"/>
  <c r="J4902" i="2"/>
  <c r="K4902" i="2" s="1"/>
  <c r="J4894" i="2"/>
  <c r="K4894" i="2" s="1"/>
  <c r="J4886" i="2"/>
  <c r="K4886" i="2" s="1"/>
  <c r="J4878" i="2"/>
  <c r="K4878" i="2" s="1"/>
  <c r="J4870" i="2"/>
  <c r="K4870" i="2" s="1"/>
  <c r="J4862" i="2"/>
  <c r="K4862" i="2" s="1"/>
  <c r="J4854" i="2"/>
  <c r="K4854" i="2" s="1"/>
  <c r="J4846" i="2"/>
  <c r="K4846" i="2" s="1"/>
  <c r="J4838" i="2"/>
  <c r="K4838" i="2" s="1"/>
  <c r="J4830" i="2"/>
  <c r="K4830" i="2" s="1"/>
  <c r="J4822" i="2"/>
  <c r="K4822" i="2" s="1"/>
  <c r="J4814" i="2"/>
  <c r="K4814" i="2" s="1"/>
  <c r="J4806" i="2"/>
  <c r="K4806" i="2" s="1"/>
  <c r="J4798" i="2"/>
  <c r="K4798" i="2" s="1"/>
  <c r="J4790" i="2"/>
  <c r="K4790" i="2" s="1"/>
  <c r="J4782" i="2"/>
  <c r="K4782" i="2" s="1"/>
  <c r="J4774" i="2"/>
  <c r="K4774" i="2" s="1"/>
  <c r="J4766" i="2"/>
  <c r="K4766" i="2" s="1"/>
  <c r="J4758" i="2"/>
  <c r="K4758" i="2" s="1"/>
  <c r="J4750" i="2"/>
  <c r="K4750" i="2" s="1"/>
  <c r="J4742" i="2"/>
  <c r="K4742" i="2" s="1"/>
  <c r="J4734" i="2"/>
  <c r="K4734" i="2" s="1"/>
  <c r="J4726" i="2"/>
  <c r="K4726" i="2" s="1"/>
  <c r="J4718" i="2"/>
  <c r="K4718" i="2" s="1"/>
  <c r="J4710" i="2"/>
  <c r="K4710" i="2" s="1"/>
  <c r="J4702" i="2"/>
  <c r="K4702" i="2" s="1"/>
  <c r="J4694" i="2"/>
  <c r="K4694" i="2" s="1"/>
  <c r="J4686" i="2"/>
  <c r="K4686" i="2" s="1"/>
  <c r="J4678" i="2"/>
  <c r="K4678" i="2" s="1"/>
  <c r="J4670" i="2"/>
  <c r="K4670" i="2" s="1"/>
  <c r="J4662" i="2"/>
  <c r="K4662" i="2" s="1"/>
  <c r="J4654" i="2"/>
  <c r="K4654" i="2" s="1"/>
  <c r="J4646" i="2"/>
  <c r="K4646" i="2" s="1"/>
  <c r="J4638" i="2"/>
  <c r="K4638" i="2" s="1"/>
  <c r="J4630" i="2"/>
  <c r="K4630" i="2" s="1"/>
  <c r="J4622" i="2"/>
  <c r="K4622" i="2" s="1"/>
  <c r="J4614" i="2"/>
  <c r="K4614" i="2" s="1"/>
  <c r="J4606" i="2"/>
  <c r="K4606" i="2" s="1"/>
  <c r="J4598" i="2"/>
  <c r="K4598" i="2" s="1"/>
  <c r="J4590" i="2"/>
  <c r="K4590" i="2" s="1"/>
  <c r="J4582" i="2"/>
  <c r="K4582" i="2" s="1"/>
  <c r="J4574" i="2"/>
  <c r="K4574" i="2" s="1"/>
  <c r="J4566" i="2"/>
  <c r="K4566" i="2" s="1"/>
  <c r="J4558" i="2"/>
  <c r="K4558" i="2" s="1"/>
  <c r="J4550" i="2"/>
  <c r="K4550" i="2" s="1"/>
  <c r="J4542" i="2"/>
  <c r="K4542" i="2" s="1"/>
  <c r="J4534" i="2"/>
  <c r="K4534" i="2" s="1"/>
  <c r="J4526" i="2"/>
  <c r="K4526" i="2" s="1"/>
  <c r="J4518" i="2"/>
  <c r="K4518" i="2" s="1"/>
  <c r="J4510" i="2"/>
  <c r="K4510" i="2" s="1"/>
  <c r="J4502" i="2"/>
  <c r="K4502" i="2" s="1"/>
  <c r="J4494" i="2"/>
  <c r="K4494" i="2" s="1"/>
  <c r="J4486" i="2"/>
  <c r="K4486" i="2" s="1"/>
  <c r="J4478" i="2"/>
  <c r="K4478" i="2" s="1"/>
  <c r="J4470" i="2"/>
  <c r="K4470" i="2" s="1"/>
  <c r="J4462" i="2"/>
  <c r="K4462" i="2" s="1"/>
  <c r="J4454" i="2"/>
  <c r="K4454" i="2" s="1"/>
  <c r="J4446" i="2"/>
  <c r="K4446" i="2" s="1"/>
  <c r="J4438" i="2"/>
  <c r="K4438" i="2" s="1"/>
  <c r="J4430" i="2"/>
  <c r="K4430" i="2" s="1"/>
  <c r="J4422" i="2"/>
  <c r="K4422" i="2" s="1"/>
  <c r="J4414" i="2"/>
  <c r="K4414" i="2" s="1"/>
  <c r="J4405" i="2"/>
  <c r="K4405" i="2" s="1"/>
  <c r="J4393" i="2"/>
  <c r="K4393" i="2" s="1"/>
  <c r="J4383" i="2"/>
  <c r="K4383" i="2" s="1"/>
  <c r="J4373" i="2"/>
  <c r="K4373" i="2" s="1"/>
  <c r="J4361" i="2"/>
  <c r="K4361" i="2" s="1"/>
  <c r="J4351" i="2"/>
  <c r="K4351" i="2" s="1"/>
  <c r="J4341" i="2"/>
  <c r="K4341" i="2" s="1"/>
  <c r="J4329" i="2"/>
  <c r="K4329" i="2" s="1"/>
  <c r="J4319" i="2"/>
  <c r="K4319" i="2" s="1"/>
  <c r="J4309" i="2"/>
  <c r="K4309" i="2" s="1"/>
  <c r="J4297" i="2"/>
  <c r="K4297" i="2" s="1"/>
  <c r="J4287" i="2"/>
  <c r="K4287" i="2" s="1"/>
  <c r="J4274" i="2"/>
  <c r="K4274" i="2" s="1"/>
  <c r="J4263" i="2"/>
  <c r="K4263" i="2" s="1"/>
  <c r="J4249" i="2"/>
  <c r="K4249" i="2" s="1"/>
  <c r="J4238" i="2"/>
  <c r="K4238" i="2" s="1"/>
  <c r="J4224" i="2"/>
  <c r="K4224" i="2" s="1"/>
  <c r="J4210" i="2"/>
  <c r="K4210" i="2" s="1"/>
  <c r="J4199" i="2"/>
  <c r="K4199" i="2" s="1"/>
  <c r="J4184" i="2"/>
  <c r="K4184" i="2" s="1"/>
  <c r="J4168" i="2"/>
  <c r="K4168" i="2" s="1"/>
  <c r="J4152" i="2"/>
  <c r="K4152" i="2" s="1"/>
  <c r="J4134" i="2"/>
  <c r="K4134" i="2" s="1"/>
  <c r="J4111" i="2"/>
  <c r="K4111" i="2" s="1"/>
  <c r="J4088" i="2"/>
  <c r="K4088" i="2" s="1"/>
  <c r="J4070" i="2"/>
  <c r="K4070" i="2" s="1"/>
  <c r="J4047" i="2"/>
  <c r="K4047" i="2" s="1"/>
  <c r="J4024" i="2"/>
  <c r="K4024" i="2" s="1"/>
  <c r="J4006" i="2"/>
  <c r="K4006" i="2" s="1"/>
  <c r="J3983" i="2"/>
  <c r="K3983" i="2" s="1"/>
  <c r="J3960" i="2"/>
  <c r="K3960" i="2" s="1"/>
  <c r="J3942" i="2"/>
  <c r="K3942" i="2" s="1"/>
  <c r="J3919" i="2"/>
  <c r="K3919" i="2" s="1"/>
  <c r="J3896" i="2"/>
  <c r="K3896" i="2" s="1"/>
  <c r="J3878" i="2"/>
  <c r="K3878" i="2" s="1"/>
  <c r="J3855" i="2"/>
  <c r="K3855" i="2" s="1"/>
  <c r="J3832" i="2"/>
  <c r="K3832" i="2" s="1"/>
  <c r="J3814" i="2"/>
  <c r="K3814" i="2" s="1"/>
  <c r="J3791" i="2"/>
  <c r="K3791" i="2" s="1"/>
  <c r="J3762" i="2"/>
  <c r="K3762" i="2" s="1"/>
  <c r="J3738" i="2"/>
  <c r="K3738" i="2" s="1"/>
  <c r="J3709" i="2"/>
  <c r="K3709" i="2" s="1"/>
  <c r="J3674" i="2"/>
  <c r="K3674" i="2" s="1"/>
  <c r="J3645" i="2"/>
  <c r="K3645" i="2" s="1"/>
  <c r="J3598" i="2"/>
  <c r="K3598" i="2" s="1"/>
  <c r="J3551" i="2"/>
  <c r="K3551" i="2" s="1"/>
  <c r="J3517" i="2"/>
  <c r="K3517" i="2" s="1"/>
  <c r="J3470" i="2"/>
  <c r="K3470" i="2" s="1"/>
  <c r="J3422" i="2"/>
  <c r="K3422" i="2" s="1"/>
  <c r="J3336" i="2"/>
  <c r="K3336" i="2" s="1"/>
  <c r="J3253" i="2"/>
  <c r="K3253" i="2" s="1"/>
  <c r="J3166" i="2"/>
  <c r="K3166" i="2" s="1"/>
  <c r="J3080" i="2"/>
  <c r="K3080" i="2" s="1"/>
  <c r="J2997" i="2"/>
  <c r="K2997" i="2" s="1"/>
  <c r="J2910" i="2"/>
  <c r="K2910" i="2" s="1"/>
  <c r="J2824" i="2"/>
  <c r="K2824" i="2" s="1"/>
  <c r="J2741" i="2"/>
  <c r="K2741" i="2" s="1"/>
  <c r="J2624" i="2"/>
  <c r="K2624" i="2" s="1"/>
  <c r="J2496" i="2"/>
  <c r="K2496" i="2" s="1"/>
  <c r="J2368" i="2"/>
  <c r="K2368" i="2" s="1"/>
  <c r="J2240" i="2"/>
  <c r="K2240" i="2" s="1"/>
  <c r="J2112" i="2"/>
  <c r="K2112" i="2" s="1"/>
  <c r="J1984" i="2"/>
  <c r="K1984" i="2" s="1"/>
  <c r="J1856" i="2"/>
  <c r="K1856" i="2" s="1"/>
  <c r="J1728" i="2"/>
  <c r="K1728" i="2" s="1"/>
  <c r="J1600" i="2"/>
  <c r="K1600" i="2" s="1"/>
  <c r="J1472" i="2"/>
  <c r="K1472" i="2" s="1"/>
  <c r="J1219" i="2"/>
  <c r="K1219" i="2" s="1"/>
  <c r="J5" i="2"/>
  <c r="K5" i="2" s="1"/>
  <c r="J13" i="2"/>
  <c r="K13" i="2" s="1"/>
  <c r="J21" i="2"/>
  <c r="K21" i="2" s="1"/>
  <c r="J29" i="2"/>
  <c r="K29" i="2" s="1"/>
  <c r="J37" i="2"/>
  <c r="K37" i="2" s="1"/>
  <c r="J45" i="2"/>
  <c r="K45" i="2" s="1"/>
  <c r="J53" i="2"/>
  <c r="K53" i="2" s="1"/>
  <c r="J61" i="2"/>
  <c r="K61" i="2" s="1"/>
  <c r="J69" i="2"/>
  <c r="K69" i="2" s="1"/>
  <c r="J77" i="2"/>
  <c r="K77" i="2" s="1"/>
  <c r="J85" i="2"/>
  <c r="K85" i="2" s="1"/>
  <c r="J93" i="2"/>
  <c r="K93" i="2" s="1"/>
  <c r="J101" i="2"/>
  <c r="K101" i="2" s="1"/>
  <c r="J109" i="2"/>
  <c r="K109" i="2" s="1"/>
  <c r="J117" i="2"/>
  <c r="K117" i="2" s="1"/>
  <c r="J125" i="2"/>
  <c r="K125" i="2" s="1"/>
  <c r="J133" i="2"/>
  <c r="K133" i="2" s="1"/>
  <c r="J141" i="2"/>
  <c r="K141" i="2" s="1"/>
  <c r="J149" i="2"/>
  <c r="K149" i="2" s="1"/>
  <c r="J157" i="2"/>
  <c r="K157" i="2" s="1"/>
  <c r="J165" i="2"/>
  <c r="K165" i="2" s="1"/>
  <c r="J173" i="2"/>
  <c r="K173" i="2" s="1"/>
  <c r="J181" i="2"/>
  <c r="K181" i="2" s="1"/>
  <c r="J189" i="2"/>
  <c r="K189" i="2" s="1"/>
  <c r="J197" i="2"/>
  <c r="K197" i="2" s="1"/>
  <c r="J205" i="2"/>
  <c r="K205" i="2" s="1"/>
  <c r="J213" i="2"/>
  <c r="K213" i="2" s="1"/>
  <c r="J221" i="2"/>
  <c r="K221" i="2" s="1"/>
  <c r="J229" i="2"/>
  <c r="K229" i="2" s="1"/>
  <c r="J237" i="2"/>
  <c r="K237" i="2" s="1"/>
  <c r="J245" i="2"/>
  <c r="K245" i="2" s="1"/>
  <c r="J253" i="2"/>
  <c r="K253" i="2" s="1"/>
  <c r="J261" i="2"/>
  <c r="K261" i="2" s="1"/>
  <c r="J269" i="2"/>
  <c r="K269" i="2" s="1"/>
  <c r="J277" i="2"/>
  <c r="K277" i="2" s="1"/>
  <c r="J285" i="2"/>
  <c r="K285" i="2" s="1"/>
  <c r="J293" i="2"/>
  <c r="K293" i="2" s="1"/>
  <c r="J301" i="2"/>
  <c r="K301" i="2" s="1"/>
  <c r="J309" i="2"/>
  <c r="K309" i="2" s="1"/>
  <c r="J317" i="2"/>
  <c r="K317" i="2" s="1"/>
  <c r="J325" i="2"/>
  <c r="K325" i="2" s="1"/>
  <c r="J333" i="2"/>
  <c r="K333" i="2" s="1"/>
  <c r="J341" i="2"/>
  <c r="K341" i="2" s="1"/>
  <c r="J349" i="2"/>
  <c r="K349" i="2" s="1"/>
  <c r="J357" i="2"/>
  <c r="K357" i="2" s="1"/>
  <c r="J365" i="2"/>
  <c r="K365" i="2" s="1"/>
  <c r="J373" i="2"/>
  <c r="K373" i="2" s="1"/>
  <c r="J381" i="2"/>
  <c r="K381" i="2" s="1"/>
  <c r="J389" i="2"/>
  <c r="K389" i="2" s="1"/>
  <c r="J397" i="2"/>
  <c r="K397" i="2" s="1"/>
  <c r="J405" i="2"/>
  <c r="K405" i="2" s="1"/>
  <c r="J413" i="2"/>
  <c r="K413" i="2" s="1"/>
  <c r="J421" i="2"/>
  <c r="K421" i="2" s="1"/>
  <c r="J429" i="2"/>
  <c r="K429" i="2" s="1"/>
  <c r="J437" i="2"/>
  <c r="K437" i="2" s="1"/>
  <c r="J445" i="2"/>
  <c r="K445" i="2" s="1"/>
  <c r="J453" i="2"/>
  <c r="K453" i="2" s="1"/>
  <c r="J461" i="2"/>
  <c r="K461" i="2" s="1"/>
  <c r="J469" i="2"/>
  <c r="K469" i="2" s="1"/>
  <c r="J477" i="2"/>
  <c r="K477" i="2" s="1"/>
  <c r="J485" i="2"/>
  <c r="K485" i="2" s="1"/>
  <c r="J493" i="2"/>
  <c r="K493" i="2" s="1"/>
  <c r="J501" i="2"/>
  <c r="K501" i="2" s="1"/>
  <c r="J509" i="2"/>
  <c r="K509" i="2" s="1"/>
  <c r="J517" i="2"/>
  <c r="K517" i="2" s="1"/>
  <c r="J525" i="2"/>
  <c r="K525" i="2" s="1"/>
  <c r="J533" i="2"/>
  <c r="K533" i="2" s="1"/>
  <c r="J541" i="2"/>
  <c r="K541" i="2" s="1"/>
  <c r="J549" i="2"/>
  <c r="K549" i="2" s="1"/>
  <c r="J557" i="2"/>
  <c r="K557" i="2" s="1"/>
  <c r="J565" i="2"/>
  <c r="K565" i="2" s="1"/>
  <c r="J573" i="2"/>
  <c r="K573" i="2" s="1"/>
  <c r="J581" i="2"/>
  <c r="K581" i="2" s="1"/>
  <c r="J589" i="2"/>
  <c r="K589" i="2" s="1"/>
  <c r="J597" i="2"/>
  <c r="K597" i="2" s="1"/>
  <c r="J605" i="2"/>
  <c r="K605" i="2" s="1"/>
  <c r="J613" i="2"/>
  <c r="K613" i="2" s="1"/>
  <c r="J621" i="2"/>
  <c r="K621" i="2" s="1"/>
  <c r="J629" i="2"/>
  <c r="K629" i="2" s="1"/>
  <c r="J637" i="2"/>
  <c r="K637" i="2" s="1"/>
  <c r="J645" i="2"/>
  <c r="K645" i="2" s="1"/>
  <c r="J653" i="2"/>
  <c r="K653" i="2" s="1"/>
  <c r="J661" i="2"/>
  <c r="K661" i="2" s="1"/>
  <c r="J669" i="2"/>
  <c r="K669" i="2" s="1"/>
  <c r="J677" i="2"/>
  <c r="K677" i="2" s="1"/>
  <c r="J685" i="2"/>
  <c r="K685" i="2" s="1"/>
  <c r="J693" i="2"/>
  <c r="K693" i="2" s="1"/>
  <c r="J701" i="2"/>
  <c r="K701" i="2" s="1"/>
  <c r="J709" i="2"/>
  <c r="K709" i="2" s="1"/>
  <c r="J717" i="2"/>
  <c r="K717" i="2" s="1"/>
  <c r="J725" i="2"/>
  <c r="K725" i="2" s="1"/>
  <c r="J733" i="2"/>
  <c r="K733" i="2" s="1"/>
  <c r="J741" i="2"/>
  <c r="K741" i="2" s="1"/>
  <c r="J749" i="2"/>
  <c r="K749" i="2" s="1"/>
  <c r="J757" i="2"/>
  <c r="K757" i="2" s="1"/>
  <c r="J765" i="2"/>
  <c r="K765" i="2" s="1"/>
  <c r="J773" i="2"/>
  <c r="K773" i="2" s="1"/>
  <c r="J781" i="2"/>
  <c r="K781" i="2" s="1"/>
  <c r="J789" i="2"/>
  <c r="K789" i="2" s="1"/>
  <c r="J797" i="2"/>
  <c r="K797" i="2" s="1"/>
  <c r="J805" i="2"/>
  <c r="K805" i="2" s="1"/>
  <c r="J813" i="2"/>
  <c r="K813" i="2" s="1"/>
  <c r="J821" i="2"/>
  <c r="K821" i="2" s="1"/>
  <c r="J829" i="2"/>
  <c r="K829" i="2" s="1"/>
  <c r="J837" i="2"/>
  <c r="K837" i="2" s="1"/>
  <c r="J6" i="2"/>
  <c r="K6" i="2" s="1"/>
  <c r="J14" i="2"/>
  <c r="K14" i="2" s="1"/>
  <c r="J22" i="2"/>
  <c r="K22" i="2" s="1"/>
  <c r="J30" i="2"/>
  <c r="K30" i="2" s="1"/>
  <c r="J38" i="2"/>
  <c r="K38" i="2" s="1"/>
  <c r="J46" i="2"/>
  <c r="K46" i="2" s="1"/>
  <c r="J54" i="2"/>
  <c r="K54" i="2" s="1"/>
  <c r="J62" i="2"/>
  <c r="K62" i="2" s="1"/>
  <c r="J70" i="2"/>
  <c r="K70" i="2" s="1"/>
  <c r="J78" i="2"/>
  <c r="K78" i="2" s="1"/>
  <c r="J86" i="2"/>
  <c r="K86" i="2" s="1"/>
  <c r="J94" i="2"/>
  <c r="K94" i="2" s="1"/>
  <c r="J102" i="2"/>
  <c r="K102" i="2" s="1"/>
  <c r="J110" i="2"/>
  <c r="K110" i="2" s="1"/>
  <c r="J118" i="2"/>
  <c r="K118" i="2" s="1"/>
  <c r="J126" i="2"/>
  <c r="K126" i="2" s="1"/>
  <c r="J134" i="2"/>
  <c r="K134" i="2" s="1"/>
  <c r="J142" i="2"/>
  <c r="K142" i="2" s="1"/>
  <c r="J150" i="2"/>
  <c r="K150" i="2" s="1"/>
  <c r="J158" i="2"/>
  <c r="K158" i="2" s="1"/>
  <c r="J166" i="2"/>
  <c r="K166" i="2" s="1"/>
  <c r="J174" i="2"/>
  <c r="K174" i="2" s="1"/>
  <c r="J182" i="2"/>
  <c r="K182" i="2" s="1"/>
  <c r="J190" i="2"/>
  <c r="K190" i="2" s="1"/>
  <c r="J198" i="2"/>
  <c r="K198" i="2" s="1"/>
  <c r="J206" i="2"/>
  <c r="K206" i="2" s="1"/>
  <c r="J214" i="2"/>
  <c r="K214" i="2" s="1"/>
  <c r="J222" i="2"/>
  <c r="K222" i="2" s="1"/>
  <c r="J230" i="2"/>
  <c r="K230" i="2" s="1"/>
  <c r="J238" i="2"/>
  <c r="K238" i="2" s="1"/>
  <c r="J246" i="2"/>
  <c r="K246" i="2" s="1"/>
  <c r="J254" i="2"/>
  <c r="K254" i="2" s="1"/>
  <c r="J262" i="2"/>
  <c r="K262" i="2" s="1"/>
  <c r="J270" i="2"/>
  <c r="K270" i="2" s="1"/>
  <c r="J278" i="2"/>
  <c r="K278" i="2" s="1"/>
  <c r="J286" i="2"/>
  <c r="K286" i="2" s="1"/>
  <c r="J294" i="2"/>
  <c r="K294" i="2" s="1"/>
  <c r="J302" i="2"/>
  <c r="K302" i="2" s="1"/>
  <c r="J310" i="2"/>
  <c r="K310" i="2" s="1"/>
  <c r="J318" i="2"/>
  <c r="K318" i="2" s="1"/>
  <c r="J326" i="2"/>
  <c r="K326" i="2" s="1"/>
  <c r="J334" i="2"/>
  <c r="K334" i="2" s="1"/>
  <c r="J342" i="2"/>
  <c r="K342" i="2" s="1"/>
  <c r="J350" i="2"/>
  <c r="K350" i="2" s="1"/>
  <c r="J358" i="2"/>
  <c r="K358" i="2" s="1"/>
  <c r="J366" i="2"/>
  <c r="K366" i="2" s="1"/>
  <c r="J374" i="2"/>
  <c r="K374" i="2" s="1"/>
  <c r="J382" i="2"/>
  <c r="K382" i="2" s="1"/>
  <c r="J390" i="2"/>
  <c r="K390" i="2" s="1"/>
  <c r="J398" i="2"/>
  <c r="K398" i="2" s="1"/>
  <c r="J406" i="2"/>
  <c r="K406" i="2" s="1"/>
  <c r="J414" i="2"/>
  <c r="K414" i="2" s="1"/>
  <c r="J422" i="2"/>
  <c r="K422" i="2" s="1"/>
  <c r="J430" i="2"/>
  <c r="K430" i="2" s="1"/>
  <c r="J438" i="2"/>
  <c r="K438" i="2" s="1"/>
  <c r="J446" i="2"/>
  <c r="K446" i="2" s="1"/>
  <c r="J454" i="2"/>
  <c r="K454" i="2" s="1"/>
  <c r="J462" i="2"/>
  <c r="K462" i="2" s="1"/>
  <c r="J470" i="2"/>
  <c r="K470" i="2" s="1"/>
  <c r="J478" i="2"/>
  <c r="K478" i="2" s="1"/>
  <c r="J486" i="2"/>
  <c r="K486" i="2" s="1"/>
  <c r="J494" i="2"/>
  <c r="K494" i="2" s="1"/>
  <c r="J502" i="2"/>
  <c r="K502" i="2" s="1"/>
  <c r="J510" i="2"/>
  <c r="K510" i="2" s="1"/>
  <c r="J518" i="2"/>
  <c r="K518" i="2" s="1"/>
  <c r="J526" i="2"/>
  <c r="K526" i="2" s="1"/>
  <c r="J534" i="2"/>
  <c r="K534" i="2" s="1"/>
  <c r="J542" i="2"/>
  <c r="K542" i="2" s="1"/>
  <c r="J550" i="2"/>
  <c r="K550" i="2" s="1"/>
  <c r="J558" i="2"/>
  <c r="K558" i="2" s="1"/>
  <c r="J566" i="2"/>
  <c r="K566" i="2" s="1"/>
  <c r="J574" i="2"/>
  <c r="K574" i="2" s="1"/>
  <c r="J582" i="2"/>
  <c r="K582" i="2" s="1"/>
  <c r="J590" i="2"/>
  <c r="K590" i="2" s="1"/>
  <c r="J598" i="2"/>
  <c r="K598" i="2" s="1"/>
  <c r="J606" i="2"/>
  <c r="K606" i="2" s="1"/>
  <c r="J614" i="2"/>
  <c r="K614" i="2" s="1"/>
  <c r="J622" i="2"/>
  <c r="K622" i="2" s="1"/>
  <c r="J630" i="2"/>
  <c r="K630" i="2" s="1"/>
  <c r="J638" i="2"/>
  <c r="K638" i="2" s="1"/>
  <c r="J646" i="2"/>
  <c r="K646" i="2" s="1"/>
  <c r="J654" i="2"/>
  <c r="K654" i="2" s="1"/>
  <c r="J662" i="2"/>
  <c r="K662" i="2" s="1"/>
  <c r="J670" i="2"/>
  <c r="K670" i="2" s="1"/>
  <c r="J678" i="2"/>
  <c r="K678" i="2" s="1"/>
  <c r="J686" i="2"/>
  <c r="K686" i="2" s="1"/>
  <c r="J694" i="2"/>
  <c r="K694" i="2" s="1"/>
  <c r="J702" i="2"/>
  <c r="K702" i="2" s="1"/>
  <c r="J710" i="2"/>
  <c r="K710" i="2" s="1"/>
  <c r="J718" i="2"/>
  <c r="K718" i="2" s="1"/>
  <c r="J726" i="2"/>
  <c r="K726" i="2" s="1"/>
  <c r="J734" i="2"/>
  <c r="K734" i="2" s="1"/>
  <c r="J742" i="2"/>
  <c r="K742" i="2" s="1"/>
  <c r="J750" i="2"/>
  <c r="K750" i="2" s="1"/>
  <c r="J758" i="2"/>
  <c r="K758" i="2" s="1"/>
  <c r="J766" i="2"/>
  <c r="K766" i="2" s="1"/>
  <c r="J774" i="2"/>
  <c r="K774" i="2" s="1"/>
  <c r="J782" i="2"/>
  <c r="K782" i="2" s="1"/>
  <c r="J790" i="2"/>
  <c r="K790" i="2" s="1"/>
  <c r="J798" i="2"/>
  <c r="K798" i="2" s="1"/>
  <c r="J806" i="2"/>
  <c r="K806" i="2" s="1"/>
  <c r="J7" i="2"/>
  <c r="K7" i="2" s="1"/>
  <c r="J15" i="2"/>
  <c r="K15" i="2" s="1"/>
  <c r="J23" i="2"/>
  <c r="K23" i="2" s="1"/>
  <c r="J31" i="2"/>
  <c r="K31" i="2" s="1"/>
  <c r="J39" i="2"/>
  <c r="K39" i="2" s="1"/>
  <c r="J47" i="2"/>
  <c r="K47" i="2" s="1"/>
  <c r="J55" i="2"/>
  <c r="K55" i="2" s="1"/>
  <c r="J63" i="2"/>
  <c r="K63" i="2" s="1"/>
  <c r="J71" i="2"/>
  <c r="K71" i="2" s="1"/>
  <c r="J79" i="2"/>
  <c r="K79" i="2" s="1"/>
  <c r="J87" i="2"/>
  <c r="K87" i="2" s="1"/>
  <c r="J95" i="2"/>
  <c r="K95" i="2" s="1"/>
  <c r="J103" i="2"/>
  <c r="K103" i="2" s="1"/>
  <c r="J111" i="2"/>
  <c r="K111" i="2" s="1"/>
  <c r="J119" i="2"/>
  <c r="K119" i="2" s="1"/>
  <c r="J127" i="2"/>
  <c r="K127" i="2" s="1"/>
  <c r="J135" i="2"/>
  <c r="K135" i="2" s="1"/>
  <c r="J143" i="2"/>
  <c r="K143" i="2" s="1"/>
  <c r="J151" i="2"/>
  <c r="K151" i="2" s="1"/>
  <c r="J159" i="2"/>
  <c r="K159" i="2" s="1"/>
  <c r="J167" i="2"/>
  <c r="K167" i="2" s="1"/>
  <c r="J175" i="2"/>
  <c r="K175" i="2" s="1"/>
  <c r="J183" i="2"/>
  <c r="K183" i="2" s="1"/>
  <c r="J191" i="2"/>
  <c r="K191" i="2" s="1"/>
  <c r="J199" i="2"/>
  <c r="K199" i="2" s="1"/>
  <c r="J207" i="2"/>
  <c r="K207" i="2" s="1"/>
  <c r="J215" i="2"/>
  <c r="K215" i="2" s="1"/>
  <c r="J223" i="2"/>
  <c r="K223" i="2" s="1"/>
  <c r="J231" i="2"/>
  <c r="K231" i="2" s="1"/>
  <c r="J239" i="2"/>
  <c r="K239" i="2" s="1"/>
  <c r="J247" i="2"/>
  <c r="K247" i="2" s="1"/>
  <c r="J255" i="2"/>
  <c r="K255" i="2" s="1"/>
  <c r="J263" i="2"/>
  <c r="K263" i="2" s="1"/>
  <c r="J271" i="2"/>
  <c r="K271" i="2" s="1"/>
  <c r="J279" i="2"/>
  <c r="K279" i="2" s="1"/>
  <c r="J287" i="2"/>
  <c r="K287" i="2" s="1"/>
  <c r="J295" i="2"/>
  <c r="K295" i="2" s="1"/>
  <c r="J303" i="2"/>
  <c r="K303" i="2" s="1"/>
  <c r="J311" i="2"/>
  <c r="K311" i="2" s="1"/>
  <c r="J319" i="2"/>
  <c r="K319" i="2" s="1"/>
  <c r="J327" i="2"/>
  <c r="K327" i="2" s="1"/>
  <c r="J335" i="2"/>
  <c r="K335" i="2" s="1"/>
  <c r="J343" i="2"/>
  <c r="K343" i="2" s="1"/>
  <c r="J351" i="2"/>
  <c r="K351" i="2" s="1"/>
  <c r="J359" i="2"/>
  <c r="K359" i="2" s="1"/>
  <c r="J367" i="2"/>
  <c r="K367" i="2" s="1"/>
  <c r="J375" i="2"/>
  <c r="K375" i="2" s="1"/>
  <c r="J383" i="2"/>
  <c r="K383" i="2" s="1"/>
  <c r="J391" i="2"/>
  <c r="K391" i="2" s="1"/>
  <c r="J399" i="2"/>
  <c r="K399" i="2" s="1"/>
  <c r="J407" i="2"/>
  <c r="K407" i="2" s="1"/>
  <c r="J415" i="2"/>
  <c r="K415" i="2" s="1"/>
  <c r="J423" i="2"/>
  <c r="K423" i="2" s="1"/>
  <c r="J431" i="2"/>
  <c r="K431" i="2" s="1"/>
  <c r="J439" i="2"/>
  <c r="K439" i="2" s="1"/>
  <c r="J447" i="2"/>
  <c r="K447" i="2" s="1"/>
  <c r="J455" i="2"/>
  <c r="K455" i="2" s="1"/>
  <c r="J463" i="2"/>
  <c r="K463" i="2" s="1"/>
  <c r="J471" i="2"/>
  <c r="K471" i="2" s="1"/>
  <c r="J479" i="2"/>
  <c r="K479" i="2" s="1"/>
  <c r="J487" i="2"/>
  <c r="K487" i="2" s="1"/>
  <c r="J495" i="2"/>
  <c r="K495" i="2" s="1"/>
  <c r="J503" i="2"/>
  <c r="K503" i="2" s="1"/>
  <c r="J511" i="2"/>
  <c r="K511" i="2" s="1"/>
  <c r="J519" i="2"/>
  <c r="K519" i="2" s="1"/>
  <c r="J527" i="2"/>
  <c r="K527" i="2" s="1"/>
  <c r="J535" i="2"/>
  <c r="K535" i="2" s="1"/>
  <c r="J543" i="2"/>
  <c r="K543" i="2" s="1"/>
  <c r="J551" i="2"/>
  <c r="K551" i="2" s="1"/>
  <c r="J559" i="2"/>
  <c r="K559" i="2" s="1"/>
  <c r="J567" i="2"/>
  <c r="K567" i="2" s="1"/>
  <c r="J575" i="2"/>
  <c r="K575" i="2" s="1"/>
  <c r="J583" i="2"/>
  <c r="K583" i="2" s="1"/>
  <c r="J591" i="2"/>
  <c r="K591" i="2" s="1"/>
  <c r="J599" i="2"/>
  <c r="K599" i="2" s="1"/>
  <c r="J607" i="2"/>
  <c r="K607" i="2" s="1"/>
  <c r="J615" i="2"/>
  <c r="K615" i="2" s="1"/>
  <c r="J623" i="2"/>
  <c r="K623" i="2" s="1"/>
  <c r="J631" i="2"/>
  <c r="K631" i="2" s="1"/>
  <c r="J639" i="2"/>
  <c r="K639" i="2" s="1"/>
  <c r="J647" i="2"/>
  <c r="K647" i="2" s="1"/>
  <c r="J655" i="2"/>
  <c r="K655" i="2" s="1"/>
  <c r="J663" i="2"/>
  <c r="K663" i="2" s="1"/>
  <c r="J671" i="2"/>
  <c r="K671" i="2" s="1"/>
  <c r="J679" i="2"/>
  <c r="K679" i="2" s="1"/>
  <c r="J687" i="2"/>
  <c r="K687" i="2" s="1"/>
  <c r="J695" i="2"/>
  <c r="K695" i="2" s="1"/>
  <c r="J703" i="2"/>
  <c r="K703" i="2" s="1"/>
  <c r="J711" i="2"/>
  <c r="K711" i="2" s="1"/>
  <c r="J719" i="2"/>
  <c r="K719" i="2" s="1"/>
  <c r="J727" i="2"/>
  <c r="K727" i="2" s="1"/>
  <c r="J8" i="2"/>
  <c r="K8" i="2" s="1"/>
  <c r="J16" i="2"/>
  <c r="K16" i="2" s="1"/>
  <c r="J24" i="2"/>
  <c r="K24" i="2" s="1"/>
  <c r="J32" i="2"/>
  <c r="K32" i="2" s="1"/>
  <c r="J40" i="2"/>
  <c r="K40" i="2" s="1"/>
  <c r="J48" i="2"/>
  <c r="K48" i="2" s="1"/>
  <c r="J56" i="2"/>
  <c r="K56" i="2" s="1"/>
  <c r="J64" i="2"/>
  <c r="K64" i="2" s="1"/>
  <c r="J72" i="2"/>
  <c r="K72" i="2" s="1"/>
  <c r="J80" i="2"/>
  <c r="K80" i="2" s="1"/>
  <c r="J88" i="2"/>
  <c r="K88" i="2" s="1"/>
  <c r="J96" i="2"/>
  <c r="K96" i="2" s="1"/>
  <c r="J104" i="2"/>
  <c r="K104" i="2" s="1"/>
  <c r="J112" i="2"/>
  <c r="K112" i="2" s="1"/>
  <c r="J120" i="2"/>
  <c r="K120" i="2" s="1"/>
  <c r="J128" i="2"/>
  <c r="K128" i="2" s="1"/>
  <c r="J136" i="2"/>
  <c r="K136" i="2" s="1"/>
  <c r="J144" i="2"/>
  <c r="K144" i="2" s="1"/>
  <c r="J152" i="2"/>
  <c r="K152" i="2" s="1"/>
  <c r="J160" i="2"/>
  <c r="K160" i="2" s="1"/>
  <c r="J168" i="2"/>
  <c r="K168" i="2" s="1"/>
  <c r="J176" i="2"/>
  <c r="K176" i="2" s="1"/>
  <c r="J184" i="2"/>
  <c r="K184" i="2" s="1"/>
  <c r="J192" i="2"/>
  <c r="K192" i="2" s="1"/>
  <c r="J200" i="2"/>
  <c r="K200" i="2" s="1"/>
  <c r="J208" i="2"/>
  <c r="K208" i="2" s="1"/>
  <c r="J216" i="2"/>
  <c r="K216" i="2" s="1"/>
  <c r="J224" i="2"/>
  <c r="K224" i="2" s="1"/>
  <c r="J232" i="2"/>
  <c r="K232" i="2" s="1"/>
  <c r="J240" i="2"/>
  <c r="K240" i="2" s="1"/>
  <c r="J248" i="2"/>
  <c r="K248" i="2" s="1"/>
  <c r="J256" i="2"/>
  <c r="K256" i="2" s="1"/>
  <c r="J264" i="2"/>
  <c r="K264" i="2" s="1"/>
  <c r="J272" i="2"/>
  <c r="K272" i="2" s="1"/>
  <c r="J280" i="2"/>
  <c r="K280" i="2" s="1"/>
  <c r="J288" i="2"/>
  <c r="K288" i="2" s="1"/>
  <c r="J296" i="2"/>
  <c r="K296" i="2" s="1"/>
  <c r="J304" i="2"/>
  <c r="K304" i="2" s="1"/>
  <c r="J312" i="2"/>
  <c r="K312" i="2" s="1"/>
  <c r="J320" i="2"/>
  <c r="K320" i="2" s="1"/>
  <c r="J328" i="2"/>
  <c r="K328" i="2" s="1"/>
  <c r="J336" i="2"/>
  <c r="K336" i="2" s="1"/>
  <c r="J344" i="2"/>
  <c r="K344" i="2" s="1"/>
  <c r="J352" i="2"/>
  <c r="K352" i="2" s="1"/>
  <c r="J360" i="2"/>
  <c r="K360" i="2" s="1"/>
  <c r="J368" i="2"/>
  <c r="K368" i="2" s="1"/>
  <c r="J376" i="2"/>
  <c r="K376" i="2" s="1"/>
  <c r="J384" i="2"/>
  <c r="K384" i="2" s="1"/>
  <c r="J392" i="2"/>
  <c r="K392" i="2" s="1"/>
  <c r="J400" i="2"/>
  <c r="K400" i="2" s="1"/>
  <c r="J408" i="2"/>
  <c r="K408" i="2" s="1"/>
  <c r="J416" i="2"/>
  <c r="K416" i="2" s="1"/>
  <c r="J424" i="2"/>
  <c r="K424" i="2" s="1"/>
  <c r="J432" i="2"/>
  <c r="K432" i="2" s="1"/>
  <c r="J440" i="2"/>
  <c r="K440" i="2" s="1"/>
  <c r="J448" i="2"/>
  <c r="K448" i="2" s="1"/>
  <c r="J456" i="2"/>
  <c r="K456" i="2" s="1"/>
  <c r="J464" i="2"/>
  <c r="K464" i="2" s="1"/>
  <c r="J472" i="2"/>
  <c r="K472" i="2" s="1"/>
  <c r="J480" i="2"/>
  <c r="K480" i="2" s="1"/>
  <c r="J488" i="2"/>
  <c r="K488" i="2" s="1"/>
  <c r="J496" i="2"/>
  <c r="K496" i="2" s="1"/>
  <c r="J504" i="2"/>
  <c r="K504" i="2" s="1"/>
  <c r="J512" i="2"/>
  <c r="K512" i="2" s="1"/>
  <c r="J520" i="2"/>
  <c r="K520" i="2" s="1"/>
  <c r="J528" i="2"/>
  <c r="K528" i="2" s="1"/>
  <c r="J536" i="2"/>
  <c r="K536" i="2" s="1"/>
  <c r="J544" i="2"/>
  <c r="K544" i="2" s="1"/>
  <c r="J552" i="2"/>
  <c r="K552" i="2" s="1"/>
  <c r="J560" i="2"/>
  <c r="K560" i="2" s="1"/>
  <c r="J568" i="2"/>
  <c r="K568" i="2" s="1"/>
  <c r="J576" i="2"/>
  <c r="K576" i="2" s="1"/>
  <c r="J584" i="2"/>
  <c r="K584" i="2" s="1"/>
  <c r="J592" i="2"/>
  <c r="K592" i="2" s="1"/>
  <c r="J600" i="2"/>
  <c r="K600" i="2" s="1"/>
  <c r="J608" i="2"/>
  <c r="K608" i="2" s="1"/>
  <c r="J616" i="2"/>
  <c r="K616" i="2" s="1"/>
  <c r="J624" i="2"/>
  <c r="K624" i="2" s="1"/>
  <c r="J632" i="2"/>
  <c r="K632" i="2" s="1"/>
  <c r="J640" i="2"/>
  <c r="K640" i="2" s="1"/>
  <c r="J648" i="2"/>
  <c r="K648" i="2" s="1"/>
  <c r="J656" i="2"/>
  <c r="K656" i="2" s="1"/>
  <c r="J664" i="2"/>
  <c r="K664" i="2" s="1"/>
  <c r="J672" i="2"/>
  <c r="K672" i="2" s="1"/>
  <c r="J680" i="2"/>
  <c r="K680" i="2" s="1"/>
  <c r="J688" i="2"/>
  <c r="K688" i="2" s="1"/>
  <c r="J696" i="2"/>
  <c r="K696" i="2" s="1"/>
  <c r="J9" i="2"/>
  <c r="K9" i="2" s="1"/>
  <c r="J17" i="2"/>
  <c r="K17" i="2" s="1"/>
  <c r="J25" i="2"/>
  <c r="K25" i="2" s="1"/>
  <c r="J33" i="2"/>
  <c r="K33" i="2" s="1"/>
  <c r="J41" i="2"/>
  <c r="K41" i="2" s="1"/>
  <c r="J49" i="2"/>
  <c r="K49" i="2" s="1"/>
  <c r="J57" i="2"/>
  <c r="K57" i="2" s="1"/>
  <c r="J65" i="2"/>
  <c r="K65" i="2" s="1"/>
  <c r="J73" i="2"/>
  <c r="K73" i="2" s="1"/>
  <c r="J81" i="2"/>
  <c r="K81" i="2" s="1"/>
  <c r="J89" i="2"/>
  <c r="K89" i="2" s="1"/>
  <c r="J97" i="2"/>
  <c r="K97" i="2" s="1"/>
  <c r="J105" i="2"/>
  <c r="K105" i="2" s="1"/>
  <c r="J113" i="2"/>
  <c r="K113" i="2" s="1"/>
  <c r="J121" i="2"/>
  <c r="K121" i="2" s="1"/>
  <c r="J129" i="2"/>
  <c r="K129" i="2" s="1"/>
  <c r="J137" i="2"/>
  <c r="K137" i="2" s="1"/>
  <c r="J145" i="2"/>
  <c r="K145" i="2" s="1"/>
  <c r="J153" i="2"/>
  <c r="K153" i="2" s="1"/>
  <c r="J161" i="2"/>
  <c r="K161" i="2" s="1"/>
  <c r="J169" i="2"/>
  <c r="K169" i="2" s="1"/>
  <c r="J177" i="2"/>
  <c r="K177" i="2" s="1"/>
  <c r="J185" i="2"/>
  <c r="K185" i="2" s="1"/>
  <c r="J193" i="2"/>
  <c r="K193" i="2" s="1"/>
  <c r="J201" i="2"/>
  <c r="K201" i="2" s="1"/>
  <c r="J209" i="2"/>
  <c r="K209" i="2" s="1"/>
  <c r="J217" i="2"/>
  <c r="K217" i="2" s="1"/>
  <c r="J225" i="2"/>
  <c r="K225" i="2" s="1"/>
  <c r="J233" i="2"/>
  <c r="K233" i="2" s="1"/>
  <c r="J241" i="2"/>
  <c r="K241" i="2" s="1"/>
  <c r="J249" i="2"/>
  <c r="K249" i="2" s="1"/>
  <c r="J257" i="2"/>
  <c r="K257" i="2" s="1"/>
  <c r="J265" i="2"/>
  <c r="K265" i="2" s="1"/>
  <c r="J273" i="2"/>
  <c r="K273" i="2" s="1"/>
  <c r="J281" i="2"/>
  <c r="K281" i="2" s="1"/>
  <c r="J289" i="2"/>
  <c r="K289" i="2" s="1"/>
  <c r="J297" i="2"/>
  <c r="K297" i="2" s="1"/>
  <c r="J305" i="2"/>
  <c r="K305" i="2" s="1"/>
  <c r="J313" i="2"/>
  <c r="K313" i="2" s="1"/>
  <c r="J321" i="2"/>
  <c r="K321" i="2" s="1"/>
  <c r="J329" i="2"/>
  <c r="K329" i="2" s="1"/>
  <c r="J337" i="2"/>
  <c r="K337" i="2" s="1"/>
  <c r="J345" i="2"/>
  <c r="K345" i="2" s="1"/>
  <c r="J353" i="2"/>
  <c r="K353" i="2" s="1"/>
  <c r="J361" i="2"/>
  <c r="K361" i="2" s="1"/>
  <c r="J369" i="2"/>
  <c r="K369" i="2" s="1"/>
  <c r="J377" i="2"/>
  <c r="K377" i="2" s="1"/>
  <c r="J385" i="2"/>
  <c r="K385" i="2" s="1"/>
  <c r="J393" i="2"/>
  <c r="K393" i="2" s="1"/>
  <c r="J401" i="2"/>
  <c r="K401" i="2" s="1"/>
  <c r="J409" i="2"/>
  <c r="K409" i="2" s="1"/>
  <c r="J417" i="2"/>
  <c r="K417" i="2" s="1"/>
  <c r="J425" i="2"/>
  <c r="K425" i="2" s="1"/>
  <c r="J433" i="2"/>
  <c r="K433" i="2" s="1"/>
  <c r="J441" i="2"/>
  <c r="K441" i="2" s="1"/>
  <c r="J449" i="2"/>
  <c r="K449" i="2" s="1"/>
  <c r="J457" i="2"/>
  <c r="K457" i="2" s="1"/>
  <c r="J465" i="2"/>
  <c r="K465" i="2" s="1"/>
  <c r="J473" i="2"/>
  <c r="K473" i="2" s="1"/>
  <c r="J481" i="2"/>
  <c r="K481" i="2" s="1"/>
  <c r="J489" i="2"/>
  <c r="K489" i="2" s="1"/>
  <c r="J497" i="2"/>
  <c r="K497" i="2" s="1"/>
  <c r="J505" i="2"/>
  <c r="K505" i="2" s="1"/>
  <c r="J513" i="2"/>
  <c r="K513" i="2" s="1"/>
  <c r="J521" i="2"/>
  <c r="K521" i="2" s="1"/>
  <c r="J529" i="2"/>
  <c r="K529" i="2" s="1"/>
  <c r="J537" i="2"/>
  <c r="K537" i="2" s="1"/>
  <c r="J545" i="2"/>
  <c r="K545" i="2" s="1"/>
  <c r="J553" i="2"/>
  <c r="K553" i="2" s="1"/>
  <c r="J561" i="2"/>
  <c r="K561" i="2" s="1"/>
  <c r="J569" i="2"/>
  <c r="K569" i="2" s="1"/>
  <c r="J577" i="2"/>
  <c r="K577" i="2" s="1"/>
  <c r="J585" i="2"/>
  <c r="K585" i="2" s="1"/>
  <c r="J593" i="2"/>
  <c r="K593" i="2" s="1"/>
  <c r="J601" i="2"/>
  <c r="K601" i="2" s="1"/>
  <c r="J609" i="2"/>
  <c r="K609" i="2" s="1"/>
  <c r="J617" i="2"/>
  <c r="K617" i="2" s="1"/>
  <c r="J625" i="2"/>
  <c r="K625" i="2" s="1"/>
  <c r="J633" i="2"/>
  <c r="K633" i="2" s="1"/>
  <c r="J641" i="2"/>
  <c r="K641" i="2" s="1"/>
  <c r="J3" i="2"/>
  <c r="K3" i="2" s="1"/>
  <c r="J11" i="2"/>
  <c r="K11" i="2" s="1"/>
  <c r="J19" i="2"/>
  <c r="K19" i="2" s="1"/>
  <c r="J27" i="2"/>
  <c r="K27" i="2" s="1"/>
  <c r="J35" i="2"/>
  <c r="K35" i="2" s="1"/>
  <c r="J43" i="2"/>
  <c r="K43" i="2" s="1"/>
  <c r="J51" i="2"/>
  <c r="K51" i="2" s="1"/>
  <c r="J59" i="2"/>
  <c r="K59" i="2" s="1"/>
  <c r="J67" i="2"/>
  <c r="K67" i="2" s="1"/>
  <c r="J75" i="2"/>
  <c r="K75" i="2" s="1"/>
  <c r="J83" i="2"/>
  <c r="K83" i="2" s="1"/>
  <c r="J91" i="2"/>
  <c r="K91" i="2" s="1"/>
  <c r="J99" i="2"/>
  <c r="K99" i="2" s="1"/>
  <c r="J107" i="2"/>
  <c r="K107" i="2" s="1"/>
  <c r="J115" i="2"/>
  <c r="K115" i="2" s="1"/>
  <c r="J123" i="2"/>
  <c r="K123" i="2" s="1"/>
  <c r="J131" i="2"/>
  <c r="K131" i="2" s="1"/>
  <c r="J139" i="2"/>
  <c r="K139" i="2" s="1"/>
  <c r="J147" i="2"/>
  <c r="K147" i="2" s="1"/>
  <c r="J155" i="2"/>
  <c r="K155" i="2" s="1"/>
  <c r="J163" i="2"/>
  <c r="K163" i="2" s="1"/>
  <c r="J171" i="2"/>
  <c r="K171" i="2" s="1"/>
  <c r="J179" i="2"/>
  <c r="K179" i="2" s="1"/>
  <c r="J187" i="2"/>
  <c r="K187" i="2" s="1"/>
  <c r="J195" i="2"/>
  <c r="K195" i="2" s="1"/>
  <c r="J203" i="2"/>
  <c r="K203" i="2" s="1"/>
  <c r="J211" i="2"/>
  <c r="K211" i="2" s="1"/>
  <c r="J219" i="2"/>
  <c r="K219" i="2" s="1"/>
  <c r="J227" i="2"/>
  <c r="K227" i="2" s="1"/>
  <c r="J235" i="2"/>
  <c r="K235" i="2" s="1"/>
  <c r="J243" i="2"/>
  <c r="K243" i="2" s="1"/>
  <c r="J251" i="2"/>
  <c r="K251" i="2" s="1"/>
  <c r="J259" i="2"/>
  <c r="K259" i="2" s="1"/>
  <c r="J267" i="2"/>
  <c r="K267" i="2" s="1"/>
  <c r="J275" i="2"/>
  <c r="K275" i="2" s="1"/>
  <c r="J283" i="2"/>
  <c r="K283" i="2" s="1"/>
  <c r="J291" i="2"/>
  <c r="K291" i="2" s="1"/>
  <c r="J299" i="2"/>
  <c r="K299" i="2" s="1"/>
  <c r="J307" i="2"/>
  <c r="K307" i="2" s="1"/>
  <c r="J315" i="2"/>
  <c r="K315" i="2" s="1"/>
  <c r="J323" i="2"/>
  <c r="K323" i="2" s="1"/>
  <c r="J331" i="2"/>
  <c r="K331" i="2" s="1"/>
  <c r="J339" i="2"/>
  <c r="K339" i="2" s="1"/>
  <c r="J347" i="2"/>
  <c r="K347" i="2" s="1"/>
  <c r="J355" i="2"/>
  <c r="K355" i="2" s="1"/>
  <c r="J363" i="2"/>
  <c r="K363" i="2" s="1"/>
  <c r="J371" i="2"/>
  <c r="K371" i="2" s="1"/>
  <c r="J379" i="2"/>
  <c r="K379" i="2" s="1"/>
  <c r="J387" i="2"/>
  <c r="K387" i="2" s="1"/>
  <c r="J395" i="2"/>
  <c r="K395" i="2" s="1"/>
  <c r="J403" i="2"/>
  <c r="K403" i="2" s="1"/>
  <c r="J411" i="2"/>
  <c r="K411" i="2" s="1"/>
  <c r="J419" i="2"/>
  <c r="K419" i="2" s="1"/>
  <c r="J427" i="2"/>
  <c r="K427" i="2" s="1"/>
  <c r="J435" i="2"/>
  <c r="K435" i="2" s="1"/>
  <c r="J443" i="2"/>
  <c r="K443" i="2" s="1"/>
  <c r="J451" i="2"/>
  <c r="K451" i="2" s="1"/>
  <c r="J459" i="2"/>
  <c r="K459" i="2" s="1"/>
  <c r="J467" i="2"/>
  <c r="K467" i="2" s="1"/>
  <c r="J475" i="2"/>
  <c r="K475" i="2" s="1"/>
  <c r="J483" i="2"/>
  <c r="K483" i="2" s="1"/>
  <c r="J491" i="2"/>
  <c r="K491" i="2" s="1"/>
  <c r="J499" i="2"/>
  <c r="K499" i="2" s="1"/>
  <c r="J507" i="2"/>
  <c r="K507" i="2" s="1"/>
  <c r="J515" i="2"/>
  <c r="K515" i="2" s="1"/>
  <c r="J523" i="2"/>
  <c r="K523" i="2" s="1"/>
  <c r="J531" i="2"/>
  <c r="K531" i="2" s="1"/>
  <c r="J539" i="2"/>
  <c r="K539" i="2" s="1"/>
  <c r="J547" i="2"/>
  <c r="K547" i="2" s="1"/>
  <c r="J555" i="2"/>
  <c r="K555" i="2" s="1"/>
  <c r="J563" i="2"/>
  <c r="K563" i="2" s="1"/>
  <c r="J571" i="2"/>
  <c r="K571" i="2" s="1"/>
  <c r="J579" i="2"/>
  <c r="K579" i="2" s="1"/>
  <c r="J587" i="2"/>
  <c r="K587" i="2" s="1"/>
  <c r="J595" i="2"/>
  <c r="K595" i="2" s="1"/>
  <c r="J603" i="2"/>
  <c r="K603" i="2" s="1"/>
  <c r="J611" i="2"/>
  <c r="K611" i="2" s="1"/>
  <c r="J619" i="2"/>
  <c r="K619" i="2" s="1"/>
  <c r="J627" i="2"/>
  <c r="K627" i="2" s="1"/>
  <c r="J635" i="2"/>
  <c r="K635" i="2" s="1"/>
  <c r="J643" i="2"/>
  <c r="K643" i="2" s="1"/>
  <c r="J651" i="2"/>
  <c r="K651" i="2" s="1"/>
  <c r="J10" i="2"/>
  <c r="K10" i="2" s="1"/>
  <c r="J42" i="2"/>
  <c r="K42" i="2" s="1"/>
  <c r="J74" i="2"/>
  <c r="K74" i="2" s="1"/>
  <c r="J106" i="2"/>
  <c r="K106" i="2" s="1"/>
  <c r="J138" i="2"/>
  <c r="K138" i="2" s="1"/>
  <c r="J170" i="2"/>
  <c r="K170" i="2" s="1"/>
  <c r="J202" i="2"/>
  <c r="K202" i="2" s="1"/>
  <c r="J234" i="2"/>
  <c r="K234" i="2" s="1"/>
  <c r="J266" i="2"/>
  <c r="K266" i="2" s="1"/>
  <c r="J298" i="2"/>
  <c r="K298" i="2" s="1"/>
  <c r="J330" i="2"/>
  <c r="K330" i="2" s="1"/>
  <c r="J362" i="2"/>
  <c r="K362" i="2" s="1"/>
  <c r="J394" i="2"/>
  <c r="K394" i="2" s="1"/>
  <c r="J426" i="2"/>
  <c r="K426" i="2" s="1"/>
  <c r="J458" i="2"/>
  <c r="K458" i="2" s="1"/>
  <c r="J490" i="2"/>
  <c r="K490" i="2" s="1"/>
  <c r="J522" i="2"/>
  <c r="K522" i="2" s="1"/>
  <c r="J554" i="2"/>
  <c r="K554" i="2" s="1"/>
  <c r="J586" i="2"/>
  <c r="K586" i="2" s="1"/>
  <c r="J618" i="2"/>
  <c r="K618" i="2" s="1"/>
  <c r="J649" i="2"/>
  <c r="K649" i="2" s="1"/>
  <c r="J666" i="2"/>
  <c r="K666" i="2" s="1"/>
  <c r="J682" i="2"/>
  <c r="K682" i="2" s="1"/>
  <c r="J698" i="2"/>
  <c r="K698" i="2" s="1"/>
  <c r="J712" i="2"/>
  <c r="K712" i="2" s="1"/>
  <c r="J723" i="2"/>
  <c r="K723" i="2" s="1"/>
  <c r="J736" i="2"/>
  <c r="K736" i="2" s="1"/>
  <c r="J746" i="2"/>
  <c r="K746" i="2" s="1"/>
  <c r="J756" i="2"/>
  <c r="K756" i="2" s="1"/>
  <c r="J768" i="2"/>
  <c r="K768" i="2" s="1"/>
  <c r="J778" i="2"/>
  <c r="K778" i="2" s="1"/>
  <c r="J788" i="2"/>
  <c r="K788" i="2" s="1"/>
  <c r="J800" i="2"/>
  <c r="K800" i="2" s="1"/>
  <c r="J810" i="2"/>
  <c r="K810" i="2" s="1"/>
  <c r="J819" i="2"/>
  <c r="K819" i="2" s="1"/>
  <c r="J828" i="2"/>
  <c r="K828" i="2" s="1"/>
  <c r="J838" i="2"/>
  <c r="K838" i="2" s="1"/>
  <c r="J846" i="2"/>
  <c r="K846" i="2" s="1"/>
  <c r="J854" i="2"/>
  <c r="K854" i="2" s="1"/>
  <c r="J862" i="2"/>
  <c r="K862" i="2" s="1"/>
  <c r="J870" i="2"/>
  <c r="K870" i="2" s="1"/>
  <c r="J878" i="2"/>
  <c r="K878" i="2" s="1"/>
  <c r="J886" i="2"/>
  <c r="K886" i="2" s="1"/>
  <c r="J894" i="2"/>
  <c r="K894" i="2" s="1"/>
  <c r="J902" i="2"/>
  <c r="K902" i="2" s="1"/>
  <c r="J910" i="2"/>
  <c r="K910" i="2" s="1"/>
  <c r="J918" i="2"/>
  <c r="K918" i="2" s="1"/>
  <c r="J926" i="2"/>
  <c r="K926" i="2" s="1"/>
  <c r="J934" i="2"/>
  <c r="K934" i="2" s="1"/>
  <c r="J942" i="2"/>
  <c r="K942" i="2" s="1"/>
  <c r="J950" i="2"/>
  <c r="K950" i="2" s="1"/>
  <c r="J958" i="2"/>
  <c r="K958" i="2" s="1"/>
  <c r="J966" i="2"/>
  <c r="K966" i="2" s="1"/>
  <c r="J974" i="2"/>
  <c r="K974" i="2" s="1"/>
  <c r="J982" i="2"/>
  <c r="K982" i="2" s="1"/>
  <c r="J990" i="2"/>
  <c r="K990" i="2" s="1"/>
  <c r="J998" i="2"/>
  <c r="K998" i="2" s="1"/>
  <c r="J1006" i="2"/>
  <c r="K1006" i="2" s="1"/>
  <c r="J1014" i="2"/>
  <c r="K1014" i="2" s="1"/>
  <c r="J1022" i="2"/>
  <c r="K1022" i="2" s="1"/>
  <c r="J1030" i="2"/>
  <c r="K1030" i="2" s="1"/>
  <c r="J1038" i="2"/>
  <c r="K1038" i="2" s="1"/>
  <c r="J1046" i="2"/>
  <c r="K1046" i="2" s="1"/>
  <c r="J1054" i="2"/>
  <c r="K1054" i="2" s="1"/>
  <c r="J1062" i="2"/>
  <c r="K1062" i="2" s="1"/>
  <c r="J1070" i="2"/>
  <c r="K1070" i="2" s="1"/>
  <c r="J1078" i="2"/>
  <c r="K1078" i="2" s="1"/>
  <c r="J1086" i="2"/>
  <c r="K1086" i="2" s="1"/>
  <c r="J1094" i="2"/>
  <c r="K1094" i="2" s="1"/>
  <c r="J1102" i="2"/>
  <c r="K1102" i="2" s="1"/>
  <c r="J1110" i="2"/>
  <c r="K1110" i="2" s="1"/>
  <c r="J1118" i="2"/>
  <c r="K1118" i="2" s="1"/>
  <c r="J1126" i="2"/>
  <c r="K1126" i="2" s="1"/>
  <c r="J1134" i="2"/>
  <c r="K1134" i="2" s="1"/>
  <c r="J1142" i="2"/>
  <c r="K1142" i="2" s="1"/>
  <c r="J1150" i="2"/>
  <c r="K1150" i="2" s="1"/>
  <c r="J1158" i="2"/>
  <c r="K1158" i="2" s="1"/>
  <c r="J1166" i="2"/>
  <c r="K1166" i="2" s="1"/>
  <c r="J1174" i="2"/>
  <c r="K1174" i="2" s="1"/>
  <c r="J1182" i="2"/>
  <c r="K1182" i="2" s="1"/>
  <c r="J1190" i="2"/>
  <c r="K1190" i="2" s="1"/>
  <c r="J1198" i="2"/>
  <c r="K1198" i="2" s="1"/>
  <c r="J1206" i="2"/>
  <c r="K1206" i="2" s="1"/>
  <c r="J1214" i="2"/>
  <c r="K1214" i="2" s="1"/>
  <c r="J1222" i="2"/>
  <c r="K1222" i="2" s="1"/>
  <c r="J1230" i="2"/>
  <c r="K1230" i="2" s="1"/>
  <c r="J1238" i="2"/>
  <c r="K1238" i="2" s="1"/>
  <c r="J1246" i="2"/>
  <c r="K1246" i="2" s="1"/>
  <c r="J1254" i="2"/>
  <c r="K1254" i="2" s="1"/>
  <c r="J1262" i="2"/>
  <c r="K1262" i="2" s="1"/>
  <c r="J1270" i="2"/>
  <c r="K1270" i="2" s="1"/>
  <c r="J1278" i="2"/>
  <c r="K1278" i="2" s="1"/>
  <c r="J1286" i="2"/>
  <c r="K1286" i="2" s="1"/>
  <c r="J1294" i="2"/>
  <c r="K1294" i="2" s="1"/>
  <c r="J1302" i="2"/>
  <c r="K1302" i="2" s="1"/>
  <c r="J1310" i="2"/>
  <c r="K1310" i="2" s="1"/>
  <c r="J1318" i="2"/>
  <c r="K1318" i="2" s="1"/>
  <c r="J1326" i="2"/>
  <c r="K1326" i="2" s="1"/>
  <c r="J1334" i="2"/>
  <c r="K1334" i="2" s="1"/>
  <c r="J1342" i="2"/>
  <c r="K1342" i="2" s="1"/>
  <c r="J1350" i="2"/>
  <c r="K1350" i="2" s="1"/>
  <c r="J1358" i="2"/>
  <c r="K1358" i="2" s="1"/>
  <c r="J1366" i="2"/>
  <c r="K1366" i="2" s="1"/>
  <c r="J1374" i="2"/>
  <c r="K1374" i="2" s="1"/>
  <c r="J1382" i="2"/>
  <c r="K1382" i="2" s="1"/>
  <c r="J1390" i="2"/>
  <c r="K1390" i="2" s="1"/>
  <c r="J12" i="2"/>
  <c r="K12" i="2" s="1"/>
  <c r="J44" i="2"/>
  <c r="K44" i="2" s="1"/>
  <c r="J76" i="2"/>
  <c r="K76" i="2" s="1"/>
  <c r="J108" i="2"/>
  <c r="K108" i="2" s="1"/>
  <c r="J140" i="2"/>
  <c r="K140" i="2" s="1"/>
  <c r="J172" i="2"/>
  <c r="K172" i="2" s="1"/>
  <c r="J204" i="2"/>
  <c r="K204" i="2" s="1"/>
  <c r="J236" i="2"/>
  <c r="K236" i="2" s="1"/>
  <c r="J268" i="2"/>
  <c r="K268" i="2" s="1"/>
  <c r="J300" i="2"/>
  <c r="K300" i="2" s="1"/>
  <c r="J332" i="2"/>
  <c r="K332" i="2" s="1"/>
  <c r="J364" i="2"/>
  <c r="K364" i="2" s="1"/>
  <c r="J396" i="2"/>
  <c r="K396" i="2" s="1"/>
  <c r="J428" i="2"/>
  <c r="K428" i="2" s="1"/>
  <c r="J460" i="2"/>
  <c r="K460" i="2" s="1"/>
  <c r="J492" i="2"/>
  <c r="K492" i="2" s="1"/>
  <c r="J524" i="2"/>
  <c r="K524" i="2" s="1"/>
  <c r="J556" i="2"/>
  <c r="K556" i="2" s="1"/>
  <c r="J588" i="2"/>
  <c r="K588" i="2" s="1"/>
  <c r="J620" i="2"/>
  <c r="K620" i="2" s="1"/>
  <c r="J650" i="2"/>
  <c r="K650" i="2" s="1"/>
  <c r="J667" i="2"/>
  <c r="K667" i="2" s="1"/>
  <c r="J683" i="2"/>
  <c r="K683" i="2" s="1"/>
  <c r="J699" i="2"/>
  <c r="K699" i="2" s="1"/>
  <c r="J713" i="2"/>
  <c r="K713" i="2" s="1"/>
  <c r="J724" i="2"/>
  <c r="K724" i="2" s="1"/>
  <c r="J737" i="2"/>
  <c r="K737" i="2" s="1"/>
  <c r="J747" i="2"/>
  <c r="K747" i="2" s="1"/>
  <c r="J759" i="2"/>
  <c r="K759" i="2" s="1"/>
  <c r="J769" i="2"/>
  <c r="K769" i="2" s="1"/>
  <c r="J779" i="2"/>
  <c r="K779" i="2" s="1"/>
  <c r="J791" i="2"/>
  <c r="K791" i="2" s="1"/>
  <c r="J801" i="2"/>
  <c r="K801" i="2" s="1"/>
  <c r="J811" i="2"/>
  <c r="K811" i="2" s="1"/>
  <c r="J820" i="2"/>
  <c r="K820" i="2" s="1"/>
  <c r="J830" i="2"/>
  <c r="K830" i="2" s="1"/>
  <c r="J839" i="2"/>
  <c r="K839" i="2" s="1"/>
  <c r="J847" i="2"/>
  <c r="K847" i="2" s="1"/>
  <c r="J855" i="2"/>
  <c r="K855" i="2" s="1"/>
  <c r="J863" i="2"/>
  <c r="K863" i="2" s="1"/>
  <c r="J871" i="2"/>
  <c r="K871" i="2" s="1"/>
  <c r="J879" i="2"/>
  <c r="K879" i="2" s="1"/>
  <c r="J887" i="2"/>
  <c r="K887" i="2" s="1"/>
  <c r="J895" i="2"/>
  <c r="K895" i="2" s="1"/>
  <c r="J903" i="2"/>
  <c r="K903" i="2" s="1"/>
  <c r="J911" i="2"/>
  <c r="K911" i="2" s="1"/>
  <c r="J919" i="2"/>
  <c r="K919" i="2" s="1"/>
  <c r="J927" i="2"/>
  <c r="K927" i="2" s="1"/>
  <c r="J935" i="2"/>
  <c r="K935" i="2" s="1"/>
  <c r="J943" i="2"/>
  <c r="K943" i="2" s="1"/>
  <c r="J951" i="2"/>
  <c r="K951" i="2" s="1"/>
  <c r="J959" i="2"/>
  <c r="K959" i="2" s="1"/>
  <c r="J967" i="2"/>
  <c r="K967" i="2" s="1"/>
  <c r="J975" i="2"/>
  <c r="K975" i="2" s="1"/>
  <c r="J983" i="2"/>
  <c r="K983" i="2" s="1"/>
  <c r="J991" i="2"/>
  <c r="K991" i="2" s="1"/>
  <c r="J999" i="2"/>
  <c r="K999" i="2" s="1"/>
  <c r="J1007" i="2"/>
  <c r="K1007" i="2" s="1"/>
  <c r="J1015" i="2"/>
  <c r="K1015" i="2" s="1"/>
  <c r="J1023" i="2"/>
  <c r="K1023" i="2" s="1"/>
  <c r="J1031" i="2"/>
  <c r="K1031" i="2" s="1"/>
  <c r="J1039" i="2"/>
  <c r="K1039" i="2" s="1"/>
  <c r="J1047" i="2"/>
  <c r="K1047" i="2" s="1"/>
  <c r="J1055" i="2"/>
  <c r="K1055" i="2" s="1"/>
  <c r="J1063" i="2"/>
  <c r="K1063" i="2" s="1"/>
  <c r="J1071" i="2"/>
  <c r="K1071" i="2" s="1"/>
  <c r="J1079" i="2"/>
  <c r="K1079" i="2" s="1"/>
  <c r="J1087" i="2"/>
  <c r="K1087" i="2" s="1"/>
  <c r="J1095" i="2"/>
  <c r="K1095" i="2" s="1"/>
  <c r="J1103" i="2"/>
  <c r="K1103" i="2" s="1"/>
  <c r="J1111" i="2"/>
  <c r="K1111" i="2" s="1"/>
  <c r="J1119" i="2"/>
  <c r="K1119" i="2" s="1"/>
  <c r="J1127" i="2"/>
  <c r="K1127" i="2" s="1"/>
  <c r="J1135" i="2"/>
  <c r="K1135" i="2" s="1"/>
  <c r="J1143" i="2"/>
  <c r="K1143" i="2" s="1"/>
  <c r="J1151" i="2"/>
  <c r="K1151" i="2" s="1"/>
  <c r="J1159" i="2"/>
  <c r="K1159" i="2" s="1"/>
  <c r="J1167" i="2"/>
  <c r="K1167" i="2" s="1"/>
  <c r="J1175" i="2"/>
  <c r="K1175" i="2" s="1"/>
  <c r="J1183" i="2"/>
  <c r="K1183" i="2" s="1"/>
  <c r="J1191" i="2"/>
  <c r="K1191" i="2" s="1"/>
  <c r="J1199" i="2"/>
  <c r="K1199" i="2" s="1"/>
  <c r="J1207" i="2"/>
  <c r="K1207" i="2" s="1"/>
  <c r="J1215" i="2"/>
  <c r="K1215" i="2" s="1"/>
  <c r="J1223" i="2"/>
  <c r="K1223" i="2" s="1"/>
  <c r="J1231" i="2"/>
  <c r="K1231" i="2" s="1"/>
  <c r="J1239" i="2"/>
  <c r="K1239" i="2" s="1"/>
  <c r="J1247" i="2"/>
  <c r="K1247" i="2" s="1"/>
  <c r="J1255" i="2"/>
  <c r="K1255" i="2" s="1"/>
  <c r="J1263" i="2"/>
  <c r="K1263" i="2" s="1"/>
  <c r="J1271" i="2"/>
  <c r="K1271" i="2" s="1"/>
  <c r="J1279" i="2"/>
  <c r="K1279" i="2" s="1"/>
  <c r="J1287" i="2"/>
  <c r="K1287" i="2" s="1"/>
  <c r="J1295" i="2"/>
  <c r="K1295" i="2" s="1"/>
  <c r="J18" i="2"/>
  <c r="K18" i="2" s="1"/>
  <c r="J50" i="2"/>
  <c r="K50" i="2" s="1"/>
  <c r="J82" i="2"/>
  <c r="K82" i="2" s="1"/>
  <c r="J114" i="2"/>
  <c r="K114" i="2" s="1"/>
  <c r="J146" i="2"/>
  <c r="K146" i="2" s="1"/>
  <c r="J178" i="2"/>
  <c r="K178" i="2" s="1"/>
  <c r="J210" i="2"/>
  <c r="K210" i="2" s="1"/>
  <c r="J242" i="2"/>
  <c r="K242" i="2" s="1"/>
  <c r="J274" i="2"/>
  <c r="K274" i="2" s="1"/>
  <c r="J306" i="2"/>
  <c r="K306" i="2" s="1"/>
  <c r="J338" i="2"/>
  <c r="K338" i="2" s="1"/>
  <c r="J370" i="2"/>
  <c r="K370" i="2" s="1"/>
  <c r="J402" i="2"/>
  <c r="K402" i="2" s="1"/>
  <c r="J434" i="2"/>
  <c r="K434" i="2" s="1"/>
  <c r="J466" i="2"/>
  <c r="K466" i="2" s="1"/>
  <c r="J498" i="2"/>
  <c r="K498" i="2" s="1"/>
  <c r="J530" i="2"/>
  <c r="K530" i="2" s="1"/>
  <c r="J562" i="2"/>
  <c r="K562" i="2" s="1"/>
  <c r="J594" i="2"/>
  <c r="K594" i="2" s="1"/>
  <c r="J626" i="2"/>
  <c r="K626" i="2" s="1"/>
  <c r="J652" i="2"/>
  <c r="K652" i="2" s="1"/>
  <c r="J668" i="2"/>
  <c r="K668" i="2" s="1"/>
  <c r="J684" i="2"/>
  <c r="K684" i="2" s="1"/>
  <c r="J700" i="2"/>
  <c r="K700" i="2" s="1"/>
  <c r="J714" i="2"/>
  <c r="K714" i="2" s="1"/>
  <c r="J728" i="2"/>
  <c r="K728" i="2" s="1"/>
  <c r="J738" i="2"/>
  <c r="K738" i="2" s="1"/>
  <c r="J748" i="2"/>
  <c r="K748" i="2" s="1"/>
  <c r="J760" i="2"/>
  <c r="K760" i="2" s="1"/>
  <c r="J770" i="2"/>
  <c r="K770" i="2" s="1"/>
  <c r="J780" i="2"/>
  <c r="K780" i="2" s="1"/>
  <c r="J792" i="2"/>
  <c r="K792" i="2" s="1"/>
  <c r="J802" i="2"/>
  <c r="K802" i="2" s="1"/>
  <c r="J812" i="2"/>
  <c r="K812" i="2" s="1"/>
  <c r="J822" i="2"/>
  <c r="K822" i="2" s="1"/>
  <c r="J831" i="2"/>
  <c r="K831" i="2" s="1"/>
  <c r="J840" i="2"/>
  <c r="K840" i="2" s="1"/>
  <c r="J848" i="2"/>
  <c r="K848" i="2" s="1"/>
  <c r="J856" i="2"/>
  <c r="K856" i="2" s="1"/>
  <c r="J864" i="2"/>
  <c r="K864" i="2" s="1"/>
  <c r="J872" i="2"/>
  <c r="K872" i="2" s="1"/>
  <c r="J880" i="2"/>
  <c r="K880" i="2" s="1"/>
  <c r="J888" i="2"/>
  <c r="K888" i="2" s="1"/>
  <c r="J896" i="2"/>
  <c r="K896" i="2" s="1"/>
  <c r="J904" i="2"/>
  <c r="K904" i="2" s="1"/>
  <c r="J912" i="2"/>
  <c r="K912" i="2" s="1"/>
  <c r="J920" i="2"/>
  <c r="K920" i="2" s="1"/>
  <c r="J928" i="2"/>
  <c r="K928" i="2" s="1"/>
  <c r="J936" i="2"/>
  <c r="K936" i="2" s="1"/>
  <c r="J944" i="2"/>
  <c r="K944" i="2" s="1"/>
  <c r="J952" i="2"/>
  <c r="K952" i="2" s="1"/>
  <c r="J960" i="2"/>
  <c r="K960" i="2" s="1"/>
  <c r="J968" i="2"/>
  <c r="K968" i="2" s="1"/>
  <c r="J976" i="2"/>
  <c r="K976" i="2" s="1"/>
  <c r="J984" i="2"/>
  <c r="K984" i="2" s="1"/>
  <c r="J992" i="2"/>
  <c r="K992" i="2" s="1"/>
  <c r="J1000" i="2"/>
  <c r="K1000" i="2" s="1"/>
  <c r="J1008" i="2"/>
  <c r="K1008" i="2" s="1"/>
  <c r="J1016" i="2"/>
  <c r="K1016" i="2" s="1"/>
  <c r="J1024" i="2"/>
  <c r="K1024" i="2" s="1"/>
  <c r="J1032" i="2"/>
  <c r="K1032" i="2" s="1"/>
  <c r="J1040" i="2"/>
  <c r="K1040" i="2" s="1"/>
  <c r="J1048" i="2"/>
  <c r="K1048" i="2" s="1"/>
  <c r="J1056" i="2"/>
  <c r="K1056" i="2" s="1"/>
  <c r="J1064" i="2"/>
  <c r="K1064" i="2" s="1"/>
  <c r="J1072" i="2"/>
  <c r="K1072" i="2" s="1"/>
  <c r="J1080" i="2"/>
  <c r="K1080" i="2" s="1"/>
  <c r="J1088" i="2"/>
  <c r="K1088" i="2" s="1"/>
  <c r="J1096" i="2"/>
  <c r="K1096" i="2" s="1"/>
  <c r="J1104" i="2"/>
  <c r="K1104" i="2" s="1"/>
  <c r="J1112" i="2"/>
  <c r="K1112" i="2" s="1"/>
  <c r="J1120" i="2"/>
  <c r="K1120" i="2" s="1"/>
  <c r="J1128" i="2"/>
  <c r="K1128" i="2" s="1"/>
  <c r="J1136" i="2"/>
  <c r="K1136" i="2" s="1"/>
  <c r="J1144" i="2"/>
  <c r="K1144" i="2" s="1"/>
  <c r="J1152" i="2"/>
  <c r="K1152" i="2" s="1"/>
  <c r="J1160" i="2"/>
  <c r="K1160" i="2" s="1"/>
  <c r="J1168" i="2"/>
  <c r="K1168" i="2" s="1"/>
  <c r="J1176" i="2"/>
  <c r="K1176" i="2" s="1"/>
  <c r="J1184" i="2"/>
  <c r="K1184" i="2" s="1"/>
  <c r="J1192" i="2"/>
  <c r="K1192" i="2" s="1"/>
  <c r="J1200" i="2"/>
  <c r="K1200" i="2" s="1"/>
  <c r="J1208" i="2"/>
  <c r="K1208" i="2" s="1"/>
  <c r="J1216" i="2"/>
  <c r="K1216" i="2" s="1"/>
  <c r="J1224" i="2"/>
  <c r="K1224" i="2" s="1"/>
  <c r="J1232" i="2"/>
  <c r="K1232" i="2" s="1"/>
  <c r="J1240" i="2"/>
  <c r="K1240" i="2" s="1"/>
  <c r="J1248" i="2"/>
  <c r="K1248" i="2" s="1"/>
  <c r="J1256" i="2"/>
  <c r="K1256" i="2" s="1"/>
  <c r="J1264" i="2"/>
  <c r="K1264" i="2" s="1"/>
  <c r="J1272" i="2"/>
  <c r="K1272" i="2" s="1"/>
  <c r="J1280" i="2"/>
  <c r="K1280" i="2" s="1"/>
  <c r="J1288" i="2"/>
  <c r="K1288" i="2" s="1"/>
  <c r="J1296" i="2"/>
  <c r="K1296" i="2" s="1"/>
  <c r="J20" i="2"/>
  <c r="K20" i="2" s="1"/>
  <c r="J52" i="2"/>
  <c r="K52" i="2" s="1"/>
  <c r="J84" i="2"/>
  <c r="K84" i="2" s="1"/>
  <c r="J116" i="2"/>
  <c r="K116" i="2" s="1"/>
  <c r="J148" i="2"/>
  <c r="K148" i="2" s="1"/>
  <c r="J180" i="2"/>
  <c r="K180" i="2" s="1"/>
  <c r="J212" i="2"/>
  <c r="K212" i="2" s="1"/>
  <c r="J244" i="2"/>
  <c r="K244" i="2" s="1"/>
  <c r="J276" i="2"/>
  <c r="K276" i="2" s="1"/>
  <c r="J308" i="2"/>
  <c r="K308" i="2" s="1"/>
  <c r="J340" i="2"/>
  <c r="K340" i="2" s="1"/>
  <c r="J372" i="2"/>
  <c r="K372" i="2" s="1"/>
  <c r="J404" i="2"/>
  <c r="K404" i="2" s="1"/>
  <c r="J436" i="2"/>
  <c r="K436" i="2" s="1"/>
  <c r="J468" i="2"/>
  <c r="K468" i="2" s="1"/>
  <c r="J500" i="2"/>
  <c r="K500" i="2" s="1"/>
  <c r="J532" i="2"/>
  <c r="K532" i="2" s="1"/>
  <c r="J564" i="2"/>
  <c r="K564" i="2" s="1"/>
  <c r="J596" i="2"/>
  <c r="K596" i="2" s="1"/>
  <c r="J628" i="2"/>
  <c r="K628" i="2" s="1"/>
  <c r="J657" i="2"/>
  <c r="K657" i="2" s="1"/>
  <c r="J673" i="2"/>
  <c r="K673" i="2" s="1"/>
  <c r="J689" i="2"/>
  <c r="K689" i="2" s="1"/>
  <c r="J704" i="2"/>
  <c r="K704" i="2" s="1"/>
  <c r="J715" i="2"/>
  <c r="K715" i="2" s="1"/>
  <c r="J729" i="2"/>
  <c r="K729" i="2" s="1"/>
  <c r="J739" i="2"/>
  <c r="K739" i="2" s="1"/>
  <c r="J751" i="2"/>
  <c r="K751" i="2" s="1"/>
  <c r="J761" i="2"/>
  <c r="K761" i="2" s="1"/>
  <c r="J771" i="2"/>
  <c r="K771" i="2" s="1"/>
  <c r="J783" i="2"/>
  <c r="K783" i="2" s="1"/>
  <c r="J793" i="2"/>
  <c r="K793" i="2" s="1"/>
  <c r="J803" i="2"/>
  <c r="K803" i="2" s="1"/>
  <c r="J814" i="2"/>
  <c r="K814" i="2" s="1"/>
  <c r="J823" i="2"/>
  <c r="K823" i="2" s="1"/>
  <c r="J832" i="2"/>
  <c r="K832" i="2" s="1"/>
  <c r="J841" i="2"/>
  <c r="K841" i="2" s="1"/>
  <c r="J849" i="2"/>
  <c r="K849" i="2" s="1"/>
  <c r="J857" i="2"/>
  <c r="K857" i="2" s="1"/>
  <c r="J865" i="2"/>
  <c r="K865" i="2" s="1"/>
  <c r="J873" i="2"/>
  <c r="K873" i="2" s="1"/>
  <c r="J881" i="2"/>
  <c r="K881" i="2" s="1"/>
  <c r="J889" i="2"/>
  <c r="K889" i="2" s="1"/>
  <c r="J897" i="2"/>
  <c r="K897" i="2" s="1"/>
  <c r="J905" i="2"/>
  <c r="K905" i="2" s="1"/>
  <c r="J913" i="2"/>
  <c r="K913" i="2" s="1"/>
  <c r="J921" i="2"/>
  <c r="K921" i="2" s="1"/>
  <c r="J929" i="2"/>
  <c r="K929" i="2" s="1"/>
  <c r="J937" i="2"/>
  <c r="K937" i="2" s="1"/>
  <c r="J945" i="2"/>
  <c r="K945" i="2" s="1"/>
  <c r="J953" i="2"/>
  <c r="K953" i="2" s="1"/>
  <c r="J961" i="2"/>
  <c r="K961" i="2" s="1"/>
  <c r="J969" i="2"/>
  <c r="K969" i="2" s="1"/>
  <c r="J977" i="2"/>
  <c r="K977" i="2" s="1"/>
  <c r="J985" i="2"/>
  <c r="K985" i="2" s="1"/>
  <c r="J993" i="2"/>
  <c r="K993" i="2" s="1"/>
  <c r="J1001" i="2"/>
  <c r="K1001" i="2" s="1"/>
  <c r="J1009" i="2"/>
  <c r="K1009" i="2" s="1"/>
  <c r="J1017" i="2"/>
  <c r="K1017" i="2" s="1"/>
  <c r="J1025" i="2"/>
  <c r="K1025" i="2" s="1"/>
  <c r="J1033" i="2"/>
  <c r="K1033" i="2" s="1"/>
  <c r="J1041" i="2"/>
  <c r="K1041" i="2" s="1"/>
  <c r="J1049" i="2"/>
  <c r="K1049" i="2" s="1"/>
  <c r="J1057" i="2"/>
  <c r="K1057" i="2" s="1"/>
  <c r="J1065" i="2"/>
  <c r="K1065" i="2" s="1"/>
  <c r="J1073" i="2"/>
  <c r="K1073" i="2" s="1"/>
  <c r="J1081" i="2"/>
  <c r="K1081" i="2" s="1"/>
  <c r="J1089" i="2"/>
  <c r="K1089" i="2" s="1"/>
  <c r="J1097" i="2"/>
  <c r="K1097" i="2" s="1"/>
  <c r="J1105" i="2"/>
  <c r="K1105" i="2" s="1"/>
  <c r="J1113" i="2"/>
  <c r="K1113" i="2" s="1"/>
  <c r="J1121" i="2"/>
  <c r="K1121" i="2" s="1"/>
  <c r="J1129" i="2"/>
  <c r="K1129" i="2" s="1"/>
  <c r="J1137" i="2"/>
  <c r="K1137" i="2" s="1"/>
  <c r="J1145" i="2"/>
  <c r="K1145" i="2" s="1"/>
  <c r="J1153" i="2"/>
  <c r="K1153" i="2" s="1"/>
  <c r="J1161" i="2"/>
  <c r="K1161" i="2" s="1"/>
  <c r="J1169" i="2"/>
  <c r="K1169" i="2" s="1"/>
  <c r="J1177" i="2"/>
  <c r="K1177" i="2" s="1"/>
  <c r="J1185" i="2"/>
  <c r="K1185" i="2" s="1"/>
  <c r="J1193" i="2"/>
  <c r="K1193" i="2" s="1"/>
  <c r="J1201" i="2"/>
  <c r="K1201" i="2" s="1"/>
  <c r="J1209" i="2"/>
  <c r="K1209" i="2" s="1"/>
  <c r="J1217" i="2"/>
  <c r="K1217" i="2" s="1"/>
  <c r="J1225" i="2"/>
  <c r="K1225" i="2" s="1"/>
  <c r="J1233" i="2"/>
  <c r="K1233" i="2" s="1"/>
  <c r="J1241" i="2"/>
  <c r="K1241" i="2" s="1"/>
  <c r="J1249" i="2"/>
  <c r="K1249" i="2" s="1"/>
  <c r="J1257" i="2"/>
  <c r="K1257" i="2" s="1"/>
  <c r="J1265" i="2"/>
  <c r="K1265" i="2" s="1"/>
  <c r="J1273" i="2"/>
  <c r="K1273" i="2" s="1"/>
  <c r="J1281" i="2"/>
  <c r="K1281" i="2" s="1"/>
  <c r="J1289" i="2"/>
  <c r="K1289" i="2" s="1"/>
  <c r="J1297" i="2"/>
  <c r="K1297" i="2" s="1"/>
  <c r="J1305" i="2"/>
  <c r="K1305" i="2" s="1"/>
  <c r="J1313" i="2"/>
  <c r="K1313" i="2" s="1"/>
  <c r="J1321" i="2"/>
  <c r="K1321" i="2" s="1"/>
  <c r="J1329" i="2"/>
  <c r="K1329" i="2" s="1"/>
  <c r="J1337" i="2"/>
  <c r="K1337" i="2" s="1"/>
  <c r="J1345" i="2"/>
  <c r="K1345" i="2" s="1"/>
  <c r="J1353" i="2"/>
  <c r="K1353" i="2" s="1"/>
  <c r="J1361" i="2"/>
  <c r="K1361" i="2" s="1"/>
  <c r="J1369" i="2"/>
  <c r="K1369" i="2" s="1"/>
  <c r="J1377" i="2"/>
  <c r="K1377" i="2" s="1"/>
  <c r="J1385" i="2"/>
  <c r="K1385" i="2" s="1"/>
  <c r="J1393" i="2"/>
  <c r="K1393" i="2" s="1"/>
  <c r="J1401" i="2"/>
  <c r="K1401" i="2" s="1"/>
  <c r="J1409" i="2"/>
  <c r="K1409" i="2" s="1"/>
  <c r="J1417" i="2"/>
  <c r="K1417" i="2" s="1"/>
  <c r="J1425" i="2"/>
  <c r="K1425" i="2" s="1"/>
  <c r="J1433" i="2"/>
  <c r="K1433" i="2" s="1"/>
  <c r="J1441" i="2"/>
  <c r="K1441" i="2" s="1"/>
  <c r="J2" i="2"/>
  <c r="K2" i="2" s="1"/>
  <c r="J34" i="2"/>
  <c r="K34" i="2" s="1"/>
  <c r="J66" i="2"/>
  <c r="K66" i="2" s="1"/>
  <c r="J98" i="2"/>
  <c r="K98" i="2" s="1"/>
  <c r="J130" i="2"/>
  <c r="K130" i="2" s="1"/>
  <c r="J162" i="2"/>
  <c r="K162" i="2" s="1"/>
  <c r="J194" i="2"/>
  <c r="K194" i="2" s="1"/>
  <c r="J226" i="2"/>
  <c r="K226" i="2" s="1"/>
  <c r="J258" i="2"/>
  <c r="K258" i="2" s="1"/>
  <c r="J290" i="2"/>
  <c r="K290" i="2" s="1"/>
  <c r="J322" i="2"/>
  <c r="K322" i="2" s="1"/>
  <c r="J354" i="2"/>
  <c r="K354" i="2" s="1"/>
  <c r="J386" i="2"/>
  <c r="K386" i="2" s="1"/>
  <c r="J418" i="2"/>
  <c r="K418" i="2" s="1"/>
  <c r="J450" i="2"/>
  <c r="K450" i="2" s="1"/>
  <c r="J482" i="2"/>
  <c r="K482" i="2" s="1"/>
  <c r="J514" i="2"/>
  <c r="K514" i="2" s="1"/>
  <c r="J546" i="2"/>
  <c r="K546" i="2" s="1"/>
  <c r="J578" i="2"/>
  <c r="K578" i="2" s="1"/>
  <c r="J610" i="2"/>
  <c r="K610" i="2" s="1"/>
  <c r="J642" i="2"/>
  <c r="K642" i="2" s="1"/>
  <c r="J660" i="2"/>
  <c r="K660" i="2" s="1"/>
  <c r="J676" i="2"/>
  <c r="K676" i="2" s="1"/>
  <c r="J692" i="2"/>
  <c r="K692" i="2" s="1"/>
  <c r="J707" i="2"/>
  <c r="K707" i="2" s="1"/>
  <c r="J721" i="2"/>
  <c r="K721" i="2" s="1"/>
  <c r="J732" i="2"/>
  <c r="K732" i="2" s="1"/>
  <c r="J744" i="2"/>
  <c r="K744" i="2" s="1"/>
  <c r="J754" i="2"/>
  <c r="K754" i="2" s="1"/>
  <c r="J764" i="2"/>
  <c r="K764" i="2" s="1"/>
  <c r="J776" i="2"/>
  <c r="K776" i="2" s="1"/>
  <c r="J786" i="2"/>
  <c r="K786" i="2" s="1"/>
  <c r="J796" i="2"/>
  <c r="K796" i="2" s="1"/>
  <c r="J808" i="2"/>
  <c r="K808" i="2" s="1"/>
  <c r="J817" i="2"/>
  <c r="K817" i="2" s="1"/>
  <c r="J826" i="2"/>
  <c r="K826" i="2" s="1"/>
  <c r="J835" i="2"/>
  <c r="K835" i="2" s="1"/>
  <c r="J844" i="2"/>
  <c r="K844" i="2" s="1"/>
  <c r="J852" i="2"/>
  <c r="K852" i="2" s="1"/>
  <c r="J860" i="2"/>
  <c r="K860" i="2" s="1"/>
  <c r="J868" i="2"/>
  <c r="K868" i="2" s="1"/>
  <c r="J876" i="2"/>
  <c r="K876" i="2" s="1"/>
  <c r="J884" i="2"/>
  <c r="K884" i="2" s="1"/>
  <c r="J892" i="2"/>
  <c r="K892" i="2" s="1"/>
  <c r="J900" i="2"/>
  <c r="K900" i="2" s="1"/>
  <c r="J908" i="2"/>
  <c r="K908" i="2" s="1"/>
  <c r="J916" i="2"/>
  <c r="K916" i="2" s="1"/>
  <c r="J924" i="2"/>
  <c r="K924" i="2" s="1"/>
  <c r="J932" i="2"/>
  <c r="K932" i="2" s="1"/>
  <c r="J940" i="2"/>
  <c r="K940" i="2" s="1"/>
  <c r="J948" i="2"/>
  <c r="K948" i="2" s="1"/>
  <c r="J956" i="2"/>
  <c r="K956" i="2" s="1"/>
  <c r="J964" i="2"/>
  <c r="K964" i="2" s="1"/>
  <c r="J972" i="2"/>
  <c r="K972" i="2" s="1"/>
  <c r="J980" i="2"/>
  <c r="K980" i="2" s="1"/>
  <c r="J988" i="2"/>
  <c r="K988" i="2" s="1"/>
  <c r="J996" i="2"/>
  <c r="K996" i="2" s="1"/>
  <c r="J1004" i="2"/>
  <c r="K1004" i="2" s="1"/>
  <c r="J1012" i="2"/>
  <c r="K1012" i="2" s="1"/>
  <c r="J1020" i="2"/>
  <c r="K1020" i="2" s="1"/>
  <c r="J1028" i="2"/>
  <c r="K1028" i="2" s="1"/>
  <c r="J1036" i="2"/>
  <c r="K1036" i="2" s="1"/>
  <c r="J1044" i="2"/>
  <c r="K1044" i="2" s="1"/>
  <c r="J1052" i="2"/>
  <c r="K1052" i="2" s="1"/>
  <c r="J1060" i="2"/>
  <c r="K1060" i="2" s="1"/>
  <c r="J1068" i="2"/>
  <c r="K1068" i="2" s="1"/>
  <c r="J1076" i="2"/>
  <c r="K1076" i="2" s="1"/>
  <c r="J1084" i="2"/>
  <c r="K1084" i="2" s="1"/>
  <c r="J1092" i="2"/>
  <c r="K1092" i="2" s="1"/>
  <c r="J1100" i="2"/>
  <c r="K1100" i="2" s="1"/>
  <c r="J1108" i="2"/>
  <c r="K1108" i="2" s="1"/>
  <c r="J1116" i="2"/>
  <c r="K1116" i="2" s="1"/>
  <c r="J1124" i="2"/>
  <c r="K1124" i="2" s="1"/>
  <c r="J1132" i="2"/>
  <c r="K1132" i="2" s="1"/>
  <c r="J1140" i="2"/>
  <c r="K1140" i="2" s="1"/>
  <c r="J1148" i="2"/>
  <c r="K1148" i="2" s="1"/>
  <c r="J1156" i="2"/>
  <c r="K1156" i="2" s="1"/>
  <c r="J1164" i="2"/>
  <c r="K1164" i="2" s="1"/>
  <c r="J1172" i="2"/>
  <c r="K1172" i="2" s="1"/>
  <c r="J1180" i="2"/>
  <c r="K1180" i="2" s="1"/>
  <c r="J1188" i="2"/>
  <c r="K1188" i="2" s="1"/>
  <c r="J1196" i="2"/>
  <c r="K1196" i="2" s="1"/>
  <c r="J1204" i="2"/>
  <c r="K1204" i="2" s="1"/>
  <c r="J1212" i="2"/>
  <c r="K1212" i="2" s="1"/>
  <c r="J1220" i="2"/>
  <c r="K1220" i="2" s="1"/>
  <c r="J1228" i="2"/>
  <c r="K1228" i="2" s="1"/>
  <c r="J1236" i="2"/>
  <c r="K1236" i="2" s="1"/>
  <c r="J1244" i="2"/>
  <c r="K1244" i="2" s="1"/>
  <c r="J1252" i="2"/>
  <c r="K1252" i="2" s="1"/>
  <c r="J1260" i="2"/>
  <c r="K1260" i="2" s="1"/>
  <c r="J1268" i="2"/>
  <c r="K1268" i="2" s="1"/>
  <c r="J1276" i="2"/>
  <c r="K1276" i="2" s="1"/>
  <c r="J1284" i="2"/>
  <c r="K1284" i="2" s="1"/>
  <c r="J1292" i="2"/>
  <c r="K1292" i="2" s="1"/>
  <c r="J1300" i="2"/>
  <c r="K1300" i="2" s="1"/>
  <c r="J1308" i="2"/>
  <c r="K1308" i="2" s="1"/>
  <c r="J1316" i="2"/>
  <c r="K1316" i="2" s="1"/>
  <c r="J1324" i="2"/>
  <c r="K1324" i="2" s="1"/>
  <c r="J1332" i="2"/>
  <c r="K1332" i="2" s="1"/>
  <c r="J1340" i="2"/>
  <c r="K1340" i="2" s="1"/>
  <c r="J1348" i="2"/>
  <c r="K1348" i="2" s="1"/>
  <c r="J1356" i="2"/>
  <c r="K1356" i="2" s="1"/>
  <c r="J1364" i="2"/>
  <c r="K1364" i="2" s="1"/>
  <c r="J1372" i="2"/>
  <c r="K1372" i="2" s="1"/>
  <c r="J1380" i="2"/>
  <c r="K1380" i="2" s="1"/>
  <c r="J1388" i="2"/>
  <c r="K1388" i="2" s="1"/>
  <c r="J1396" i="2"/>
  <c r="K1396" i="2" s="1"/>
  <c r="J1404" i="2"/>
  <c r="K1404" i="2" s="1"/>
  <c r="J1412" i="2"/>
  <c r="K1412" i="2" s="1"/>
  <c r="J1420" i="2"/>
  <c r="K1420" i="2" s="1"/>
  <c r="J1428" i="2"/>
  <c r="K1428" i="2" s="1"/>
  <c r="J1436" i="2"/>
  <c r="K1436" i="2" s="1"/>
  <c r="J4" i="2"/>
  <c r="K4" i="2" s="1"/>
  <c r="J36" i="2"/>
  <c r="K36" i="2" s="1"/>
  <c r="J68" i="2"/>
  <c r="K68" i="2" s="1"/>
  <c r="J100" i="2"/>
  <c r="K100" i="2" s="1"/>
  <c r="J132" i="2"/>
  <c r="K132" i="2" s="1"/>
  <c r="J164" i="2"/>
  <c r="K164" i="2" s="1"/>
  <c r="J196" i="2"/>
  <c r="K196" i="2" s="1"/>
  <c r="J228" i="2"/>
  <c r="K228" i="2" s="1"/>
  <c r="J260" i="2"/>
  <c r="K260" i="2" s="1"/>
  <c r="J292" i="2"/>
  <c r="K292" i="2" s="1"/>
  <c r="J324" i="2"/>
  <c r="K324" i="2" s="1"/>
  <c r="J356" i="2"/>
  <c r="K356" i="2" s="1"/>
  <c r="J388" i="2"/>
  <c r="K388" i="2" s="1"/>
  <c r="J420" i="2"/>
  <c r="K420" i="2" s="1"/>
  <c r="J452" i="2"/>
  <c r="K452" i="2" s="1"/>
  <c r="J484" i="2"/>
  <c r="K484" i="2" s="1"/>
  <c r="J516" i="2"/>
  <c r="K516" i="2" s="1"/>
  <c r="J548" i="2"/>
  <c r="K548" i="2" s="1"/>
  <c r="J580" i="2"/>
  <c r="K580" i="2" s="1"/>
  <c r="J612" i="2"/>
  <c r="K612" i="2" s="1"/>
  <c r="J644" i="2"/>
  <c r="K644" i="2" s="1"/>
  <c r="J665" i="2"/>
  <c r="K665" i="2" s="1"/>
  <c r="J681" i="2"/>
  <c r="K681" i="2" s="1"/>
  <c r="J697" i="2"/>
  <c r="K697" i="2" s="1"/>
  <c r="J708" i="2"/>
  <c r="K708" i="2" s="1"/>
  <c r="J722" i="2"/>
  <c r="K722" i="2" s="1"/>
  <c r="J735" i="2"/>
  <c r="K735" i="2" s="1"/>
  <c r="J745" i="2"/>
  <c r="K745" i="2" s="1"/>
  <c r="J755" i="2"/>
  <c r="K755" i="2" s="1"/>
  <c r="J767" i="2"/>
  <c r="K767" i="2" s="1"/>
  <c r="J777" i="2"/>
  <c r="K777" i="2" s="1"/>
  <c r="J787" i="2"/>
  <c r="K787" i="2" s="1"/>
  <c r="J799" i="2"/>
  <c r="K799" i="2" s="1"/>
  <c r="J809" i="2"/>
  <c r="K809" i="2" s="1"/>
  <c r="J818" i="2"/>
  <c r="K818" i="2" s="1"/>
  <c r="J827" i="2"/>
  <c r="K827" i="2" s="1"/>
  <c r="J836" i="2"/>
  <c r="K836" i="2" s="1"/>
  <c r="J845" i="2"/>
  <c r="K845" i="2" s="1"/>
  <c r="J853" i="2"/>
  <c r="K853" i="2" s="1"/>
  <c r="J861" i="2"/>
  <c r="K861" i="2" s="1"/>
  <c r="J869" i="2"/>
  <c r="K869" i="2" s="1"/>
  <c r="J877" i="2"/>
  <c r="K877" i="2" s="1"/>
  <c r="J885" i="2"/>
  <c r="K885" i="2" s="1"/>
  <c r="J893" i="2"/>
  <c r="K893" i="2" s="1"/>
  <c r="J901" i="2"/>
  <c r="K901" i="2" s="1"/>
  <c r="J909" i="2"/>
  <c r="K909" i="2" s="1"/>
  <c r="J917" i="2"/>
  <c r="K917" i="2" s="1"/>
  <c r="J925" i="2"/>
  <c r="K925" i="2" s="1"/>
  <c r="J933" i="2"/>
  <c r="K933" i="2" s="1"/>
  <c r="J941" i="2"/>
  <c r="K941" i="2" s="1"/>
  <c r="J949" i="2"/>
  <c r="K949" i="2" s="1"/>
  <c r="J957" i="2"/>
  <c r="K957" i="2" s="1"/>
  <c r="J965" i="2"/>
  <c r="K965" i="2" s="1"/>
  <c r="J973" i="2"/>
  <c r="K973" i="2" s="1"/>
  <c r="J981" i="2"/>
  <c r="K981" i="2" s="1"/>
  <c r="J989" i="2"/>
  <c r="K989" i="2" s="1"/>
  <c r="J997" i="2"/>
  <c r="K997" i="2" s="1"/>
  <c r="J1005" i="2"/>
  <c r="K1005" i="2" s="1"/>
  <c r="J1013" i="2"/>
  <c r="K1013" i="2" s="1"/>
  <c r="J1021" i="2"/>
  <c r="K1021" i="2" s="1"/>
  <c r="J1029" i="2"/>
  <c r="K1029" i="2" s="1"/>
  <c r="J1037" i="2"/>
  <c r="K1037" i="2" s="1"/>
  <c r="J1045" i="2"/>
  <c r="K1045" i="2" s="1"/>
  <c r="J1053" i="2"/>
  <c r="K1053" i="2" s="1"/>
  <c r="J1061" i="2"/>
  <c r="K1061" i="2" s="1"/>
  <c r="J1069" i="2"/>
  <c r="K1069" i="2" s="1"/>
  <c r="J1077" i="2"/>
  <c r="K1077" i="2" s="1"/>
  <c r="J1085" i="2"/>
  <c r="K1085" i="2" s="1"/>
  <c r="J1093" i="2"/>
  <c r="K1093" i="2" s="1"/>
  <c r="J1101" i="2"/>
  <c r="K1101" i="2" s="1"/>
  <c r="J1109" i="2"/>
  <c r="K1109" i="2" s="1"/>
  <c r="J1117" i="2"/>
  <c r="K1117" i="2" s="1"/>
  <c r="J1125" i="2"/>
  <c r="K1125" i="2" s="1"/>
  <c r="J1133" i="2"/>
  <c r="K1133" i="2" s="1"/>
  <c r="J1141" i="2"/>
  <c r="K1141" i="2" s="1"/>
  <c r="J1149" i="2"/>
  <c r="K1149" i="2" s="1"/>
  <c r="J1157" i="2"/>
  <c r="K1157" i="2" s="1"/>
  <c r="J1165" i="2"/>
  <c r="K1165" i="2" s="1"/>
  <c r="J1173" i="2"/>
  <c r="K1173" i="2" s="1"/>
  <c r="J1181" i="2"/>
  <c r="K1181" i="2" s="1"/>
  <c r="J1189" i="2"/>
  <c r="K1189" i="2" s="1"/>
  <c r="J1197" i="2"/>
  <c r="K1197" i="2" s="1"/>
  <c r="J1205" i="2"/>
  <c r="K1205" i="2" s="1"/>
  <c r="J1213" i="2"/>
  <c r="K1213" i="2" s="1"/>
  <c r="J1221" i="2"/>
  <c r="K1221" i="2" s="1"/>
  <c r="J1229" i="2"/>
  <c r="K1229" i="2" s="1"/>
  <c r="J1237" i="2"/>
  <c r="K1237" i="2" s="1"/>
  <c r="J1245" i="2"/>
  <c r="K1245" i="2" s="1"/>
  <c r="J1253" i="2"/>
  <c r="K1253" i="2" s="1"/>
  <c r="J1261" i="2"/>
  <c r="K1261" i="2" s="1"/>
  <c r="J1269" i="2"/>
  <c r="K1269" i="2" s="1"/>
  <c r="J1277" i="2"/>
  <c r="K1277" i="2" s="1"/>
  <c r="J1285" i="2"/>
  <c r="K1285" i="2" s="1"/>
  <c r="J1293" i="2"/>
  <c r="K1293" i="2" s="1"/>
  <c r="J1301" i="2"/>
  <c r="K1301" i="2" s="1"/>
  <c r="J1309" i="2"/>
  <c r="K1309" i="2" s="1"/>
  <c r="J1317" i="2"/>
  <c r="K1317" i="2" s="1"/>
  <c r="J1325" i="2"/>
  <c r="K1325" i="2" s="1"/>
  <c r="J1333" i="2"/>
  <c r="K1333" i="2" s="1"/>
  <c r="J1341" i="2"/>
  <c r="K1341" i="2" s="1"/>
  <c r="J1349" i="2"/>
  <c r="K1349" i="2" s="1"/>
  <c r="J1357" i="2"/>
  <c r="K1357" i="2" s="1"/>
  <c r="J1365" i="2"/>
  <c r="K1365" i="2" s="1"/>
  <c r="J1373" i="2"/>
  <c r="K1373" i="2" s="1"/>
  <c r="J1381" i="2"/>
  <c r="K1381" i="2" s="1"/>
  <c r="J1389" i="2"/>
  <c r="K1389" i="2" s="1"/>
  <c r="J1397" i="2"/>
  <c r="K1397" i="2" s="1"/>
  <c r="J1405" i="2"/>
  <c r="K1405" i="2" s="1"/>
  <c r="J1413" i="2"/>
  <c r="K1413" i="2" s="1"/>
  <c r="J1421" i="2"/>
  <c r="K1421" i="2" s="1"/>
  <c r="J1429" i="2"/>
  <c r="K1429" i="2" s="1"/>
  <c r="J26" i="2"/>
  <c r="K26" i="2" s="1"/>
  <c r="J154" i="2"/>
  <c r="K154" i="2" s="1"/>
  <c r="J282" i="2"/>
  <c r="K282" i="2" s="1"/>
  <c r="J410" i="2"/>
  <c r="K410" i="2" s="1"/>
  <c r="J538" i="2"/>
  <c r="K538" i="2" s="1"/>
  <c r="J658" i="2"/>
  <c r="K658" i="2" s="1"/>
  <c r="J716" i="2"/>
  <c r="K716" i="2" s="1"/>
  <c r="J762" i="2"/>
  <c r="K762" i="2" s="1"/>
  <c r="J804" i="2"/>
  <c r="K804" i="2" s="1"/>
  <c r="J842" i="2"/>
  <c r="K842" i="2" s="1"/>
  <c r="J874" i="2"/>
  <c r="K874" i="2" s="1"/>
  <c r="J906" i="2"/>
  <c r="K906" i="2" s="1"/>
  <c r="J938" i="2"/>
  <c r="K938" i="2" s="1"/>
  <c r="J970" i="2"/>
  <c r="K970" i="2" s="1"/>
  <c r="J1002" i="2"/>
  <c r="K1002" i="2" s="1"/>
  <c r="J1034" i="2"/>
  <c r="K1034" i="2" s="1"/>
  <c r="J1066" i="2"/>
  <c r="K1066" i="2" s="1"/>
  <c r="J1098" i="2"/>
  <c r="K1098" i="2" s="1"/>
  <c r="J1130" i="2"/>
  <c r="K1130" i="2" s="1"/>
  <c r="J1162" i="2"/>
  <c r="K1162" i="2" s="1"/>
  <c r="J1194" i="2"/>
  <c r="K1194" i="2" s="1"/>
  <c r="J1226" i="2"/>
  <c r="K1226" i="2" s="1"/>
  <c r="J1258" i="2"/>
  <c r="K1258" i="2" s="1"/>
  <c r="J1290" i="2"/>
  <c r="K1290" i="2" s="1"/>
  <c r="J1311" i="2"/>
  <c r="K1311" i="2" s="1"/>
  <c r="J1327" i="2"/>
  <c r="K1327" i="2" s="1"/>
  <c r="J1343" i="2"/>
  <c r="K1343" i="2" s="1"/>
  <c r="J1359" i="2"/>
  <c r="K1359" i="2" s="1"/>
  <c r="J1375" i="2"/>
  <c r="K1375" i="2" s="1"/>
  <c r="J1391" i="2"/>
  <c r="K1391" i="2" s="1"/>
  <c r="J1403" i="2"/>
  <c r="K1403" i="2" s="1"/>
  <c r="J1416" i="2"/>
  <c r="K1416" i="2" s="1"/>
  <c r="J1430" i="2"/>
  <c r="K1430" i="2" s="1"/>
  <c r="J1440" i="2"/>
  <c r="K1440" i="2" s="1"/>
  <c r="J1449" i="2"/>
  <c r="K1449" i="2" s="1"/>
  <c r="J1457" i="2"/>
  <c r="K1457" i="2" s="1"/>
  <c r="J1465" i="2"/>
  <c r="K1465" i="2" s="1"/>
  <c r="J1473" i="2"/>
  <c r="K1473" i="2" s="1"/>
  <c r="J1481" i="2"/>
  <c r="K1481" i="2" s="1"/>
  <c r="J1489" i="2"/>
  <c r="K1489" i="2" s="1"/>
  <c r="J1497" i="2"/>
  <c r="K1497" i="2" s="1"/>
  <c r="J1505" i="2"/>
  <c r="K1505" i="2" s="1"/>
  <c r="J1513" i="2"/>
  <c r="K1513" i="2" s="1"/>
  <c r="J1521" i="2"/>
  <c r="K1521" i="2" s="1"/>
  <c r="J1529" i="2"/>
  <c r="K1529" i="2" s="1"/>
  <c r="J1537" i="2"/>
  <c r="K1537" i="2" s="1"/>
  <c r="J1545" i="2"/>
  <c r="K1545" i="2" s="1"/>
  <c r="J1553" i="2"/>
  <c r="K1553" i="2" s="1"/>
  <c r="J1561" i="2"/>
  <c r="K1561" i="2" s="1"/>
  <c r="J1569" i="2"/>
  <c r="K1569" i="2" s="1"/>
  <c r="J1577" i="2"/>
  <c r="K1577" i="2" s="1"/>
  <c r="J1585" i="2"/>
  <c r="K1585" i="2" s="1"/>
  <c r="J1593" i="2"/>
  <c r="K1593" i="2" s="1"/>
  <c r="J1601" i="2"/>
  <c r="K1601" i="2" s="1"/>
  <c r="J1609" i="2"/>
  <c r="K1609" i="2" s="1"/>
  <c r="J1617" i="2"/>
  <c r="K1617" i="2" s="1"/>
  <c r="J1625" i="2"/>
  <c r="K1625" i="2" s="1"/>
  <c r="J1633" i="2"/>
  <c r="K1633" i="2" s="1"/>
  <c r="J1641" i="2"/>
  <c r="K1641" i="2" s="1"/>
  <c r="J1649" i="2"/>
  <c r="K1649" i="2" s="1"/>
  <c r="J1657" i="2"/>
  <c r="K1657" i="2" s="1"/>
  <c r="J1665" i="2"/>
  <c r="K1665" i="2" s="1"/>
  <c r="J1673" i="2"/>
  <c r="K1673" i="2" s="1"/>
  <c r="J1681" i="2"/>
  <c r="K1681" i="2" s="1"/>
  <c r="J1689" i="2"/>
  <c r="K1689" i="2" s="1"/>
  <c r="J1697" i="2"/>
  <c r="K1697" i="2" s="1"/>
  <c r="J1705" i="2"/>
  <c r="K1705" i="2" s="1"/>
  <c r="J1713" i="2"/>
  <c r="K1713" i="2" s="1"/>
  <c r="J1721" i="2"/>
  <c r="K1721" i="2" s="1"/>
  <c r="J1729" i="2"/>
  <c r="K1729" i="2" s="1"/>
  <c r="J1737" i="2"/>
  <c r="K1737" i="2" s="1"/>
  <c r="J1745" i="2"/>
  <c r="K1745" i="2" s="1"/>
  <c r="J1753" i="2"/>
  <c r="K1753" i="2" s="1"/>
  <c r="J1761" i="2"/>
  <c r="K1761" i="2" s="1"/>
  <c r="J1769" i="2"/>
  <c r="K1769" i="2" s="1"/>
  <c r="J1777" i="2"/>
  <c r="K1777" i="2" s="1"/>
  <c r="J1785" i="2"/>
  <c r="K1785" i="2" s="1"/>
  <c r="J1793" i="2"/>
  <c r="K1793" i="2" s="1"/>
  <c r="J1801" i="2"/>
  <c r="K1801" i="2" s="1"/>
  <c r="J1809" i="2"/>
  <c r="K1809" i="2" s="1"/>
  <c r="J1817" i="2"/>
  <c r="K1817" i="2" s="1"/>
  <c r="J1825" i="2"/>
  <c r="K1825" i="2" s="1"/>
  <c r="J1833" i="2"/>
  <c r="K1833" i="2" s="1"/>
  <c r="J1841" i="2"/>
  <c r="K1841" i="2" s="1"/>
  <c r="J1849" i="2"/>
  <c r="K1849" i="2" s="1"/>
  <c r="J1857" i="2"/>
  <c r="K1857" i="2" s="1"/>
  <c r="J1865" i="2"/>
  <c r="K1865" i="2" s="1"/>
  <c r="J1873" i="2"/>
  <c r="K1873" i="2" s="1"/>
  <c r="J1881" i="2"/>
  <c r="K1881" i="2" s="1"/>
  <c r="J1889" i="2"/>
  <c r="K1889" i="2" s="1"/>
  <c r="J1897" i="2"/>
  <c r="K1897" i="2" s="1"/>
  <c r="J1905" i="2"/>
  <c r="K1905" i="2" s="1"/>
  <c r="J1913" i="2"/>
  <c r="K1913" i="2" s="1"/>
  <c r="J1921" i="2"/>
  <c r="K1921" i="2" s="1"/>
  <c r="J1929" i="2"/>
  <c r="K1929" i="2" s="1"/>
  <c r="J1937" i="2"/>
  <c r="K1937" i="2" s="1"/>
  <c r="J1945" i="2"/>
  <c r="K1945" i="2" s="1"/>
  <c r="J1953" i="2"/>
  <c r="K1953" i="2" s="1"/>
  <c r="J1961" i="2"/>
  <c r="K1961" i="2" s="1"/>
  <c r="J1969" i="2"/>
  <c r="K1969" i="2" s="1"/>
  <c r="J1977" i="2"/>
  <c r="K1977" i="2" s="1"/>
  <c r="J1985" i="2"/>
  <c r="K1985" i="2" s="1"/>
  <c r="J1993" i="2"/>
  <c r="K1993" i="2" s="1"/>
  <c r="J2001" i="2"/>
  <c r="K2001" i="2" s="1"/>
  <c r="J2009" i="2"/>
  <c r="K2009" i="2" s="1"/>
  <c r="J2017" i="2"/>
  <c r="K2017" i="2" s="1"/>
  <c r="J2025" i="2"/>
  <c r="K2025" i="2" s="1"/>
  <c r="J2033" i="2"/>
  <c r="K2033" i="2" s="1"/>
  <c r="J2041" i="2"/>
  <c r="K2041" i="2" s="1"/>
  <c r="J2049" i="2"/>
  <c r="K2049" i="2" s="1"/>
  <c r="J2057" i="2"/>
  <c r="K2057" i="2" s="1"/>
  <c r="J2065" i="2"/>
  <c r="K2065" i="2" s="1"/>
  <c r="J2073" i="2"/>
  <c r="K2073" i="2" s="1"/>
  <c r="J2081" i="2"/>
  <c r="K2081" i="2" s="1"/>
  <c r="J2089" i="2"/>
  <c r="K2089" i="2" s="1"/>
  <c r="J2097" i="2"/>
  <c r="K2097" i="2" s="1"/>
  <c r="J2105" i="2"/>
  <c r="K2105" i="2" s="1"/>
  <c r="J2113" i="2"/>
  <c r="K2113" i="2" s="1"/>
  <c r="J2121" i="2"/>
  <c r="K2121" i="2" s="1"/>
  <c r="J2129" i="2"/>
  <c r="K2129" i="2" s="1"/>
  <c r="J2137" i="2"/>
  <c r="K2137" i="2" s="1"/>
  <c r="J2145" i="2"/>
  <c r="K2145" i="2" s="1"/>
  <c r="J2153" i="2"/>
  <c r="K2153" i="2" s="1"/>
  <c r="J2161" i="2"/>
  <c r="K2161" i="2" s="1"/>
  <c r="J2169" i="2"/>
  <c r="K2169" i="2" s="1"/>
  <c r="J2177" i="2"/>
  <c r="K2177" i="2" s="1"/>
  <c r="J2185" i="2"/>
  <c r="K2185" i="2" s="1"/>
  <c r="J2193" i="2"/>
  <c r="K2193" i="2" s="1"/>
  <c r="J2201" i="2"/>
  <c r="K2201" i="2" s="1"/>
  <c r="J2209" i="2"/>
  <c r="K2209" i="2" s="1"/>
  <c r="J2217" i="2"/>
  <c r="K2217" i="2" s="1"/>
  <c r="J2225" i="2"/>
  <c r="K2225" i="2" s="1"/>
  <c r="J2233" i="2"/>
  <c r="K2233" i="2" s="1"/>
  <c r="J2241" i="2"/>
  <c r="K2241" i="2" s="1"/>
  <c r="J2249" i="2"/>
  <c r="K2249" i="2" s="1"/>
  <c r="J2257" i="2"/>
  <c r="K2257" i="2" s="1"/>
  <c r="J2265" i="2"/>
  <c r="K2265" i="2" s="1"/>
  <c r="J2273" i="2"/>
  <c r="K2273" i="2" s="1"/>
  <c r="J2281" i="2"/>
  <c r="K2281" i="2" s="1"/>
  <c r="J2289" i="2"/>
  <c r="K2289" i="2" s="1"/>
  <c r="J2297" i="2"/>
  <c r="K2297" i="2" s="1"/>
  <c r="J2305" i="2"/>
  <c r="K2305" i="2" s="1"/>
  <c r="J2313" i="2"/>
  <c r="K2313" i="2" s="1"/>
  <c r="J2321" i="2"/>
  <c r="K2321" i="2" s="1"/>
  <c r="J2329" i="2"/>
  <c r="K2329" i="2" s="1"/>
  <c r="J2337" i="2"/>
  <c r="K2337" i="2" s="1"/>
  <c r="J2345" i="2"/>
  <c r="K2345" i="2" s="1"/>
  <c r="J2353" i="2"/>
  <c r="K2353" i="2" s="1"/>
  <c r="J2361" i="2"/>
  <c r="K2361" i="2" s="1"/>
  <c r="J2369" i="2"/>
  <c r="K2369" i="2" s="1"/>
  <c r="J2377" i="2"/>
  <c r="K2377" i="2" s="1"/>
  <c r="J2385" i="2"/>
  <c r="K2385" i="2" s="1"/>
  <c r="J2393" i="2"/>
  <c r="K2393" i="2" s="1"/>
  <c r="J2401" i="2"/>
  <c r="K2401" i="2" s="1"/>
  <c r="J2409" i="2"/>
  <c r="K2409" i="2" s="1"/>
  <c r="J2417" i="2"/>
  <c r="K2417" i="2" s="1"/>
  <c r="J2425" i="2"/>
  <c r="K2425" i="2" s="1"/>
  <c r="J2433" i="2"/>
  <c r="K2433" i="2" s="1"/>
  <c r="J2441" i="2"/>
  <c r="K2441" i="2" s="1"/>
  <c r="J2449" i="2"/>
  <c r="K2449" i="2" s="1"/>
  <c r="J2457" i="2"/>
  <c r="K2457" i="2" s="1"/>
  <c r="J2465" i="2"/>
  <c r="K2465" i="2" s="1"/>
  <c r="J2473" i="2"/>
  <c r="K2473" i="2" s="1"/>
  <c r="J2481" i="2"/>
  <c r="K2481" i="2" s="1"/>
  <c r="J2489" i="2"/>
  <c r="K2489" i="2" s="1"/>
  <c r="J2497" i="2"/>
  <c r="K2497" i="2" s="1"/>
  <c r="J2505" i="2"/>
  <c r="K2505" i="2" s="1"/>
  <c r="J2513" i="2"/>
  <c r="K2513" i="2" s="1"/>
  <c r="J2521" i="2"/>
  <c r="K2521" i="2" s="1"/>
  <c r="J2529" i="2"/>
  <c r="K2529" i="2" s="1"/>
  <c r="J2537" i="2"/>
  <c r="K2537" i="2" s="1"/>
  <c r="J2545" i="2"/>
  <c r="K2545" i="2" s="1"/>
  <c r="J2553" i="2"/>
  <c r="K2553" i="2" s="1"/>
  <c r="J2561" i="2"/>
  <c r="K2561" i="2" s="1"/>
  <c r="J2569" i="2"/>
  <c r="K2569" i="2" s="1"/>
  <c r="J2577" i="2"/>
  <c r="K2577" i="2" s="1"/>
  <c r="J2585" i="2"/>
  <c r="K2585" i="2" s="1"/>
  <c r="J2593" i="2"/>
  <c r="K2593" i="2" s="1"/>
  <c r="J2601" i="2"/>
  <c r="K2601" i="2" s="1"/>
  <c r="J2609" i="2"/>
  <c r="K2609" i="2" s="1"/>
  <c r="J2617" i="2"/>
  <c r="K2617" i="2" s="1"/>
  <c r="J2625" i="2"/>
  <c r="K2625" i="2" s="1"/>
  <c r="J2633" i="2"/>
  <c r="K2633" i="2" s="1"/>
  <c r="J2641" i="2"/>
  <c r="K2641" i="2" s="1"/>
  <c r="J2649" i="2"/>
  <c r="K2649" i="2" s="1"/>
  <c r="J2657" i="2"/>
  <c r="K2657" i="2" s="1"/>
  <c r="J2665" i="2"/>
  <c r="K2665" i="2" s="1"/>
  <c r="J2673" i="2"/>
  <c r="K2673" i="2" s="1"/>
  <c r="J2681" i="2"/>
  <c r="K2681" i="2" s="1"/>
  <c r="J2689" i="2"/>
  <c r="K2689" i="2" s="1"/>
  <c r="J2697" i="2"/>
  <c r="K2697" i="2" s="1"/>
  <c r="J2705" i="2"/>
  <c r="K2705" i="2" s="1"/>
  <c r="J2713" i="2"/>
  <c r="K2713" i="2" s="1"/>
  <c r="J2721" i="2"/>
  <c r="K2721" i="2" s="1"/>
  <c r="J2729" i="2"/>
  <c r="K2729" i="2" s="1"/>
  <c r="J2737" i="2"/>
  <c r="K2737" i="2" s="1"/>
  <c r="J2745" i="2"/>
  <c r="K2745" i="2" s="1"/>
  <c r="J2753" i="2"/>
  <c r="K2753" i="2" s="1"/>
  <c r="J2761" i="2"/>
  <c r="K2761" i="2" s="1"/>
  <c r="J2769" i="2"/>
  <c r="K2769" i="2" s="1"/>
  <c r="J2777" i="2"/>
  <c r="K2777" i="2" s="1"/>
  <c r="J2785" i="2"/>
  <c r="K2785" i="2" s="1"/>
  <c r="J2793" i="2"/>
  <c r="K2793" i="2" s="1"/>
  <c r="J2801" i="2"/>
  <c r="K2801" i="2" s="1"/>
  <c r="J2809" i="2"/>
  <c r="K2809" i="2" s="1"/>
  <c r="J2817" i="2"/>
  <c r="K2817" i="2" s="1"/>
  <c r="J2825" i="2"/>
  <c r="K2825" i="2" s="1"/>
  <c r="J2833" i="2"/>
  <c r="K2833" i="2" s="1"/>
  <c r="J2841" i="2"/>
  <c r="K2841" i="2" s="1"/>
  <c r="J2849" i="2"/>
  <c r="K2849" i="2" s="1"/>
  <c r="J2857" i="2"/>
  <c r="K2857" i="2" s="1"/>
  <c r="J2865" i="2"/>
  <c r="K2865" i="2" s="1"/>
  <c r="J2873" i="2"/>
  <c r="K2873" i="2" s="1"/>
  <c r="J2881" i="2"/>
  <c r="K2881" i="2" s="1"/>
  <c r="J2889" i="2"/>
  <c r="K2889" i="2" s="1"/>
  <c r="J2897" i="2"/>
  <c r="K2897" i="2" s="1"/>
  <c r="J2905" i="2"/>
  <c r="K2905" i="2" s="1"/>
  <c r="J2913" i="2"/>
  <c r="K2913" i="2" s="1"/>
  <c r="J2921" i="2"/>
  <c r="K2921" i="2" s="1"/>
  <c r="J2929" i="2"/>
  <c r="K2929" i="2" s="1"/>
  <c r="J2937" i="2"/>
  <c r="K2937" i="2" s="1"/>
  <c r="J2945" i="2"/>
  <c r="K2945" i="2" s="1"/>
  <c r="J2953" i="2"/>
  <c r="K2953" i="2" s="1"/>
  <c r="J2961" i="2"/>
  <c r="K2961" i="2" s="1"/>
  <c r="J2969" i="2"/>
  <c r="K2969" i="2" s="1"/>
  <c r="J2977" i="2"/>
  <c r="K2977" i="2" s="1"/>
  <c r="J2985" i="2"/>
  <c r="K2985" i="2" s="1"/>
  <c r="J2993" i="2"/>
  <c r="K2993" i="2" s="1"/>
  <c r="J3001" i="2"/>
  <c r="K3001" i="2" s="1"/>
  <c r="J3009" i="2"/>
  <c r="K3009" i="2" s="1"/>
  <c r="J3017" i="2"/>
  <c r="K3017" i="2" s="1"/>
  <c r="J3025" i="2"/>
  <c r="K3025" i="2" s="1"/>
  <c r="J3033" i="2"/>
  <c r="K3033" i="2" s="1"/>
  <c r="J3041" i="2"/>
  <c r="K3041" i="2" s="1"/>
  <c r="J3049" i="2"/>
  <c r="K3049" i="2" s="1"/>
  <c r="J3057" i="2"/>
  <c r="K3057" i="2" s="1"/>
  <c r="J3065" i="2"/>
  <c r="K3065" i="2" s="1"/>
  <c r="J3073" i="2"/>
  <c r="K3073" i="2" s="1"/>
  <c r="J3081" i="2"/>
  <c r="K3081" i="2" s="1"/>
  <c r="J3089" i="2"/>
  <c r="K3089" i="2" s="1"/>
  <c r="J3097" i="2"/>
  <c r="K3097" i="2" s="1"/>
  <c r="J3105" i="2"/>
  <c r="K3105" i="2" s="1"/>
  <c r="J3113" i="2"/>
  <c r="K3113" i="2" s="1"/>
  <c r="J3121" i="2"/>
  <c r="K3121" i="2" s="1"/>
  <c r="J3129" i="2"/>
  <c r="K3129" i="2" s="1"/>
  <c r="J3137" i="2"/>
  <c r="K3137" i="2" s="1"/>
  <c r="J3145" i="2"/>
  <c r="K3145" i="2" s="1"/>
  <c r="J3153" i="2"/>
  <c r="K3153" i="2" s="1"/>
  <c r="J3161" i="2"/>
  <c r="K3161" i="2" s="1"/>
  <c r="J3169" i="2"/>
  <c r="K3169" i="2" s="1"/>
  <c r="J3177" i="2"/>
  <c r="K3177" i="2" s="1"/>
  <c r="J3185" i="2"/>
  <c r="K3185" i="2" s="1"/>
  <c r="J3193" i="2"/>
  <c r="K3193" i="2" s="1"/>
  <c r="J3201" i="2"/>
  <c r="K3201" i="2" s="1"/>
  <c r="J3209" i="2"/>
  <c r="K3209" i="2" s="1"/>
  <c r="J3217" i="2"/>
  <c r="K3217" i="2" s="1"/>
  <c r="J3225" i="2"/>
  <c r="K3225" i="2" s="1"/>
  <c r="J3233" i="2"/>
  <c r="K3233" i="2" s="1"/>
  <c r="J3241" i="2"/>
  <c r="K3241" i="2" s="1"/>
  <c r="J3249" i="2"/>
  <c r="K3249" i="2" s="1"/>
  <c r="J3257" i="2"/>
  <c r="K3257" i="2" s="1"/>
  <c r="J3265" i="2"/>
  <c r="K3265" i="2" s="1"/>
  <c r="J3273" i="2"/>
  <c r="K3273" i="2" s="1"/>
  <c r="J3281" i="2"/>
  <c r="K3281" i="2" s="1"/>
  <c r="J3289" i="2"/>
  <c r="K3289" i="2" s="1"/>
  <c r="J3297" i="2"/>
  <c r="K3297" i="2" s="1"/>
  <c r="J3305" i="2"/>
  <c r="K3305" i="2" s="1"/>
  <c r="J3313" i="2"/>
  <c r="K3313" i="2" s="1"/>
  <c r="J3321" i="2"/>
  <c r="K3321" i="2" s="1"/>
  <c r="J3329" i="2"/>
  <c r="K3329" i="2" s="1"/>
  <c r="J3337" i="2"/>
  <c r="K3337" i="2" s="1"/>
  <c r="J3345" i="2"/>
  <c r="K3345" i="2" s="1"/>
  <c r="J3353" i="2"/>
  <c r="K3353" i="2" s="1"/>
  <c r="J3361" i="2"/>
  <c r="K3361" i="2" s="1"/>
  <c r="J3369" i="2"/>
  <c r="K3369" i="2" s="1"/>
  <c r="J3377" i="2"/>
  <c r="K3377" i="2" s="1"/>
  <c r="J3385" i="2"/>
  <c r="K3385" i="2" s="1"/>
  <c r="J3393" i="2"/>
  <c r="K3393" i="2" s="1"/>
  <c r="J3401" i="2"/>
  <c r="K3401" i="2" s="1"/>
  <c r="J3409" i="2"/>
  <c r="K3409" i="2" s="1"/>
  <c r="J3417" i="2"/>
  <c r="K3417" i="2" s="1"/>
  <c r="J3425" i="2"/>
  <c r="K3425" i="2" s="1"/>
  <c r="J3433" i="2"/>
  <c r="K3433" i="2" s="1"/>
  <c r="J3441" i="2"/>
  <c r="K3441" i="2" s="1"/>
  <c r="J3449" i="2"/>
  <c r="K3449" i="2" s="1"/>
  <c r="J3457" i="2"/>
  <c r="K3457" i="2" s="1"/>
  <c r="J3465" i="2"/>
  <c r="K3465" i="2" s="1"/>
  <c r="J3473" i="2"/>
  <c r="K3473" i="2" s="1"/>
  <c r="J3481" i="2"/>
  <c r="K3481" i="2" s="1"/>
  <c r="J3489" i="2"/>
  <c r="K3489" i="2" s="1"/>
  <c r="J3497" i="2"/>
  <c r="K3497" i="2" s="1"/>
  <c r="J3505" i="2"/>
  <c r="K3505" i="2" s="1"/>
  <c r="J3513" i="2"/>
  <c r="K3513" i="2" s="1"/>
  <c r="J3521" i="2"/>
  <c r="K3521" i="2" s="1"/>
  <c r="J3529" i="2"/>
  <c r="K3529" i="2" s="1"/>
  <c r="J3537" i="2"/>
  <c r="K3537" i="2" s="1"/>
  <c r="J3545" i="2"/>
  <c r="K3545" i="2" s="1"/>
  <c r="J3553" i="2"/>
  <c r="K3553" i="2" s="1"/>
  <c r="J3561" i="2"/>
  <c r="K3561" i="2" s="1"/>
  <c r="J3569" i="2"/>
  <c r="K3569" i="2" s="1"/>
  <c r="J3577" i="2"/>
  <c r="K3577" i="2" s="1"/>
  <c r="J3585" i="2"/>
  <c r="K3585" i="2" s="1"/>
  <c r="J3593" i="2"/>
  <c r="K3593" i="2" s="1"/>
  <c r="J3601" i="2"/>
  <c r="K3601" i="2" s="1"/>
  <c r="J3609" i="2"/>
  <c r="K3609" i="2" s="1"/>
  <c r="J3617" i="2"/>
  <c r="K3617" i="2" s="1"/>
  <c r="J3625" i="2"/>
  <c r="K3625" i="2" s="1"/>
  <c r="J3633" i="2"/>
  <c r="K3633" i="2" s="1"/>
  <c r="J3641" i="2"/>
  <c r="K3641" i="2" s="1"/>
  <c r="J3649" i="2"/>
  <c r="K3649" i="2" s="1"/>
  <c r="J3657" i="2"/>
  <c r="K3657" i="2" s="1"/>
  <c r="J3665" i="2"/>
  <c r="K3665" i="2" s="1"/>
  <c r="J3673" i="2"/>
  <c r="K3673" i="2" s="1"/>
  <c r="J3681" i="2"/>
  <c r="K3681" i="2" s="1"/>
  <c r="J3689" i="2"/>
  <c r="K3689" i="2" s="1"/>
  <c r="J28" i="2"/>
  <c r="K28" i="2" s="1"/>
  <c r="J156" i="2"/>
  <c r="K156" i="2" s="1"/>
  <c r="J284" i="2"/>
  <c r="K284" i="2" s="1"/>
  <c r="J412" i="2"/>
  <c r="K412" i="2" s="1"/>
  <c r="J540" i="2"/>
  <c r="K540" i="2" s="1"/>
  <c r="J659" i="2"/>
  <c r="K659" i="2" s="1"/>
  <c r="J720" i="2"/>
  <c r="K720" i="2" s="1"/>
  <c r="J763" i="2"/>
  <c r="K763" i="2" s="1"/>
  <c r="J807" i="2"/>
  <c r="K807" i="2" s="1"/>
  <c r="J843" i="2"/>
  <c r="K843" i="2" s="1"/>
  <c r="J875" i="2"/>
  <c r="K875" i="2" s="1"/>
  <c r="J907" i="2"/>
  <c r="K907" i="2" s="1"/>
  <c r="J939" i="2"/>
  <c r="K939" i="2" s="1"/>
  <c r="J971" i="2"/>
  <c r="K971" i="2" s="1"/>
  <c r="J1003" i="2"/>
  <c r="K1003" i="2" s="1"/>
  <c r="J1035" i="2"/>
  <c r="K1035" i="2" s="1"/>
  <c r="J1067" i="2"/>
  <c r="K1067" i="2" s="1"/>
  <c r="J1099" i="2"/>
  <c r="K1099" i="2" s="1"/>
  <c r="J1131" i="2"/>
  <c r="K1131" i="2" s="1"/>
  <c r="J1163" i="2"/>
  <c r="K1163" i="2" s="1"/>
  <c r="J1195" i="2"/>
  <c r="K1195" i="2" s="1"/>
  <c r="J1227" i="2"/>
  <c r="K1227" i="2" s="1"/>
  <c r="J1259" i="2"/>
  <c r="K1259" i="2" s="1"/>
  <c r="J1291" i="2"/>
  <c r="K1291" i="2" s="1"/>
  <c r="J1312" i="2"/>
  <c r="K1312" i="2" s="1"/>
  <c r="J1328" i="2"/>
  <c r="K1328" i="2" s="1"/>
  <c r="J1344" i="2"/>
  <c r="K1344" i="2" s="1"/>
  <c r="J1360" i="2"/>
  <c r="K1360" i="2" s="1"/>
  <c r="J1376" i="2"/>
  <c r="K1376" i="2" s="1"/>
  <c r="J1392" i="2"/>
  <c r="K1392" i="2" s="1"/>
  <c r="J1406" i="2"/>
  <c r="K1406" i="2" s="1"/>
  <c r="J1418" i="2"/>
  <c r="K1418" i="2" s="1"/>
  <c r="J1431" i="2"/>
  <c r="K1431" i="2" s="1"/>
  <c r="J1442" i="2"/>
  <c r="K1442" i="2" s="1"/>
  <c r="J1450" i="2"/>
  <c r="K1450" i="2" s="1"/>
  <c r="J1458" i="2"/>
  <c r="K1458" i="2" s="1"/>
  <c r="J1466" i="2"/>
  <c r="K1466" i="2" s="1"/>
  <c r="J1474" i="2"/>
  <c r="K1474" i="2" s="1"/>
  <c r="J1482" i="2"/>
  <c r="K1482" i="2" s="1"/>
  <c r="J1490" i="2"/>
  <c r="K1490" i="2" s="1"/>
  <c r="J1498" i="2"/>
  <c r="K1498" i="2" s="1"/>
  <c r="J1506" i="2"/>
  <c r="K1506" i="2" s="1"/>
  <c r="J1514" i="2"/>
  <c r="K1514" i="2" s="1"/>
  <c r="J1522" i="2"/>
  <c r="K1522" i="2" s="1"/>
  <c r="J1530" i="2"/>
  <c r="K1530" i="2" s="1"/>
  <c r="J1538" i="2"/>
  <c r="K1538" i="2" s="1"/>
  <c r="J1546" i="2"/>
  <c r="K1546" i="2" s="1"/>
  <c r="J1554" i="2"/>
  <c r="K1554" i="2" s="1"/>
  <c r="J1562" i="2"/>
  <c r="K1562" i="2" s="1"/>
  <c r="J1570" i="2"/>
  <c r="K1570" i="2" s="1"/>
  <c r="J1578" i="2"/>
  <c r="K1578" i="2" s="1"/>
  <c r="J1586" i="2"/>
  <c r="K1586" i="2" s="1"/>
  <c r="J1594" i="2"/>
  <c r="K1594" i="2" s="1"/>
  <c r="J1602" i="2"/>
  <c r="K1602" i="2" s="1"/>
  <c r="J1610" i="2"/>
  <c r="K1610" i="2" s="1"/>
  <c r="J1618" i="2"/>
  <c r="K1618" i="2" s="1"/>
  <c r="J1626" i="2"/>
  <c r="K1626" i="2" s="1"/>
  <c r="J1634" i="2"/>
  <c r="K1634" i="2" s="1"/>
  <c r="J1642" i="2"/>
  <c r="K1642" i="2" s="1"/>
  <c r="J1650" i="2"/>
  <c r="K1650" i="2" s="1"/>
  <c r="J1658" i="2"/>
  <c r="K1658" i="2" s="1"/>
  <c r="J1666" i="2"/>
  <c r="K1666" i="2" s="1"/>
  <c r="J1674" i="2"/>
  <c r="K1674" i="2" s="1"/>
  <c r="J1682" i="2"/>
  <c r="K1682" i="2" s="1"/>
  <c r="J1690" i="2"/>
  <c r="K1690" i="2" s="1"/>
  <c r="J1698" i="2"/>
  <c r="K1698" i="2" s="1"/>
  <c r="J1706" i="2"/>
  <c r="K1706" i="2" s="1"/>
  <c r="J1714" i="2"/>
  <c r="K1714" i="2" s="1"/>
  <c r="J1722" i="2"/>
  <c r="K1722" i="2" s="1"/>
  <c r="J1730" i="2"/>
  <c r="K1730" i="2" s="1"/>
  <c r="J1738" i="2"/>
  <c r="K1738" i="2" s="1"/>
  <c r="J1746" i="2"/>
  <c r="K1746" i="2" s="1"/>
  <c r="J1754" i="2"/>
  <c r="K1754" i="2" s="1"/>
  <c r="J1762" i="2"/>
  <c r="K1762" i="2" s="1"/>
  <c r="J1770" i="2"/>
  <c r="K1770" i="2" s="1"/>
  <c r="J1778" i="2"/>
  <c r="K1778" i="2" s="1"/>
  <c r="J1786" i="2"/>
  <c r="K1786" i="2" s="1"/>
  <c r="J1794" i="2"/>
  <c r="K1794" i="2" s="1"/>
  <c r="J1802" i="2"/>
  <c r="K1802" i="2" s="1"/>
  <c r="J1810" i="2"/>
  <c r="K1810" i="2" s="1"/>
  <c r="J1818" i="2"/>
  <c r="K1818" i="2" s="1"/>
  <c r="J1826" i="2"/>
  <c r="K1826" i="2" s="1"/>
  <c r="J1834" i="2"/>
  <c r="K1834" i="2" s="1"/>
  <c r="J1842" i="2"/>
  <c r="K1842" i="2" s="1"/>
  <c r="J1850" i="2"/>
  <c r="K1850" i="2" s="1"/>
  <c r="J1858" i="2"/>
  <c r="K1858" i="2" s="1"/>
  <c r="J1866" i="2"/>
  <c r="K1866" i="2" s="1"/>
  <c r="J1874" i="2"/>
  <c r="K1874" i="2" s="1"/>
  <c r="J1882" i="2"/>
  <c r="K1882" i="2" s="1"/>
  <c r="J1890" i="2"/>
  <c r="K1890" i="2" s="1"/>
  <c r="J1898" i="2"/>
  <c r="K1898" i="2" s="1"/>
  <c r="J1906" i="2"/>
  <c r="K1906" i="2" s="1"/>
  <c r="J1914" i="2"/>
  <c r="K1914" i="2" s="1"/>
  <c r="J1922" i="2"/>
  <c r="K1922" i="2" s="1"/>
  <c r="J1930" i="2"/>
  <c r="K1930" i="2" s="1"/>
  <c r="J1938" i="2"/>
  <c r="K1938" i="2" s="1"/>
  <c r="J1946" i="2"/>
  <c r="K1946" i="2" s="1"/>
  <c r="J1954" i="2"/>
  <c r="K1954" i="2" s="1"/>
  <c r="J1962" i="2"/>
  <c r="K1962" i="2" s="1"/>
  <c r="J1970" i="2"/>
  <c r="K1970" i="2" s="1"/>
  <c r="J1978" i="2"/>
  <c r="K1978" i="2" s="1"/>
  <c r="J1986" i="2"/>
  <c r="K1986" i="2" s="1"/>
  <c r="J1994" i="2"/>
  <c r="K1994" i="2" s="1"/>
  <c r="J2002" i="2"/>
  <c r="K2002" i="2" s="1"/>
  <c r="J2010" i="2"/>
  <c r="K2010" i="2" s="1"/>
  <c r="J2018" i="2"/>
  <c r="K2018" i="2" s="1"/>
  <c r="J2026" i="2"/>
  <c r="K2026" i="2" s="1"/>
  <c r="J2034" i="2"/>
  <c r="K2034" i="2" s="1"/>
  <c r="J2042" i="2"/>
  <c r="K2042" i="2" s="1"/>
  <c r="J2050" i="2"/>
  <c r="K2050" i="2" s="1"/>
  <c r="J2058" i="2"/>
  <c r="K2058" i="2" s="1"/>
  <c r="J2066" i="2"/>
  <c r="K2066" i="2" s="1"/>
  <c r="J2074" i="2"/>
  <c r="K2074" i="2" s="1"/>
  <c r="J2082" i="2"/>
  <c r="K2082" i="2" s="1"/>
  <c r="J2090" i="2"/>
  <c r="K2090" i="2" s="1"/>
  <c r="J2098" i="2"/>
  <c r="K2098" i="2" s="1"/>
  <c r="J2106" i="2"/>
  <c r="K2106" i="2" s="1"/>
  <c r="J2114" i="2"/>
  <c r="K2114" i="2" s="1"/>
  <c r="J2122" i="2"/>
  <c r="K2122" i="2" s="1"/>
  <c r="J2130" i="2"/>
  <c r="K2130" i="2" s="1"/>
  <c r="J2138" i="2"/>
  <c r="K2138" i="2" s="1"/>
  <c r="J2146" i="2"/>
  <c r="K2146" i="2" s="1"/>
  <c r="J2154" i="2"/>
  <c r="K2154" i="2" s="1"/>
  <c r="J2162" i="2"/>
  <c r="K2162" i="2" s="1"/>
  <c r="J2170" i="2"/>
  <c r="K2170" i="2" s="1"/>
  <c r="J2178" i="2"/>
  <c r="K2178" i="2" s="1"/>
  <c r="J2186" i="2"/>
  <c r="K2186" i="2" s="1"/>
  <c r="J2194" i="2"/>
  <c r="K2194" i="2" s="1"/>
  <c r="J2202" i="2"/>
  <c r="K2202" i="2" s="1"/>
  <c r="J2210" i="2"/>
  <c r="K2210" i="2" s="1"/>
  <c r="J2218" i="2"/>
  <c r="K2218" i="2" s="1"/>
  <c r="J2226" i="2"/>
  <c r="K2226" i="2" s="1"/>
  <c r="J2234" i="2"/>
  <c r="K2234" i="2" s="1"/>
  <c r="J2242" i="2"/>
  <c r="K2242" i="2" s="1"/>
  <c r="J2250" i="2"/>
  <c r="K2250" i="2" s="1"/>
  <c r="J2258" i="2"/>
  <c r="K2258" i="2" s="1"/>
  <c r="J2266" i="2"/>
  <c r="K2266" i="2" s="1"/>
  <c r="J2274" i="2"/>
  <c r="K2274" i="2" s="1"/>
  <c r="J2282" i="2"/>
  <c r="K2282" i="2" s="1"/>
  <c r="J2290" i="2"/>
  <c r="K2290" i="2" s="1"/>
  <c r="J2298" i="2"/>
  <c r="K2298" i="2" s="1"/>
  <c r="J2306" i="2"/>
  <c r="K2306" i="2" s="1"/>
  <c r="J2314" i="2"/>
  <c r="K2314" i="2" s="1"/>
  <c r="J2322" i="2"/>
  <c r="K2322" i="2" s="1"/>
  <c r="J2330" i="2"/>
  <c r="K2330" i="2" s="1"/>
  <c r="J2338" i="2"/>
  <c r="K2338" i="2" s="1"/>
  <c r="J2346" i="2"/>
  <c r="K2346" i="2" s="1"/>
  <c r="J2354" i="2"/>
  <c r="K2354" i="2" s="1"/>
  <c r="J2362" i="2"/>
  <c r="K2362" i="2" s="1"/>
  <c r="J2370" i="2"/>
  <c r="K2370" i="2" s="1"/>
  <c r="J2378" i="2"/>
  <c r="K2378" i="2" s="1"/>
  <c r="J2386" i="2"/>
  <c r="K2386" i="2" s="1"/>
  <c r="J2394" i="2"/>
  <c r="K2394" i="2" s="1"/>
  <c r="J2402" i="2"/>
  <c r="K2402" i="2" s="1"/>
  <c r="J2410" i="2"/>
  <c r="K2410" i="2" s="1"/>
  <c r="J2418" i="2"/>
  <c r="K2418" i="2" s="1"/>
  <c r="J2426" i="2"/>
  <c r="K2426" i="2" s="1"/>
  <c r="J2434" i="2"/>
  <c r="K2434" i="2" s="1"/>
  <c r="J2442" i="2"/>
  <c r="K2442" i="2" s="1"/>
  <c r="J2450" i="2"/>
  <c r="K2450" i="2" s="1"/>
  <c r="J2458" i="2"/>
  <c r="K2458" i="2" s="1"/>
  <c r="J2466" i="2"/>
  <c r="K2466" i="2" s="1"/>
  <c r="J2474" i="2"/>
  <c r="K2474" i="2" s="1"/>
  <c r="J2482" i="2"/>
  <c r="K2482" i="2" s="1"/>
  <c r="J2490" i="2"/>
  <c r="K2490" i="2" s="1"/>
  <c r="J2498" i="2"/>
  <c r="K2498" i="2" s="1"/>
  <c r="J2506" i="2"/>
  <c r="K2506" i="2" s="1"/>
  <c r="J2514" i="2"/>
  <c r="K2514" i="2" s="1"/>
  <c r="J2522" i="2"/>
  <c r="K2522" i="2" s="1"/>
  <c r="J2530" i="2"/>
  <c r="K2530" i="2" s="1"/>
  <c r="J2538" i="2"/>
  <c r="K2538" i="2" s="1"/>
  <c r="J2546" i="2"/>
  <c r="K2546" i="2" s="1"/>
  <c r="J2554" i="2"/>
  <c r="K2554" i="2" s="1"/>
  <c r="J2562" i="2"/>
  <c r="K2562" i="2" s="1"/>
  <c r="J2570" i="2"/>
  <c r="K2570" i="2" s="1"/>
  <c r="J2578" i="2"/>
  <c r="K2578" i="2" s="1"/>
  <c r="J2586" i="2"/>
  <c r="K2586" i="2" s="1"/>
  <c r="J2594" i="2"/>
  <c r="K2594" i="2" s="1"/>
  <c r="J2602" i="2"/>
  <c r="K2602" i="2" s="1"/>
  <c r="J2610" i="2"/>
  <c r="K2610" i="2" s="1"/>
  <c r="J2618" i="2"/>
  <c r="K2618" i="2" s="1"/>
  <c r="J2626" i="2"/>
  <c r="K2626" i="2" s="1"/>
  <c r="J2634" i="2"/>
  <c r="K2634" i="2" s="1"/>
  <c r="J2642" i="2"/>
  <c r="K2642" i="2" s="1"/>
  <c r="J2650" i="2"/>
  <c r="K2650" i="2" s="1"/>
  <c r="J2658" i="2"/>
  <c r="K2658" i="2" s="1"/>
  <c r="J2666" i="2"/>
  <c r="K2666" i="2" s="1"/>
  <c r="J2674" i="2"/>
  <c r="K2674" i="2" s="1"/>
  <c r="J2682" i="2"/>
  <c r="K2682" i="2" s="1"/>
  <c r="J2690" i="2"/>
  <c r="K2690" i="2" s="1"/>
  <c r="J2698" i="2"/>
  <c r="K2698" i="2" s="1"/>
  <c r="J2706" i="2"/>
  <c r="K2706" i="2" s="1"/>
  <c r="J2714" i="2"/>
  <c r="K2714" i="2" s="1"/>
  <c r="J2722" i="2"/>
  <c r="K2722" i="2" s="1"/>
  <c r="J2730" i="2"/>
  <c r="K2730" i="2" s="1"/>
  <c r="J2738" i="2"/>
  <c r="K2738" i="2" s="1"/>
  <c r="J2746" i="2"/>
  <c r="K2746" i="2" s="1"/>
  <c r="J2754" i="2"/>
  <c r="K2754" i="2" s="1"/>
  <c r="J2762" i="2"/>
  <c r="K2762" i="2" s="1"/>
  <c r="J2770" i="2"/>
  <c r="K2770" i="2" s="1"/>
  <c r="J2778" i="2"/>
  <c r="K2778" i="2" s="1"/>
  <c r="J2786" i="2"/>
  <c r="K2786" i="2" s="1"/>
  <c r="J2794" i="2"/>
  <c r="K2794" i="2" s="1"/>
  <c r="J2802" i="2"/>
  <c r="K2802" i="2" s="1"/>
  <c r="J2810" i="2"/>
  <c r="K2810" i="2" s="1"/>
  <c r="J2818" i="2"/>
  <c r="K2818" i="2" s="1"/>
  <c r="J2826" i="2"/>
  <c r="K2826" i="2" s="1"/>
  <c r="J2834" i="2"/>
  <c r="K2834" i="2" s="1"/>
  <c r="J2842" i="2"/>
  <c r="K2842" i="2" s="1"/>
  <c r="J2850" i="2"/>
  <c r="K2850" i="2" s="1"/>
  <c r="J2858" i="2"/>
  <c r="K2858" i="2" s="1"/>
  <c r="J2866" i="2"/>
  <c r="K2866" i="2" s="1"/>
  <c r="J2874" i="2"/>
  <c r="K2874" i="2" s="1"/>
  <c r="J2882" i="2"/>
  <c r="K2882" i="2" s="1"/>
  <c r="J2890" i="2"/>
  <c r="K2890" i="2" s="1"/>
  <c r="J2898" i="2"/>
  <c r="K2898" i="2" s="1"/>
  <c r="J2906" i="2"/>
  <c r="K2906" i="2" s="1"/>
  <c r="J2914" i="2"/>
  <c r="K2914" i="2" s="1"/>
  <c r="J2922" i="2"/>
  <c r="K2922" i="2" s="1"/>
  <c r="J2930" i="2"/>
  <c r="K2930" i="2" s="1"/>
  <c r="J2938" i="2"/>
  <c r="K2938" i="2" s="1"/>
  <c r="J2946" i="2"/>
  <c r="K2946" i="2" s="1"/>
  <c r="J2954" i="2"/>
  <c r="K2954" i="2" s="1"/>
  <c r="J2962" i="2"/>
  <c r="K2962" i="2" s="1"/>
  <c r="J2970" i="2"/>
  <c r="K2970" i="2" s="1"/>
  <c r="J2978" i="2"/>
  <c r="K2978" i="2" s="1"/>
  <c r="J2986" i="2"/>
  <c r="K2986" i="2" s="1"/>
  <c r="J2994" i="2"/>
  <c r="K2994" i="2" s="1"/>
  <c r="J3002" i="2"/>
  <c r="K3002" i="2" s="1"/>
  <c r="J3010" i="2"/>
  <c r="K3010" i="2" s="1"/>
  <c r="J3018" i="2"/>
  <c r="K3018" i="2" s="1"/>
  <c r="J3026" i="2"/>
  <c r="K3026" i="2" s="1"/>
  <c r="J3034" i="2"/>
  <c r="K3034" i="2" s="1"/>
  <c r="J3042" i="2"/>
  <c r="K3042" i="2" s="1"/>
  <c r="J3050" i="2"/>
  <c r="K3050" i="2" s="1"/>
  <c r="J3058" i="2"/>
  <c r="K3058" i="2" s="1"/>
  <c r="J3066" i="2"/>
  <c r="K3066" i="2" s="1"/>
  <c r="J3074" i="2"/>
  <c r="K3074" i="2" s="1"/>
  <c r="J3082" i="2"/>
  <c r="K3082" i="2" s="1"/>
  <c r="J3090" i="2"/>
  <c r="K3090" i="2" s="1"/>
  <c r="J3098" i="2"/>
  <c r="K3098" i="2" s="1"/>
  <c r="J3106" i="2"/>
  <c r="K3106" i="2" s="1"/>
  <c r="J3114" i="2"/>
  <c r="K3114" i="2" s="1"/>
  <c r="J3122" i="2"/>
  <c r="K3122" i="2" s="1"/>
  <c r="J3130" i="2"/>
  <c r="K3130" i="2" s="1"/>
  <c r="J3138" i="2"/>
  <c r="K3138" i="2" s="1"/>
  <c r="J3146" i="2"/>
  <c r="K3146" i="2" s="1"/>
  <c r="J3154" i="2"/>
  <c r="K3154" i="2" s="1"/>
  <c r="J3162" i="2"/>
  <c r="K3162" i="2" s="1"/>
  <c r="J3170" i="2"/>
  <c r="K3170" i="2" s="1"/>
  <c r="J3178" i="2"/>
  <c r="K3178" i="2" s="1"/>
  <c r="J3186" i="2"/>
  <c r="K3186" i="2" s="1"/>
  <c r="J3194" i="2"/>
  <c r="K3194" i="2" s="1"/>
  <c r="J3202" i="2"/>
  <c r="K3202" i="2" s="1"/>
  <c r="J3210" i="2"/>
  <c r="K3210" i="2" s="1"/>
  <c r="J3218" i="2"/>
  <c r="K3218" i="2" s="1"/>
  <c r="J3226" i="2"/>
  <c r="K3226" i="2" s="1"/>
  <c r="J3234" i="2"/>
  <c r="K3234" i="2" s="1"/>
  <c r="J3242" i="2"/>
  <c r="K3242" i="2" s="1"/>
  <c r="J3250" i="2"/>
  <c r="K3250" i="2" s="1"/>
  <c r="J3258" i="2"/>
  <c r="K3258" i="2" s="1"/>
  <c r="J3266" i="2"/>
  <c r="K3266" i="2" s="1"/>
  <c r="J3274" i="2"/>
  <c r="K3274" i="2" s="1"/>
  <c r="J3282" i="2"/>
  <c r="K3282" i="2" s="1"/>
  <c r="J3290" i="2"/>
  <c r="K3290" i="2" s="1"/>
  <c r="J3298" i="2"/>
  <c r="K3298" i="2" s="1"/>
  <c r="J3306" i="2"/>
  <c r="K3306" i="2" s="1"/>
  <c r="J3314" i="2"/>
  <c r="K3314" i="2" s="1"/>
  <c r="J3322" i="2"/>
  <c r="K3322" i="2" s="1"/>
  <c r="J3330" i="2"/>
  <c r="K3330" i="2" s="1"/>
  <c r="J3338" i="2"/>
  <c r="K3338" i="2" s="1"/>
  <c r="J3346" i="2"/>
  <c r="K3346" i="2" s="1"/>
  <c r="J3354" i="2"/>
  <c r="K3354" i="2" s="1"/>
  <c r="J3362" i="2"/>
  <c r="K3362" i="2" s="1"/>
  <c r="J3370" i="2"/>
  <c r="K3370" i="2" s="1"/>
  <c r="J3378" i="2"/>
  <c r="K3378" i="2" s="1"/>
  <c r="J3386" i="2"/>
  <c r="K3386" i="2" s="1"/>
  <c r="J3394" i="2"/>
  <c r="K3394" i="2" s="1"/>
  <c r="J3402" i="2"/>
  <c r="K3402" i="2" s="1"/>
  <c r="J3410" i="2"/>
  <c r="K3410" i="2" s="1"/>
  <c r="J3418" i="2"/>
  <c r="K3418" i="2" s="1"/>
  <c r="J3426" i="2"/>
  <c r="K3426" i="2" s="1"/>
  <c r="J3434" i="2"/>
  <c r="K3434" i="2" s="1"/>
  <c r="J3442" i="2"/>
  <c r="K3442" i="2" s="1"/>
  <c r="J3450" i="2"/>
  <c r="K3450" i="2" s="1"/>
  <c r="J3458" i="2"/>
  <c r="K3458" i="2" s="1"/>
  <c r="J3466" i="2"/>
  <c r="K3466" i="2" s="1"/>
  <c r="J3474" i="2"/>
  <c r="K3474" i="2" s="1"/>
  <c r="J3482" i="2"/>
  <c r="K3482" i="2" s="1"/>
  <c r="J3490" i="2"/>
  <c r="K3490" i="2" s="1"/>
  <c r="J3498" i="2"/>
  <c r="K3498" i="2" s="1"/>
  <c r="J3506" i="2"/>
  <c r="K3506" i="2" s="1"/>
  <c r="J3514" i="2"/>
  <c r="K3514" i="2" s="1"/>
  <c r="J3522" i="2"/>
  <c r="K3522" i="2" s="1"/>
  <c r="J3530" i="2"/>
  <c r="K3530" i="2" s="1"/>
  <c r="J3538" i="2"/>
  <c r="K3538" i="2" s="1"/>
  <c r="J3546" i="2"/>
  <c r="K3546" i="2" s="1"/>
  <c r="J3554" i="2"/>
  <c r="K3554" i="2" s="1"/>
  <c r="J3562" i="2"/>
  <c r="K3562" i="2" s="1"/>
  <c r="J3570" i="2"/>
  <c r="K3570" i="2" s="1"/>
  <c r="J3578" i="2"/>
  <c r="K3578" i="2" s="1"/>
  <c r="J3586" i="2"/>
  <c r="K3586" i="2" s="1"/>
  <c r="J3594" i="2"/>
  <c r="K3594" i="2" s="1"/>
  <c r="J3602" i="2"/>
  <c r="K3602" i="2" s="1"/>
  <c r="J3610" i="2"/>
  <c r="K3610" i="2" s="1"/>
  <c r="J3618" i="2"/>
  <c r="K3618" i="2" s="1"/>
  <c r="J3626" i="2"/>
  <c r="K3626" i="2" s="1"/>
  <c r="J3634" i="2"/>
  <c r="K3634" i="2" s="1"/>
  <c r="J3642" i="2"/>
  <c r="K3642" i="2" s="1"/>
  <c r="J3650" i="2"/>
  <c r="K3650" i="2" s="1"/>
  <c r="J58" i="2"/>
  <c r="K58" i="2" s="1"/>
  <c r="J186" i="2"/>
  <c r="K186" i="2" s="1"/>
  <c r="J314" i="2"/>
  <c r="K314" i="2" s="1"/>
  <c r="J442" i="2"/>
  <c r="K442" i="2" s="1"/>
  <c r="J570" i="2"/>
  <c r="K570" i="2" s="1"/>
  <c r="J674" i="2"/>
  <c r="K674" i="2" s="1"/>
  <c r="J730" i="2"/>
  <c r="K730" i="2" s="1"/>
  <c r="J772" i="2"/>
  <c r="K772" i="2" s="1"/>
  <c r="J815" i="2"/>
  <c r="K815" i="2" s="1"/>
  <c r="J850" i="2"/>
  <c r="K850" i="2" s="1"/>
  <c r="J882" i="2"/>
  <c r="K882" i="2" s="1"/>
  <c r="J914" i="2"/>
  <c r="K914" i="2" s="1"/>
  <c r="J946" i="2"/>
  <c r="K946" i="2" s="1"/>
  <c r="J978" i="2"/>
  <c r="K978" i="2" s="1"/>
  <c r="J1010" i="2"/>
  <c r="K1010" i="2" s="1"/>
  <c r="J1042" i="2"/>
  <c r="K1042" i="2" s="1"/>
  <c r="J1074" i="2"/>
  <c r="K1074" i="2" s="1"/>
  <c r="J1106" i="2"/>
  <c r="K1106" i="2" s="1"/>
  <c r="J1138" i="2"/>
  <c r="K1138" i="2" s="1"/>
  <c r="J1170" i="2"/>
  <c r="K1170" i="2" s="1"/>
  <c r="J1202" i="2"/>
  <c r="K1202" i="2" s="1"/>
  <c r="J1234" i="2"/>
  <c r="K1234" i="2" s="1"/>
  <c r="J1266" i="2"/>
  <c r="K1266" i="2" s="1"/>
  <c r="J1298" i="2"/>
  <c r="K1298" i="2" s="1"/>
  <c r="J1314" i="2"/>
  <c r="K1314" i="2" s="1"/>
  <c r="J1330" i="2"/>
  <c r="K1330" i="2" s="1"/>
  <c r="J1346" i="2"/>
  <c r="K1346" i="2" s="1"/>
  <c r="J1362" i="2"/>
  <c r="K1362" i="2" s="1"/>
  <c r="J1378" i="2"/>
  <c r="K1378" i="2" s="1"/>
  <c r="J1394" i="2"/>
  <c r="K1394" i="2" s="1"/>
  <c r="J1407" i="2"/>
  <c r="K1407" i="2" s="1"/>
  <c r="J1419" i="2"/>
  <c r="K1419" i="2" s="1"/>
  <c r="J1432" i="2"/>
  <c r="K1432" i="2" s="1"/>
  <c r="J1443" i="2"/>
  <c r="K1443" i="2" s="1"/>
  <c r="J1451" i="2"/>
  <c r="K1451" i="2" s="1"/>
  <c r="J1459" i="2"/>
  <c r="K1459" i="2" s="1"/>
  <c r="J1467" i="2"/>
  <c r="K1467" i="2" s="1"/>
  <c r="J1475" i="2"/>
  <c r="K1475" i="2" s="1"/>
  <c r="J1483" i="2"/>
  <c r="K1483" i="2" s="1"/>
  <c r="J1491" i="2"/>
  <c r="K1491" i="2" s="1"/>
  <c r="J1499" i="2"/>
  <c r="K1499" i="2" s="1"/>
  <c r="J1507" i="2"/>
  <c r="K1507" i="2" s="1"/>
  <c r="J1515" i="2"/>
  <c r="K1515" i="2" s="1"/>
  <c r="J1523" i="2"/>
  <c r="K1523" i="2" s="1"/>
  <c r="J1531" i="2"/>
  <c r="K1531" i="2" s="1"/>
  <c r="J1539" i="2"/>
  <c r="K1539" i="2" s="1"/>
  <c r="J1547" i="2"/>
  <c r="K1547" i="2" s="1"/>
  <c r="J1555" i="2"/>
  <c r="K1555" i="2" s="1"/>
  <c r="J1563" i="2"/>
  <c r="K1563" i="2" s="1"/>
  <c r="J1571" i="2"/>
  <c r="K1571" i="2" s="1"/>
  <c r="J1579" i="2"/>
  <c r="K1579" i="2" s="1"/>
  <c r="J1587" i="2"/>
  <c r="K1587" i="2" s="1"/>
  <c r="J1595" i="2"/>
  <c r="K1595" i="2" s="1"/>
  <c r="J1603" i="2"/>
  <c r="K1603" i="2" s="1"/>
  <c r="J1611" i="2"/>
  <c r="K1611" i="2" s="1"/>
  <c r="J1619" i="2"/>
  <c r="K1619" i="2" s="1"/>
  <c r="J1627" i="2"/>
  <c r="K1627" i="2" s="1"/>
  <c r="J1635" i="2"/>
  <c r="K1635" i="2" s="1"/>
  <c r="J1643" i="2"/>
  <c r="K1643" i="2" s="1"/>
  <c r="J1651" i="2"/>
  <c r="K1651" i="2" s="1"/>
  <c r="J1659" i="2"/>
  <c r="K1659" i="2" s="1"/>
  <c r="J1667" i="2"/>
  <c r="K1667" i="2" s="1"/>
  <c r="J1675" i="2"/>
  <c r="K1675" i="2" s="1"/>
  <c r="J1683" i="2"/>
  <c r="K1683" i="2" s="1"/>
  <c r="J1691" i="2"/>
  <c r="K1691" i="2" s="1"/>
  <c r="J1699" i="2"/>
  <c r="K1699" i="2" s="1"/>
  <c r="J1707" i="2"/>
  <c r="K1707" i="2" s="1"/>
  <c r="J1715" i="2"/>
  <c r="K1715" i="2" s="1"/>
  <c r="J1723" i="2"/>
  <c r="K1723" i="2" s="1"/>
  <c r="J1731" i="2"/>
  <c r="K1731" i="2" s="1"/>
  <c r="J1739" i="2"/>
  <c r="K1739" i="2" s="1"/>
  <c r="J1747" i="2"/>
  <c r="K1747" i="2" s="1"/>
  <c r="J1755" i="2"/>
  <c r="K1755" i="2" s="1"/>
  <c r="J1763" i="2"/>
  <c r="K1763" i="2" s="1"/>
  <c r="J1771" i="2"/>
  <c r="K1771" i="2" s="1"/>
  <c r="J1779" i="2"/>
  <c r="K1779" i="2" s="1"/>
  <c r="J1787" i="2"/>
  <c r="K1787" i="2" s="1"/>
  <c r="J1795" i="2"/>
  <c r="K1795" i="2" s="1"/>
  <c r="J1803" i="2"/>
  <c r="K1803" i="2" s="1"/>
  <c r="J1811" i="2"/>
  <c r="K1811" i="2" s="1"/>
  <c r="J1819" i="2"/>
  <c r="K1819" i="2" s="1"/>
  <c r="J1827" i="2"/>
  <c r="K1827" i="2" s="1"/>
  <c r="J1835" i="2"/>
  <c r="K1835" i="2" s="1"/>
  <c r="J1843" i="2"/>
  <c r="K1843" i="2" s="1"/>
  <c r="J1851" i="2"/>
  <c r="K1851" i="2" s="1"/>
  <c r="J1859" i="2"/>
  <c r="K1859" i="2" s="1"/>
  <c r="J1867" i="2"/>
  <c r="K1867" i="2" s="1"/>
  <c r="J1875" i="2"/>
  <c r="K1875" i="2" s="1"/>
  <c r="J1883" i="2"/>
  <c r="K1883" i="2" s="1"/>
  <c r="J1891" i="2"/>
  <c r="K1891" i="2" s="1"/>
  <c r="J1899" i="2"/>
  <c r="K1899" i="2" s="1"/>
  <c r="J1907" i="2"/>
  <c r="K1907" i="2" s="1"/>
  <c r="J1915" i="2"/>
  <c r="K1915" i="2" s="1"/>
  <c r="J1923" i="2"/>
  <c r="K1923" i="2" s="1"/>
  <c r="J1931" i="2"/>
  <c r="K1931" i="2" s="1"/>
  <c r="J1939" i="2"/>
  <c r="K1939" i="2" s="1"/>
  <c r="J1947" i="2"/>
  <c r="K1947" i="2" s="1"/>
  <c r="J1955" i="2"/>
  <c r="K1955" i="2" s="1"/>
  <c r="J1963" i="2"/>
  <c r="K1963" i="2" s="1"/>
  <c r="J1971" i="2"/>
  <c r="K1971" i="2" s="1"/>
  <c r="J1979" i="2"/>
  <c r="K1979" i="2" s="1"/>
  <c r="J1987" i="2"/>
  <c r="K1987" i="2" s="1"/>
  <c r="J1995" i="2"/>
  <c r="K1995" i="2" s="1"/>
  <c r="J2003" i="2"/>
  <c r="K2003" i="2" s="1"/>
  <c r="J2011" i="2"/>
  <c r="K2011" i="2" s="1"/>
  <c r="J2019" i="2"/>
  <c r="K2019" i="2" s="1"/>
  <c r="J2027" i="2"/>
  <c r="K2027" i="2" s="1"/>
  <c r="J2035" i="2"/>
  <c r="K2035" i="2" s="1"/>
  <c r="J2043" i="2"/>
  <c r="K2043" i="2" s="1"/>
  <c r="J2051" i="2"/>
  <c r="K2051" i="2" s="1"/>
  <c r="J2059" i="2"/>
  <c r="K2059" i="2" s="1"/>
  <c r="J2067" i="2"/>
  <c r="K2067" i="2" s="1"/>
  <c r="J2075" i="2"/>
  <c r="K2075" i="2" s="1"/>
  <c r="J2083" i="2"/>
  <c r="K2083" i="2" s="1"/>
  <c r="J2091" i="2"/>
  <c r="K2091" i="2" s="1"/>
  <c r="J2099" i="2"/>
  <c r="K2099" i="2" s="1"/>
  <c r="J2107" i="2"/>
  <c r="K2107" i="2" s="1"/>
  <c r="J2115" i="2"/>
  <c r="K2115" i="2" s="1"/>
  <c r="J2123" i="2"/>
  <c r="K2123" i="2" s="1"/>
  <c r="J2131" i="2"/>
  <c r="K2131" i="2" s="1"/>
  <c r="J2139" i="2"/>
  <c r="K2139" i="2" s="1"/>
  <c r="J2147" i="2"/>
  <c r="K2147" i="2" s="1"/>
  <c r="J2155" i="2"/>
  <c r="K2155" i="2" s="1"/>
  <c r="J2163" i="2"/>
  <c r="K2163" i="2" s="1"/>
  <c r="J2171" i="2"/>
  <c r="K2171" i="2" s="1"/>
  <c r="J2179" i="2"/>
  <c r="K2179" i="2" s="1"/>
  <c r="J2187" i="2"/>
  <c r="K2187" i="2" s="1"/>
  <c r="J2195" i="2"/>
  <c r="K2195" i="2" s="1"/>
  <c r="J2203" i="2"/>
  <c r="K2203" i="2" s="1"/>
  <c r="J2211" i="2"/>
  <c r="K2211" i="2" s="1"/>
  <c r="J2219" i="2"/>
  <c r="K2219" i="2" s="1"/>
  <c r="J2227" i="2"/>
  <c r="K2227" i="2" s="1"/>
  <c r="J2235" i="2"/>
  <c r="K2235" i="2" s="1"/>
  <c r="J2243" i="2"/>
  <c r="K2243" i="2" s="1"/>
  <c r="J2251" i="2"/>
  <c r="K2251" i="2" s="1"/>
  <c r="J2259" i="2"/>
  <c r="K2259" i="2" s="1"/>
  <c r="J2267" i="2"/>
  <c r="K2267" i="2" s="1"/>
  <c r="J2275" i="2"/>
  <c r="K2275" i="2" s="1"/>
  <c r="J2283" i="2"/>
  <c r="K2283" i="2" s="1"/>
  <c r="J2291" i="2"/>
  <c r="K2291" i="2" s="1"/>
  <c r="J2299" i="2"/>
  <c r="K2299" i="2" s="1"/>
  <c r="J2307" i="2"/>
  <c r="K2307" i="2" s="1"/>
  <c r="J2315" i="2"/>
  <c r="K2315" i="2" s="1"/>
  <c r="J2323" i="2"/>
  <c r="K2323" i="2" s="1"/>
  <c r="J2331" i="2"/>
  <c r="K2331" i="2" s="1"/>
  <c r="J2339" i="2"/>
  <c r="K2339" i="2" s="1"/>
  <c r="J2347" i="2"/>
  <c r="K2347" i="2" s="1"/>
  <c r="J2355" i="2"/>
  <c r="K2355" i="2" s="1"/>
  <c r="J2363" i="2"/>
  <c r="K2363" i="2" s="1"/>
  <c r="J2371" i="2"/>
  <c r="K2371" i="2" s="1"/>
  <c r="J2379" i="2"/>
  <c r="K2379" i="2" s="1"/>
  <c r="J2387" i="2"/>
  <c r="K2387" i="2" s="1"/>
  <c r="J2395" i="2"/>
  <c r="K2395" i="2" s="1"/>
  <c r="J2403" i="2"/>
  <c r="K2403" i="2" s="1"/>
  <c r="J2411" i="2"/>
  <c r="K2411" i="2" s="1"/>
  <c r="J2419" i="2"/>
  <c r="K2419" i="2" s="1"/>
  <c r="J2427" i="2"/>
  <c r="K2427" i="2" s="1"/>
  <c r="J2435" i="2"/>
  <c r="K2435" i="2" s="1"/>
  <c r="J2443" i="2"/>
  <c r="K2443" i="2" s="1"/>
  <c r="J2451" i="2"/>
  <c r="K2451" i="2" s="1"/>
  <c r="J2459" i="2"/>
  <c r="K2459" i="2" s="1"/>
  <c r="J2467" i="2"/>
  <c r="K2467" i="2" s="1"/>
  <c r="J2475" i="2"/>
  <c r="K2475" i="2" s="1"/>
  <c r="J2483" i="2"/>
  <c r="K2483" i="2" s="1"/>
  <c r="J2491" i="2"/>
  <c r="K2491" i="2" s="1"/>
  <c r="J2499" i="2"/>
  <c r="K2499" i="2" s="1"/>
  <c r="J2507" i="2"/>
  <c r="K2507" i="2" s="1"/>
  <c r="J2515" i="2"/>
  <c r="K2515" i="2" s="1"/>
  <c r="J2523" i="2"/>
  <c r="K2523" i="2" s="1"/>
  <c r="J2531" i="2"/>
  <c r="K2531" i="2" s="1"/>
  <c r="J2539" i="2"/>
  <c r="K2539" i="2" s="1"/>
  <c r="J2547" i="2"/>
  <c r="K2547" i="2" s="1"/>
  <c r="J2555" i="2"/>
  <c r="K2555" i="2" s="1"/>
  <c r="J2563" i="2"/>
  <c r="K2563" i="2" s="1"/>
  <c r="J2571" i="2"/>
  <c r="K2571" i="2" s="1"/>
  <c r="J2579" i="2"/>
  <c r="K2579" i="2" s="1"/>
  <c r="J2587" i="2"/>
  <c r="K2587" i="2" s="1"/>
  <c r="J2595" i="2"/>
  <c r="K2595" i="2" s="1"/>
  <c r="J2603" i="2"/>
  <c r="K2603" i="2" s="1"/>
  <c r="J2611" i="2"/>
  <c r="K2611" i="2" s="1"/>
  <c r="J2619" i="2"/>
  <c r="K2619" i="2" s="1"/>
  <c r="J2627" i="2"/>
  <c r="K2627" i="2" s="1"/>
  <c r="J2635" i="2"/>
  <c r="K2635" i="2" s="1"/>
  <c r="J2643" i="2"/>
  <c r="K2643" i="2" s="1"/>
  <c r="J2651" i="2"/>
  <c r="K2651" i="2" s="1"/>
  <c r="J2659" i="2"/>
  <c r="K2659" i="2" s="1"/>
  <c r="J2667" i="2"/>
  <c r="K2667" i="2" s="1"/>
  <c r="J2675" i="2"/>
  <c r="K2675" i="2" s="1"/>
  <c r="J2683" i="2"/>
  <c r="K2683" i="2" s="1"/>
  <c r="J2691" i="2"/>
  <c r="K2691" i="2" s="1"/>
  <c r="J2699" i="2"/>
  <c r="K2699" i="2" s="1"/>
  <c r="J2707" i="2"/>
  <c r="K2707" i="2" s="1"/>
  <c r="J2715" i="2"/>
  <c r="K2715" i="2" s="1"/>
  <c r="J2723" i="2"/>
  <c r="K2723" i="2" s="1"/>
  <c r="J2731" i="2"/>
  <c r="K2731" i="2" s="1"/>
  <c r="J2739" i="2"/>
  <c r="K2739" i="2" s="1"/>
  <c r="J2747" i="2"/>
  <c r="K2747" i="2" s="1"/>
  <c r="J2755" i="2"/>
  <c r="K2755" i="2" s="1"/>
  <c r="J2763" i="2"/>
  <c r="K2763" i="2" s="1"/>
  <c r="J2771" i="2"/>
  <c r="K2771" i="2" s="1"/>
  <c r="J2779" i="2"/>
  <c r="K2779" i="2" s="1"/>
  <c r="J2787" i="2"/>
  <c r="K2787" i="2" s="1"/>
  <c r="J2795" i="2"/>
  <c r="K2795" i="2" s="1"/>
  <c r="J2803" i="2"/>
  <c r="K2803" i="2" s="1"/>
  <c r="J2811" i="2"/>
  <c r="K2811" i="2" s="1"/>
  <c r="J2819" i="2"/>
  <c r="K2819" i="2" s="1"/>
  <c r="J2827" i="2"/>
  <c r="K2827" i="2" s="1"/>
  <c r="J2835" i="2"/>
  <c r="K2835" i="2" s="1"/>
  <c r="J2843" i="2"/>
  <c r="K2843" i="2" s="1"/>
  <c r="J2851" i="2"/>
  <c r="K2851" i="2" s="1"/>
  <c r="J2859" i="2"/>
  <c r="K2859" i="2" s="1"/>
  <c r="J2867" i="2"/>
  <c r="K2867" i="2" s="1"/>
  <c r="J2875" i="2"/>
  <c r="K2875" i="2" s="1"/>
  <c r="J2883" i="2"/>
  <c r="K2883" i="2" s="1"/>
  <c r="J2891" i="2"/>
  <c r="K2891" i="2" s="1"/>
  <c r="J2899" i="2"/>
  <c r="K2899" i="2" s="1"/>
  <c r="J2907" i="2"/>
  <c r="K2907" i="2" s="1"/>
  <c r="J2915" i="2"/>
  <c r="K2915" i="2" s="1"/>
  <c r="J2923" i="2"/>
  <c r="K2923" i="2" s="1"/>
  <c r="J2931" i="2"/>
  <c r="K2931" i="2" s="1"/>
  <c r="J2939" i="2"/>
  <c r="K2939" i="2" s="1"/>
  <c r="J2947" i="2"/>
  <c r="K2947" i="2" s="1"/>
  <c r="J2955" i="2"/>
  <c r="K2955" i="2" s="1"/>
  <c r="J2963" i="2"/>
  <c r="K2963" i="2" s="1"/>
  <c r="J2971" i="2"/>
  <c r="K2971" i="2" s="1"/>
  <c r="J2979" i="2"/>
  <c r="K2979" i="2" s="1"/>
  <c r="J2987" i="2"/>
  <c r="K2987" i="2" s="1"/>
  <c r="J2995" i="2"/>
  <c r="K2995" i="2" s="1"/>
  <c r="J3003" i="2"/>
  <c r="K3003" i="2" s="1"/>
  <c r="J3011" i="2"/>
  <c r="K3011" i="2" s="1"/>
  <c r="J3019" i="2"/>
  <c r="K3019" i="2" s="1"/>
  <c r="J3027" i="2"/>
  <c r="K3027" i="2" s="1"/>
  <c r="J3035" i="2"/>
  <c r="K3035" i="2" s="1"/>
  <c r="J3043" i="2"/>
  <c r="K3043" i="2" s="1"/>
  <c r="J3051" i="2"/>
  <c r="K3051" i="2" s="1"/>
  <c r="J3059" i="2"/>
  <c r="K3059" i="2" s="1"/>
  <c r="J3067" i="2"/>
  <c r="K3067" i="2" s="1"/>
  <c r="J3075" i="2"/>
  <c r="K3075" i="2" s="1"/>
  <c r="J3083" i="2"/>
  <c r="K3083" i="2" s="1"/>
  <c r="J3091" i="2"/>
  <c r="K3091" i="2" s="1"/>
  <c r="J3099" i="2"/>
  <c r="K3099" i="2" s="1"/>
  <c r="J3107" i="2"/>
  <c r="K3107" i="2" s="1"/>
  <c r="J3115" i="2"/>
  <c r="K3115" i="2" s="1"/>
  <c r="J3123" i="2"/>
  <c r="K3123" i="2" s="1"/>
  <c r="J3131" i="2"/>
  <c r="K3131" i="2" s="1"/>
  <c r="J3139" i="2"/>
  <c r="K3139" i="2" s="1"/>
  <c r="J3147" i="2"/>
  <c r="K3147" i="2" s="1"/>
  <c r="J3155" i="2"/>
  <c r="K3155" i="2" s="1"/>
  <c r="J3163" i="2"/>
  <c r="K3163" i="2" s="1"/>
  <c r="J3171" i="2"/>
  <c r="K3171" i="2" s="1"/>
  <c r="J3179" i="2"/>
  <c r="K3179" i="2" s="1"/>
  <c r="J3187" i="2"/>
  <c r="K3187" i="2" s="1"/>
  <c r="J3195" i="2"/>
  <c r="K3195" i="2" s="1"/>
  <c r="J3203" i="2"/>
  <c r="K3203" i="2" s="1"/>
  <c r="J3211" i="2"/>
  <c r="K3211" i="2" s="1"/>
  <c r="J3219" i="2"/>
  <c r="K3219" i="2" s="1"/>
  <c r="J3227" i="2"/>
  <c r="K3227" i="2" s="1"/>
  <c r="J3235" i="2"/>
  <c r="K3235" i="2" s="1"/>
  <c r="J3243" i="2"/>
  <c r="K3243" i="2" s="1"/>
  <c r="J3251" i="2"/>
  <c r="K3251" i="2" s="1"/>
  <c r="J3259" i="2"/>
  <c r="K3259" i="2" s="1"/>
  <c r="J3267" i="2"/>
  <c r="K3267" i="2" s="1"/>
  <c r="J3275" i="2"/>
  <c r="K3275" i="2" s="1"/>
  <c r="J3283" i="2"/>
  <c r="K3283" i="2" s="1"/>
  <c r="J3291" i="2"/>
  <c r="K3291" i="2" s="1"/>
  <c r="J3299" i="2"/>
  <c r="K3299" i="2" s="1"/>
  <c r="J3307" i="2"/>
  <c r="K3307" i="2" s="1"/>
  <c r="J3315" i="2"/>
  <c r="K3315" i="2" s="1"/>
  <c r="J3323" i="2"/>
  <c r="K3323" i="2" s="1"/>
  <c r="J3331" i="2"/>
  <c r="K3331" i="2" s="1"/>
  <c r="J3339" i="2"/>
  <c r="K3339" i="2" s="1"/>
  <c r="J3347" i="2"/>
  <c r="K3347" i="2" s="1"/>
  <c r="J3355" i="2"/>
  <c r="K3355" i="2" s="1"/>
  <c r="J3363" i="2"/>
  <c r="K3363" i="2" s="1"/>
  <c r="J3371" i="2"/>
  <c r="K3371" i="2" s="1"/>
  <c r="J3379" i="2"/>
  <c r="K3379" i="2" s="1"/>
  <c r="J3387" i="2"/>
  <c r="K3387" i="2" s="1"/>
  <c r="J3395" i="2"/>
  <c r="K3395" i="2" s="1"/>
  <c r="J3403" i="2"/>
  <c r="K3403" i="2" s="1"/>
  <c r="J3411" i="2"/>
  <c r="K3411" i="2" s="1"/>
  <c r="J3419" i="2"/>
  <c r="K3419" i="2" s="1"/>
  <c r="J3427" i="2"/>
  <c r="K3427" i="2" s="1"/>
  <c r="J3435" i="2"/>
  <c r="K3435" i="2" s="1"/>
  <c r="J3443" i="2"/>
  <c r="K3443" i="2" s="1"/>
  <c r="J3451" i="2"/>
  <c r="K3451" i="2" s="1"/>
  <c r="J3459" i="2"/>
  <c r="K3459" i="2" s="1"/>
  <c r="J3467" i="2"/>
  <c r="K3467" i="2" s="1"/>
  <c r="J3475" i="2"/>
  <c r="K3475" i="2" s="1"/>
  <c r="J3483" i="2"/>
  <c r="K3483" i="2" s="1"/>
  <c r="J3491" i="2"/>
  <c r="K3491" i="2" s="1"/>
  <c r="J3499" i="2"/>
  <c r="K3499" i="2" s="1"/>
  <c r="J3507" i="2"/>
  <c r="K3507" i="2" s="1"/>
  <c r="J3515" i="2"/>
  <c r="K3515" i="2" s="1"/>
  <c r="J3523" i="2"/>
  <c r="K3523" i="2" s="1"/>
  <c r="J3531" i="2"/>
  <c r="K3531" i="2" s="1"/>
  <c r="J3539" i="2"/>
  <c r="K3539" i="2" s="1"/>
  <c r="J3547" i="2"/>
  <c r="K3547" i="2" s="1"/>
  <c r="J3555" i="2"/>
  <c r="K3555" i="2" s="1"/>
  <c r="J3563" i="2"/>
  <c r="K3563" i="2" s="1"/>
  <c r="J3571" i="2"/>
  <c r="K3571" i="2" s="1"/>
  <c r="J3579" i="2"/>
  <c r="K3579" i="2" s="1"/>
  <c r="J3587" i="2"/>
  <c r="K3587" i="2" s="1"/>
  <c r="J3595" i="2"/>
  <c r="K3595" i="2" s="1"/>
  <c r="J3603" i="2"/>
  <c r="K3603" i="2" s="1"/>
  <c r="J3611" i="2"/>
  <c r="K3611" i="2" s="1"/>
  <c r="J3619" i="2"/>
  <c r="K3619" i="2" s="1"/>
  <c r="J3627" i="2"/>
  <c r="K3627" i="2" s="1"/>
  <c r="J3635" i="2"/>
  <c r="K3635" i="2" s="1"/>
  <c r="J3643" i="2"/>
  <c r="K3643" i="2" s="1"/>
  <c r="J3651" i="2"/>
  <c r="K3651" i="2" s="1"/>
  <c r="J3659" i="2"/>
  <c r="K3659" i="2" s="1"/>
  <c r="J3667" i="2"/>
  <c r="K3667" i="2" s="1"/>
  <c r="J3675" i="2"/>
  <c r="K3675" i="2" s="1"/>
  <c r="J3683" i="2"/>
  <c r="K3683" i="2" s="1"/>
  <c r="J3691" i="2"/>
  <c r="K3691" i="2" s="1"/>
  <c r="J3699" i="2"/>
  <c r="K3699" i="2" s="1"/>
  <c r="J3707" i="2"/>
  <c r="K3707" i="2" s="1"/>
  <c r="J3715" i="2"/>
  <c r="K3715" i="2" s="1"/>
  <c r="J3723" i="2"/>
  <c r="K3723" i="2" s="1"/>
  <c r="J3731" i="2"/>
  <c r="K3731" i="2" s="1"/>
  <c r="J3739" i="2"/>
  <c r="K3739" i="2" s="1"/>
  <c r="J3747" i="2"/>
  <c r="K3747" i="2" s="1"/>
  <c r="J3755" i="2"/>
  <c r="K3755" i="2" s="1"/>
  <c r="J3763" i="2"/>
  <c r="K3763" i="2" s="1"/>
  <c r="J3771" i="2"/>
  <c r="K3771" i="2" s="1"/>
  <c r="J3779" i="2"/>
  <c r="K3779" i="2" s="1"/>
  <c r="J60" i="2"/>
  <c r="K60" i="2" s="1"/>
  <c r="J188" i="2"/>
  <c r="K188" i="2" s="1"/>
  <c r="J316" i="2"/>
  <c r="K316" i="2" s="1"/>
  <c r="J444" i="2"/>
  <c r="K444" i="2" s="1"/>
  <c r="J572" i="2"/>
  <c r="K572" i="2" s="1"/>
  <c r="J675" i="2"/>
  <c r="K675" i="2" s="1"/>
  <c r="J731" i="2"/>
  <c r="K731" i="2" s="1"/>
  <c r="J775" i="2"/>
  <c r="K775" i="2" s="1"/>
  <c r="J816" i="2"/>
  <c r="K816" i="2" s="1"/>
  <c r="J851" i="2"/>
  <c r="K851" i="2" s="1"/>
  <c r="J883" i="2"/>
  <c r="K883" i="2" s="1"/>
  <c r="J915" i="2"/>
  <c r="K915" i="2" s="1"/>
  <c r="J947" i="2"/>
  <c r="K947" i="2" s="1"/>
  <c r="J979" i="2"/>
  <c r="K979" i="2" s="1"/>
  <c r="J1011" i="2"/>
  <c r="K1011" i="2" s="1"/>
  <c r="J1043" i="2"/>
  <c r="K1043" i="2" s="1"/>
  <c r="J1075" i="2"/>
  <c r="K1075" i="2" s="1"/>
  <c r="J1107" i="2"/>
  <c r="K1107" i="2" s="1"/>
  <c r="J1139" i="2"/>
  <c r="K1139" i="2" s="1"/>
  <c r="J1171" i="2"/>
  <c r="K1171" i="2" s="1"/>
  <c r="J1203" i="2"/>
  <c r="K1203" i="2" s="1"/>
  <c r="J1235" i="2"/>
  <c r="K1235" i="2" s="1"/>
  <c r="J1267" i="2"/>
  <c r="K1267" i="2" s="1"/>
  <c r="J1299" i="2"/>
  <c r="K1299" i="2" s="1"/>
  <c r="J1315" i="2"/>
  <c r="K1315" i="2" s="1"/>
  <c r="J1331" i="2"/>
  <c r="K1331" i="2" s="1"/>
  <c r="J1347" i="2"/>
  <c r="K1347" i="2" s="1"/>
  <c r="J1363" i="2"/>
  <c r="K1363" i="2" s="1"/>
  <c r="J1379" i="2"/>
  <c r="K1379" i="2" s="1"/>
  <c r="J1395" i="2"/>
  <c r="K1395" i="2" s="1"/>
  <c r="J1408" i="2"/>
  <c r="K1408" i="2" s="1"/>
  <c r="J1422" i="2"/>
  <c r="K1422" i="2" s="1"/>
  <c r="J1434" i="2"/>
  <c r="K1434" i="2" s="1"/>
  <c r="J1444" i="2"/>
  <c r="K1444" i="2" s="1"/>
  <c r="J1452" i="2"/>
  <c r="K1452" i="2" s="1"/>
  <c r="J1460" i="2"/>
  <c r="K1460" i="2" s="1"/>
  <c r="J1468" i="2"/>
  <c r="K1468" i="2" s="1"/>
  <c r="J1476" i="2"/>
  <c r="K1476" i="2" s="1"/>
  <c r="J1484" i="2"/>
  <c r="K1484" i="2" s="1"/>
  <c r="J1492" i="2"/>
  <c r="K1492" i="2" s="1"/>
  <c r="J1500" i="2"/>
  <c r="K1500" i="2" s="1"/>
  <c r="J1508" i="2"/>
  <c r="K1508" i="2" s="1"/>
  <c r="J1516" i="2"/>
  <c r="K1516" i="2" s="1"/>
  <c r="J1524" i="2"/>
  <c r="K1524" i="2" s="1"/>
  <c r="J1532" i="2"/>
  <c r="K1532" i="2" s="1"/>
  <c r="J1540" i="2"/>
  <c r="K1540" i="2" s="1"/>
  <c r="J1548" i="2"/>
  <c r="K1548" i="2" s="1"/>
  <c r="J1556" i="2"/>
  <c r="K1556" i="2" s="1"/>
  <c r="J1564" i="2"/>
  <c r="K1564" i="2" s="1"/>
  <c r="J1572" i="2"/>
  <c r="K1572" i="2" s="1"/>
  <c r="J1580" i="2"/>
  <c r="K1580" i="2" s="1"/>
  <c r="J1588" i="2"/>
  <c r="K1588" i="2" s="1"/>
  <c r="J1596" i="2"/>
  <c r="K1596" i="2" s="1"/>
  <c r="J1604" i="2"/>
  <c r="K1604" i="2" s="1"/>
  <c r="J1612" i="2"/>
  <c r="K1612" i="2" s="1"/>
  <c r="J1620" i="2"/>
  <c r="K1620" i="2" s="1"/>
  <c r="J1628" i="2"/>
  <c r="K1628" i="2" s="1"/>
  <c r="J1636" i="2"/>
  <c r="K1636" i="2" s="1"/>
  <c r="J1644" i="2"/>
  <c r="K1644" i="2" s="1"/>
  <c r="J1652" i="2"/>
  <c r="K1652" i="2" s="1"/>
  <c r="J1660" i="2"/>
  <c r="K1660" i="2" s="1"/>
  <c r="J1668" i="2"/>
  <c r="K1668" i="2" s="1"/>
  <c r="J1676" i="2"/>
  <c r="K1676" i="2" s="1"/>
  <c r="J1684" i="2"/>
  <c r="K1684" i="2" s="1"/>
  <c r="J1692" i="2"/>
  <c r="K1692" i="2" s="1"/>
  <c r="J1700" i="2"/>
  <c r="K1700" i="2" s="1"/>
  <c r="J1708" i="2"/>
  <c r="K1708" i="2" s="1"/>
  <c r="J1716" i="2"/>
  <c r="K1716" i="2" s="1"/>
  <c r="J1724" i="2"/>
  <c r="K1724" i="2" s="1"/>
  <c r="J1732" i="2"/>
  <c r="K1732" i="2" s="1"/>
  <c r="J1740" i="2"/>
  <c r="K1740" i="2" s="1"/>
  <c r="J1748" i="2"/>
  <c r="K1748" i="2" s="1"/>
  <c r="J1756" i="2"/>
  <c r="K1756" i="2" s="1"/>
  <c r="J1764" i="2"/>
  <c r="K1764" i="2" s="1"/>
  <c r="J1772" i="2"/>
  <c r="K1772" i="2" s="1"/>
  <c r="J1780" i="2"/>
  <c r="K1780" i="2" s="1"/>
  <c r="J1788" i="2"/>
  <c r="K1788" i="2" s="1"/>
  <c r="J1796" i="2"/>
  <c r="K1796" i="2" s="1"/>
  <c r="J1804" i="2"/>
  <c r="K1804" i="2" s="1"/>
  <c r="J1812" i="2"/>
  <c r="K1812" i="2" s="1"/>
  <c r="J1820" i="2"/>
  <c r="K1820" i="2" s="1"/>
  <c r="J1828" i="2"/>
  <c r="K1828" i="2" s="1"/>
  <c r="J1836" i="2"/>
  <c r="K1836" i="2" s="1"/>
  <c r="J1844" i="2"/>
  <c r="K1844" i="2" s="1"/>
  <c r="J1852" i="2"/>
  <c r="K1852" i="2" s="1"/>
  <c r="J1860" i="2"/>
  <c r="K1860" i="2" s="1"/>
  <c r="J1868" i="2"/>
  <c r="K1868" i="2" s="1"/>
  <c r="J1876" i="2"/>
  <c r="K1876" i="2" s="1"/>
  <c r="J1884" i="2"/>
  <c r="K1884" i="2" s="1"/>
  <c r="J1892" i="2"/>
  <c r="K1892" i="2" s="1"/>
  <c r="J1900" i="2"/>
  <c r="K1900" i="2" s="1"/>
  <c r="J1908" i="2"/>
  <c r="K1908" i="2" s="1"/>
  <c r="J1916" i="2"/>
  <c r="K1916" i="2" s="1"/>
  <c r="J1924" i="2"/>
  <c r="K1924" i="2" s="1"/>
  <c r="J1932" i="2"/>
  <c r="K1932" i="2" s="1"/>
  <c r="J1940" i="2"/>
  <c r="K1940" i="2" s="1"/>
  <c r="J1948" i="2"/>
  <c r="K1948" i="2" s="1"/>
  <c r="J1956" i="2"/>
  <c r="K1956" i="2" s="1"/>
  <c r="J1964" i="2"/>
  <c r="K1964" i="2" s="1"/>
  <c r="J1972" i="2"/>
  <c r="K1972" i="2" s="1"/>
  <c r="J1980" i="2"/>
  <c r="K1980" i="2" s="1"/>
  <c r="J1988" i="2"/>
  <c r="K1988" i="2" s="1"/>
  <c r="J1996" i="2"/>
  <c r="K1996" i="2" s="1"/>
  <c r="J2004" i="2"/>
  <c r="K2004" i="2" s="1"/>
  <c r="J2012" i="2"/>
  <c r="K2012" i="2" s="1"/>
  <c r="J2020" i="2"/>
  <c r="K2020" i="2" s="1"/>
  <c r="J2028" i="2"/>
  <c r="K2028" i="2" s="1"/>
  <c r="J2036" i="2"/>
  <c r="K2036" i="2" s="1"/>
  <c r="J2044" i="2"/>
  <c r="K2044" i="2" s="1"/>
  <c r="J2052" i="2"/>
  <c r="K2052" i="2" s="1"/>
  <c r="J2060" i="2"/>
  <c r="K2060" i="2" s="1"/>
  <c r="J2068" i="2"/>
  <c r="K2068" i="2" s="1"/>
  <c r="J2076" i="2"/>
  <c r="K2076" i="2" s="1"/>
  <c r="J2084" i="2"/>
  <c r="K2084" i="2" s="1"/>
  <c r="J2092" i="2"/>
  <c r="K2092" i="2" s="1"/>
  <c r="J2100" i="2"/>
  <c r="K2100" i="2" s="1"/>
  <c r="J2108" i="2"/>
  <c r="K2108" i="2" s="1"/>
  <c r="J2116" i="2"/>
  <c r="K2116" i="2" s="1"/>
  <c r="J2124" i="2"/>
  <c r="K2124" i="2" s="1"/>
  <c r="J2132" i="2"/>
  <c r="K2132" i="2" s="1"/>
  <c r="J2140" i="2"/>
  <c r="K2140" i="2" s="1"/>
  <c r="J2148" i="2"/>
  <c r="K2148" i="2" s="1"/>
  <c r="J2156" i="2"/>
  <c r="K2156" i="2" s="1"/>
  <c r="J2164" i="2"/>
  <c r="K2164" i="2" s="1"/>
  <c r="J2172" i="2"/>
  <c r="K2172" i="2" s="1"/>
  <c r="J2180" i="2"/>
  <c r="K2180" i="2" s="1"/>
  <c r="J2188" i="2"/>
  <c r="K2188" i="2" s="1"/>
  <c r="J2196" i="2"/>
  <c r="K2196" i="2" s="1"/>
  <c r="J2204" i="2"/>
  <c r="K2204" i="2" s="1"/>
  <c r="J2212" i="2"/>
  <c r="K2212" i="2" s="1"/>
  <c r="J2220" i="2"/>
  <c r="K2220" i="2" s="1"/>
  <c r="J2228" i="2"/>
  <c r="K2228" i="2" s="1"/>
  <c r="J2236" i="2"/>
  <c r="K2236" i="2" s="1"/>
  <c r="J2244" i="2"/>
  <c r="K2244" i="2" s="1"/>
  <c r="J2252" i="2"/>
  <c r="K2252" i="2" s="1"/>
  <c r="J2260" i="2"/>
  <c r="K2260" i="2" s="1"/>
  <c r="J2268" i="2"/>
  <c r="K2268" i="2" s="1"/>
  <c r="J2276" i="2"/>
  <c r="K2276" i="2" s="1"/>
  <c r="J2284" i="2"/>
  <c r="K2284" i="2" s="1"/>
  <c r="J2292" i="2"/>
  <c r="K2292" i="2" s="1"/>
  <c r="J2300" i="2"/>
  <c r="K2300" i="2" s="1"/>
  <c r="J2308" i="2"/>
  <c r="K2308" i="2" s="1"/>
  <c r="J2316" i="2"/>
  <c r="K2316" i="2" s="1"/>
  <c r="J2324" i="2"/>
  <c r="K2324" i="2" s="1"/>
  <c r="J2332" i="2"/>
  <c r="K2332" i="2" s="1"/>
  <c r="J2340" i="2"/>
  <c r="K2340" i="2" s="1"/>
  <c r="J2348" i="2"/>
  <c r="K2348" i="2" s="1"/>
  <c r="J2356" i="2"/>
  <c r="K2356" i="2" s="1"/>
  <c r="J2364" i="2"/>
  <c r="K2364" i="2" s="1"/>
  <c r="J2372" i="2"/>
  <c r="K2372" i="2" s="1"/>
  <c r="J2380" i="2"/>
  <c r="K2380" i="2" s="1"/>
  <c r="J2388" i="2"/>
  <c r="K2388" i="2" s="1"/>
  <c r="J2396" i="2"/>
  <c r="K2396" i="2" s="1"/>
  <c r="J2404" i="2"/>
  <c r="K2404" i="2" s="1"/>
  <c r="J2412" i="2"/>
  <c r="K2412" i="2" s="1"/>
  <c r="J2420" i="2"/>
  <c r="K2420" i="2" s="1"/>
  <c r="J2428" i="2"/>
  <c r="K2428" i="2" s="1"/>
  <c r="J2436" i="2"/>
  <c r="K2436" i="2" s="1"/>
  <c r="J2444" i="2"/>
  <c r="K2444" i="2" s="1"/>
  <c r="J2452" i="2"/>
  <c r="K2452" i="2" s="1"/>
  <c r="J2460" i="2"/>
  <c r="K2460" i="2" s="1"/>
  <c r="J2468" i="2"/>
  <c r="K2468" i="2" s="1"/>
  <c r="J2476" i="2"/>
  <c r="K2476" i="2" s="1"/>
  <c r="J2484" i="2"/>
  <c r="K2484" i="2" s="1"/>
  <c r="J2492" i="2"/>
  <c r="K2492" i="2" s="1"/>
  <c r="J2500" i="2"/>
  <c r="K2500" i="2" s="1"/>
  <c r="J2508" i="2"/>
  <c r="K2508" i="2" s="1"/>
  <c r="J2516" i="2"/>
  <c r="K2516" i="2" s="1"/>
  <c r="J2524" i="2"/>
  <c r="K2524" i="2" s="1"/>
  <c r="J2532" i="2"/>
  <c r="K2532" i="2" s="1"/>
  <c r="J2540" i="2"/>
  <c r="K2540" i="2" s="1"/>
  <c r="J2548" i="2"/>
  <c r="K2548" i="2" s="1"/>
  <c r="J2556" i="2"/>
  <c r="K2556" i="2" s="1"/>
  <c r="J2564" i="2"/>
  <c r="K2564" i="2" s="1"/>
  <c r="J2572" i="2"/>
  <c r="K2572" i="2" s="1"/>
  <c r="J2580" i="2"/>
  <c r="K2580" i="2" s="1"/>
  <c r="J2588" i="2"/>
  <c r="K2588" i="2" s="1"/>
  <c r="J2596" i="2"/>
  <c r="K2596" i="2" s="1"/>
  <c r="J2604" i="2"/>
  <c r="K2604" i="2" s="1"/>
  <c r="J2612" i="2"/>
  <c r="K2612" i="2" s="1"/>
  <c r="J2620" i="2"/>
  <c r="K2620" i="2" s="1"/>
  <c r="J2628" i="2"/>
  <c r="K2628" i="2" s="1"/>
  <c r="J2636" i="2"/>
  <c r="K2636" i="2" s="1"/>
  <c r="J2644" i="2"/>
  <c r="K2644" i="2" s="1"/>
  <c r="J2652" i="2"/>
  <c r="K2652" i="2" s="1"/>
  <c r="J2660" i="2"/>
  <c r="K2660" i="2" s="1"/>
  <c r="J2668" i="2"/>
  <c r="K2668" i="2" s="1"/>
  <c r="J2676" i="2"/>
  <c r="K2676" i="2" s="1"/>
  <c r="J2684" i="2"/>
  <c r="K2684" i="2" s="1"/>
  <c r="J2692" i="2"/>
  <c r="K2692" i="2" s="1"/>
  <c r="J2700" i="2"/>
  <c r="K2700" i="2" s="1"/>
  <c r="J2708" i="2"/>
  <c r="K2708" i="2" s="1"/>
  <c r="J2716" i="2"/>
  <c r="K2716" i="2" s="1"/>
  <c r="J2724" i="2"/>
  <c r="K2724" i="2" s="1"/>
  <c r="J2732" i="2"/>
  <c r="K2732" i="2" s="1"/>
  <c r="J2740" i="2"/>
  <c r="K2740" i="2" s="1"/>
  <c r="J2748" i="2"/>
  <c r="K2748" i="2" s="1"/>
  <c r="J2756" i="2"/>
  <c r="K2756" i="2" s="1"/>
  <c r="J2764" i="2"/>
  <c r="K2764" i="2" s="1"/>
  <c r="J2772" i="2"/>
  <c r="K2772" i="2" s="1"/>
  <c r="J2780" i="2"/>
  <c r="K2780" i="2" s="1"/>
  <c r="J2788" i="2"/>
  <c r="K2788" i="2" s="1"/>
  <c r="J2796" i="2"/>
  <c r="K2796" i="2" s="1"/>
  <c r="J2804" i="2"/>
  <c r="K2804" i="2" s="1"/>
  <c r="J2812" i="2"/>
  <c r="K2812" i="2" s="1"/>
  <c r="J2820" i="2"/>
  <c r="K2820" i="2" s="1"/>
  <c r="J2828" i="2"/>
  <c r="K2828" i="2" s="1"/>
  <c r="J2836" i="2"/>
  <c r="K2836" i="2" s="1"/>
  <c r="J2844" i="2"/>
  <c r="K2844" i="2" s="1"/>
  <c r="J2852" i="2"/>
  <c r="K2852" i="2" s="1"/>
  <c r="J2860" i="2"/>
  <c r="K2860" i="2" s="1"/>
  <c r="J2868" i="2"/>
  <c r="K2868" i="2" s="1"/>
  <c r="J2876" i="2"/>
  <c r="K2876" i="2" s="1"/>
  <c r="J2884" i="2"/>
  <c r="K2884" i="2" s="1"/>
  <c r="J2892" i="2"/>
  <c r="K2892" i="2" s="1"/>
  <c r="J2900" i="2"/>
  <c r="K2900" i="2" s="1"/>
  <c r="J2908" i="2"/>
  <c r="K2908" i="2" s="1"/>
  <c r="J2916" i="2"/>
  <c r="K2916" i="2" s="1"/>
  <c r="J2924" i="2"/>
  <c r="K2924" i="2" s="1"/>
  <c r="J2932" i="2"/>
  <c r="K2932" i="2" s="1"/>
  <c r="J2940" i="2"/>
  <c r="K2940" i="2" s="1"/>
  <c r="J2948" i="2"/>
  <c r="K2948" i="2" s="1"/>
  <c r="J2956" i="2"/>
  <c r="K2956" i="2" s="1"/>
  <c r="J2964" i="2"/>
  <c r="K2964" i="2" s="1"/>
  <c r="J2972" i="2"/>
  <c r="K2972" i="2" s="1"/>
  <c r="J2980" i="2"/>
  <c r="K2980" i="2" s="1"/>
  <c r="J2988" i="2"/>
  <c r="K2988" i="2" s="1"/>
  <c r="J2996" i="2"/>
  <c r="K2996" i="2" s="1"/>
  <c r="J3004" i="2"/>
  <c r="K3004" i="2" s="1"/>
  <c r="J3012" i="2"/>
  <c r="K3012" i="2" s="1"/>
  <c r="J3020" i="2"/>
  <c r="K3020" i="2" s="1"/>
  <c r="J3028" i="2"/>
  <c r="K3028" i="2" s="1"/>
  <c r="J3036" i="2"/>
  <c r="K3036" i="2" s="1"/>
  <c r="J3044" i="2"/>
  <c r="K3044" i="2" s="1"/>
  <c r="J3052" i="2"/>
  <c r="K3052" i="2" s="1"/>
  <c r="J3060" i="2"/>
  <c r="K3060" i="2" s="1"/>
  <c r="J3068" i="2"/>
  <c r="K3068" i="2" s="1"/>
  <c r="J3076" i="2"/>
  <c r="K3076" i="2" s="1"/>
  <c r="J3084" i="2"/>
  <c r="K3084" i="2" s="1"/>
  <c r="J3092" i="2"/>
  <c r="K3092" i="2" s="1"/>
  <c r="J3100" i="2"/>
  <c r="K3100" i="2" s="1"/>
  <c r="J3108" i="2"/>
  <c r="K3108" i="2" s="1"/>
  <c r="J3116" i="2"/>
  <c r="K3116" i="2" s="1"/>
  <c r="J3124" i="2"/>
  <c r="K3124" i="2" s="1"/>
  <c r="J3132" i="2"/>
  <c r="K3132" i="2" s="1"/>
  <c r="J3140" i="2"/>
  <c r="K3140" i="2" s="1"/>
  <c r="J3148" i="2"/>
  <c r="K3148" i="2" s="1"/>
  <c r="J3156" i="2"/>
  <c r="K3156" i="2" s="1"/>
  <c r="J3164" i="2"/>
  <c r="K3164" i="2" s="1"/>
  <c r="J3172" i="2"/>
  <c r="K3172" i="2" s="1"/>
  <c r="J3180" i="2"/>
  <c r="K3180" i="2" s="1"/>
  <c r="J3188" i="2"/>
  <c r="K3188" i="2" s="1"/>
  <c r="J3196" i="2"/>
  <c r="K3196" i="2" s="1"/>
  <c r="J3204" i="2"/>
  <c r="K3204" i="2" s="1"/>
  <c r="J3212" i="2"/>
  <c r="K3212" i="2" s="1"/>
  <c r="J3220" i="2"/>
  <c r="K3220" i="2" s="1"/>
  <c r="J3228" i="2"/>
  <c r="K3228" i="2" s="1"/>
  <c r="J3236" i="2"/>
  <c r="K3236" i="2" s="1"/>
  <c r="J3244" i="2"/>
  <c r="K3244" i="2" s="1"/>
  <c r="J3252" i="2"/>
  <c r="K3252" i="2" s="1"/>
  <c r="J3260" i="2"/>
  <c r="K3260" i="2" s="1"/>
  <c r="J3268" i="2"/>
  <c r="K3268" i="2" s="1"/>
  <c r="J3276" i="2"/>
  <c r="K3276" i="2" s="1"/>
  <c r="J3284" i="2"/>
  <c r="K3284" i="2" s="1"/>
  <c r="J3292" i="2"/>
  <c r="K3292" i="2" s="1"/>
  <c r="J3300" i="2"/>
  <c r="K3300" i="2" s="1"/>
  <c r="J3308" i="2"/>
  <c r="K3308" i="2" s="1"/>
  <c r="J3316" i="2"/>
  <c r="K3316" i="2" s="1"/>
  <c r="J3324" i="2"/>
  <c r="K3324" i="2" s="1"/>
  <c r="J3332" i="2"/>
  <c r="K3332" i="2" s="1"/>
  <c r="J3340" i="2"/>
  <c r="K3340" i="2" s="1"/>
  <c r="J3348" i="2"/>
  <c r="K3348" i="2" s="1"/>
  <c r="J3356" i="2"/>
  <c r="K3356" i="2" s="1"/>
  <c r="J3364" i="2"/>
  <c r="K3364" i="2" s="1"/>
  <c r="J3372" i="2"/>
  <c r="K3372" i="2" s="1"/>
  <c r="J3380" i="2"/>
  <c r="K3380" i="2" s="1"/>
  <c r="J3388" i="2"/>
  <c r="K3388" i="2" s="1"/>
  <c r="J3396" i="2"/>
  <c r="K3396" i="2" s="1"/>
  <c r="J3404" i="2"/>
  <c r="K3404" i="2" s="1"/>
  <c r="J3412" i="2"/>
  <c r="K3412" i="2" s="1"/>
  <c r="J3420" i="2"/>
  <c r="K3420" i="2" s="1"/>
  <c r="J3428" i="2"/>
  <c r="K3428" i="2" s="1"/>
  <c r="J3436" i="2"/>
  <c r="K3436" i="2" s="1"/>
  <c r="J3444" i="2"/>
  <c r="K3444" i="2" s="1"/>
  <c r="J3452" i="2"/>
  <c r="K3452" i="2" s="1"/>
  <c r="J3460" i="2"/>
  <c r="K3460" i="2" s="1"/>
  <c r="J3468" i="2"/>
  <c r="K3468" i="2" s="1"/>
  <c r="J3476" i="2"/>
  <c r="K3476" i="2" s="1"/>
  <c r="J3484" i="2"/>
  <c r="K3484" i="2" s="1"/>
  <c r="J3492" i="2"/>
  <c r="K3492" i="2" s="1"/>
  <c r="J3500" i="2"/>
  <c r="K3500" i="2" s="1"/>
  <c r="J3508" i="2"/>
  <c r="K3508" i="2" s="1"/>
  <c r="J3516" i="2"/>
  <c r="K3516" i="2" s="1"/>
  <c r="J3524" i="2"/>
  <c r="K3524" i="2" s="1"/>
  <c r="J3532" i="2"/>
  <c r="K3532" i="2" s="1"/>
  <c r="J3540" i="2"/>
  <c r="K3540" i="2" s="1"/>
  <c r="J3548" i="2"/>
  <c r="K3548" i="2" s="1"/>
  <c r="J3556" i="2"/>
  <c r="K3556" i="2" s="1"/>
  <c r="J3564" i="2"/>
  <c r="K3564" i="2" s="1"/>
  <c r="J3572" i="2"/>
  <c r="K3572" i="2" s="1"/>
  <c r="J3580" i="2"/>
  <c r="K3580" i="2" s="1"/>
  <c r="J3588" i="2"/>
  <c r="K3588" i="2" s="1"/>
  <c r="J3596" i="2"/>
  <c r="K3596" i="2" s="1"/>
  <c r="J3604" i="2"/>
  <c r="K3604" i="2" s="1"/>
  <c r="J3612" i="2"/>
  <c r="K3612" i="2" s="1"/>
  <c r="J3620" i="2"/>
  <c r="K3620" i="2" s="1"/>
  <c r="J3628" i="2"/>
  <c r="K3628" i="2" s="1"/>
  <c r="J3636" i="2"/>
  <c r="K3636" i="2" s="1"/>
  <c r="J3644" i="2"/>
  <c r="K3644" i="2" s="1"/>
  <c r="J3652" i="2"/>
  <c r="K3652" i="2" s="1"/>
  <c r="J3660" i="2"/>
  <c r="K3660" i="2" s="1"/>
  <c r="J3668" i="2"/>
  <c r="K3668" i="2" s="1"/>
  <c r="J3676" i="2"/>
  <c r="K3676" i="2" s="1"/>
  <c r="J3684" i="2"/>
  <c r="K3684" i="2" s="1"/>
  <c r="J3692" i="2"/>
  <c r="K3692" i="2" s="1"/>
  <c r="J3700" i="2"/>
  <c r="K3700" i="2" s="1"/>
  <c r="J3708" i="2"/>
  <c r="K3708" i="2" s="1"/>
  <c r="J3716" i="2"/>
  <c r="K3716" i="2" s="1"/>
  <c r="J3724" i="2"/>
  <c r="K3724" i="2" s="1"/>
  <c r="J3732" i="2"/>
  <c r="K3732" i="2" s="1"/>
  <c r="J3740" i="2"/>
  <c r="K3740" i="2" s="1"/>
  <c r="J3748" i="2"/>
  <c r="K3748" i="2" s="1"/>
  <c r="J3756" i="2"/>
  <c r="K3756" i="2" s="1"/>
  <c r="J3764" i="2"/>
  <c r="K3764" i="2" s="1"/>
  <c r="J3772" i="2"/>
  <c r="K3772" i="2" s="1"/>
  <c r="J3780" i="2"/>
  <c r="K3780" i="2" s="1"/>
  <c r="J90" i="2"/>
  <c r="K90" i="2" s="1"/>
  <c r="J218" i="2"/>
  <c r="K218" i="2" s="1"/>
  <c r="J346" i="2"/>
  <c r="K346" i="2" s="1"/>
  <c r="J474" i="2"/>
  <c r="K474" i="2" s="1"/>
  <c r="J602" i="2"/>
  <c r="K602" i="2" s="1"/>
  <c r="J690" i="2"/>
  <c r="K690" i="2" s="1"/>
  <c r="J740" i="2"/>
  <c r="K740" i="2" s="1"/>
  <c r="J784" i="2"/>
  <c r="K784" i="2" s="1"/>
  <c r="J824" i="2"/>
  <c r="K824" i="2" s="1"/>
  <c r="J858" i="2"/>
  <c r="K858" i="2" s="1"/>
  <c r="J890" i="2"/>
  <c r="K890" i="2" s="1"/>
  <c r="J922" i="2"/>
  <c r="K922" i="2" s="1"/>
  <c r="J954" i="2"/>
  <c r="K954" i="2" s="1"/>
  <c r="J986" i="2"/>
  <c r="K986" i="2" s="1"/>
  <c r="J1018" i="2"/>
  <c r="K1018" i="2" s="1"/>
  <c r="J1050" i="2"/>
  <c r="K1050" i="2" s="1"/>
  <c r="J1082" i="2"/>
  <c r="K1082" i="2" s="1"/>
  <c r="J1114" i="2"/>
  <c r="K1114" i="2" s="1"/>
  <c r="J1146" i="2"/>
  <c r="K1146" i="2" s="1"/>
  <c r="J1178" i="2"/>
  <c r="K1178" i="2" s="1"/>
  <c r="J1210" i="2"/>
  <c r="K1210" i="2" s="1"/>
  <c r="J1242" i="2"/>
  <c r="K1242" i="2" s="1"/>
  <c r="J1274" i="2"/>
  <c r="K1274" i="2" s="1"/>
  <c r="J1303" i="2"/>
  <c r="K1303" i="2" s="1"/>
  <c r="J1319" i="2"/>
  <c r="K1319" i="2" s="1"/>
  <c r="J1335" i="2"/>
  <c r="K1335" i="2" s="1"/>
  <c r="J1351" i="2"/>
  <c r="K1351" i="2" s="1"/>
  <c r="J1367" i="2"/>
  <c r="K1367" i="2" s="1"/>
  <c r="J1383" i="2"/>
  <c r="K1383" i="2" s="1"/>
  <c r="J1398" i="2"/>
  <c r="K1398" i="2" s="1"/>
  <c r="J1410" i="2"/>
  <c r="K1410" i="2" s="1"/>
  <c r="J1423" i="2"/>
  <c r="K1423" i="2" s="1"/>
  <c r="J1435" i="2"/>
  <c r="K1435" i="2" s="1"/>
  <c r="J1445" i="2"/>
  <c r="K1445" i="2" s="1"/>
  <c r="J1453" i="2"/>
  <c r="K1453" i="2" s="1"/>
  <c r="J1461" i="2"/>
  <c r="K1461" i="2" s="1"/>
  <c r="J1469" i="2"/>
  <c r="K1469" i="2" s="1"/>
  <c r="J1477" i="2"/>
  <c r="K1477" i="2" s="1"/>
  <c r="J1485" i="2"/>
  <c r="K1485" i="2" s="1"/>
  <c r="J1493" i="2"/>
  <c r="K1493" i="2" s="1"/>
  <c r="J1501" i="2"/>
  <c r="K1501" i="2" s="1"/>
  <c r="J1509" i="2"/>
  <c r="K1509" i="2" s="1"/>
  <c r="J1517" i="2"/>
  <c r="K1517" i="2" s="1"/>
  <c r="J1525" i="2"/>
  <c r="K1525" i="2" s="1"/>
  <c r="J1533" i="2"/>
  <c r="K1533" i="2" s="1"/>
  <c r="J1541" i="2"/>
  <c r="K1541" i="2" s="1"/>
  <c r="J1549" i="2"/>
  <c r="K1549" i="2" s="1"/>
  <c r="J1557" i="2"/>
  <c r="K1557" i="2" s="1"/>
  <c r="J1565" i="2"/>
  <c r="K1565" i="2" s="1"/>
  <c r="J1573" i="2"/>
  <c r="K1573" i="2" s="1"/>
  <c r="J1581" i="2"/>
  <c r="K1581" i="2" s="1"/>
  <c r="J1589" i="2"/>
  <c r="K1589" i="2" s="1"/>
  <c r="J1597" i="2"/>
  <c r="K1597" i="2" s="1"/>
  <c r="J1605" i="2"/>
  <c r="K1605" i="2" s="1"/>
  <c r="J1613" i="2"/>
  <c r="K1613" i="2" s="1"/>
  <c r="J1621" i="2"/>
  <c r="K1621" i="2" s="1"/>
  <c r="J1629" i="2"/>
  <c r="K1629" i="2" s="1"/>
  <c r="J1637" i="2"/>
  <c r="K1637" i="2" s="1"/>
  <c r="J1645" i="2"/>
  <c r="K1645" i="2" s="1"/>
  <c r="J1653" i="2"/>
  <c r="K1653" i="2" s="1"/>
  <c r="J1661" i="2"/>
  <c r="K1661" i="2" s="1"/>
  <c r="J1669" i="2"/>
  <c r="K1669" i="2" s="1"/>
  <c r="J1677" i="2"/>
  <c r="K1677" i="2" s="1"/>
  <c r="J1685" i="2"/>
  <c r="K1685" i="2" s="1"/>
  <c r="J1693" i="2"/>
  <c r="K1693" i="2" s="1"/>
  <c r="J1701" i="2"/>
  <c r="K1701" i="2" s="1"/>
  <c r="J1709" i="2"/>
  <c r="K1709" i="2" s="1"/>
  <c r="J1717" i="2"/>
  <c r="K1717" i="2" s="1"/>
  <c r="J1725" i="2"/>
  <c r="K1725" i="2" s="1"/>
  <c r="J1733" i="2"/>
  <c r="K1733" i="2" s="1"/>
  <c r="J1741" i="2"/>
  <c r="K1741" i="2" s="1"/>
  <c r="J1749" i="2"/>
  <c r="K1749" i="2" s="1"/>
  <c r="J1757" i="2"/>
  <c r="K1757" i="2" s="1"/>
  <c r="J1765" i="2"/>
  <c r="K1765" i="2" s="1"/>
  <c r="J1773" i="2"/>
  <c r="K1773" i="2" s="1"/>
  <c r="J1781" i="2"/>
  <c r="K1781" i="2" s="1"/>
  <c r="J1789" i="2"/>
  <c r="K1789" i="2" s="1"/>
  <c r="J1797" i="2"/>
  <c r="K1797" i="2" s="1"/>
  <c r="J1805" i="2"/>
  <c r="K1805" i="2" s="1"/>
  <c r="J1813" i="2"/>
  <c r="K1813" i="2" s="1"/>
  <c r="J1821" i="2"/>
  <c r="K1821" i="2" s="1"/>
  <c r="J1829" i="2"/>
  <c r="K1829" i="2" s="1"/>
  <c r="J1837" i="2"/>
  <c r="K1837" i="2" s="1"/>
  <c r="J1845" i="2"/>
  <c r="K1845" i="2" s="1"/>
  <c r="J1853" i="2"/>
  <c r="K1853" i="2" s="1"/>
  <c r="J1861" i="2"/>
  <c r="K1861" i="2" s="1"/>
  <c r="J1869" i="2"/>
  <c r="K1869" i="2" s="1"/>
  <c r="J1877" i="2"/>
  <c r="K1877" i="2" s="1"/>
  <c r="J1885" i="2"/>
  <c r="K1885" i="2" s="1"/>
  <c r="J1893" i="2"/>
  <c r="K1893" i="2" s="1"/>
  <c r="J1901" i="2"/>
  <c r="K1901" i="2" s="1"/>
  <c r="J1909" i="2"/>
  <c r="K1909" i="2" s="1"/>
  <c r="J1917" i="2"/>
  <c r="K1917" i="2" s="1"/>
  <c r="J1925" i="2"/>
  <c r="K1925" i="2" s="1"/>
  <c r="J1933" i="2"/>
  <c r="K1933" i="2" s="1"/>
  <c r="J1941" i="2"/>
  <c r="K1941" i="2" s="1"/>
  <c r="J1949" i="2"/>
  <c r="K1949" i="2" s="1"/>
  <c r="J1957" i="2"/>
  <c r="K1957" i="2" s="1"/>
  <c r="J1965" i="2"/>
  <c r="K1965" i="2" s="1"/>
  <c r="J1973" i="2"/>
  <c r="K1973" i="2" s="1"/>
  <c r="J1981" i="2"/>
  <c r="K1981" i="2" s="1"/>
  <c r="J1989" i="2"/>
  <c r="K1989" i="2" s="1"/>
  <c r="J1997" i="2"/>
  <c r="K1997" i="2" s="1"/>
  <c r="J2005" i="2"/>
  <c r="K2005" i="2" s="1"/>
  <c r="J2013" i="2"/>
  <c r="K2013" i="2" s="1"/>
  <c r="J2021" i="2"/>
  <c r="K2021" i="2" s="1"/>
  <c r="J2029" i="2"/>
  <c r="K2029" i="2" s="1"/>
  <c r="J2037" i="2"/>
  <c r="K2037" i="2" s="1"/>
  <c r="J2045" i="2"/>
  <c r="K2045" i="2" s="1"/>
  <c r="J2053" i="2"/>
  <c r="K2053" i="2" s="1"/>
  <c r="J2061" i="2"/>
  <c r="K2061" i="2" s="1"/>
  <c r="J2069" i="2"/>
  <c r="K2069" i="2" s="1"/>
  <c r="J2077" i="2"/>
  <c r="K2077" i="2" s="1"/>
  <c r="J2085" i="2"/>
  <c r="K2085" i="2" s="1"/>
  <c r="J2093" i="2"/>
  <c r="K2093" i="2" s="1"/>
  <c r="J2101" i="2"/>
  <c r="K2101" i="2" s="1"/>
  <c r="J2109" i="2"/>
  <c r="K2109" i="2" s="1"/>
  <c r="J2117" i="2"/>
  <c r="K2117" i="2" s="1"/>
  <c r="J2125" i="2"/>
  <c r="K2125" i="2" s="1"/>
  <c r="J2133" i="2"/>
  <c r="K2133" i="2" s="1"/>
  <c r="J2141" i="2"/>
  <c r="K2141" i="2" s="1"/>
  <c r="J2149" i="2"/>
  <c r="K2149" i="2" s="1"/>
  <c r="J2157" i="2"/>
  <c r="K2157" i="2" s="1"/>
  <c r="J2165" i="2"/>
  <c r="K2165" i="2" s="1"/>
  <c r="J2173" i="2"/>
  <c r="K2173" i="2" s="1"/>
  <c r="J2181" i="2"/>
  <c r="K2181" i="2" s="1"/>
  <c r="J2189" i="2"/>
  <c r="K2189" i="2" s="1"/>
  <c r="J2197" i="2"/>
  <c r="K2197" i="2" s="1"/>
  <c r="J2205" i="2"/>
  <c r="K2205" i="2" s="1"/>
  <c r="J2213" i="2"/>
  <c r="K2213" i="2" s="1"/>
  <c r="J2221" i="2"/>
  <c r="K2221" i="2" s="1"/>
  <c r="J2229" i="2"/>
  <c r="K2229" i="2" s="1"/>
  <c r="J2237" i="2"/>
  <c r="K2237" i="2" s="1"/>
  <c r="J2245" i="2"/>
  <c r="K2245" i="2" s="1"/>
  <c r="J2253" i="2"/>
  <c r="K2253" i="2" s="1"/>
  <c r="J2261" i="2"/>
  <c r="K2261" i="2" s="1"/>
  <c r="J2269" i="2"/>
  <c r="K2269" i="2" s="1"/>
  <c r="J2277" i="2"/>
  <c r="K2277" i="2" s="1"/>
  <c r="J2285" i="2"/>
  <c r="K2285" i="2" s="1"/>
  <c r="J2293" i="2"/>
  <c r="K2293" i="2" s="1"/>
  <c r="J2301" i="2"/>
  <c r="K2301" i="2" s="1"/>
  <c r="J2309" i="2"/>
  <c r="K2309" i="2" s="1"/>
  <c r="J2317" i="2"/>
  <c r="K2317" i="2" s="1"/>
  <c r="J2325" i="2"/>
  <c r="K2325" i="2" s="1"/>
  <c r="J2333" i="2"/>
  <c r="K2333" i="2" s="1"/>
  <c r="J2341" i="2"/>
  <c r="K2341" i="2" s="1"/>
  <c r="J2349" i="2"/>
  <c r="K2349" i="2" s="1"/>
  <c r="J2357" i="2"/>
  <c r="K2357" i="2" s="1"/>
  <c r="J2365" i="2"/>
  <c r="K2365" i="2" s="1"/>
  <c r="J2373" i="2"/>
  <c r="K2373" i="2" s="1"/>
  <c r="J2381" i="2"/>
  <c r="K2381" i="2" s="1"/>
  <c r="J2389" i="2"/>
  <c r="K2389" i="2" s="1"/>
  <c r="J2397" i="2"/>
  <c r="K2397" i="2" s="1"/>
  <c r="J2405" i="2"/>
  <c r="K2405" i="2" s="1"/>
  <c r="J2413" i="2"/>
  <c r="K2413" i="2" s="1"/>
  <c r="J2421" i="2"/>
  <c r="K2421" i="2" s="1"/>
  <c r="J2429" i="2"/>
  <c r="K2429" i="2" s="1"/>
  <c r="J2437" i="2"/>
  <c r="K2437" i="2" s="1"/>
  <c r="J2445" i="2"/>
  <c r="K2445" i="2" s="1"/>
  <c r="J2453" i="2"/>
  <c r="K2453" i="2" s="1"/>
  <c r="J2461" i="2"/>
  <c r="K2461" i="2" s="1"/>
  <c r="J2469" i="2"/>
  <c r="K2469" i="2" s="1"/>
  <c r="J2477" i="2"/>
  <c r="K2477" i="2" s="1"/>
  <c r="J2485" i="2"/>
  <c r="K2485" i="2" s="1"/>
  <c r="J2493" i="2"/>
  <c r="K2493" i="2" s="1"/>
  <c r="J2501" i="2"/>
  <c r="K2501" i="2" s="1"/>
  <c r="J2509" i="2"/>
  <c r="K2509" i="2" s="1"/>
  <c r="J2517" i="2"/>
  <c r="K2517" i="2" s="1"/>
  <c r="J2525" i="2"/>
  <c r="K2525" i="2" s="1"/>
  <c r="J2533" i="2"/>
  <c r="K2533" i="2" s="1"/>
  <c r="J2541" i="2"/>
  <c r="K2541" i="2" s="1"/>
  <c r="J2549" i="2"/>
  <c r="K2549" i="2" s="1"/>
  <c r="J2557" i="2"/>
  <c r="K2557" i="2" s="1"/>
  <c r="J2565" i="2"/>
  <c r="K2565" i="2" s="1"/>
  <c r="J2573" i="2"/>
  <c r="K2573" i="2" s="1"/>
  <c r="J2581" i="2"/>
  <c r="K2581" i="2" s="1"/>
  <c r="J2589" i="2"/>
  <c r="K2589" i="2" s="1"/>
  <c r="J2597" i="2"/>
  <c r="K2597" i="2" s="1"/>
  <c r="J2605" i="2"/>
  <c r="K2605" i="2" s="1"/>
  <c r="J2613" i="2"/>
  <c r="K2613" i="2" s="1"/>
  <c r="J2621" i="2"/>
  <c r="K2621" i="2" s="1"/>
  <c r="J2629" i="2"/>
  <c r="K2629" i="2" s="1"/>
  <c r="J2637" i="2"/>
  <c r="K2637" i="2" s="1"/>
  <c r="J2645" i="2"/>
  <c r="K2645" i="2" s="1"/>
  <c r="J2653" i="2"/>
  <c r="K2653" i="2" s="1"/>
  <c r="J2661" i="2"/>
  <c r="K2661" i="2" s="1"/>
  <c r="J2669" i="2"/>
  <c r="K2669" i="2" s="1"/>
  <c r="J2677" i="2"/>
  <c r="K2677" i="2" s="1"/>
  <c r="J2685" i="2"/>
  <c r="K2685" i="2" s="1"/>
  <c r="J2693" i="2"/>
  <c r="K2693" i="2" s="1"/>
  <c r="J2701" i="2"/>
  <c r="K2701" i="2" s="1"/>
  <c r="J2709" i="2"/>
  <c r="K2709" i="2" s="1"/>
  <c r="J122" i="2"/>
  <c r="K122" i="2" s="1"/>
  <c r="J250" i="2"/>
  <c r="K250" i="2" s="1"/>
  <c r="J378" i="2"/>
  <c r="K378" i="2" s="1"/>
  <c r="J506" i="2"/>
  <c r="K506" i="2" s="1"/>
  <c r="J634" i="2"/>
  <c r="K634" i="2" s="1"/>
  <c r="J705" i="2"/>
  <c r="K705" i="2" s="1"/>
  <c r="J752" i="2"/>
  <c r="K752" i="2" s="1"/>
  <c r="J794" i="2"/>
  <c r="K794" i="2" s="1"/>
  <c r="J833" i="2"/>
  <c r="K833" i="2" s="1"/>
  <c r="J866" i="2"/>
  <c r="K866" i="2" s="1"/>
  <c r="J898" i="2"/>
  <c r="K898" i="2" s="1"/>
  <c r="J930" i="2"/>
  <c r="K930" i="2" s="1"/>
  <c r="J962" i="2"/>
  <c r="K962" i="2" s="1"/>
  <c r="J994" i="2"/>
  <c r="K994" i="2" s="1"/>
  <c r="J1026" i="2"/>
  <c r="K1026" i="2" s="1"/>
  <c r="J1058" i="2"/>
  <c r="K1058" i="2" s="1"/>
  <c r="J1090" i="2"/>
  <c r="K1090" i="2" s="1"/>
  <c r="J1122" i="2"/>
  <c r="K1122" i="2" s="1"/>
  <c r="J1154" i="2"/>
  <c r="K1154" i="2" s="1"/>
  <c r="J1186" i="2"/>
  <c r="K1186" i="2" s="1"/>
  <c r="J1218" i="2"/>
  <c r="K1218" i="2" s="1"/>
  <c r="J1250" i="2"/>
  <c r="K1250" i="2" s="1"/>
  <c r="J1282" i="2"/>
  <c r="K1282" i="2" s="1"/>
  <c r="J1306" i="2"/>
  <c r="K1306" i="2" s="1"/>
  <c r="J1322" i="2"/>
  <c r="K1322" i="2" s="1"/>
  <c r="J1338" i="2"/>
  <c r="K1338" i="2" s="1"/>
  <c r="J1354" i="2"/>
  <c r="K1354" i="2" s="1"/>
  <c r="J1370" i="2"/>
  <c r="K1370" i="2" s="1"/>
  <c r="J1386" i="2"/>
  <c r="K1386" i="2" s="1"/>
  <c r="J1400" i="2"/>
  <c r="K1400" i="2" s="1"/>
  <c r="J1414" i="2"/>
  <c r="K1414" i="2" s="1"/>
  <c r="J1426" i="2"/>
  <c r="K1426" i="2" s="1"/>
  <c r="J1438" i="2"/>
  <c r="K1438" i="2" s="1"/>
  <c r="J1447" i="2"/>
  <c r="K1447" i="2" s="1"/>
  <c r="J1455" i="2"/>
  <c r="K1455" i="2" s="1"/>
  <c r="J1463" i="2"/>
  <c r="K1463" i="2" s="1"/>
  <c r="J1471" i="2"/>
  <c r="K1471" i="2" s="1"/>
  <c r="J1479" i="2"/>
  <c r="K1479" i="2" s="1"/>
  <c r="J1487" i="2"/>
  <c r="K1487" i="2" s="1"/>
  <c r="J1495" i="2"/>
  <c r="K1495" i="2" s="1"/>
  <c r="J1503" i="2"/>
  <c r="K1503" i="2" s="1"/>
  <c r="J1511" i="2"/>
  <c r="K1511" i="2" s="1"/>
  <c r="J1519" i="2"/>
  <c r="K1519" i="2" s="1"/>
  <c r="J1527" i="2"/>
  <c r="K1527" i="2" s="1"/>
  <c r="J1535" i="2"/>
  <c r="K1535" i="2" s="1"/>
  <c r="J1543" i="2"/>
  <c r="K1543" i="2" s="1"/>
  <c r="J1551" i="2"/>
  <c r="K1551" i="2" s="1"/>
  <c r="J1559" i="2"/>
  <c r="K1559" i="2" s="1"/>
  <c r="J1567" i="2"/>
  <c r="K1567" i="2" s="1"/>
  <c r="J1575" i="2"/>
  <c r="K1575" i="2" s="1"/>
  <c r="J1583" i="2"/>
  <c r="K1583" i="2" s="1"/>
  <c r="J1591" i="2"/>
  <c r="K1591" i="2" s="1"/>
  <c r="J1599" i="2"/>
  <c r="K1599" i="2" s="1"/>
  <c r="J1607" i="2"/>
  <c r="K1607" i="2" s="1"/>
  <c r="J1615" i="2"/>
  <c r="K1615" i="2" s="1"/>
  <c r="J1623" i="2"/>
  <c r="K1623" i="2" s="1"/>
  <c r="J1631" i="2"/>
  <c r="K1631" i="2" s="1"/>
  <c r="J1639" i="2"/>
  <c r="K1639" i="2" s="1"/>
  <c r="J1647" i="2"/>
  <c r="K1647" i="2" s="1"/>
  <c r="J1655" i="2"/>
  <c r="K1655" i="2" s="1"/>
  <c r="J1663" i="2"/>
  <c r="K1663" i="2" s="1"/>
  <c r="J1671" i="2"/>
  <c r="K1671" i="2" s="1"/>
  <c r="J1679" i="2"/>
  <c r="K1679" i="2" s="1"/>
  <c r="J1687" i="2"/>
  <c r="K1687" i="2" s="1"/>
  <c r="J1695" i="2"/>
  <c r="K1695" i="2" s="1"/>
  <c r="J1703" i="2"/>
  <c r="K1703" i="2" s="1"/>
  <c r="J1711" i="2"/>
  <c r="K1711" i="2" s="1"/>
  <c r="J1719" i="2"/>
  <c r="K1719" i="2" s="1"/>
  <c r="J1727" i="2"/>
  <c r="K1727" i="2" s="1"/>
  <c r="J1735" i="2"/>
  <c r="K1735" i="2" s="1"/>
  <c r="J1743" i="2"/>
  <c r="K1743" i="2" s="1"/>
  <c r="J1751" i="2"/>
  <c r="K1751" i="2" s="1"/>
  <c r="J1759" i="2"/>
  <c r="K1759" i="2" s="1"/>
  <c r="J1767" i="2"/>
  <c r="K1767" i="2" s="1"/>
  <c r="J1775" i="2"/>
  <c r="K1775" i="2" s="1"/>
  <c r="J1783" i="2"/>
  <c r="K1783" i="2" s="1"/>
  <c r="J1791" i="2"/>
  <c r="K1791" i="2" s="1"/>
  <c r="J1799" i="2"/>
  <c r="K1799" i="2" s="1"/>
  <c r="J1807" i="2"/>
  <c r="K1807" i="2" s="1"/>
  <c r="J1815" i="2"/>
  <c r="K1815" i="2" s="1"/>
  <c r="J1823" i="2"/>
  <c r="K1823" i="2" s="1"/>
  <c r="J1831" i="2"/>
  <c r="K1831" i="2" s="1"/>
  <c r="J1839" i="2"/>
  <c r="K1839" i="2" s="1"/>
  <c r="J1847" i="2"/>
  <c r="K1847" i="2" s="1"/>
  <c r="J1855" i="2"/>
  <c r="K1855" i="2" s="1"/>
  <c r="J1863" i="2"/>
  <c r="K1863" i="2" s="1"/>
  <c r="J1871" i="2"/>
  <c r="K1871" i="2" s="1"/>
  <c r="J1879" i="2"/>
  <c r="K1879" i="2" s="1"/>
  <c r="J1887" i="2"/>
  <c r="K1887" i="2" s="1"/>
  <c r="J1895" i="2"/>
  <c r="K1895" i="2" s="1"/>
  <c r="J1903" i="2"/>
  <c r="K1903" i="2" s="1"/>
  <c r="J1911" i="2"/>
  <c r="K1911" i="2" s="1"/>
  <c r="J1919" i="2"/>
  <c r="K1919" i="2" s="1"/>
  <c r="J1927" i="2"/>
  <c r="K1927" i="2" s="1"/>
  <c r="J1935" i="2"/>
  <c r="K1935" i="2" s="1"/>
  <c r="J1943" i="2"/>
  <c r="K1943" i="2" s="1"/>
  <c r="J1951" i="2"/>
  <c r="K1951" i="2" s="1"/>
  <c r="J1959" i="2"/>
  <c r="K1959" i="2" s="1"/>
  <c r="J1967" i="2"/>
  <c r="K1967" i="2" s="1"/>
  <c r="J1975" i="2"/>
  <c r="K1975" i="2" s="1"/>
  <c r="J1983" i="2"/>
  <c r="K1983" i="2" s="1"/>
  <c r="J1991" i="2"/>
  <c r="K1991" i="2" s="1"/>
  <c r="J1999" i="2"/>
  <c r="K1999" i="2" s="1"/>
  <c r="J2007" i="2"/>
  <c r="K2007" i="2" s="1"/>
  <c r="J2015" i="2"/>
  <c r="K2015" i="2" s="1"/>
  <c r="J2023" i="2"/>
  <c r="K2023" i="2" s="1"/>
  <c r="J2031" i="2"/>
  <c r="K2031" i="2" s="1"/>
  <c r="J2039" i="2"/>
  <c r="K2039" i="2" s="1"/>
  <c r="J2047" i="2"/>
  <c r="K2047" i="2" s="1"/>
  <c r="J2055" i="2"/>
  <c r="K2055" i="2" s="1"/>
  <c r="J2063" i="2"/>
  <c r="K2063" i="2" s="1"/>
  <c r="J2071" i="2"/>
  <c r="K2071" i="2" s="1"/>
  <c r="J2079" i="2"/>
  <c r="K2079" i="2" s="1"/>
  <c r="J2087" i="2"/>
  <c r="K2087" i="2" s="1"/>
  <c r="J2095" i="2"/>
  <c r="K2095" i="2" s="1"/>
  <c r="J2103" i="2"/>
  <c r="K2103" i="2" s="1"/>
  <c r="J2111" i="2"/>
  <c r="K2111" i="2" s="1"/>
  <c r="J2119" i="2"/>
  <c r="K2119" i="2" s="1"/>
  <c r="J2127" i="2"/>
  <c r="K2127" i="2" s="1"/>
  <c r="J2135" i="2"/>
  <c r="K2135" i="2" s="1"/>
  <c r="J2143" i="2"/>
  <c r="K2143" i="2" s="1"/>
  <c r="J2151" i="2"/>
  <c r="K2151" i="2" s="1"/>
  <c r="J2159" i="2"/>
  <c r="K2159" i="2" s="1"/>
  <c r="J2167" i="2"/>
  <c r="K2167" i="2" s="1"/>
  <c r="J2175" i="2"/>
  <c r="K2175" i="2" s="1"/>
  <c r="J2183" i="2"/>
  <c r="K2183" i="2" s="1"/>
  <c r="J2191" i="2"/>
  <c r="K2191" i="2" s="1"/>
  <c r="J2199" i="2"/>
  <c r="K2199" i="2" s="1"/>
  <c r="J2207" i="2"/>
  <c r="K2207" i="2" s="1"/>
  <c r="J2215" i="2"/>
  <c r="K2215" i="2" s="1"/>
  <c r="J2223" i="2"/>
  <c r="K2223" i="2" s="1"/>
  <c r="J2231" i="2"/>
  <c r="K2231" i="2" s="1"/>
  <c r="J2239" i="2"/>
  <c r="K2239" i="2" s="1"/>
  <c r="J2247" i="2"/>
  <c r="K2247" i="2" s="1"/>
  <c r="J2255" i="2"/>
  <c r="K2255" i="2" s="1"/>
  <c r="J2263" i="2"/>
  <c r="K2263" i="2" s="1"/>
  <c r="J2271" i="2"/>
  <c r="K2271" i="2" s="1"/>
  <c r="J2279" i="2"/>
  <c r="K2279" i="2" s="1"/>
  <c r="J2287" i="2"/>
  <c r="K2287" i="2" s="1"/>
  <c r="J2295" i="2"/>
  <c r="K2295" i="2" s="1"/>
  <c r="J2303" i="2"/>
  <c r="K2303" i="2" s="1"/>
  <c r="J2311" i="2"/>
  <c r="K2311" i="2" s="1"/>
  <c r="J2319" i="2"/>
  <c r="K2319" i="2" s="1"/>
  <c r="J2327" i="2"/>
  <c r="K2327" i="2" s="1"/>
  <c r="J2335" i="2"/>
  <c r="K2335" i="2" s="1"/>
  <c r="J2343" i="2"/>
  <c r="K2343" i="2" s="1"/>
  <c r="J2351" i="2"/>
  <c r="K2351" i="2" s="1"/>
  <c r="J2359" i="2"/>
  <c r="K2359" i="2" s="1"/>
  <c r="J2367" i="2"/>
  <c r="K2367" i="2" s="1"/>
  <c r="J2375" i="2"/>
  <c r="K2375" i="2" s="1"/>
  <c r="J2383" i="2"/>
  <c r="K2383" i="2" s="1"/>
  <c r="J2391" i="2"/>
  <c r="K2391" i="2" s="1"/>
  <c r="J2399" i="2"/>
  <c r="K2399" i="2" s="1"/>
  <c r="J2407" i="2"/>
  <c r="K2407" i="2" s="1"/>
  <c r="J2415" i="2"/>
  <c r="K2415" i="2" s="1"/>
  <c r="J2423" i="2"/>
  <c r="K2423" i="2" s="1"/>
  <c r="J2431" i="2"/>
  <c r="K2431" i="2" s="1"/>
  <c r="J2439" i="2"/>
  <c r="K2439" i="2" s="1"/>
  <c r="J2447" i="2"/>
  <c r="K2447" i="2" s="1"/>
  <c r="J2455" i="2"/>
  <c r="K2455" i="2" s="1"/>
  <c r="J2463" i="2"/>
  <c r="K2463" i="2" s="1"/>
  <c r="J2471" i="2"/>
  <c r="K2471" i="2" s="1"/>
  <c r="J2479" i="2"/>
  <c r="K2479" i="2" s="1"/>
  <c r="J2487" i="2"/>
  <c r="K2487" i="2" s="1"/>
  <c r="J2495" i="2"/>
  <c r="K2495" i="2" s="1"/>
  <c r="J2503" i="2"/>
  <c r="K2503" i="2" s="1"/>
  <c r="J2511" i="2"/>
  <c r="K2511" i="2" s="1"/>
  <c r="J2519" i="2"/>
  <c r="K2519" i="2" s="1"/>
  <c r="J2527" i="2"/>
  <c r="K2527" i="2" s="1"/>
  <c r="J2535" i="2"/>
  <c r="K2535" i="2" s="1"/>
  <c r="J2543" i="2"/>
  <c r="K2543" i="2" s="1"/>
  <c r="J2551" i="2"/>
  <c r="K2551" i="2" s="1"/>
  <c r="J2559" i="2"/>
  <c r="K2559" i="2" s="1"/>
  <c r="J2567" i="2"/>
  <c r="K2567" i="2" s="1"/>
  <c r="J2575" i="2"/>
  <c r="K2575" i="2" s="1"/>
  <c r="J2583" i="2"/>
  <c r="K2583" i="2" s="1"/>
  <c r="J2591" i="2"/>
  <c r="K2591" i="2" s="1"/>
  <c r="J2599" i="2"/>
  <c r="K2599" i="2" s="1"/>
  <c r="J2607" i="2"/>
  <c r="K2607" i="2" s="1"/>
  <c r="J2615" i="2"/>
  <c r="K2615" i="2" s="1"/>
  <c r="J2623" i="2"/>
  <c r="K2623" i="2" s="1"/>
  <c r="J2631" i="2"/>
  <c r="K2631" i="2" s="1"/>
  <c r="J2639" i="2"/>
  <c r="K2639" i="2" s="1"/>
  <c r="J2647" i="2"/>
  <c r="K2647" i="2" s="1"/>
  <c r="J2655" i="2"/>
  <c r="K2655" i="2" s="1"/>
  <c r="J2663" i="2"/>
  <c r="K2663" i="2" s="1"/>
  <c r="J2671" i="2"/>
  <c r="K2671" i="2" s="1"/>
  <c r="J2679" i="2"/>
  <c r="K2679" i="2" s="1"/>
  <c r="J2687" i="2"/>
  <c r="K2687" i="2" s="1"/>
  <c r="J2695" i="2"/>
  <c r="K2695" i="2" s="1"/>
  <c r="J2703" i="2"/>
  <c r="K2703" i="2" s="1"/>
  <c r="J2711" i="2"/>
  <c r="K2711" i="2" s="1"/>
  <c r="J2719" i="2"/>
  <c r="K2719" i="2" s="1"/>
  <c r="J2727" i="2"/>
  <c r="K2727" i="2" s="1"/>
  <c r="J2735" i="2"/>
  <c r="K2735" i="2" s="1"/>
  <c r="J2743" i="2"/>
  <c r="K2743" i="2" s="1"/>
  <c r="J2751" i="2"/>
  <c r="K2751" i="2" s="1"/>
  <c r="J2759" i="2"/>
  <c r="K2759" i="2" s="1"/>
  <c r="J2767" i="2"/>
  <c r="K2767" i="2" s="1"/>
  <c r="J2775" i="2"/>
  <c r="K2775" i="2" s="1"/>
  <c r="J2783" i="2"/>
  <c r="K2783" i="2" s="1"/>
  <c r="J2791" i="2"/>
  <c r="K2791" i="2" s="1"/>
  <c r="J2799" i="2"/>
  <c r="K2799" i="2" s="1"/>
  <c r="J2807" i="2"/>
  <c r="K2807" i="2" s="1"/>
  <c r="J2815" i="2"/>
  <c r="K2815" i="2" s="1"/>
  <c r="J2823" i="2"/>
  <c r="K2823" i="2" s="1"/>
  <c r="J2831" i="2"/>
  <c r="K2831" i="2" s="1"/>
  <c r="J2839" i="2"/>
  <c r="K2839" i="2" s="1"/>
  <c r="J2847" i="2"/>
  <c r="K2847" i="2" s="1"/>
  <c r="J2855" i="2"/>
  <c r="K2855" i="2" s="1"/>
  <c r="J2863" i="2"/>
  <c r="K2863" i="2" s="1"/>
  <c r="J2871" i="2"/>
  <c r="K2871" i="2" s="1"/>
  <c r="J2879" i="2"/>
  <c r="K2879" i="2" s="1"/>
  <c r="J2887" i="2"/>
  <c r="K2887" i="2" s="1"/>
  <c r="J2895" i="2"/>
  <c r="K2895" i="2" s="1"/>
  <c r="J2903" i="2"/>
  <c r="K2903" i="2" s="1"/>
  <c r="J2911" i="2"/>
  <c r="K2911" i="2" s="1"/>
  <c r="J2919" i="2"/>
  <c r="K2919" i="2" s="1"/>
  <c r="J2927" i="2"/>
  <c r="K2927" i="2" s="1"/>
  <c r="J2935" i="2"/>
  <c r="K2935" i="2" s="1"/>
  <c r="J2943" i="2"/>
  <c r="K2943" i="2" s="1"/>
  <c r="J2951" i="2"/>
  <c r="K2951" i="2" s="1"/>
  <c r="J2959" i="2"/>
  <c r="K2959" i="2" s="1"/>
  <c r="J2967" i="2"/>
  <c r="K2967" i="2" s="1"/>
  <c r="J2975" i="2"/>
  <c r="K2975" i="2" s="1"/>
  <c r="J2983" i="2"/>
  <c r="K2983" i="2" s="1"/>
  <c r="J2991" i="2"/>
  <c r="K2991" i="2" s="1"/>
  <c r="J2999" i="2"/>
  <c r="K2999" i="2" s="1"/>
  <c r="J3007" i="2"/>
  <c r="K3007" i="2" s="1"/>
  <c r="J3015" i="2"/>
  <c r="K3015" i="2" s="1"/>
  <c r="J3023" i="2"/>
  <c r="K3023" i="2" s="1"/>
  <c r="J3031" i="2"/>
  <c r="K3031" i="2" s="1"/>
  <c r="J3039" i="2"/>
  <c r="K3039" i="2" s="1"/>
  <c r="J3047" i="2"/>
  <c r="K3047" i="2" s="1"/>
  <c r="J3055" i="2"/>
  <c r="K3055" i="2" s="1"/>
  <c r="J3063" i="2"/>
  <c r="K3063" i="2" s="1"/>
  <c r="J3071" i="2"/>
  <c r="K3071" i="2" s="1"/>
  <c r="J3079" i="2"/>
  <c r="K3079" i="2" s="1"/>
  <c r="J3087" i="2"/>
  <c r="K3087" i="2" s="1"/>
  <c r="J3095" i="2"/>
  <c r="K3095" i="2" s="1"/>
  <c r="J3103" i="2"/>
  <c r="K3103" i="2" s="1"/>
  <c r="J3111" i="2"/>
  <c r="K3111" i="2" s="1"/>
  <c r="J3119" i="2"/>
  <c r="K3119" i="2" s="1"/>
  <c r="J3127" i="2"/>
  <c r="K3127" i="2" s="1"/>
  <c r="J3135" i="2"/>
  <c r="K3135" i="2" s="1"/>
  <c r="J3143" i="2"/>
  <c r="K3143" i="2" s="1"/>
  <c r="J3151" i="2"/>
  <c r="K3151" i="2" s="1"/>
  <c r="J3159" i="2"/>
  <c r="K3159" i="2" s="1"/>
  <c r="J3167" i="2"/>
  <c r="K3167" i="2" s="1"/>
  <c r="J3175" i="2"/>
  <c r="K3175" i="2" s="1"/>
  <c r="J3183" i="2"/>
  <c r="K3183" i="2" s="1"/>
  <c r="J3191" i="2"/>
  <c r="K3191" i="2" s="1"/>
  <c r="J3199" i="2"/>
  <c r="K3199" i="2" s="1"/>
  <c r="J3207" i="2"/>
  <c r="K3207" i="2" s="1"/>
  <c r="J3215" i="2"/>
  <c r="K3215" i="2" s="1"/>
  <c r="J3223" i="2"/>
  <c r="K3223" i="2" s="1"/>
  <c r="J3231" i="2"/>
  <c r="K3231" i="2" s="1"/>
  <c r="J3239" i="2"/>
  <c r="K3239" i="2" s="1"/>
  <c r="J3247" i="2"/>
  <c r="K3247" i="2" s="1"/>
  <c r="J3255" i="2"/>
  <c r="K3255" i="2" s="1"/>
  <c r="J3263" i="2"/>
  <c r="K3263" i="2" s="1"/>
  <c r="J3271" i="2"/>
  <c r="K3271" i="2" s="1"/>
  <c r="J3279" i="2"/>
  <c r="K3279" i="2" s="1"/>
  <c r="J3287" i="2"/>
  <c r="K3287" i="2" s="1"/>
  <c r="J3295" i="2"/>
  <c r="K3295" i="2" s="1"/>
  <c r="J3303" i="2"/>
  <c r="K3303" i="2" s="1"/>
  <c r="J3311" i="2"/>
  <c r="K3311" i="2" s="1"/>
  <c r="J3319" i="2"/>
  <c r="K3319" i="2" s="1"/>
  <c r="J3327" i="2"/>
  <c r="K3327" i="2" s="1"/>
  <c r="J3335" i="2"/>
  <c r="K3335" i="2" s="1"/>
  <c r="J3343" i="2"/>
  <c r="K3343" i="2" s="1"/>
  <c r="J3351" i="2"/>
  <c r="K3351" i="2" s="1"/>
  <c r="J3359" i="2"/>
  <c r="K3359" i="2" s="1"/>
  <c r="J3367" i="2"/>
  <c r="K3367" i="2" s="1"/>
  <c r="J3375" i="2"/>
  <c r="K3375" i="2" s="1"/>
  <c r="J3383" i="2"/>
  <c r="K3383" i="2" s="1"/>
  <c r="J3391" i="2"/>
  <c r="K3391" i="2" s="1"/>
  <c r="J3399" i="2"/>
  <c r="K3399" i="2" s="1"/>
  <c r="J3407" i="2"/>
  <c r="K3407" i="2" s="1"/>
  <c r="J3415" i="2"/>
  <c r="K3415" i="2" s="1"/>
  <c r="J3423" i="2"/>
  <c r="K3423" i="2" s="1"/>
  <c r="J220" i="2"/>
  <c r="K220" i="2" s="1"/>
  <c r="J691" i="2"/>
  <c r="K691" i="2" s="1"/>
  <c r="J859" i="2"/>
  <c r="K859" i="2" s="1"/>
  <c r="J987" i="2"/>
  <c r="K987" i="2" s="1"/>
  <c r="J1115" i="2"/>
  <c r="K1115" i="2" s="1"/>
  <c r="J1243" i="2"/>
  <c r="K1243" i="2" s="1"/>
  <c r="J1336" i="2"/>
  <c r="K1336" i="2" s="1"/>
  <c r="J1399" i="2"/>
  <c r="K1399" i="2" s="1"/>
  <c r="J1446" i="2"/>
  <c r="K1446" i="2" s="1"/>
  <c r="J1478" i="2"/>
  <c r="K1478" i="2" s="1"/>
  <c r="J1510" i="2"/>
  <c r="K1510" i="2" s="1"/>
  <c r="J1542" i="2"/>
  <c r="K1542" i="2" s="1"/>
  <c r="J1574" i="2"/>
  <c r="K1574" i="2" s="1"/>
  <c r="J1606" i="2"/>
  <c r="K1606" i="2" s="1"/>
  <c r="J1638" i="2"/>
  <c r="K1638" i="2" s="1"/>
  <c r="J1670" i="2"/>
  <c r="K1670" i="2" s="1"/>
  <c r="J1702" i="2"/>
  <c r="K1702" i="2" s="1"/>
  <c r="J1734" i="2"/>
  <c r="K1734" i="2" s="1"/>
  <c r="J1766" i="2"/>
  <c r="K1766" i="2" s="1"/>
  <c r="J1798" i="2"/>
  <c r="K1798" i="2" s="1"/>
  <c r="J1830" i="2"/>
  <c r="K1830" i="2" s="1"/>
  <c r="J1862" i="2"/>
  <c r="K1862" i="2" s="1"/>
  <c r="J1894" i="2"/>
  <c r="K1894" i="2" s="1"/>
  <c r="J1926" i="2"/>
  <c r="K1926" i="2" s="1"/>
  <c r="J1958" i="2"/>
  <c r="K1958" i="2" s="1"/>
  <c r="J1990" i="2"/>
  <c r="K1990" i="2" s="1"/>
  <c r="J2022" i="2"/>
  <c r="K2022" i="2" s="1"/>
  <c r="J2054" i="2"/>
  <c r="K2054" i="2" s="1"/>
  <c r="J2086" i="2"/>
  <c r="K2086" i="2" s="1"/>
  <c r="J2118" i="2"/>
  <c r="K2118" i="2" s="1"/>
  <c r="J2150" i="2"/>
  <c r="K2150" i="2" s="1"/>
  <c r="J2182" i="2"/>
  <c r="K2182" i="2" s="1"/>
  <c r="J2214" i="2"/>
  <c r="K2214" i="2" s="1"/>
  <c r="J2246" i="2"/>
  <c r="K2246" i="2" s="1"/>
  <c r="J2278" i="2"/>
  <c r="K2278" i="2" s="1"/>
  <c r="J2310" i="2"/>
  <c r="K2310" i="2" s="1"/>
  <c r="J2342" i="2"/>
  <c r="K2342" i="2" s="1"/>
  <c r="J2374" i="2"/>
  <c r="K2374" i="2" s="1"/>
  <c r="J2406" i="2"/>
  <c r="K2406" i="2" s="1"/>
  <c r="J2438" i="2"/>
  <c r="K2438" i="2" s="1"/>
  <c r="J2470" i="2"/>
  <c r="K2470" i="2" s="1"/>
  <c r="J2502" i="2"/>
  <c r="K2502" i="2" s="1"/>
  <c r="J2534" i="2"/>
  <c r="K2534" i="2" s="1"/>
  <c r="J2566" i="2"/>
  <c r="K2566" i="2" s="1"/>
  <c r="J2598" i="2"/>
  <c r="K2598" i="2" s="1"/>
  <c r="J2630" i="2"/>
  <c r="K2630" i="2" s="1"/>
  <c r="J2662" i="2"/>
  <c r="K2662" i="2" s="1"/>
  <c r="J2694" i="2"/>
  <c r="K2694" i="2" s="1"/>
  <c r="J2720" i="2"/>
  <c r="K2720" i="2" s="1"/>
  <c r="J2742" i="2"/>
  <c r="K2742" i="2" s="1"/>
  <c r="J2765" i="2"/>
  <c r="K2765" i="2" s="1"/>
  <c r="J2784" i="2"/>
  <c r="K2784" i="2" s="1"/>
  <c r="J2806" i="2"/>
  <c r="K2806" i="2" s="1"/>
  <c r="J2829" i="2"/>
  <c r="K2829" i="2" s="1"/>
  <c r="J2848" i="2"/>
  <c r="K2848" i="2" s="1"/>
  <c r="J2870" i="2"/>
  <c r="K2870" i="2" s="1"/>
  <c r="J2893" i="2"/>
  <c r="K2893" i="2" s="1"/>
  <c r="J2912" i="2"/>
  <c r="K2912" i="2" s="1"/>
  <c r="J2934" i="2"/>
  <c r="K2934" i="2" s="1"/>
  <c r="J2957" i="2"/>
  <c r="K2957" i="2" s="1"/>
  <c r="J2976" i="2"/>
  <c r="K2976" i="2" s="1"/>
  <c r="J2998" i="2"/>
  <c r="K2998" i="2" s="1"/>
  <c r="J3021" i="2"/>
  <c r="K3021" i="2" s="1"/>
  <c r="J3040" i="2"/>
  <c r="K3040" i="2" s="1"/>
  <c r="J3062" i="2"/>
  <c r="K3062" i="2" s="1"/>
  <c r="J3085" i="2"/>
  <c r="K3085" i="2" s="1"/>
  <c r="J3104" i="2"/>
  <c r="K3104" i="2" s="1"/>
  <c r="J3126" i="2"/>
  <c r="K3126" i="2" s="1"/>
  <c r="J3149" i="2"/>
  <c r="K3149" i="2" s="1"/>
  <c r="J3168" i="2"/>
  <c r="K3168" i="2" s="1"/>
  <c r="J3190" i="2"/>
  <c r="K3190" i="2" s="1"/>
  <c r="J3213" i="2"/>
  <c r="K3213" i="2" s="1"/>
  <c r="J3232" i="2"/>
  <c r="K3232" i="2" s="1"/>
  <c r="J3254" i="2"/>
  <c r="K3254" i="2" s="1"/>
  <c r="J3277" i="2"/>
  <c r="K3277" i="2" s="1"/>
  <c r="J3296" i="2"/>
  <c r="K3296" i="2" s="1"/>
  <c r="J3318" i="2"/>
  <c r="K3318" i="2" s="1"/>
  <c r="J3341" i="2"/>
  <c r="K3341" i="2" s="1"/>
  <c r="J3360" i="2"/>
  <c r="K3360" i="2" s="1"/>
  <c r="J3382" i="2"/>
  <c r="K3382" i="2" s="1"/>
  <c r="J3405" i="2"/>
  <c r="K3405" i="2" s="1"/>
  <c r="J3424" i="2"/>
  <c r="K3424" i="2" s="1"/>
  <c r="J3440" i="2"/>
  <c r="K3440" i="2" s="1"/>
  <c r="J3456" i="2"/>
  <c r="K3456" i="2" s="1"/>
  <c r="J3472" i="2"/>
  <c r="K3472" i="2" s="1"/>
  <c r="J3488" i="2"/>
  <c r="K3488" i="2" s="1"/>
  <c r="J3504" i="2"/>
  <c r="K3504" i="2" s="1"/>
  <c r="J3520" i="2"/>
  <c r="K3520" i="2" s="1"/>
  <c r="J3536" i="2"/>
  <c r="K3536" i="2" s="1"/>
  <c r="J3552" i="2"/>
  <c r="K3552" i="2" s="1"/>
  <c r="J3568" i="2"/>
  <c r="K3568" i="2" s="1"/>
  <c r="J3584" i="2"/>
  <c r="K3584" i="2" s="1"/>
  <c r="J3600" i="2"/>
  <c r="K3600" i="2" s="1"/>
  <c r="J3616" i="2"/>
  <c r="K3616" i="2" s="1"/>
  <c r="J3632" i="2"/>
  <c r="K3632" i="2" s="1"/>
  <c r="J3648" i="2"/>
  <c r="K3648" i="2" s="1"/>
  <c r="J3663" i="2"/>
  <c r="K3663" i="2" s="1"/>
  <c r="J3677" i="2"/>
  <c r="K3677" i="2" s="1"/>
  <c r="J3688" i="2"/>
  <c r="K3688" i="2" s="1"/>
  <c r="J3701" i="2"/>
  <c r="K3701" i="2" s="1"/>
  <c r="J3711" i="2"/>
  <c r="K3711" i="2" s="1"/>
  <c r="J3721" i="2"/>
  <c r="K3721" i="2" s="1"/>
  <c r="J3733" i="2"/>
  <c r="K3733" i="2" s="1"/>
  <c r="J3743" i="2"/>
  <c r="K3743" i="2" s="1"/>
  <c r="J3753" i="2"/>
  <c r="K3753" i="2" s="1"/>
  <c r="J3765" i="2"/>
  <c r="K3765" i="2" s="1"/>
  <c r="J3775" i="2"/>
  <c r="K3775" i="2" s="1"/>
  <c r="J3785" i="2"/>
  <c r="K3785" i="2" s="1"/>
  <c r="J3793" i="2"/>
  <c r="K3793" i="2" s="1"/>
  <c r="J3801" i="2"/>
  <c r="K3801" i="2" s="1"/>
  <c r="J3809" i="2"/>
  <c r="K3809" i="2" s="1"/>
  <c r="J3817" i="2"/>
  <c r="K3817" i="2" s="1"/>
  <c r="J3825" i="2"/>
  <c r="K3825" i="2" s="1"/>
  <c r="J3833" i="2"/>
  <c r="K3833" i="2" s="1"/>
  <c r="J3841" i="2"/>
  <c r="K3841" i="2" s="1"/>
  <c r="J3849" i="2"/>
  <c r="K3849" i="2" s="1"/>
  <c r="J3857" i="2"/>
  <c r="K3857" i="2" s="1"/>
  <c r="J3865" i="2"/>
  <c r="K3865" i="2" s="1"/>
  <c r="J3873" i="2"/>
  <c r="K3873" i="2" s="1"/>
  <c r="J3881" i="2"/>
  <c r="K3881" i="2" s="1"/>
  <c r="J3889" i="2"/>
  <c r="K3889" i="2" s="1"/>
  <c r="J3897" i="2"/>
  <c r="K3897" i="2" s="1"/>
  <c r="J3905" i="2"/>
  <c r="K3905" i="2" s="1"/>
  <c r="J3913" i="2"/>
  <c r="K3913" i="2" s="1"/>
  <c r="J3921" i="2"/>
  <c r="K3921" i="2" s="1"/>
  <c r="J3929" i="2"/>
  <c r="K3929" i="2" s="1"/>
  <c r="J3937" i="2"/>
  <c r="K3937" i="2" s="1"/>
  <c r="J3945" i="2"/>
  <c r="K3945" i="2" s="1"/>
  <c r="J3953" i="2"/>
  <c r="K3953" i="2" s="1"/>
  <c r="J3961" i="2"/>
  <c r="K3961" i="2" s="1"/>
  <c r="J3969" i="2"/>
  <c r="K3969" i="2" s="1"/>
  <c r="J3977" i="2"/>
  <c r="K3977" i="2" s="1"/>
  <c r="J3985" i="2"/>
  <c r="K3985" i="2" s="1"/>
  <c r="J3993" i="2"/>
  <c r="K3993" i="2" s="1"/>
  <c r="J4001" i="2"/>
  <c r="K4001" i="2" s="1"/>
  <c r="J4009" i="2"/>
  <c r="K4009" i="2" s="1"/>
  <c r="J4017" i="2"/>
  <c r="K4017" i="2" s="1"/>
  <c r="J4025" i="2"/>
  <c r="K4025" i="2" s="1"/>
  <c r="J4033" i="2"/>
  <c r="K4033" i="2" s="1"/>
  <c r="J4041" i="2"/>
  <c r="K4041" i="2" s="1"/>
  <c r="J4049" i="2"/>
  <c r="K4049" i="2" s="1"/>
  <c r="J4057" i="2"/>
  <c r="K4057" i="2" s="1"/>
  <c r="J4065" i="2"/>
  <c r="K4065" i="2" s="1"/>
  <c r="J4073" i="2"/>
  <c r="K4073" i="2" s="1"/>
  <c r="J4081" i="2"/>
  <c r="K4081" i="2" s="1"/>
  <c r="J4089" i="2"/>
  <c r="K4089" i="2" s="1"/>
  <c r="J4097" i="2"/>
  <c r="K4097" i="2" s="1"/>
  <c r="J4105" i="2"/>
  <c r="K4105" i="2" s="1"/>
  <c r="J4113" i="2"/>
  <c r="K4113" i="2" s="1"/>
  <c r="J4121" i="2"/>
  <c r="K4121" i="2" s="1"/>
  <c r="J4129" i="2"/>
  <c r="K4129" i="2" s="1"/>
  <c r="J4137" i="2"/>
  <c r="K4137" i="2" s="1"/>
  <c r="J4145" i="2"/>
  <c r="K4145" i="2" s="1"/>
  <c r="J4153" i="2"/>
  <c r="K4153" i="2" s="1"/>
  <c r="J4161" i="2"/>
  <c r="K4161" i="2" s="1"/>
  <c r="J4169" i="2"/>
  <c r="K4169" i="2" s="1"/>
  <c r="J4177" i="2"/>
  <c r="K4177" i="2" s="1"/>
  <c r="J4185" i="2"/>
  <c r="K4185" i="2" s="1"/>
  <c r="J252" i="2"/>
  <c r="K252" i="2" s="1"/>
  <c r="J706" i="2"/>
  <c r="K706" i="2" s="1"/>
  <c r="J867" i="2"/>
  <c r="K867" i="2" s="1"/>
  <c r="J995" i="2"/>
  <c r="K995" i="2" s="1"/>
  <c r="J1123" i="2"/>
  <c r="K1123" i="2" s="1"/>
  <c r="J1251" i="2"/>
  <c r="K1251" i="2" s="1"/>
  <c r="J1339" i="2"/>
  <c r="K1339" i="2" s="1"/>
  <c r="J1402" i="2"/>
  <c r="K1402" i="2" s="1"/>
  <c r="J1448" i="2"/>
  <c r="K1448" i="2" s="1"/>
  <c r="J1480" i="2"/>
  <c r="K1480" i="2" s="1"/>
  <c r="J1512" i="2"/>
  <c r="K1512" i="2" s="1"/>
  <c r="J1544" i="2"/>
  <c r="K1544" i="2" s="1"/>
  <c r="J1576" i="2"/>
  <c r="K1576" i="2" s="1"/>
  <c r="J1608" i="2"/>
  <c r="K1608" i="2" s="1"/>
  <c r="J1640" i="2"/>
  <c r="K1640" i="2" s="1"/>
  <c r="J1672" i="2"/>
  <c r="K1672" i="2" s="1"/>
  <c r="J1704" i="2"/>
  <c r="K1704" i="2" s="1"/>
  <c r="J1736" i="2"/>
  <c r="K1736" i="2" s="1"/>
  <c r="J1768" i="2"/>
  <c r="K1768" i="2" s="1"/>
  <c r="J1800" i="2"/>
  <c r="K1800" i="2" s="1"/>
  <c r="J1832" i="2"/>
  <c r="K1832" i="2" s="1"/>
  <c r="J1864" i="2"/>
  <c r="K1864" i="2" s="1"/>
  <c r="J1896" i="2"/>
  <c r="K1896" i="2" s="1"/>
  <c r="J1928" i="2"/>
  <c r="K1928" i="2" s="1"/>
  <c r="J1960" i="2"/>
  <c r="K1960" i="2" s="1"/>
  <c r="J1992" i="2"/>
  <c r="K1992" i="2" s="1"/>
  <c r="J2024" i="2"/>
  <c r="K2024" i="2" s="1"/>
  <c r="J2056" i="2"/>
  <c r="K2056" i="2" s="1"/>
  <c r="J2088" i="2"/>
  <c r="K2088" i="2" s="1"/>
  <c r="J2120" i="2"/>
  <c r="K2120" i="2" s="1"/>
  <c r="J2152" i="2"/>
  <c r="K2152" i="2" s="1"/>
  <c r="J2184" i="2"/>
  <c r="K2184" i="2" s="1"/>
  <c r="J2216" i="2"/>
  <c r="K2216" i="2" s="1"/>
  <c r="J2248" i="2"/>
  <c r="K2248" i="2" s="1"/>
  <c r="J2280" i="2"/>
  <c r="K2280" i="2" s="1"/>
  <c r="J2312" i="2"/>
  <c r="K2312" i="2" s="1"/>
  <c r="J2344" i="2"/>
  <c r="K2344" i="2" s="1"/>
  <c r="J2376" i="2"/>
  <c r="K2376" i="2" s="1"/>
  <c r="J2408" i="2"/>
  <c r="K2408" i="2" s="1"/>
  <c r="J2440" i="2"/>
  <c r="K2440" i="2" s="1"/>
  <c r="J2472" i="2"/>
  <c r="K2472" i="2" s="1"/>
  <c r="J2504" i="2"/>
  <c r="K2504" i="2" s="1"/>
  <c r="J2536" i="2"/>
  <c r="K2536" i="2" s="1"/>
  <c r="J2568" i="2"/>
  <c r="K2568" i="2" s="1"/>
  <c r="J2600" i="2"/>
  <c r="K2600" i="2" s="1"/>
  <c r="J2632" i="2"/>
  <c r="K2632" i="2" s="1"/>
  <c r="J2664" i="2"/>
  <c r="K2664" i="2" s="1"/>
  <c r="J2696" i="2"/>
  <c r="K2696" i="2" s="1"/>
  <c r="J2725" i="2"/>
  <c r="K2725" i="2" s="1"/>
  <c r="J2744" i="2"/>
  <c r="K2744" i="2" s="1"/>
  <c r="J2766" i="2"/>
  <c r="K2766" i="2" s="1"/>
  <c r="J2789" i="2"/>
  <c r="K2789" i="2" s="1"/>
  <c r="J2808" i="2"/>
  <c r="K2808" i="2" s="1"/>
  <c r="J2830" i="2"/>
  <c r="K2830" i="2" s="1"/>
  <c r="J2853" i="2"/>
  <c r="K2853" i="2" s="1"/>
  <c r="J2872" i="2"/>
  <c r="K2872" i="2" s="1"/>
  <c r="J2894" i="2"/>
  <c r="K2894" i="2" s="1"/>
  <c r="J2917" i="2"/>
  <c r="K2917" i="2" s="1"/>
  <c r="J2936" i="2"/>
  <c r="K2936" i="2" s="1"/>
  <c r="J2958" i="2"/>
  <c r="K2958" i="2" s="1"/>
  <c r="J2981" i="2"/>
  <c r="K2981" i="2" s="1"/>
  <c r="J3000" i="2"/>
  <c r="K3000" i="2" s="1"/>
  <c r="J3022" i="2"/>
  <c r="K3022" i="2" s="1"/>
  <c r="J3045" i="2"/>
  <c r="K3045" i="2" s="1"/>
  <c r="J3064" i="2"/>
  <c r="K3064" i="2" s="1"/>
  <c r="J3086" i="2"/>
  <c r="K3086" i="2" s="1"/>
  <c r="J3109" i="2"/>
  <c r="K3109" i="2" s="1"/>
  <c r="J3128" i="2"/>
  <c r="K3128" i="2" s="1"/>
  <c r="J3150" i="2"/>
  <c r="K3150" i="2" s="1"/>
  <c r="J3173" i="2"/>
  <c r="K3173" i="2" s="1"/>
  <c r="J3192" i="2"/>
  <c r="K3192" i="2" s="1"/>
  <c r="J3214" i="2"/>
  <c r="K3214" i="2" s="1"/>
  <c r="J3237" i="2"/>
  <c r="K3237" i="2" s="1"/>
  <c r="J3256" i="2"/>
  <c r="K3256" i="2" s="1"/>
  <c r="J3278" i="2"/>
  <c r="K3278" i="2" s="1"/>
  <c r="J3301" i="2"/>
  <c r="K3301" i="2" s="1"/>
  <c r="J3320" i="2"/>
  <c r="K3320" i="2" s="1"/>
  <c r="J3342" i="2"/>
  <c r="K3342" i="2" s="1"/>
  <c r="J3365" i="2"/>
  <c r="K3365" i="2" s="1"/>
  <c r="J3384" i="2"/>
  <c r="K3384" i="2" s="1"/>
  <c r="J3406" i="2"/>
  <c r="K3406" i="2" s="1"/>
  <c r="J3429" i="2"/>
  <c r="K3429" i="2" s="1"/>
  <c r="J3445" i="2"/>
  <c r="K3445" i="2" s="1"/>
  <c r="J3461" i="2"/>
  <c r="K3461" i="2" s="1"/>
  <c r="J3477" i="2"/>
  <c r="K3477" i="2" s="1"/>
  <c r="J3493" i="2"/>
  <c r="K3493" i="2" s="1"/>
  <c r="J3509" i="2"/>
  <c r="K3509" i="2" s="1"/>
  <c r="J3525" i="2"/>
  <c r="K3525" i="2" s="1"/>
  <c r="J3541" i="2"/>
  <c r="K3541" i="2" s="1"/>
  <c r="J3557" i="2"/>
  <c r="K3557" i="2" s="1"/>
  <c r="J3573" i="2"/>
  <c r="K3573" i="2" s="1"/>
  <c r="J3589" i="2"/>
  <c r="K3589" i="2" s="1"/>
  <c r="J3605" i="2"/>
  <c r="K3605" i="2" s="1"/>
  <c r="J3621" i="2"/>
  <c r="K3621" i="2" s="1"/>
  <c r="J3637" i="2"/>
  <c r="K3637" i="2" s="1"/>
  <c r="J3653" i="2"/>
  <c r="K3653" i="2" s="1"/>
  <c r="J3664" i="2"/>
  <c r="K3664" i="2" s="1"/>
  <c r="J3678" i="2"/>
  <c r="K3678" i="2" s="1"/>
  <c r="J3690" i="2"/>
  <c r="K3690" i="2" s="1"/>
  <c r="J3702" i="2"/>
  <c r="K3702" i="2" s="1"/>
  <c r="J3712" i="2"/>
  <c r="K3712" i="2" s="1"/>
  <c r="J3722" i="2"/>
  <c r="K3722" i="2" s="1"/>
  <c r="J3734" i="2"/>
  <c r="K3734" i="2" s="1"/>
  <c r="J3744" i="2"/>
  <c r="K3744" i="2" s="1"/>
  <c r="J3754" i="2"/>
  <c r="K3754" i="2" s="1"/>
  <c r="J3766" i="2"/>
  <c r="K3766" i="2" s="1"/>
  <c r="J3776" i="2"/>
  <c r="K3776" i="2" s="1"/>
  <c r="J3786" i="2"/>
  <c r="K3786" i="2" s="1"/>
  <c r="J3794" i="2"/>
  <c r="K3794" i="2" s="1"/>
  <c r="J3802" i="2"/>
  <c r="K3802" i="2" s="1"/>
  <c r="J3810" i="2"/>
  <c r="K3810" i="2" s="1"/>
  <c r="J3818" i="2"/>
  <c r="K3818" i="2" s="1"/>
  <c r="J3826" i="2"/>
  <c r="K3826" i="2" s="1"/>
  <c r="J3834" i="2"/>
  <c r="K3834" i="2" s="1"/>
  <c r="J3842" i="2"/>
  <c r="K3842" i="2" s="1"/>
  <c r="J3850" i="2"/>
  <c r="K3850" i="2" s="1"/>
  <c r="J3858" i="2"/>
  <c r="K3858" i="2" s="1"/>
  <c r="J3866" i="2"/>
  <c r="K3866" i="2" s="1"/>
  <c r="J3874" i="2"/>
  <c r="K3874" i="2" s="1"/>
  <c r="J3882" i="2"/>
  <c r="K3882" i="2" s="1"/>
  <c r="J3890" i="2"/>
  <c r="K3890" i="2" s="1"/>
  <c r="J3898" i="2"/>
  <c r="K3898" i="2" s="1"/>
  <c r="J3906" i="2"/>
  <c r="K3906" i="2" s="1"/>
  <c r="J3914" i="2"/>
  <c r="K3914" i="2" s="1"/>
  <c r="J3922" i="2"/>
  <c r="K3922" i="2" s="1"/>
  <c r="J3930" i="2"/>
  <c r="K3930" i="2" s="1"/>
  <c r="J3938" i="2"/>
  <c r="K3938" i="2" s="1"/>
  <c r="J3946" i="2"/>
  <c r="K3946" i="2" s="1"/>
  <c r="J3954" i="2"/>
  <c r="K3954" i="2" s="1"/>
  <c r="J3962" i="2"/>
  <c r="K3962" i="2" s="1"/>
  <c r="J3970" i="2"/>
  <c r="K3970" i="2" s="1"/>
  <c r="J3978" i="2"/>
  <c r="K3978" i="2" s="1"/>
  <c r="J3986" i="2"/>
  <c r="K3986" i="2" s="1"/>
  <c r="J3994" i="2"/>
  <c r="K3994" i="2" s="1"/>
  <c r="J4002" i="2"/>
  <c r="K4002" i="2" s="1"/>
  <c r="J4010" i="2"/>
  <c r="K4010" i="2" s="1"/>
  <c r="J4018" i="2"/>
  <c r="K4018" i="2" s="1"/>
  <c r="J4026" i="2"/>
  <c r="K4026" i="2" s="1"/>
  <c r="J4034" i="2"/>
  <c r="K4034" i="2" s="1"/>
  <c r="J4042" i="2"/>
  <c r="K4042" i="2" s="1"/>
  <c r="J4050" i="2"/>
  <c r="K4050" i="2" s="1"/>
  <c r="J4058" i="2"/>
  <c r="K4058" i="2" s="1"/>
  <c r="J4066" i="2"/>
  <c r="K4066" i="2" s="1"/>
  <c r="J4074" i="2"/>
  <c r="K4074" i="2" s="1"/>
  <c r="J4082" i="2"/>
  <c r="K4082" i="2" s="1"/>
  <c r="J4090" i="2"/>
  <c r="K4090" i="2" s="1"/>
  <c r="J4098" i="2"/>
  <c r="K4098" i="2" s="1"/>
  <c r="J4106" i="2"/>
  <c r="K4106" i="2" s="1"/>
  <c r="J4114" i="2"/>
  <c r="K4114" i="2" s="1"/>
  <c r="J4122" i="2"/>
  <c r="K4122" i="2" s="1"/>
  <c r="J4130" i="2"/>
  <c r="K4130" i="2" s="1"/>
  <c r="J4138" i="2"/>
  <c r="K4138" i="2" s="1"/>
  <c r="J4146" i="2"/>
  <c r="K4146" i="2" s="1"/>
  <c r="J348" i="2"/>
  <c r="K348" i="2" s="1"/>
  <c r="J743" i="2"/>
  <c r="K743" i="2" s="1"/>
  <c r="J891" i="2"/>
  <c r="K891" i="2" s="1"/>
  <c r="J1019" i="2"/>
  <c r="K1019" i="2" s="1"/>
  <c r="J1147" i="2"/>
  <c r="K1147" i="2" s="1"/>
  <c r="J1275" i="2"/>
  <c r="K1275" i="2" s="1"/>
  <c r="J1352" i="2"/>
  <c r="K1352" i="2" s="1"/>
  <c r="J1411" i="2"/>
  <c r="K1411" i="2" s="1"/>
  <c r="J1454" i="2"/>
  <c r="K1454" i="2" s="1"/>
  <c r="J1486" i="2"/>
  <c r="K1486" i="2" s="1"/>
  <c r="J1518" i="2"/>
  <c r="K1518" i="2" s="1"/>
  <c r="J1550" i="2"/>
  <c r="K1550" i="2" s="1"/>
  <c r="J1582" i="2"/>
  <c r="K1582" i="2" s="1"/>
  <c r="J1614" i="2"/>
  <c r="K1614" i="2" s="1"/>
  <c r="J1646" i="2"/>
  <c r="K1646" i="2" s="1"/>
  <c r="J1678" i="2"/>
  <c r="K1678" i="2" s="1"/>
  <c r="J1710" i="2"/>
  <c r="K1710" i="2" s="1"/>
  <c r="J1742" i="2"/>
  <c r="K1742" i="2" s="1"/>
  <c r="J1774" i="2"/>
  <c r="K1774" i="2" s="1"/>
  <c r="J1806" i="2"/>
  <c r="K1806" i="2" s="1"/>
  <c r="J1838" i="2"/>
  <c r="K1838" i="2" s="1"/>
  <c r="J1870" i="2"/>
  <c r="K1870" i="2" s="1"/>
  <c r="J1902" i="2"/>
  <c r="K1902" i="2" s="1"/>
  <c r="J1934" i="2"/>
  <c r="K1934" i="2" s="1"/>
  <c r="J1966" i="2"/>
  <c r="K1966" i="2" s="1"/>
  <c r="J1998" i="2"/>
  <c r="K1998" i="2" s="1"/>
  <c r="J2030" i="2"/>
  <c r="K2030" i="2" s="1"/>
  <c r="J2062" i="2"/>
  <c r="K2062" i="2" s="1"/>
  <c r="J2094" i="2"/>
  <c r="K2094" i="2" s="1"/>
  <c r="J2126" i="2"/>
  <c r="K2126" i="2" s="1"/>
  <c r="J2158" i="2"/>
  <c r="K2158" i="2" s="1"/>
  <c r="J2190" i="2"/>
  <c r="K2190" i="2" s="1"/>
  <c r="J2222" i="2"/>
  <c r="K2222" i="2" s="1"/>
  <c r="J2254" i="2"/>
  <c r="K2254" i="2" s="1"/>
  <c r="J2286" i="2"/>
  <c r="K2286" i="2" s="1"/>
  <c r="J2318" i="2"/>
  <c r="K2318" i="2" s="1"/>
  <c r="J2350" i="2"/>
  <c r="K2350" i="2" s="1"/>
  <c r="J2382" i="2"/>
  <c r="K2382" i="2" s="1"/>
  <c r="J2414" i="2"/>
  <c r="K2414" i="2" s="1"/>
  <c r="J2446" i="2"/>
  <c r="K2446" i="2" s="1"/>
  <c r="J2478" i="2"/>
  <c r="K2478" i="2" s="1"/>
  <c r="J2510" i="2"/>
  <c r="K2510" i="2" s="1"/>
  <c r="J2542" i="2"/>
  <c r="K2542" i="2" s="1"/>
  <c r="J2574" i="2"/>
  <c r="K2574" i="2" s="1"/>
  <c r="J2606" i="2"/>
  <c r="K2606" i="2" s="1"/>
  <c r="J2638" i="2"/>
  <c r="K2638" i="2" s="1"/>
  <c r="J2670" i="2"/>
  <c r="K2670" i="2" s="1"/>
  <c r="J2702" i="2"/>
  <c r="K2702" i="2" s="1"/>
  <c r="J2726" i="2"/>
  <c r="K2726" i="2" s="1"/>
  <c r="J2749" i="2"/>
  <c r="K2749" i="2" s="1"/>
  <c r="J2768" i="2"/>
  <c r="K2768" i="2" s="1"/>
  <c r="J2790" i="2"/>
  <c r="K2790" i="2" s="1"/>
  <c r="J2813" i="2"/>
  <c r="K2813" i="2" s="1"/>
  <c r="J2832" i="2"/>
  <c r="K2832" i="2" s="1"/>
  <c r="J2854" i="2"/>
  <c r="K2854" i="2" s="1"/>
  <c r="J2877" i="2"/>
  <c r="K2877" i="2" s="1"/>
  <c r="J2896" i="2"/>
  <c r="K2896" i="2" s="1"/>
  <c r="J2918" i="2"/>
  <c r="K2918" i="2" s="1"/>
  <c r="J2941" i="2"/>
  <c r="K2941" i="2" s="1"/>
  <c r="J2960" i="2"/>
  <c r="K2960" i="2" s="1"/>
  <c r="J2982" i="2"/>
  <c r="K2982" i="2" s="1"/>
  <c r="J3005" i="2"/>
  <c r="K3005" i="2" s="1"/>
  <c r="J3024" i="2"/>
  <c r="K3024" i="2" s="1"/>
  <c r="J3046" i="2"/>
  <c r="K3046" i="2" s="1"/>
  <c r="J3069" i="2"/>
  <c r="K3069" i="2" s="1"/>
  <c r="J3088" i="2"/>
  <c r="K3088" i="2" s="1"/>
  <c r="J3110" i="2"/>
  <c r="K3110" i="2" s="1"/>
  <c r="J3133" i="2"/>
  <c r="K3133" i="2" s="1"/>
  <c r="J3152" i="2"/>
  <c r="K3152" i="2" s="1"/>
  <c r="J3174" i="2"/>
  <c r="K3174" i="2" s="1"/>
  <c r="J3197" i="2"/>
  <c r="K3197" i="2" s="1"/>
  <c r="J3216" i="2"/>
  <c r="K3216" i="2" s="1"/>
  <c r="J3238" i="2"/>
  <c r="K3238" i="2" s="1"/>
  <c r="J3261" i="2"/>
  <c r="K3261" i="2" s="1"/>
  <c r="J3280" i="2"/>
  <c r="K3280" i="2" s="1"/>
  <c r="J3302" i="2"/>
  <c r="K3302" i="2" s="1"/>
  <c r="J3325" i="2"/>
  <c r="K3325" i="2" s="1"/>
  <c r="J3344" i="2"/>
  <c r="K3344" i="2" s="1"/>
  <c r="J3366" i="2"/>
  <c r="K3366" i="2" s="1"/>
  <c r="J3389" i="2"/>
  <c r="K3389" i="2" s="1"/>
  <c r="J3408" i="2"/>
  <c r="K3408" i="2" s="1"/>
  <c r="J3430" i="2"/>
  <c r="K3430" i="2" s="1"/>
  <c r="J3446" i="2"/>
  <c r="K3446" i="2" s="1"/>
  <c r="J3462" i="2"/>
  <c r="K3462" i="2" s="1"/>
  <c r="J3478" i="2"/>
  <c r="K3478" i="2" s="1"/>
  <c r="J3494" i="2"/>
  <c r="K3494" i="2" s="1"/>
  <c r="J3510" i="2"/>
  <c r="K3510" i="2" s="1"/>
  <c r="J3526" i="2"/>
  <c r="K3526" i="2" s="1"/>
  <c r="J3542" i="2"/>
  <c r="K3542" i="2" s="1"/>
  <c r="J3558" i="2"/>
  <c r="K3558" i="2" s="1"/>
  <c r="J3574" i="2"/>
  <c r="K3574" i="2" s="1"/>
  <c r="J3590" i="2"/>
  <c r="K3590" i="2" s="1"/>
  <c r="J3606" i="2"/>
  <c r="K3606" i="2" s="1"/>
  <c r="J3622" i="2"/>
  <c r="K3622" i="2" s="1"/>
  <c r="J3638" i="2"/>
  <c r="K3638" i="2" s="1"/>
  <c r="J3654" i="2"/>
  <c r="K3654" i="2" s="1"/>
  <c r="J3666" i="2"/>
  <c r="K3666" i="2" s="1"/>
  <c r="J3679" i="2"/>
  <c r="K3679" i="2" s="1"/>
  <c r="J3693" i="2"/>
  <c r="K3693" i="2" s="1"/>
  <c r="J3703" i="2"/>
  <c r="K3703" i="2" s="1"/>
  <c r="J3713" i="2"/>
  <c r="K3713" i="2" s="1"/>
  <c r="J3725" i="2"/>
  <c r="K3725" i="2" s="1"/>
  <c r="J3735" i="2"/>
  <c r="K3735" i="2" s="1"/>
  <c r="J3745" i="2"/>
  <c r="K3745" i="2" s="1"/>
  <c r="J3757" i="2"/>
  <c r="K3757" i="2" s="1"/>
  <c r="J3767" i="2"/>
  <c r="K3767" i="2" s="1"/>
  <c r="J3777" i="2"/>
  <c r="K3777" i="2" s="1"/>
  <c r="J3787" i="2"/>
  <c r="K3787" i="2" s="1"/>
  <c r="J3795" i="2"/>
  <c r="K3795" i="2" s="1"/>
  <c r="J3803" i="2"/>
  <c r="K3803" i="2" s="1"/>
  <c r="J3811" i="2"/>
  <c r="K3811" i="2" s="1"/>
  <c r="J3819" i="2"/>
  <c r="K3819" i="2" s="1"/>
  <c r="J3827" i="2"/>
  <c r="K3827" i="2" s="1"/>
  <c r="J3835" i="2"/>
  <c r="K3835" i="2" s="1"/>
  <c r="J3843" i="2"/>
  <c r="K3843" i="2" s="1"/>
  <c r="J3851" i="2"/>
  <c r="K3851" i="2" s="1"/>
  <c r="J3859" i="2"/>
  <c r="K3859" i="2" s="1"/>
  <c r="J3867" i="2"/>
  <c r="K3867" i="2" s="1"/>
  <c r="J3875" i="2"/>
  <c r="K3875" i="2" s="1"/>
  <c r="J3883" i="2"/>
  <c r="K3883" i="2" s="1"/>
  <c r="J3891" i="2"/>
  <c r="K3891" i="2" s="1"/>
  <c r="J3899" i="2"/>
  <c r="K3899" i="2" s="1"/>
  <c r="J3907" i="2"/>
  <c r="K3907" i="2" s="1"/>
  <c r="J3915" i="2"/>
  <c r="K3915" i="2" s="1"/>
  <c r="J3923" i="2"/>
  <c r="K3923" i="2" s="1"/>
  <c r="J3931" i="2"/>
  <c r="K3931" i="2" s="1"/>
  <c r="J3939" i="2"/>
  <c r="K3939" i="2" s="1"/>
  <c r="J3947" i="2"/>
  <c r="K3947" i="2" s="1"/>
  <c r="J3955" i="2"/>
  <c r="K3955" i="2" s="1"/>
  <c r="J3963" i="2"/>
  <c r="K3963" i="2" s="1"/>
  <c r="J3971" i="2"/>
  <c r="K3971" i="2" s="1"/>
  <c r="J3979" i="2"/>
  <c r="K3979" i="2" s="1"/>
  <c r="J3987" i="2"/>
  <c r="K3987" i="2" s="1"/>
  <c r="J3995" i="2"/>
  <c r="K3995" i="2" s="1"/>
  <c r="J4003" i="2"/>
  <c r="K4003" i="2" s="1"/>
  <c r="J4011" i="2"/>
  <c r="K4011" i="2" s="1"/>
  <c r="J4019" i="2"/>
  <c r="K4019" i="2" s="1"/>
  <c r="J4027" i="2"/>
  <c r="K4027" i="2" s="1"/>
  <c r="J4035" i="2"/>
  <c r="K4035" i="2" s="1"/>
  <c r="J4043" i="2"/>
  <c r="K4043" i="2" s="1"/>
  <c r="J4051" i="2"/>
  <c r="K4051" i="2" s="1"/>
  <c r="J4059" i="2"/>
  <c r="K4059" i="2" s="1"/>
  <c r="J4067" i="2"/>
  <c r="K4067" i="2" s="1"/>
  <c r="J4075" i="2"/>
  <c r="K4075" i="2" s="1"/>
  <c r="J4083" i="2"/>
  <c r="K4083" i="2" s="1"/>
  <c r="J4091" i="2"/>
  <c r="K4091" i="2" s="1"/>
  <c r="J4099" i="2"/>
  <c r="K4099" i="2" s="1"/>
  <c r="J4107" i="2"/>
  <c r="K4107" i="2" s="1"/>
  <c r="J4115" i="2"/>
  <c r="K4115" i="2" s="1"/>
  <c r="J4123" i="2"/>
  <c r="K4123" i="2" s="1"/>
  <c r="J4131" i="2"/>
  <c r="K4131" i="2" s="1"/>
  <c r="J4139" i="2"/>
  <c r="K4139" i="2" s="1"/>
  <c r="J4147" i="2"/>
  <c r="K4147" i="2" s="1"/>
  <c r="J4155" i="2"/>
  <c r="K4155" i="2" s="1"/>
  <c r="J4163" i="2"/>
  <c r="K4163" i="2" s="1"/>
  <c r="J4171" i="2"/>
  <c r="K4171" i="2" s="1"/>
  <c r="J4179" i="2"/>
  <c r="K4179" i="2" s="1"/>
  <c r="J4187" i="2"/>
  <c r="K4187" i="2" s="1"/>
  <c r="J4195" i="2"/>
  <c r="K4195" i="2" s="1"/>
  <c r="J4203" i="2"/>
  <c r="K4203" i="2" s="1"/>
  <c r="J4211" i="2"/>
  <c r="K4211" i="2" s="1"/>
  <c r="J4219" i="2"/>
  <c r="K4219" i="2" s="1"/>
  <c r="J4227" i="2"/>
  <c r="K4227" i="2" s="1"/>
  <c r="J4235" i="2"/>
  <c r="K4235" i="2" s="1"/>
  <c r="J4243" i="2"/>
  <c r="K4243" i="2" s="1"/>
  <c r="J4251" i="2"/>
  <c r="K4251" i="2" s="1"/>
  <c r="J4259" i="2"/>
  <c r="K4259" i="2" s="1"/>
  <c r="J4267" i="2"/>
  <c r="K4267" i="2" s="1"/>
  <c r="J4275" i="2"/>
  <c r="K4275" i="2" s="1"/>
  <c r="J4283" i="2"/>
  <c r="K4283" i="2" s="1"/>
  <c r="J4291" i="2"/>
  <c r="K4291" i="2" s="1"/>
  <c r="J4299" i="2"/>
  <c r="K4299" i="2" s="1"/>
  <c r="J4307" i="2"/>
  <c r="K4307" i="2" s="1"/>
  <c r="J4315" i="2"/>
  <c r="K4315" i="2" s="1"/>
  <c r="J4323" i="2"/>
  <c r="K4323" i="2" s="1"/>
  <c r="J4331" i="2"/>
  <c r="K4331" i="2" s="1"/>
  <c r="J4339" i="2"/>
  <c r="K4339" i="2" s="1"/>
  <c r="J4347" i="2"/>
  <c r="K4347" i="2" s="1"/>
  <c r="J4355" i="2"/>
  <c r="K4355" i="2" s="1"/>
  <c r="J4363" i="2"/>
  <c r="K4363" i="2" s="1"/>
  <c r="J4371" i="2"/>
  <c r="K4371" i="2" s="1"/>
  <c r="J4379" i="2"/>
  <c r="K4379" i="2" s="1"/>
  <c r="J4387" i="2"/>
  <c r="K4387" i="2" s="1"/>
  <c r="J4395" i="2"/>
  <c r="K4395" i="2" s="1"/>
  <c r="J4403" i="2"/>
  <c r="K4403" i="2" s="1"/>
  <c r="J380" i="2"/>
  <c r="K380" i="2" s="1"/>
  <c r="J753" i="2"/>
  <c r="K753" i="2" s="1"/>
  <c r="J899" i="2"/>
  <c r="K899" i="2" s="1"/>
  <c r="J1027" i="2"/>
  <c r="K1027" i="2" s="1"/>
  <c r="J1155" i="2"/>
  <c r="K1155" i="2" s="1"/>
  <c r="J1283" i="2"/>
  <c r="K1283" i="2" s="1"/>
  <c r="J1355" i="2"/>
  <c r="K1355" i="2" s="1"/>
  <c r="J1415" i="2"/>
  <c r="K1415" i="2" s="1"/>
  <c r="J1456" i="2"/>
  <c r="K1456" i="2" s="1"/>
  <c r="J1488" i="2"/>
  <c r="K1488" i="2" s="1"/>
  <c r="J1520" i="2"/>
  <c r="K1520" i="2" s="1"/>
  <c r="J1552" i="2"/>
  <c r="K1552" i="2" s="1"/>
  <c r="J1584" i="2"/>
  <c r="K1584" i="2" s="1"/>
  <c r="J1616" i="2"/>
  <c r="K1616" i="2" s="1"/>
  <c r="J1648" i="2"/>
  <c r="K1648" i="2" s="1"/>
  <c r="J1680" i="2"/>
  <c r="K1680" i="2" s="1"/>
  <c r="J1712" i="2"/>
  <c r="K1712" i="2" s="1"/>
  <c r="J1744" i="2"/>
  <c r="K1744" i="2" s="1"/>
  <c r="J1776" i="2"/>
  <c r="K1776" i="2" s="1"/>
  <c r="J1808" i="2"/>
  <c r="K1808" i="2" s="1"/>
  <c r="J1840" i="2"/>
  <c r="K1840" i="2" s="1"/>
  <c r="J1872" i="2"/>
  <c r="K1872" i="2" s="1"/>
  <c r="J1904" i="2"/>
  <c r="K1904" i="2" s="1"/>
  <c r="J1936" i="2"/>
  <c r="K1936" i="2" s="1"/>
  <c r="J1968" i="2"/>
  <c r="K1968" i="2" s="1"/>
  <c r="J2000" i="2"/>
  <c r="K2000" i="2" s="1"/>
  <c r="J2032" i="2"/>
  <c r="K2032" i="2" s="1"/>
  <c r="J2064" i="2"/>
  <c r="K2064" i="2" s="1"/>
  <c r="J2096" i="2"/>
  <c r="K2096" i="2" s="1"/>
  <c r="J2128" i="2"/>
  <c r="K2128" i="2" s="1"/>
  <c r="J2160" i="2"/>
  <c r="K2160" i="2" s="1"/>
  <c r="J2192" i="2"/>
  <c r="K2192" i="2" s="1"/>
  <c r="J2224" i="2"/>
  <c r="K2224" i="2" s="1"/>
  <c r="J2256" i="2"/>
  <c r="K2256" i="2" s="1"/>
  <c r="J2288" i="2"/>
  <c r="K2288" i="2" s="1"/>
  <c r="J2320" i="2"/>
  <c r="K2320" i="2" s="1"/>
  <c r="J2352" i="2"/>
  <c r="K2352" i="2" s="1"/>
  <c r="J2384" i="2"/>
  <c r="K2384" i="2" s="1"/>
  <c r="J2416" i="2"/>
  <c r="K2416" i="2" s="1"/>
  <c r="J2448" i="2"/>
  <c r="K2448" i="2" s="1"/>
  <c r="J2480" i="2"/>
  <c r="K2480" i="2" s="1"/>
  <c r="J2512" i="2"/>
  <c r="K2512" i="2" s="1"/>
  <c r="J2544" i="2"/>
  <c r="K2544" i="2" s="1"/>
  <c r="J2576" i="2"/>
  <c r="K2576" i="2" s="1"/>
  <c r="J2608" i="2"/>
  <c r="K2608" i="2" s="1"/>
  <c r="J2640" i="2"/>
  <c r="K2640" i="2" s="1"/>
  <c r="J2672" i="2"/>
  <c r="K2672" i="2" s="1"/>
  <c r="J2704" i="2"/>
  <c r="K2704" i="2" s="1"/>
  <c r="J2728" i="2"/>
  <c r="K2728" i="2" s="1"/>
  <c r="J2750" i="2"/>
  <c r="K2750" i="2" s="1"/>
  <c r="J2773" i="2"/>
  <c r="K2773" i="2" s="1"/>
  <c r="J2792" i="2"/>
  <c r="K2792" i="2" s="1"/>
  <c r="J2814" i="2"/>
  <c r="K2814" i="2" s="1"/>
  <c r="J2837" i="2"/>
  <c r="K2837" i="2" s="1"/>
  <c r="J2856" i="2"/>
  <c r="K2856" i="2" s="1"/>
  <c r="J2878" i="2"/>
  <c r="K2878" i="2" s="1"/>
  <c r="J2901" i="2"/>
  <c r="K2901" i="2" s="1"/>
  <c r="J2920" i="2"/>
  <c r="K2920" i="2" s="1"/>
  <c r="J2942" i="2"/>
  <c r="K2942" i="2" s="1"/>
  <c r="J2965" i="2"/>
  <c r="K2965" i="2" s="1"/>
  <c r="J2984" i="2"/>
  <c r="K2984" i="2" s="1"/>
  <c r="J3006" i="2"/>
  <c r="K3006" i="2" s="1"/>
  <c r="J3029" i="2"/>
  <c r="K3029" i="2" s="1"/>
  <c r="J3048" i="2"/>
  <c r="K3048" i="2" s="1"/>
  <c r="J3070" i="2"/>
  <c r="K3070" i="2" s="1"/>
  <c r="J3093" i="2"/>
  <c r="K3093" i="2" s="1"/>
  <c r="J3112" i="2"/>
  <c r="K3112" i="2" s="1"/>
  <c r="J3134" i="2"/>
  <c r="K3134" i="2" s="1"/>
  <c r="J3157" i="2"/>
  <c r="K3157" i="2" s="1"/>
  <c r="J3176" i="2"/>
  <c r="K3176" i="2" s="1"/>
  <c r="J3198" i="2"/>
  <c r="K3198" i="2" s="1"/>
  <c r="J3221" i="2"/>
  <c r="K3221" i="2" s="1"/>
  <c r="J3240" i="2"/>
  <c r="K3240" i="2" s="1"/>
  <c r="J3262" i="2"/>
  <c r="K3262" i="2" s="1"/>
  <c r="J3285" i="2"/>
  <c r="K3285" i="2" s="1"/>
  <c r="J3304" i="2"/>
  <c r="K3304" i="2" s="1"/>
  <c r="J3326" i="2"/>
  <c r="K3326" i="2" s="1"/>
  <c r="J3349" i="2"/>
  <c r="K3349" i="2" s="1"/>
  <c r="J3368" i="2"/>
  <c r="K3368" i="2" s="1"/>
  <c r="J3390" i="2"/>
  <c r="K3390" i="2" s="1"/>
  <c r="J3413" i="2"/>
  <c r="K3413" i="2" s="1"/>
  <c r="J3431" i="2"/>
  <c r="K3431" i="2" s="1"/>
  <c r="J3447" i="2"/>
  <c r="K3447" i="2" s="1"/>
  <c r="J3463" i="2"/>
  <c r="K3463" i="2" s="1"/>
  <c r="J3479" i="2"/>
  <c r="K3479" i="2" s="1"/>
  <c r="J3495" i="2"/>
  <c r="K3495" i="2" s="1"/>
  <c r="J3511" i="2"/>
  <c r="K3511" i="2" s="1"/>
  <c r="J3527" i="2"/>
  <c r="K3527" i="2" s="1"/>
  <c r="J3543" i="2"/>
  <c r="K3543" i="2" s="1"/>
  <c r="J3559" i="2"/>
  <c r="K3559" i="2" s="1"/>
  <c r="J3575" i="2"/>
  <c r="K3575" i="2" s="1"/>
  <c r="J3591" i="2"/>
  <c r="K3591" i="2" s="1"/>
  <c r="J3607" i="2"/>
  <c r="K3607" i="2" s="1"/>
  <c r="J3623" i="2"/>
  <c r="K3623" i="2" s="1"/>
  <c r="J3639" i="2"/>
  <c r="K3639" i="2" s="1"/>
  <c r="J3655" i="2"/>
  <c r="K3655" i="2" s="1"/>
  <c r="J3669" i="2"/>
  <c r="K3669" i="2" s="1"/>
  <c r="J3680" i="2"/>
  <c r="K3680" i="2" s="1"/>
  <c r="J3694" i="2"/>
  <c r="K3694" i="2" s="1"/>
  <c r="J3704" i="2"/>
  <c r="K3704" i="2" s="1"/>
  <c r="J3714" i="2"/>
  <c r="K3714" i="2" s="1"/>
  <c r="J3726" i="2"/>
  <c r="K3726" i="2" s="1"/>
  <c r="J3736" i="2"/>
  <c r="K3736" i="2" s="1"/>
  <c r="J3746" i="2"/>
  <c r="K3746" i="2" s="1"/>
  <c r="J3758" i="2"/>
  <c r="K3758" i="2" s="1"/>
  <c r="J3768" i="2"/>
  <c r="K3768" i="2" s="1"/>
  <c r="J3778" i="2"/>
  <c r="K3778" i="2" s="1"/>
  <c r="J3788" i="2"/>
  <c r="K3788" i="2" s="1"/>
  <c r="J3796" i="2"/>
  <c r="K3796" i="2" s="1"/>
  <c r="J3804" i="2"/>
  <c r="K3804" i="2" s="1"/>
  <c r="J3812" i="2"/>
  <c r="K3812" i="2" s="1"/>
  <c r="J3820" i="2"/>
  <c r="K3820" i="2" s="1"/>
  <c r="J3828" i="2"/>
  <c r="K3828" i="2" s="1"/>
  <c r="J3836" i="2"/>
  <c r="K3836" i="2" s="1"/>
  <c r="J3844" i="2"/>
  <c r="K3844" i="2" s="1"/>
  <c r="J3852" i="2"/>
  <c r="K3852" i="2" s="1"/>
  <c r="J3860" i="2"/>
  <c r="K3860" i="2" s="1"/>
  <c r="J3868" i="2"/>
  <c r="K3868" i="2" s="1"/>
  <c r="J3876" i="2"/>
  <c r="K3876" i="2" s="1"/>
  <c r="J3884" i="2"/>
  <c r="K3884" i="2" s="1"/>
  <c r="J3892" i="2"/>
  <c r="K3892" i="2" s="1"/>
  <c r="J3900" i="2"/>
  <c r="K3900" i="2" s="1"/>
  <c r="J3908" i="2"/>
  <c r="K3908" i="2" s="1"/>
  <c r="J3916" i="2"/>
  <c r="K3916" i="2" s="1"/>
  <c r="J3924" i="2"/>
  <c r="K3924" i="2" s="1"/>
  <c r="J3932" i="2"/>
  <c r="K3932" i="2" s="1"/>
  <c r="J3940" i="2"/>
  <c r="K3940" i="2" s="1"/>
  <c r="J3948" i="2"/>
  <c r="K3948" i="2" s="1"/>
  <c r="J3956" i="2"/>
  <c r="K3956" i="2" s="1"/>
  <c r="J3964" i="2"/>
  <c r="K3964" i="2" s="1"/>
  <c r="J3972" i="2"/>
  <c r="K3972" i="2" s="1"/>
  <c r="J3980" i="2"/>
  <c r="K3980" i="2" s="1"/>
  <c r="J3988" i="2"/>
  <c r="K3988" i="2" s="1"/>
  <c r="J3996" i="2"/>
  <c r="K3996" i="2" s="1"/>
  <c r="J4004" i="2"/>
  <c r="K4004" i="2" s="1"/>
  <c r="J4012" i="2"/>
  <c r="K4012" i="2" s="1"/>
  <c r="J4020" i="2"/>
  <c r="K4020" i="2" s="1"/>
  <c r="J4028" i="2"/>
  <c r="K4028" i="2" s="1"/>
  <c r="J4036" i="2"/>
  <c r="K4036" i="2" s="1"/>
  <c r="J4044" i="2"/>
  <c r="K4044" i="2" s="1"/>
  <c r="J4052" i="2"/>
  <c r="K4052" i="2" s="1"/>
  <c r="J4060" i="2"/>
  <c r="K4060" i="2" s="1"/>
  <c r="J4068" i="2"/>
  <c r="K4068" i="2" s="1"/>
  <c r="J4076" i="2"/>
  <c r="K4076" i="2" s="1"/>
  <c r="J4084" i="2"/>
  <c r="K4084" i="2" s="1"/>
  <c r="J4092" i="2"/>
  <c r="K4092" i="2" s="1"/>
  <c r="J4100" i="2"/>
  <c r="K4100" i="2" s="1"/>
  <c r="J4108" i="2"/>
  <c r="K4108" i="2" s="1"/>
  <c r="J4116" i="2"/>
  <c r="K4116" i="2" s="1"/>
  <c r="J4124" i="2"/>
  <c r="K4124" i="2" s="1"/>
  <c r="J4132" i="2"/>
  <c r="K4132" i="2" s="1"/>
  <c r="J4140" i="2"/>
  <c r="K4140" i="2" s="1"/>
  <c r="J4148" i="2"/>
  <c r="K4148" i="2" s="1"/>
  <c r="J4156" i="2"/>
  <c r="K4156" i="2" s="1"/>
  <c r="J4164" i="2"/>
  <c r="K4164" i="2" s="1"/>
  <c r="J4172" i="2"/>
  <c r="K4172" i="2" s="1"/>
  <c r="J4180" i="2"/>
  <c r="K4180" i="2" s="1"/>
  <c r="J4188" i="2"/>
  <c r="K4188" i="2" s="1"/>
  <c r="J4196" i="2"/>
  <c r="K4196" i="2" s="1"/>
  <c r="J4204" i="2"/>
  <c r="K4204" i="2" s="1"/>
  <c r="J4212" i="2"/>
  <c r="K4212" i="2" s="1"/>
  <c r="J4220" i="2"/>
  <c r="K4220" i="2" s="1"/>
  <c r="J4228" i="2"/>
  <c r="K4228" i="2" s="1"/>
  <c r="J4236" i="2"/>
  <c r="K4236" i="2" s="1"/>
  <c r="J4244" i="2"/>
  <c r="K4244" i="2" s="1"/>
  <c r="J4252" i="2"/>
  <c r="K4252" i="2" s="1"/>
  <c r="J4260" i="2"/>
  <c r="K4260" i="2" s="1"/>
  <c r="J4268" i="2"/>
  <c r="K4268" i="2" s="1"/>
  <c r="J4276" i="2"/>
  <c r="K4276" i="2" s="1"/>
  <c r="J4284" i="2"/>
  <c r="K4284" i="2" s="1"/>
  <c r="J4292" i="2"/>
  <c r="K4292" i="2" s="1"/>
  <c r="J4300" i="2"/>
  <c r="K4300" i="2" s="1"/>
  <c r="J4308" i="2"/>
  <c r="K4308" i="2" s="1"/>
  <c r="J4316" i="2"/>
  <c r="K4316" i="2" s="1"/>
  <c r="J4324" i="2"/>
  <c r="K4324" i="2" s="1"/>
  <c r="J4332" i="2"/>
  <c r="K4332" i="2" s="1"/>
  <c r="J4340" i="2"/>
  <c r="K4340" i="2" s="1"/>
  <c r="J4348" i="2"/>
  <c r="K4348" i="2" s="1"/>
  <c r="J4356" i="2"/>
  <c r="K4356" i="2" s="1"/>
  <c r="J4364" i="2"/>
  <c r="K4364" i="2" s="1"/>
  <c r="J4372" i="2"/>
  <c r="K4372" i="2" s="1"/>
  <c r="J4380" i="2"/>
  <c r="K4380" i="2" s="1"/>
  <c r="J4388" i="2"/>
  <c r="K4388" i="2" s="1"/>
  <c r="J4396" i="2"/>
  <c r="K4396" i="2" s="1"/>
  <c r="J4404" i="2"/>
  <c r="K4404" i="2" s="1"/>
  <c r="J4412" i="2"/>
  <c r="K4412" i="2" s="1"/>
  <c r="J476" i="2"/>
  <c r="K476" i="2" s="1"/>
  <c r="J785" i="2"/>
  <c r="K785" i="2" s="1"/>
  <c r="J923" i="2"/>
  <c r="K923" i="2" s="1"/>
  <c r="J1051" i="2"/>
  <c r="K1051" i="2" s="1"/>
  <c r="J1179" i="2"/>
  <c r="K1179" i="2" s="1"/>
  <c r="J1304" i="2"/>
  <c r="K1304" i="2" s="1"/>
  <c r="J1368" i="2"/>
  <c r="K1368" i="2" s="1"/>
  <c r="J1424" i="2"/>
  <c r="K1424" i="2" s="1"/>
  <c r="J1462" i="2"/>
  <c r="K1462" i="2" s="1"/>
  <c r="J1494" i="2"/>
  <c r="K1494" i="2" s="1"/>
  <c r="J1526" i="2"/>
  <c r="K1526" i="2" s="1"/>
  <c r="J1558" i="2"/>
  <c r="K1558" i="2" s="1"/>
  <c r="J1590" i="2"/>
  <c r="K1590" i="2" s="1"/>
  <c r="J1622" i="2"/>
  <c r="K1622" i="2" s="1"/>
  <c r="J1654" i="2"/>
  <c r="K1654" i="2" s="1"/>
  <c r="J1686" i="2"/>
  <c r="K1686" i="2" s="1"/>
  <c r="J1718" i="2"/>
  <c r="K1718" i="2" s="1"/>
  <c r="J1750" i="2"/>
  <c r="K1750" i="2" s="1"/>
  <c r="J1782" i="2"/>
  <c r="K1782" i="2" s="1"/>
  <c r="J1814" i="2"/>
  <c r="K1814" i="2" s="1"/>
  <c r="J1846" i="2"/>
  <c r="K1846" i="2" s="1"/>
  <c r="J1878" i="2"/>
  <c r="K1878" i="2" s="1"/>
  <c r="J1910" i="2"/>
  <c r="K1910" i="2" s="1"/>
  <c r="J1942" i="2"/>
  <c r="K1942" i="2" s="1"/>
  <c r="J1974" i="2"/>
  <c r="K1974" i="2" s="1"/>
  <c r="J2006" i="2"/>
  <c r="K2006" i="2" s="1"/>
  <c r="J2038" i="2"/>
  <c r="K2038" i="2" s="1"/>
  <c r="J2070" i="2"/>
  <c r="K2070" i="2" s="1"/>
  <c r="J2102" i="2"/>
  <c r="K2102" i="2" s="1"/>
  <c r="J2134" i="2"/>
  <c r="K2134" i="2" s="1"/>
  <c r="J2166" i="2"/>
  <c r="K2166" i="2" s="1"/>
  <c r="J2198" i="2"/>
  <c r="K2198" i="2" s="1"/>
  <c r="J2230" i="2"/>
  <c r="K2230" i="2" s="1"/>
  <c r="J2262" i="2"/>
  <c r="K2262" i="2" s="1"/>
  <c r="J2294" i="2"/>
  <c r="K2294" i="2" s="1"/>
  <c r="J2326" i="2"/>
  <c r="K2326" i="2" s="1"/>
  <c r="J2358" i="2"/>
  <c r="K2358" i="2" s="1"/>
  <c r="J2390" i="2"/>
  <c r="K2390" i="2" s="1"/>
  <c r="J2422" i="2"/>
  <c r="K2422" i="2" s="1"/>
  <c r="J2454" i="2"/>
  <c r="K2454" i="2" s="1"/>
  <c r="J2486" i="2"/>
  <c r="K2486" i="2" s="1"/>
  <c r="J2518" i="2"/>
  <c r="K2518" i="2" s="1"/>
  <c r="J2550" i="2"/>
  <c r="K2550" i="2" s="1"/>
  <c r="J2582" i="2"/>
  <c r="K2582" i="2" s="1"/>
  <c r="J2614" i="2"/>
  <c r="K2614" i="2" s="1"/>
  <c r="J2646" i="2"/>
  <c r="K2646" i="2" s="1"/>
  <c r="J2678" i="2"/>
  <c r="K2678" i="2" s="1"/>
  <c r="J2710" i="2"/>
  <c r="K2710" i="2" s="1"/>
  <c r="J2733" i="2"/>
  <c r="K2733" i="2" s="1"/>
  <c r="J2752" i="2"/>
  <c r="K2752" i="2" s="1"/>
  <c r="J2774" i="2"/>
  <c r="K2774" i="2" s="1"/>
  <c r="J2797" i="2"/>
  <c r="K2797" i="2" s="1"/>
  <c r="J2816" i="2"/>
  <c r="K2816" i="2" s="1"/>
  <c r="J2838" i="2"/>
  <c r="K2838" i="2" s="1"/>
  <c r="J2861" i="2"/>
  <c r="K2861" i="2" s="1"/>
  <c r="J2880" i="2"/>
  <c r="K2880" i="2" s="1"/>
  <c r="J2902" i="2"/>
  <c r="K2902" i="2" s="1"/>
  <c r="J2925" i="2"/>
  <c r="K2925" i="2" s="1"/>
  <c r="J2944" i="2"/>
  <c r="K2944" i="2" s="1"/>
  <c r="J2966" i="2"/>
  <c r="K2966" i="2" s="1"/>
  <c r="J2989" i="2"/>
  <c r="K2989" i="2" s="1"/>
  <c r="J3008" i="2"/>
  <c r="K3008" i="2" s="1"/>
  <c r="J3030" i="2"/>
  <c r="K3030" i="2" s="1"/>
  <c r="J3053" i="2"/>
  <c r="K3053" i="2" s="1"/>
  <c r="J3072" i="2"/>
  <c r="K3072" i="2" s="1"/>
  <c r="J3094" i="2"/>
  <c r="K3094" i="2" s="1"/>
  <c r="J3117" i="2"/>
  <c r="K3117" i="2" s="1"/>
  <c r="J3136" i="2"/>
  <c r="K3136" i="2" s="1"/>
  <c r="J3158" i="2"/>
  <c r="K3158" i="2" s="1"/>
  <c r="J3181" i="2"/>
  <c r="K3181" i="2" s="1"/>
  <c r="J3200" i="2"/>
  <c r="K3200" i="2" s="1"/>
  <c r="J3222" i="2"/>
  <c r="K3222" i="2" s="1"/>
  <c r="J3245" i="2"/>
  <c r="K3245" i="2" s="1"/>
  <c r="J3264" i="2"/>
  <c r="K3264" i="2" s="1"/>
  <c r="J3286" i="2"/>
  <c r="K3286" i="2" s="1"/>
  <c r="J3309" i="2"/>
  <c r="K3309" i="2" s="1"/>
  <c r="J3328" i="2"/>
  <c r="K3328" i="2" s="1"/>
  <c r="J3350" i="2"/>
  <c r="K3350" i="2" s="1"/>
  <c r="J3373" i="2"/>
  <c r="K3373" i="2" s="1"/>
  <c r="J3392" i="2"/>
  <c r="K3392" i="2" s="1"/>
  <c r="J3414" i="2"/>
  <c r="K3414" i="2" s="1"/>
  <c r="J3432" i="2"/>
  <c r="K3432" i="2" s="1"/>
  <c r="J3448" i="2"/>
  <c r="K3448" i="2" s="1"/>
  <c r="J3464" i="2"/>
  <c r="K3464" i="2" s="1"/>
  <c r="J3480" i="2"/>
  <c r="K3480" i="2" s="1"/>
  <c r="J3496" i="2"/>
  <c r="K3496" i="2" s="1"/>
  <c r="J3512" i="2"/>
  <c r="K3512" i="2" s="1"/>
  <c r="J3528" i="2"/>
  <c r="K3528" i="2" s="1"/>
  <c r="J3544" i="2"/>
  <c r="K3544" i="2" s="1"/>
  <c r="J3560" i="2"/>
  <c r="K3560" i="2" s="1"/>
  <c r="J3576" i="2"/>
  <c r="K3576" i="2" s="1"/>
  <c r="J3592" i="2"/>
  <c r="K3592" i="2" s="1"/>
  <c r="J3608" i="2"/>
  <c r="K3608" i="2" s="1"/>
  <c r="J3624" i="2"/>
  <c r="K3624" i="2" s="1"/>
  <c r="J3640" i="2"/>
  <c r="K3640" i="2" s="1"/>
  <c r="J3656" i="2"/>
  <c r="K3656" i="2" s="1"/>
  <c r="J3670" i="2"/>
  <c r="K3670" i="2" s="1"/>
  <c r="J3682" i="2"/>
  <c r="K3682" i="2" s="1"/>
  <c r="J3695" i="2"/>
  <c r="K3695" i="2" s="1"/>
  <c r="J3705" i="2"/>
  <c r="K3705" i="2" s="1"/>
  <c r="J3717" i="2"/>
  <c r="K3717" i="2" s="1"/>
  <c r="J3727" i="2"/>
  <c r="K3727" i="2" s="1"/>
  <c r="J3737" i="2"/>
  <c r="K3737" i="2" s="1"/>
  <c r="J3749" i="2"/>
  <c r="K3749" i="2" s="1"/>
  <c r="J3759" i="2"/>
  <c r="K3759" i="2" s="1"/>
  <c r="J3769" i="2"/>
  <c r="K3769" i="2" s="1"/>
  <c r="J3781" i="2"/>
  <c r="K3781" i="2" s="1"/>
  <c r="J3789" i="2"/>
  <c r="K3789" i="2" s="1"/>
  <c r="J3797" i="2"/>
  <c r="K3797" i="2" s="1"/>
  <c r="J3805" i="2"/>
  <c r="K3805" i="2" s="1"/>
  <c r="J3813" i="2"/>
  <c r="K3813" i="2" s="1"/>
  <c r="J3821" i="2"/>
  <c r="K3821" i="2" s="1"/>
  <c r="J3829" i="2"/>
  <c r="K3829" i="2" s="1"/>
  <c r="J3837" i="2"/>
  <c r="K3837" i="2" s="1"/>
  <c r="J3845" i="2"/>
  <c r="K3845" i="2" s="1"/>
  <c r="J3853" i="2"/>
  <c r="K3853" i="2" s="1"/>
  <c r="J3861" i="2"/>
  <c r="K3861" i="2" s="1"/>
  <c r="J3869" i="2"/>
  <c r="K3869" i="2" s="1"/>
  <c r="J3877" i="2"/>
  <c r="K3877" i="2" s="1"/>
  <c r="J3885" i="2"/>
  <c r="K3885" i="2" s="1"/>
  <c r="J3893" i="2"/>
  <c r="K3893" i="2" s="1"/>
  <c r="J3901" i="2"/>
  <c r="K3901" i="2" s="1"/>
  <c r="J3909" i="2"/>
  <c r="K3909" i="2" s="1"/>
  <c r="J3917" i="2"/>
  <c r="K3917" i="2" s="1"/>
  <c r="J3925" i="2"/>
  <c r="K3925" i="2" s="1"/>
  <c r="J3933" i="2"/>
  <c r="K3933" i="2" s="1"/>
  <c r="J3941" i="2"/>
  <c r="K3941" i="2" s="1"/>
  <c r="J3949" i="2"/>
  <c r="K3949" i="2" s="1"/>
  <c r="J3957" i="2"/>
  <c r="K3957" i="2" s="1"/>
  <c r="J3965" i="2"/>
  <c r="K3965" i="2" s="1"/>
  <c r="J3973" i="2"/>
  <c r="K3973" i="2" s="1"/>
  <c r="J3981" i="2"/>
  <c r="K3981" i="2" s="1"/>
  <c r="J3989" i="2"/>
  <c r="K3989" i="2" s="1"/>
  <c r="J3997" i="2"/>
  <c r="K3997" i="2" s="1"/>
  <c r="J4005" i="2"/>
  <c r="K4005" i="2" s="1"/>
  <c r="J4013" i="2"/>
  <c r="K4013" i="2" s="1"/>
  <c r="J4021" i="2"/>
  <c r="K4021" i="2" s="1"/>
  <c r="J4029" i="2"/>
  <c r="K4029" i="2" s="1"/>
  <c r="J4037" i="2"/>
  <c r="K4037" i="2" s="1"/>
  <c r="J4045" i="2"/>
  <c r="K4045" i="2" s="1"/>
  <c r="J4053" i="2"/>
  <c r="K4053" i="2" s="1"/>
  <c r="J4061" i="2"/>
  <c r="K4061" i="2" s="1"/>
  <c r="J4069" i="2"/>
  <c r="K4069" i="2" s="1"/>
  <c r="J4077" i="2"/>
  <c r="K4077" i="2" s="1"/>
  <c r="J4085" i="2"/>
  <c r="K4085" i="2" s="1"/>
  <c r="J4093" i="2"/>
  <c r="K4093" i="2" s="1"/>
  <c r="J4101" i="2"/>
  <c r="K4101" i="2" s="1"/>
  <c r="J4109" i="2"/>
  <c r="K4109" i="2" s="1"/>
  <c r="J4117" i="2"/>
  <c r="K4117" i="2" s="1"/>
  <c r="J4125" i="2"/>
  <c r="K4125" i="2" s="1"/>
  <c r="J4133" i="2"/>
  <c r="K4133" i="2" s="1"/>
  <c r="J4141" i="2"/>
  <c r="K4141" i="2" s="1"/>
  <c r="J4149" i="2"/>
  <c r="K4149" i="2" s="1"/>
  <c r="J4157" i="2"/>
  <c r="K4157" i="2" s="1"/>
  <c r="J4165" i="2"/>
  <c r="K4165" i="2" s="1"/>
  <c r="J4173" i="2"/>
  <c r="K4173" i="2" s="1"/>
  <c r="J4181" i="2"/>
  <c r="K4181" i="2" s="1"/>
  <c r="J4189" i="2"/>
  <c r="K4189" i="2" s="1"/>
  <c r="J4197" i="2"/>
  <c r="K4197" i="2" s="1"/>
  <c r="J4205" i="2"/>
  <c r="K4205" i="2" s="1"/>
  <c r="J4213" i="2"/>
  <c r="K4213" i="2" s="1"/>
  <c r="J4221" i="2"/>
  <c r="K4221" i="2" s="1"/>
  <c r="J4229" i="2"/>
  <c r="K4229" i="2" s="1"/>
  <c r="J4237" i="2"/>
  <c r="K4237" i="2" s="1"/>
  <c r="J4245" i="2"/>
  <c r="K4245" i="2" s="1"/>
  <c r="J4253" i="2"/>
  <c r="K4253" i="2" s="1"/>
  <c r="J4261" i="2"/>
  <c r="K4261" i="2" s="1"/>
  <c r="J4269" i="2"/>
  <c r="K4269" i="2" s="1"/>
  <c r="J4277" i="2"/>
  <c r="K4277" i="2" s="1"/>
  <c r="J508" i="2"/>
  <c r="K508" i="2" s="1"/>
  <c r="J795" i="2"/>
  <c r="K795" i="2" s="1"/>
  <c r="J931" i="2"/>
  <c r="K931" i="2" s="1"/>
  <c r="J1059" i="2"/>
  <c r="K1059" i="2" s="1"/>
  <c r="J1187" i="2"/>
  <c r="K1187" i="2" s="1"/>
  <c r="J1307" i="2"/>
  <c r="K1307" i="2" s="1"/>
  <c r="J1371" i="2"/>
  <c r="K1371" i="2" s="1"/>
  <c r="J1427" i="2"/>
  <c r="K1427" i="2" s="1"/>
  <c r="J1464" i="2"/>
  <c r="K1464" i="2" s="1"/>
  <c r="J1496" i="2"/>
  <c r="K1496" i="2" s="1"/>
  <c r="J1528" i="2"/>
  <c r="K1528" i="2" s="1"/>
  <c r="J1560" i="2"/>
  <c r="K1560" i="2" s="1"/>
  <c r="J1592" i="2"/>
  <c r="K1592" i="2" s="1"/>
  <c r="J1624" i="2"/>
  <c r="K1624" i="2" s="1"/>
  <c r="J1656" i="2"/>
  <c r="K1656" i="2" s="1"/>
  <c r="J1688" i="2"/>
  <c r="K1688" i="2" s="1"/>
  <c r="J1720" i="2"/>
  <c r="K1720" i="2" s="1"/>
  <c r="J1752" i="2"/>
  <c r="K1752" i="2" s="1"/>
  <c r="J1784" i="2"/>
  <c r="K1784" i="2" s="1"/>
  <c r="J1816" i="2"/>
  <c r="K1816" i="2" s="1"/>
  <c r="J1848" i="2"/>
  <c r="K1848" i="2" s="1"/>
  <c r="J1880" i="2"/>
  <c r="K1880" i="2" s="1"/>
  <c r="J1912" i="2"/>
  <c r="K1912" i="2" s="1"/>
  <c r="J1944" i="2"/>
  <c r="K1944" i="2" s="1"/>
  <c r="J1976" i="2"/>
  <c r="K1976" i="2" s="1"/>
  <c r="J2008" i="2"/>
  <c r="K2008" i="2" s="1"/>
  <c r="J2040" i="2"/>
  <c r="K2040" i="2" s="1"/>
  <c r="J2072" i="2"/>
  <c r="K2072" i="2" s="1"/>
  <c r="J2104" i="2"/>
  <c r="K2104" i="2" s="1"/>
  <c r="J2136" i="2"/>
  <c r="K2136" i="2" s="1"/>
  <c r="J2168" i="2"/>
  <c r="K2168" i="2" s="1"/>
  <c r="J2200" i="2"/>
  <c r="K2200" i="2" s="1"/>
  <c r="J2232" i="2"/>
  <c r="K2232" i="2" s="1"/>
  <c r="J2264" i="2"/>
  <c r="K2264" i="2" s="1"/>
  <c r="J2296" i="2"/>
  <c r="K2296" i="2" s="1"/>
  <c r="J2328" i="2"/>
  <c r="K2328" i="2" s="1"/>
  <c r="J2360" i="2"/>
  <c r="K2360" i="2" s="1"/>
  <c r="J2392" i="2"/>
  <c r="K2392" i="2" s="1"/>
  <c r="J2424" i="2"/>
  <c r="K2424" i="2" s="1"/>
  <c r="J2456" i="2"/>
  <c r="K2456" i="2" s="1"/>
  <c r="J2488" i="2"/>
  <c r="K2488" i="2" s="1"/>
  <c r="J2520" i="2"/>
  <c r="K2520" i="2" s="1"/>
  <c r="J2552" i="2"/>
  <c r="K2552" i="2" s="1"/>
  <c r="J2584" i="2"/>
  <c r="K2584" i="2" s="1"/>
  <c r="J2616" i="2"/>
  <c r="K2616" i="2" s="1"/>
  <c r="J2648" i="2"/>
  <c r="K2648" i="2" s="1"/>
  <c r="J2680" i="2"/>
  <c r="K2680" i="2" s="1"/>
  <c r="J2712" i="2"/>
  <c r="K2712" i="2" s="1"/>
  <c r="J2734" i="2"/>
  <c r="K2734" i="2" s="1"/>
  <c r="J2757" i="2"/>
  <c r="K2757" i="2" s="1"/>
  <c r="J2776" i="2"/>
  <c r="K2776" i="2" s="1"/>
  <c r="J2798" i="2"/>
  <c r="K2798" i="2" s="1"/>
  <c r="J2821" i="2"/>
  <c r="K2821" i="2" s="1"/>
  <c r="J2840" i="2"/>
  <c r="K2840" i="2" s="1"/>
  <c r="J2862" i="2"/>
  <c r="K2862" i="2" s="1"/>
  <c r="J2885" i="2"/>
  <c r="K2885" i="2" s="1"/>
  <c r="J2904" i="2"/>
  <c r="K2904" i="2" s="1"/>
  <c r="J2926" i="2"/>
  <c r="K2926" i="2" s="1"/>
  <c r="J2949" i="2"/>
  <c r="K2949" i="2" s="1"/>
  <c r="J2968" i="2"/>
  <c r="K2968" i="2" s="1"/>
  <c r="J2990" i="2"/>
  <c r="K2990" i="2" s="1"/>
  <c r="J3013" i="2"/>
  <c r="K3013" i="2" s="1"/>
  <c r="J3032" i="2"/>
  <c r="K3032" i="2" s="1"/>
  <c r="J3054" i="2"/>
  <c r="K3054" i="2" s="1"/>
  <c r="J3077" i="2"/>
  <c r="K3077" i="2" s="1"/>
  <c r="J3096" i="2"/>
  <c r="K3096" i="2" s="1"/>
  <c r="J3118" i="2"/>
  <c r="K3118" i="2" s="1"/>
  <c r="J3141" i="2"/>
  <c r="K3141" i="2" s="1"/>
  <c r="J3160" i="2"/>
  <c r="K3160" i="2" s="1"/>
  <c r="J3182" i="2"/>
  <c r="K3182" i="2" s="1"/>
  <c r="J3205" i="2"/>
  <c r="K3205" i="2" s="1"/>
  <c r="J3224" i="2"/>
  <c r="K3224" i="2" s="1"/>
  <c r="J3246" i="2"/>
  <c r="K3246" i="2" s="1"/>
  <c r="J3269" i="2"/>
  <c r="K3269" i="2" s="1"/>
  <c r="J3288" i="2"/>
  <c r="K3288" i="2" s="1"/>
  <c r="J3310" i="2"/>
  <c r="K3310" i="2" s="1"/>
  <c r="J3333" i="2"/>
  <c r="K3333" i="2" s="1"/>
  <c r="J3352" i="2"/>
  <c r="K3352" i="2" s="1"/>
  <c r="J3374" i="2"/>
  <c r="K3374" i="2" s="1"/>
  <c r="J3397" i="2"/>
  <c r="K3397" i="2" s="1"/>
  <c r="J3416" i="2"/>
  <c r="K3416" i="2" s="1"/>
  <c r="J4997" i="2"/>
  <c r="K4997" i="2" s="1"/>
  <c r="J4989" i="2"/>
  <c r="K4989" i="2" s="1"/>
  <c r="J4981" i="2"/>
  <c r="K4981" i="2" s="1"/>
  <c r="J4973" i="2"/>
  <c r="K4973" i="2" s="1"/>
  <c r="J4965" i="2"/>
  <c r="K4965" i="2" s="1"/>
  <c r="J4957" i="2"/>
  <c r="K4957" i="2" s="1"/>
  <c r="J4949" i="2"/>
  <c r="K4949" i="2" s="1"/>
  <c r="J4941" i="2"/>
  <c r="K4941" i="2" s="1"/>
  <c r="J4933" i="2"/>
  <c r="K4933" i="2" s="1"/>
  <c r="J4925" i="2"/>
  <c r="K4925" i="2" s="1"/>
  <c r="J4917" i="2"/>
  <c r="K4917" i="2" s="1"/>
  <c r="J4909" i="2"/>
  <c r="K4909" i="2" s="1"/>
  <c r="J4901" i="2"/>
  <c r="K4901" i="2" s="1"/>
  <c r="J4893" i="2"/>
  <c r="K4893" i="2" s="1"/>
  <c r="J4885" i="2"/>
  <c r="K4885" i="2" s="1"/>
  <c r="J4877" i="2"/>
  <c r="K4877" i="2" s="1"/>
  <c r="J4869" i="2"/>
  <c r="K4869" i="2" s="1"/>
  <c r="J4861" i="2"/>
  <c r="K4861" i="2" s="1"/>
  <c r="J4853" i="2"/>
  <c r="K4853" i="2" s="1"/>
  <c r="J4845" i="2"/>
  <c r="K4845" i="2" s="1"/>
  <c r="J4837" i="2"/>
  <c r="K4837" i="2" s="1"/>
  <c r="J4829" i="2"/>
  <c r="K4829" i="2" s="1"/>
  <c r="J4821" i="2"/>
  <c r="K4821" i="2" s="1"/>
  <c r="J4813" i="2"/>
  <c r="K4813" i="2" s="1"/>
  <c r="J4805" i="2"/>
  <c r="K4805" i="2" s="1"/>
  <c r="J4797" i="2"/>
  <c r="K4797" i="2" s="1"/>
  <c r="J4789" i="2"/>
  <c r="K4789" i="2" s="1"/>
  <c r="J4781" i="2"/>
  <c r="K4781" i="2" s="1"/>
  <c r="J4773" i="2"/>
  <c r="K4773" i="2" s="1"/>
  <c r="J4765" i="2"/>
  <c r="K4765" i="2" s="1"/>
  <c r="J4757" i="2"/>
  <c r="K4757" i="2" s="1"/>
  <c r="J4749" i="2"/>
  <c r="K4749" i="2" s="1"/>
  <c r="J4741" i="2"/>
  <c r="K4741" i="2" s="1"/>
  <c r="J4733" i="2"/>
  <c r="K4733" i="2" s="1"/>
  <c r="J4725" i="2"/>
  <c r="K4725" i="2" s="1"/>
  <c r="J4717" i="2"/>
  <c r="K4717" i="2" s="1"/>
  <c r="J4709" i="2"/>
  <c r="K4709" i="2" s="1"/>
  <c r="J4701" i="2"/>
  <c r="K4701" i="2" s="1"/>
  <c r="J4693" i="2"/>
  <c r="K4693" i="2" s="1"/>
  <c r="J4685" i="2"/>
  <c r="K4685" i="2" s="1"/>
  <c r="J4677" i="2"/>
  <c r="K4677" i="2" s="1"/>
  <c r="J4669" i="2"/>
  <c r="K4669" i="2" s="1"/>
  <c r="J4661" i="2"/>
  <c r="K4661" i="2" s="1"/>
  <c r="J4653" i="2"/>
  <c r="K4653" i="2" s="1"/>
  <c r="J4645" i="2"/>
  <c r="K4645" i="2" s="1"/>
  <c r="J4637" i="2"/>
  <c r="K4637" i="2" s="1"/>
  <c r="J4629" i="2"/>
  <c r="K4629" i="2" s="1"/>
  <c r="J4621" i="2"/>
  <c r="K4621" i="2" s="1"/>
  <c r="J4613" i="2"/>
  <c r="K4613" i="2" s="1"/>
  <c r="J4605" i="2"/>
  <c r="K4605" i="2" s="1"/>
  <c r="J4597" i="2"/>
  <c r="K4597" i="2" s="1"/>
  <c r="J4589" i="2"/>
  <c r="K4589" i="2" s="1"/>
  <c r="J4581" i="2"/>
  <c r="K4581" i="2" s="1"/>
  <c r="J4573" i="2"/>
  <c r="K4573" i="2" s="1"/>
  <c r="J4565" i="2"/>
  <c r="K4565" i="2" s="1"/>
  <c r="J4557" i="2"/>
  <c r="K4557" i="2" s="1"/>
  <c r="J4549" i="2"/>
  <c r="K4549" i="2" s="1"/>
  <c r="J4541" i="2"/>
  <c r="K4541" i="2" s="1"/>
  <c r="J4533" i="2"/>
  <c r="K4533" i="2" s="1"/>
  <c r="J4525" i="2"/>
  <c r="K4525" i="2" s="1"/>
  <c r="J4517" i="2"/>
  <c r="K4517" i="2" s="1"/>
  <c r="J4509" i="2"/>
  <c r="K4509" i="2" s="1"/>
  <c r="J4501" i="2"/>
  <c r="K4501" i="2" s="1"/>
  <c r="J4493" i="2"/>
  <c r="K4493" i="2" s="1"/>
  <c r="J4485" i="2"/>
  <c r="K4485" i="2" s="1"/>
  <c r="J4477" i="2"/>
  <c r="K4477" i="2" s="1"/>
  <c r="J4469" i="2"/>
  <c r="K4469" i="2" s="1"/>
  <c r="J4461" i="2"/>
  <c r="K4461" i="2" s="1"/>
  <c r="J4453" i="2"/>
  <c r="K4453" i="2" s="1"/>
  <c r="J4445" i="2"/>
  <c r="K4445" i="2" s="1"/>
  <c r="J4437" i="2"/>
  <c r="K4437" i="2" s="1"/>
  <c r="J4429" i="2"/>
  <c r="K4429" i="2" s="1"/>
  <c r="J4421" i="2"/>
  <c r="K4421" i="2" s="1"/>
  <c r="J4413" i="2"/>
  <c r="K4413" i="2" s="1"/>
  <c r="J4402" i="2"/>
  <c r="K4402" i="2" s="1"/>
  <c r="J4392" i="2"/>
  <c r="K4392" i="2" s="1"/>
  <c r="J4382" i="2"/>
  <c r="K4382" i="2" s="1"/>
  <c r="J4370" i="2"/>
  <c r="K4370" i="2" s="1"/>
  <c r="J4360" i="2"/>
  <c r="K4360" i="2" s="1"/>
  <c r="J4350" i="2"/>
  <c r="K4350" i="2" s="1"/>
  <c r="J4338" i="2"/>
  <c r="K4338" i="2" s="1"/>
  <c r="J4328" i="2"/>
  <c r="K4328" i="2" s="1"/>
  <c r="J4318" i="2"/>
  <c r="K4318" i="2" s="1"/>
  <c r="J4306" i="2"/>
  <c r="K4306" i="2" s="1"/>
  <c r="J4296" i="2"/>
  <c r="K4296" i="2" s="1"/>
  <c r="J4286" i="2"/>
  <c r="K4286" i="2" s="1"/>
  <c r="J4273" i="2"/>
  <c r="K4273" i="2" s="1"/>
  <c r="J4262" i="2"/>
  <c r="K4262" i="2" s="1"/>
  <c r="J4248" i="2"/>
  <c r="K4248" i="2" s="1"/>
  <c r="J4234" i="2"/>
  <c r="K4234" i="2" s="1"/>
  <c r="J4223" i="2"/>
  <c r="K4223" i="2" s="1"/>
  <c r="J4209" i="2"/>
  <c r="K4209" i="2" s="1"/>
  <c r="J4198" i="2"/>
  <c r="K4198" i="2" s="1"/>
  <c r="J4183" i="2"/>
  <c r="K4183" i="2" s="1"/>
  <c r="J4167" i="2"/>
  <c r="K4167" i="2" s="1"/>
  <c r="J4151" i="2"/>
  <c r="K4151" i="2" s="1"/>
  <c r="J4128" i="2"/>
  <c r="K4128" i="2" s="1"/>
  <c r="J4110" i="2"/>
  <c r="K4110" i="2" s="1"/>
  <c r="J4087" i="2"/>
  <c r="K4087" i="2" s="1"/>
  <c r="J4064" i="2"/>
  <c r="K4064" i="2" s="1"/>
  <c r="J4046" i="2"/>
  <c r="K4046" i="2" s="1"/>
  <c r="J4023" i="2"/>
  <c r="K4023" i="2" s="1"/>
  <c r="J4000" i="2"/>
  <c r="K4000" i="2" s="1"/>
  <c r="J3982" i="2"/>
  <c r="K3982" i="2" s="1"/>
  <c r="J3959" i="2"/>
  <c r="K3959" i="2" s="1"/>
  <c r="J3936" i="2"/>
  <c r="K3936" i="2" s="1"/>
  <c r="J3918" i="2"/>
  <c r="K3918" i="2" s="1"/>
  <c r="J3895" i="2"/>
  <c r="K3895" i="2" s="1"/>
  <c r="J3872" i="2"/>
  <c r="K3872" i="2" s="1"/>
  <c r="J3854" i="2"/>
  <c r="K3854" i="2" s="1"/>
  <c r="J3831" i="2"/>
  <c r="K3831" i="2" s="1"/>
  <c r="J3808" i="2"/>
  <c r="K3808" i="2" s="1"/>
  <c r="J3790" i="2"/>
  <c r="K3790" i="2" s="1"/>
  <c r="J3761" i="2"/>
  <c r="K3761" i="2" s="1"/>
  <c r="J3730" i="2"/>
  <c r="K3730" i="2" s="1"/>
  <c r="J3706" i="2"/>
  <c r="K3706" i="2" s="1"/>
  <c r="J3672" i="2"/>
  <c r="K3672" i="2" s="1"/>
  <c r="J3631" i="2"/>
  <c r="K3631" i="2" s="1"/>
  <c r="J3597" i="2"/>
  <c r="K3597" i="2" s="1"/>
  <c r="J3550" i="2"/>
  <c r="K3550" i="2" s="1"/>
  <c r="J3503" i="2"/>
  <c r="K3503" i="2" s="1"/>
  <c r="J3469" i="2"/>
  <c r="K3469" i="2" s="1"/>
  <c r="J3421" i="2"/>
  <c r="K3421" i="2" s="1"/>
  <c r="J3334" i="2"/>
  <c r="K3334" i="2" s="1"/>
  <c r="J3248" i="2"/>
  <c r="K3248" i="2" s="1"/>
  <c r="J3165" i="2"/>
  <c r="K3165" i="2" s="1"/>
  <c r="J3078" i="2"/>
  <c r="K3078" i="2" s="1"/>
  <c r="J2992" i="2"/>
  <c r="K2992" i="2" s="1"/>
  <c r="J2909" i="2"/>
  <c r="K2909" i="2" s="1"/>
  <c r="J2822" i="2"/>
  <c r="K2822" i="2" s="1"/>
  <c r="J2736" i="2"/>
  <c r="K2736" i="2" s="1"/>
  <c r="J2622" i="2"/>
  <c r="K2622" i="2" s="1"/>
  <c r="J2494" i="2"/>
  <c r="K2494" i="2" s="1"/>
  <c r="J2366" i="2"/>
  <c r="K2366" i="2" s="1"/>
  <c r="J2238" i="2"/>
  <c r="K2238" i="2" s="1"/>
  <c r="J2110" i="2"/>
  <c r="K2110" i="2" s="1"/>
  <c r="J1982" i="2"/>
  <c r="K1982" i="2" s="1"/>
  <c r="J1854" i="2"/>
  <c r="K1854" i="2" s="1"/>
  <c r="J1726" i="2"/>
  <c r="K1726" i="2" s="1"/>
  <c r="J1598" i="2"/>
  <c r="K1598" i="2" s="1"/>
  <c r="J1470" i="2"/>
  <c r="K1470" i="2" s="1"/>
  <c r="J1211" i="2"/>
  <c r="K1211" i="2" s="1"/>
  <c r="J604" i="2"/>
  <c r="K604" i="2" s="1"/>
  <c r="L2" i="2"/>
  <c r="M2" i="2" s="1"/>
  <c r="L10" i="2"/>
  <c r="M10" i="2" s="1"/>
  <c r="L18" i="2"/>
  <c r="M18" i="2" s="1"/>
  <c r="L26" i="2"/>
  <c r="M26" i="2" s="1"/>
  <c r="L34" i="2"/>
  <c r="M34" i="2" s="1"/>
  <c r="L42" i="2"/>
  <c r="M42" i="2" s="1"/>
  <c r="L50" i="2"/>
  <c r="M50" i="2" s="1"/>
  <c r="L58" i="2"/>
  <c r="M58" i="2" s="1"/>
  <c r="L66" i="2"/>
  <c r="M66" i="2" s="1"/>
  <c r="L74" i="2"/>
  <c r="M74" i="2" s="1"/>
  <c r="L82" i="2"/>
  <c r="M82" i="2" s="1"/>
  <c r="L90" i="2"/>
  <c r="M90" i="2" s="1"/>
  <c r="L98" i="2"/>
  <c r="M98" i="2" s="1"/>
  <c r="L106" i="2"/>
  <c r="M106" i="2" s="1"/>
  <c r="L114" i="2"/>
  <c r="M114" i="2" s="1"/>
  <c r="L122" i="2"/>
  <c r="M122" i="2" s="1"/>
  <c r="L130" i="2"/>
  <c r="M130" i="2" s="1"/>
  <c r="L138" i="2"/>
  <c r="M138" i="2" s="1"/>
  <c r="L146" i="2"/>
  <c r="M146" i="2" s="1"/>
  <c r="L154" i="2"/>
  <c r="M154" i="2" s="1"/>
  <c r="L162" i="2"/>
  <c r="M162" i="2" s="1"/>
  <c r="L170" i="2"/>
  <c r="M170" i="2" s="1"/>
  <c r="L178" i="2"/>
  <c r="M178" i="2" s="1"/>
  <c r="L186" i="2"/>
  <c r="M186" i="2" s="1"/>
  <c r="L194" i="2"/>
  <c r="M194" i="2" s="1"/>
  <c r="L202" i="2"/>
  <c r="M202" i="2" s="1"/>
  <c r="L210" i="2"/>
  <c r="M210" i="2" s="1"/>
  <c r="L218" i="2"/>
  <c r="M218" i="2" s="1"/>
  <c r="L226" i="2"/>
  <c r="M226" i="2" s="1"/>
  <c r="L234" i="2"/>
  <c r="M234" i="2" s="1"/>
  <c r="L242" i="2"/>
  <c r="M242" i="2" s="1"/>
  <c r="L250" i="2"/>
  <c r="M250" i="2" s="1"/>
  <c r="L258" i="2"/>
  <c r="M258" i="2" s="1"/>
  <c r="L266" i="2"/>
  <c r="M266" i="2" s="1"/>
  <c r="L274" i="2"/>
  <c r="M274" i="2" s="1"/>
  <c r="L282" i="2"/>
  <c r="M282" i="2" s="1"/>
  <c r="L3" i="2"/>
  <c r="M3" i="2" s="1"/>
  <c r="L4" i="2"/>
  <c r="M4" i="2" s="1"/>
  <c r="L5" i="2"/>
  <c r="M5" i="2" s="1"/>
  <c r="L13" i="2"/>
  <c r="M13" i="2" s="1"/>
  <c r="L21" i="2"/>
  <c r="M21" i="2" s="1"/>
  <c r="L29" i="2"/>
  <c r="M29" i="2" s="1"/>
  <c r="L37" i="2"/>
  <c r="M37" i="2" s="1"/>
  <c r="L45" i="2"/>
  <c r="M45" i="2" s="1"/>
  <c r="L53" i="2"/>
  <c r="M53" i="2" s="1"/>
  <c r="L61" i="2"/>
  <c r="M61" i="2" s="1"/>
  <c r="L69" i="2"/>
  <c r="M69" i="2" s="1"/>
  <c r="L77" i="2"/>
  <c r="M77" i="2" s="1"/>
  <c r="L85" i="2"/>
  <c r="M85" i="2" s="1"/>
  <c r="L93" i="2"/>
  <c r="M93" i="2" s="1"/>
  <c r="L101" i="2"/>
  <c r="M101" i="2" s="1"/>
  <c r="L109" i="2"/>
  <c r="M109" i="2" s="1"/>
  <c r="L117" i="2"/>
  <c r="M117" i="2" s="1"/>
  <c r="L125" i="2"/>
  <c r="M125" i="2" s="1"/>
  <c r="L133" i="2"/>
  <c r="M133" i="2" s="1"/>
  <c r="L141" i="2"/>
  <c r="M141" i="2" s="1"/>
  <c r="L149" i="2"/>
  <c r="M149" i="2" s="1"/>
  <c r="L157" i="2"/>
  <c r="M157" i="2" s="1"/>
  <c r="L165" i="2"/>
  <c r="M165" i="2" s="1"/>
  <c r="L173" i="2"/>
  <c r="M173" i="2" s="1"/>
  <c r="L181" i="2"/>
  <c r="M181" i="2" s="1"/>
  <c r="L189" i="2"/>
  <c r="M189" i="2" s="1"/>
  <c r="L197" i="2"/>
  <c r="M197" i="2" s="1"/>
  <c r="L205" i="2"/>
  <c r="M205" i="2" s="1"/>
  <c r="L213" i="2"/>
  <c r="M213" i="2" s="1"/>
  <c r="L221" i="2"/>
  <c r="M221" i="2" s="1"/>
  <c r="L229" i="2"/>
  <c r="M229" i="2" s="1"/>
  <c r="L237" i="2"/>
  <c r="M237" i="2" s="1"/>
  <c r="L245" i="2"/>
  <c r="M245" i="2" s="1"/>
  <c r="L253" i="2"/>
  <c r="M253" i="2" s="1"/>
  <c r="L261" i="2"/>
  <c r="M261" i="2" s="1"/>
  <c r="L269" i="2"/>
  <c r="M269" i="2" s="1"/>
  <c r="L277" i="2"/>
  <c r="M277" i="2" s="1"/>
  <c r="L285" i="2"/>
  <c r="M285" i="2" s="1"/>
  <c r="L293" i="2"/>
  <c r="M293" i="2" s="1"/>
  <c r="L301" i="2"/>
  <c r="M301" i="2" s="1"/>
  <c r="L309" i="2"/>
  <c r="M309" i="2" s="1"/>
  <c r="L317" i="2"/>
  <c r="M317" i="2" s="1"/>
  <c r="L325" i="2"/>
  <c r="M325" i="2" s="1"/>
  <c r="L333" i="2"/>
  <c r="M333" i="2" s="1"/>
  <c r="L341" i="2"/>
  <c r="M341" i="2" s="1"/>
  <c r="L349" i="2"/>
  <c r="M349" i="2" s="1"/>
  <c r="L357" i="2"/>
  <c r="M357" i="2" s="1"/>
  <c r="L365" i="2"/>
  <c r="M365" i="2" s="1"/>
  <c r="L373" i="2"/>
  <c r="M373" i="2" s="1"/>
  <c r="L381" i="2"/>
  <c r="M381" i="2" s="1"/>
  <c r="L389" i="2"/>
  <c r="M389" i="2" s="1"/>
  <c r="L397" i="2"/>
  <c r="M397" i="2" s="1"/>
  <c r="L405" i="2"/>
  <c r="M405" i="2" s="1"/>
  <c r="L413" i="2"/>
  <c r="M413" i="2" s="1"/>
  <c r="L421" i="2"/>
  <c r="M421" i="2" s="1"/>
  <c r="L429" i="2"/>
  <c r="M429" i="2" s="1"/>
  <c r="L437" i="2"/>
  <c r="M437" i="2" s="1"/>
  <c r="L445" i="2"/>
  <c r="M445" i="2" s="1"/>
  <c r="L453" i="2"/>
  <c r="M453" i="2" s="1"/>
  <c r="L461" i="2"/>
  <c r="M461" i="2" s="1"/>
  <c r="L469" i="2"/>
  <c r="M469" i="2" s="1"/>
  <c r="L477" i="2"/>
  <c r="M477" i="2" s="1"/>
  <c r="L485" i="2"/>
  <c r="M485" i="2" s="1"/>
  <c r="L493" i="2"/>
  <c r="M493" i="2" s="1"/>
  <c r="L501" i="2"/>
  <c r="M501" i="2" s="1"/>
  <c r="L509" i="2"/>
  <c r="M509" i="2" s="1"/>
  <c r="L517" i="2"/>
  <c r="M517" i="2" s="1"/>
  <c r="L525" i="2"/>
  <c r="M525" i="2" s="1"/>
  <c r="L533" i="2"/>
  <c r="M533" i="2" s="1"/>
  <c r="L541" i="2"/>
  <c r="M541" i="2" s="1"/>
  <c r="L549" i="2"/>
  <c r="M549" i="2" s="1"/>
  <c r="L557" i="2"/>
  <c r="M557" i="2" s="1"/>
  <c r="L565" i="2"/>
  <c r="M565" i="2" s="1"/>
  <c r="L573" i="2"/>
  <c r="M573" i="2" s="1"/>
  <c r="L581" i="2"/>
  <c r="M581" i="2" s="1"/>
  <c r="L589" i="2"/>
  <c r="M589" i="2" s="1"/>
  <c r="L597" i="2"/>
  <c r="M597" i="2" s="1"/>
  <c r="L605" i="2"/>
  <c r="M605" i="2" s="1"/>
  <c r="L613" i="2"/>
  <c r="M613" i="2" s="1"/>
  <c r="L621" i="2"/>
  <c r="M621" i="2" s="1"/>
  <c r="L629" i="2"/>
  <c r="M629" i="2" s="1"/>
  <c r="L637" i="2"/>
  <c r="M637" i="2" s="1"/>
  <c r="L645" i="2"/>
  <c r="M645" i="2" s="1"/>
  <c r="L6" i="2"/>
  <c r="M6" i="2" s="1"/>
  <c r="L14" i="2"/>
  <c r="M14" i="2" s="1"/>
  <c r="L22" i="2"/>
  <c r="M22" i="2" s="1"/>
  <c r="L30" i="2"/>
  <c r="M30" i="2" s="1"/>
  <c r="L38" i="2"/>
  <c r="M38" i="2" s="1"/>
  <c r="L46" i="2"/>
  <c r="M46" i="2" s="1"/>
  <c r="L54" i="2"/>
  <c r="M54" i="2" s="1"/>
  <c r="L62" i="2"/>
  <c r="M62" i="2" s="1"/>
  <c r="L70" i="2"/>
  <c r="M70" i="2" s="1"/>
  <c r="L78" i="2"/>
  <c r="M78" i="2" s="1"/>
  <c r="L86" i="2"/>
  <c r="M86" i="2" s="1"/>
  <c r="L94" i="2"/>
  <c r="M94" i="2" s="1"/>
  <c r="L102" i="2"/>
  <c r="M102" i="2" s="1"/>
  <c r="L110" i="2"/>
  <c r="M110" i="2" s="1"/>
  <c r="L118" i="2"/>
  <c r="M118" i="2" s="1"/>
  <c r="L126" i="2"/>
  <c r="M126" i="2" s="1"/>
  <c r="L134" i="2"/>
  <c r="M134" i="2" s="1"/>
  <c r="L142" i="2"/>
  <c r="M142" i="2" s="1"/>
  <c r="L150" i="2"/>
  <c r="M150" i="2" s="1"/>
  <c r="L158" i="2"/>
  <c r="M158" i="2" s="1"/>
  <c r="L166" i="2"/>
  <c r="M166" i="2" s="1"/>
  <c r="L174" i="2"/>
  <c r="M174" i="2" s="1"/>
  <c r="L182" i="2"/>
  <c r="M182" i="2" s="1"/>
  <c r="L190" i="2"/>
  <c r="M190" i="2" s="1"/>
  <c r="L198" i="2"/>
  <c r="M198" i="2" s="1"/>
  <c r="L206" i="2"/>
  <c r="M206" i="2" s="1"/>
  <c r="L214" i="2"/>
  <c r="M214" i="2" s="1"/>
  <c r="L222" i="2"/>
  <c r="M222" i="2" s="1"/>
  <c r="L230" i="2"/>
  <c r="M230" i="2" s="1"/>
  <c r="L238" i="2"/>
  <c r="M238" i="2" s="1"/>
  <c r="L246" i="2"/>
  <c r="M246" i="2" s="1"/>
  <c r="L254" i="2"/>
  <c r="M254" i="2" s="1"/>
  <c r="L262" i="2"/>
  <c r="M262" i="2" s="1"/>
  <c r="L270" i="2"/>
  <c r="M270" i="2" s="1"/>
  <c r="L278" i="2"/>
  <c r="M278" i="2" s="1"/>
  <c r="L286" i="2"/>
  <c r="M286" i="2" s="1"/>
  <c r="L294" i="2"/>
  <c r="M294" i="2" s="1"/>
  <c r="L302" i="2"/>
  <c r="M302" i="2" s="1"/>
  <c r="L310" i="2"/>
  <c r="M310" i="2" s="1"/>
  <c r="L318" i="2"/>
  <c r="M318" i="2" s="1"/>
  <c r="L326" i="2"/>
  <c r="M326" i="2" s="1"/>
  <c r="L334" i="2"/>
  <c r="M334" i="2" s="1"/>
  <c r="L342" i="2"/>
  <c r="M342" i="2" s="1"/>
  <c r="L350" i="2"/>
  <c r="M350" i="2" s="1"/>
  <c r="L358" i="2"/>
  <c r="M358" i="2" s="1"/>
  <c r="L366" i="2"/>
  <c r="M366" i="2" s="1"/>
  <c r="L374" i="2"/>
  <c r="M374" i="2" s="1"/>
  <c r="L382" i="2"/>
  <c r="M382" i="2" s="1"/>
  <c r="L390" i="2"/>
  <c r="M390" i="2" s="1"/>
  <c r="L398" i="2"/>
  <c r="M398" i="2" s="1"/>
  <c r="L406" i="2"/>
  <c r="M406" i="2" s="1"/>
  <c r="L414" i="2"/>
  <c r="M414" i="2" s="1"/>
  <c r="L422" i="2"/>
  <c r="M422" i="2" s="1"/>
  <c r="L430" i="2"/>
  <c r="M430" i="2" s="1"/>
  <c r="L438" i="2"/>
  <c r="M438" i="2" s="1"/>
  <c r="L446" i="2"/>
  <c r="M446" i="2" s="1"/>
  <c r="L454" i="2"/>
  <c r="M454" i="2" s="1"/>
  <c r="L462" i="2"/>
  <c r="M462" i="2" s="1"/>
  <c r="L470" i="2"/>
  <c r="M470" i="2" s="1"/>
  <c r="L478" i="2"/>
  <c r="M478" i="2" s="1"/>
  <c r="L486" i="2"/>
  <c r="M486" i="2" s="1"/>
  <c r="L494" i="2"/>
  <c r="M494" i="2" s="1"/>
  <c r="L502" i="2"/>
  <c r="M502" i="2" s="1"/>
  <c r="L510" i="2"/>
  <c r="M510" i="2" s="1"/>
  <c r="L518" i="2"/>
  <c r="M518" i="2" s="1"/>
  <c r="L526" i="2"/>
  <c r="M526" i="2" s="1"/>
  <c r="L534" i="2"/>
  <c r="M534" i="2" s="1"/>
  <c r="L542" i="2"/>
  <c r="M542" i="2" s="1"/>
  <c r="L550" i="2"/>
  <c r="M550" i="2" s="1"/>
  <c r="L558" i="2"/>
  <c r="M558" i="2" s="1"/>
  <c r="L566" i="2"/>
  <c r="M566" i="2" s="1"/>
  <c r="L574" i="2"/>
  <c r="M574" i="2" s="1"/>
  <c r="L582" i="2"/>
  <c r="M582" i="2" s="1"/>
  <c r="L590" i="2"/>
  <c r="M590" i="2" s="1"/>
  <c r="L598" i="2"/>
  <c r="M598" i="2" s="1"/>
  <c r="L606" i="2"/>
  <c r="M606" i="2" s="1"/>
  <c r="L614" i="2"/>
  <c r="M614" i="2" s="1"/>
  <c r="L622" i="2"/>
  <c r="M622" i="2" s="1"/>
  <c r="L630" i="2"/>
  <c r="M630" i="2" s="1"/>
  <c r="L638" i="2"/>
  <c r="M638" i="2" s="1"/>
  <c r="L646" i="2"/>
  <c r="M646" i="2" s="1"/>
  <c r="L654" i="2"/>
  <c r="M654" i="2" s="1"/>
  <c r="L662" i="2"/>
  <c r="M662" i="2" s="1"/>
  <c r="L670" i="2"/>
  <c r="M670" i="2" s="1"/>
  <c r="L678" i="2"/>
  <c r="M678" i="2" s="1"/>
  <c r="L7" i="2"/>
  <c r="M7" i="2" s="1"/>
  <c r="L15" i="2"/>
  <c r="M15" i="2" s="1"/>
  <c r="L23" i="2"/>
  <c r="M23" i="2" s="1"/>
  <c r="L31" i="2"/>
  <c r="M31" i="2" s="1"/>
  <c r="L39" i="2"/>
  <c r="M39" i="2" s="1"/>
  <c r="L47" i="2"/>
  <c r="M47" i="2" s="1"/>
  <c r="L55" i="2"/>
  <c r="M55" i="2" s="1"/>
  <c r="L63" i="2"/>
  <c r="M63" i="2" s="1"/>
  <c r="L71" i="2"/>
  <c r="M71" i="2" s="1"/>
  <c r="L79" i="2"/>
  <c r="M79" i="2" s="1"/>
  <c r="L87" i="2"/>
  <c r="M87" i="2" s="1"/>
  <c r="L95" i="2"/>
  <c r="M95" i="2" s="1"/>
  <c r="L103" i="2"/>
  <c r="M103" i="2" s="1"/>
  <c r="L111" i="2"/>
  <c r="M111" i="2" s="1"/>
  <c r="L119" i="2"/>
  <c r="M119" i="2" s="1"/>
  <c r="L127" i="2"/>
  <c r="M127" i="2" s="1"/>
  <c r="L135" i="2"/>
  <c r="M135" i="2" s="1"/>
  <c r="L143" i="2"/>
  <c r="M143" i="2" s="1"/>
  <c r="L151" i="2"/>
  <c r="M151" i="2" s="1"/>
  <c r="L159" i="2"/>
  <c r="M159" i="2" s="1"/>
  <c r="L167" i="2"/>
  <c r="M167" i="2" s="1"/>
  <c r="L175" i="2"/>
  <c r="M175" i="2" s="1"/>
  <c r="L183" i="2"/>
  <c r="M183" i="2" s="1"/>
  <c r="L191" i="2"/>
  <c r="M191" i="2" s="1"/>
  <c r="L199" i="2"/>
  <c r="M199" i="2" s="1"/>
  <c r="L207" i="2"/>
  <c r="M207" i="2" s="1"/>
  <c r="L215" i="2"/>
  <c r="M215" i="2" s="1"/>
  <c r="L223" i="2"/>
  <c r="M223" i="2" s="1"/>
  <c r="L231" i="2"/>
  <c r="M231" i="2" s="1"/>
  <c r="L239" i="2"/>
  <c r="M239" i="2" s="1"/>
  <c r="L247" i="2"/>
  <c r="M247" i="2" s="1"/>
  <c r="L255" i="2"/>
  <c r="M255" i="2" s="1"/>
  <c r="L263" i="2"/>
  <c r="M263" i="2" s="1"/>
  <c r="L271" i="2"/>
  <c r="M271" i="2" s="1"/>
  <c r="L279" i="2"/>
  <c r="M279" i="2" s="1"/>
  <c r="L287" i="2"/>
  <c r="M287" i="2" s="1"/>
  <c r="L295" i="2"/>
  <c r="M295" i="2" s="1"/>
  <c r="L303" i="2"/>
  <c r="M303" i="2" s="1"/>
  <c r="L311" i="2"/>
  <c r="M311" i="2" s="1"/>
  <c r="L319" i="2"/>
  <c r="M319" i="2" s="1"/>
  <c r="L327" i="2"/>
  <c r="M327" i="2" s="1"/>
  <c r="L335" i="2"/>
  <c r="M335" i="2" s="1"/>
  <c r="L343" i="2"/>
  <c r="M343" i="2" s="1"/>
  <c r="L351" i="2"/>
  <c r="M351" i="2" s="1"/>
  <c r="L359" i="2"/>
  <c r="M359" i="2" s="1"/>
  <c r="L367" i="2"/>
  <c r="M367" i="2" s="1"/>
  <c r="L375" i="2"/>
  <c r="M375" i="2" s="1"/>
  <c r="L383" i="2"/>
  <c r="M383" i="2" s="1"/>
  <c r="L391" i="2"/>
  <c r="M391" i="2" s="1"/>
  <c r="L399" i="2"/>
  <c r="M399" i="2" s="1"/>
  <c r="L407" i="2"/>
  <c r="M407" i="2" s="1"/>
  <c r="L415" i="2"/>
  <c r="M415" i="2" s="1"/>
  <c r="L423" i="2"/>
  <c r="M423" i="2" s="1"/>
  <c r="L431" i="2"/>
  <c r="M431" i="2" s="1"/>
  <c r="L439" i="2"/>
  <c r="M439" i="2" s="1"/>
  <c r="L447" i="2"/>
  <c r="M447" i="2" s="1"/>
  <c r="L455" i="2"/>
  <c r="M455" i="2" s="1"/>
  <c r="L463" i="2"/>
  <c r="M463" i="2" s="1"/>
  <c r="L471" i="2"/>
  <c r="M471" i="2" s="1"/>
  <c r="L479" i="2"/>
  <c r="M479" i="2" s="1"/>
  <c r="L487" i="2"/>
  <c r="M487" i="2" s="1"/>
  <c r="L495" i="2"/>
  <c r="M495" i="2" s="1"/>
  <c r="L503" i="2"/>
  <c r="M503" i="2" s="1"/>
  <c r="L511" i="2"/>
  <c r="M511" i="2" s="1"/>
  <c r="L519" i="2"/>
  <c r="M519" i="2" s="1"/>
  <c r="L527" i="2"/>
  <c r="M527" i="2" s="1"/>
  <c r="L535" i="2"/>
  <c r="M535" i="2" s="1"/>
  <c r="L543" i="2"/>
  <c r="M543" i="2" s="1"/>
  <c r="L551" i="2"/>
  <c r="M551" i="2" s="1"/>
  <c r="L559" i="2"/>
  <c r="M559" i="2" s="1"/>
  <c r="L567" i="2"/>
  <c r="M567" i="2" s="1"/>
  <c r="L575" i="2"/>
  <c r="M575" i="2" s="1"/>
  <c r="L583" i="2"/>
  <c r="M583" i="2" s="1"/>
  <c r="L591" i="2"/>
  <c r="M591" i="2" s="1"/>
  <c r="L599" i="2"/>
  <c r="M599" i="2" s="1"/>
  <c r="L607" i="2"/>
  <c r="M607" i="2" s="1"/>
  <c r="L615" i="2"/>
  <c r="M615" i="2" s="1"/>
  <c r="L623" i="2"/>
  <c r="M623" i="2" s="1"/>
  <c r="L631" i="2"/>
  <c r="M631" i="2" s="1"/>
  <c r="L639" i="2"/>
  <c r="M639" i="2" s="1"/>
  <c r="L647" i="2"/>
  <c r="M647" i="2" s="1"/>
  <c r="L655" i="2"/>
  <c r="M655" i="2" s="1"/>
  <c r="L663" i="2"/>
  <c r="M663" i="2" s="1"/>
  <c r="L671" i="2"/>
  <c r="M671" i="2" s="1"/>
  <c r="L679" i="2"/>
  <c r="M679" i="2" s="1"/>
  <c r="L8" i="2"/>
  <c r="M8" i="2" s="1"/>
  <c r="L16" i="2"/>
  <c r="M16" i="2" s="1"/>
  <c r="L24" i="2"/>
  <c r="M24" i="2" s="1"/>
  <c r="L32" i="2"/>
  <c r="M32" i="2" s="1"/>
  <c r="L40" i="2"/>
  <c r="M40" i="2" s="1"/>
  <c r="L48" i="2"/>
  <c r="M48" i="2" s="1"/>
  <c r="L56" i="2"/>
  <c r="M56" i="2" s="1"/>
  <c r="L64" i="2"/>
  <c r="M64" i="2" s="1"/>
  <c r="L72" i="2"/>
  <c r="M72" i="2" s="1"/>
  <c r="L80" i="2"/>
  <c r="M80" i="2" s="1"/>
  <c r="L88" i="2"/>
  <c r="M88" i="2" s="1"/>
  <c r="L96" i="2"/>
  <c r="M96" i="2" s="1"/>
  <c r="L104" i="2"/>
  <c r="M104" i="2" s="1"/>
  <c r="L112" i="2"/>
  <c r="M112" i="2" s="1"/>
  <c r="L120" i="2"/>
  <c r="M120" i="2" s="1"/>
  <c r="L128" i="2"/>
  <c r="M128" i="2" s="1"/>
  <c r="L136" i="2"/>
  <c r="M136" i="2" s="1"/>
  <c r="L144" i="2"/>
  <c r="M144" i="2" s="1"/>
  <c r="L152" i="2"/>
  <c r="M152" i="2" s="1"/>
  <c r="L160" i="2"/>
  <c r="M160" i="2" s="1"/>
  <c r="L168" i="2"/>
  <c r="M168" i="2" s="1"/>
  <c r="L176" i="2"/>
  <c r="M176" i="2" s="1"/>
  <c r="L184" i="2"/>
  <c r="M184" i="2" s="1"/>
  <c r="L192" i="2"/>
  <c r="M192" i="2" s="1"/>
  <c r="L200" i="2"/>
  <c r="M200" i="2" s="1"/>
  <c r="L208" i="2"/>
  <c r="M208" i="2" s="1"/>
  <c r="L216" i="2"/>
  <c r="M216" i="2" s="1"/>
  <c r="L224" i="2"/>
  <c r="M224" i="2" s="1"/>
  <c r="L232" i="2"/>
  <c r="M232" i="2" s="1"/>
  <c r="L240" i="2"/>
  <c r="M240" i="2" s="1"/>
  <c r="L248" i="2"/>
  <c r="M248" i="2" s="1"/>
  <c r="L256" i="2"/>
  <c r="M256" i="2" s="1"/>
  <c r="L264" i="2"/>
  <c r="M264" i="2" s="1"/>
  <c r="L272" i="2"/>
  <c r="M272" i="2" s="1"/>
  <c r="L280" i="2"/>
  <c r="M280" i="2" s="1"/>
  <c r="L288" i="2"/>
  <c r="M288" i="2" s="1"/>
  <c r="L296" i="2"/>
  <c r="M296" i="2" s="1"/>
  <c r="L304" i="2"/>
  <c r="M304" i="2" s="1"/>
  <c r="L312" i="2"/>
  <c r="M312" i="2" s="1"/>
  <c r="L320" i="2"/>
  <c r="M320" i="2" s="1"/>
  <c r="L328" i="2"/>
  <c r="M328" i="2" s="1"/>
  <c r="L336" i="2"/>
  <c r="M336" i="2" s="1"/>
  <c r="L344" i="2"/>
  <c r="M344" i="2" s="1"/>
  <c r="L352" i="2"/>
  <c r="M352" i="2" s="1"/>
  <c r="L360" i="2"/>
  <c r="M360" i="2" s="1"/>
  <c r="L368" i="2"/>
  <c r="M368" i="2" s="1"/>
  <c r="L376" i="2"/>
  <c r="M376" i="2" s="1"/>
  <c r="L384" i="2"/>
  <c r="M384" i="2" s="1"/>
  <c r="L392" i="2"/>
  <c r="M392" i="2" s="1"/>
  <c r="L400" i="2"/>
  <c r="M400" i="2" s="1"/>
  <c r="L408" i="2"/>
  <c r="M408" i="2" s="1"/>
  <c r="L416" i="2"/>
  <c r="M416" i="2" s="1"/>
  <c r="L424" i="2"/>
  <c r="M424" i="2" s="1"/>
  <c r="L432" i="2"/>
  <c r="M432" i="2" s="1"/>
  <c r="L440" i="2"/>
  <c r="M440" i="2" s="1"/>
  <c r="L448" i="2"/>
  <c r="M448" i="2" s="1"/>
  <c r="L456" i="2"/>
  <c r="M456" i="2" s="1"/>
  <c r="L464" i="2"/>
  <c r="M464" i="2" s="1"/>
  <c r="L472" i="2"/>
  <c r="M472" i="2" s="1"/>
  <c r="L480" i="2"/>
  <c r="M480" i="2" s="1"/>
  <c r="L488" i="2"/>
  <c r="M488" i="2" s="1"/>
  <c r="L496" i="2"/>
  <c r="M496" i="2" s="1"/>
  <c r="L504" i="2"/>
  <c r="M504" i="2" s="1"/>
  <c r="L512" i="2"/>
  <c r="M512" i="2" s="1"/>
  <c r="L520" i="2"/>
  <c r="M520" i="2" s="1"/>
  <c r="L528" i="2"/>
  <c r="M528" i="2" s="1"/>
  <c r="L536" i="2"/>
  <c r="M536" i="2" s="1"/>
  <c r="L544" i="2"/>
  <c r="M544" i="2" s="1"/>
  <c r="L552" i="2"/>
  <c r="M552" i="2" s="1"/>
  <c r="L560" i="2"/>
  <c r="M560" i="2" s="1"/>
  <c r="L568" i="2"/>
  <c r="M568" i="2" s="1"/>
  <c r="L576" i="2"/>
  <c r="M576" i="2" s="1"/>
  <c r="L584" i="2"/>
  <c r="M584" i="2" s="1"/>
  <c r="L592" i="2"/>
  <c r="M592" i="2" s="1"/>
  <c r="L600" i="2"/>
  <c r="M600" i="2" s="1"/>
  <c r="L608" i="2"/>
  <c r="M608" i="2" s="1"/>
  <c r="L616" i="2"/>
  <c r="M616" i="2" s="1"/>
  <c r="L624" i="2"/>
  <c r="M624" i="2" s="1"/>
  <c r="L632" i="2"/>
  <c r="M632" i="2" s="1"/>
  <c r="L640" i="2"/>
  <c r="M640" i="2" s="1"/>
  <c r="L648" i="2"/>
  <c r="M648" i="2" s="1"/>
  <c r="L656" i="2"/>
  <c r="M656" i="2" s="1"/>
  <c r="L664" i="2"/>
  <c r="M664" i="2" s="1"/>
  <c r="L672" i="2"/>
  <c r="M672" i="2" s="1"/>
  <c r="L680" i="2"/>
  <c r="M680" i="2" s="1"/>
  <c r="L9" i="2"/>
  <c r="M9" i="2" s="1"/>
  <c r="L28" i="2"/>
  <c r="M28" i="2" s="1"/>
  <c r="L51" i="2"/>
  <c r="M51" i="2" s="1"/>
  <c r="L73" i="2"/>
  <c r="M73" i="2" s="1"/>
  <c r="L92" i="2"/>
  <c r="M92" i="2" s="1"/>
  <c r="L115" i="2"/>
  <c r="M115" i="2" s="1"/>
  <c r="L137" i="2"/>
  <c r="M137" i="2" s="1"/>
  <c r="L156" i="2"/>
  <c r="M156" i="2" s="1"/>
  <c r="L179" i="2"/>
  <c r="M179" i="2" s="1"/>
  <c r="L201" i="2"/>
  <c r="M201" i="2" s="1"/>
  <c r="L220" i="2"/>
  <c r="M220" i="2" s="1"/>
  <c r="L243" i="2"/>
  <c r="M243" i="2" s="1"/>
  <c r="L265" i="2"/>
  <c r="M265" i="2" s="1"/>
  <c r="L284" i="2"/>
  <c r="M284" i="2" s="1"/>
  <c r="L300" i="2"/>
  <c r="M300" i="2" s="1"/>
  <c r="L316" i="2"/>
  <c r="M316" i="2" s="1"/>
  <c r="L332" i="2"/>
  <c r="M332" i="2" s="1"/>
  <c r="L348" i="2"/>
  <c r="M348" i="2" s="1"/>
  <c r="L364" i="2"/>
  <c r="M364" i="2" s="1"/>
  <c r="L380" i="2"/>
  <c r="M380" i="2" s="1"/>
  <c r="L396" i="2"/>
  <c r="M396" i="2" s="1"/>
  <c r="L412" i="2"/>
  <c r="M412" i="2" s="1"/>
  <c r="L428" i="2"/>
  <c r="M428" i="2" s="1"/>
  <c r="L444" i="2"/>
  <c r="M444" i="2" s="1"/>
  <c r="L460" i="2"/>
  <c r="M460" i="2" s="1"/>
  <c r="L476" i="2"/>
  <c r="M476" i="2" s="1"/>
  <c r="L492" i="2"/>
  <c r="M492" i="2" s="1"/>
  <c r="L508" i="2"/>
  <c r="M508" i="2" s="1"/>
  <c r="L524" i="2"/>
  <c r="M524" i="2" s="1"/>
  <c r="L540" i="2"/>
  <c r="M540" i="2" s="1"/>
  <c r="L556" i="2"/>
  <c r="M556" i="2" s="1"/>
  <c r="L572" i="2"/>
  <c r="M572" i="2" s="1"/>
  <c r="L588" i="2"/>
  <c r="M588" i="2" s="1"/>
  <c r="L604" i="2"/>
  <c r="M604" i="2" s="1"/>
  <c r="L620" i="2"/>
  <c r="M620" i="2" s="1"/>
  <c r="L636" i="2"/>
  <c r="M636" i="2" s="1"/>
  <c r="L652" i="2"/>
  <c r="M652" i="2" s="1"/>
  <c r="L666" i="2"/>
  <c r="M666" i="2" s="1"/>
  <c r="L677" i="2"/>
  <c r="M677" i="2" s="1"/>
  <c r="L688" i="2"/>
  <c r="M688" i="2" s="1"/>
  <c r="L696" i="2"/>
  <c r="M696" i="2" s="1"/>
  <c r="L704" i="2"/>
  <c r="M704" i="2" s="1"/>
  <c r="L712" i="2"/>
  <c r="M712" i="2" s="1"/>
  <c r="L720" i="2"/>
  <c r="M720" i="2" s="1"/>
  <c r="L728" i="2"/>
  <c r="M728" i="2" s="1"/>
  <c r="L736" i="2"/>
  <c r="M736" i="2" s="1"/>
  <c r="L744" i="2"/>
  <c r="M744" i="2" s="1"/>
  <c r="L752" i="2"/>
  <c r="M752" i="2" s="1"/>
  <c r="L760" i="2"/>
  <c r="M760" i="2" s="1"/>
  <c r="L768" i="2"/>
  <c r="M768" i="2" s="1"/>
  <c r="L776" i="2"/>
  <c r="M776" i="2" s="1"/>
  <c r="L784" i="2"/>
  <c r="M784" i="2" s="1"/>
  <c r="L792" i="2"/>
  <c r="M792" i="2" s="1"/>
  <c r="L800" i="2"/>
  <c r="M800" i="2" s="1"/>
  <c r="L808" i="2"/>
  <c r="M808" i="2" s="1"/>
  <c r="L816" i="2"/>
  <c r="M816" i="2" s="1"/>
  <c r="L824" i="2"/>
  <c r="M824" i="2" s="1"/>
  <c r="L832" i="2"/>
  <c r="M832" i="2" s="1"/>
  <c r="L840" i="2"/>
  <c r="M840" i="2" s="1"/>
  <c r="L848" i="2"/>
  <c r="M848" i="2" s="1"/>
  <c r="L856" i="2"/>
  <c r="M856" i="2" s="1"/>
  <c r="L864" i="2"/>
  <c r="M864" i="2" s="1"/>
  <c r="L872" i="2"/>
  <c r="M872" i="2" s="1"/>
  <c r="L880" i="2"/>
  <c r="M880" i="2" s="1"/>
  <c r="L888" i="2"/>
  <c r="M888" i="2" s="1"/>
  <c r="L896" i="2"/>
  <c r="M896" i="2" s="1"/>
  <c r="L904" i="2"/>
  <c r="M904" i="2" s="1"/>
  <c r="L912" i="2"/>
  <c r="M912" i="2" s="1"/>
  <c r="L920" i="2"/>
  <c r="M920" i="2" s="1"/>
  <c r="L928" i="2"/>
  <c r="M928" i="2" s="1"/>
  <c r="L936" i="2"/>
  <c r="M936" i="2" s="1"/>
  <c r="L944" i="2"/>
  <c r="M944" i="2" s="1"/>
  <c r="L952" i="2"/>
  <c r="M952" i="2" s="1"/>
  <c r="L960" i="2"/>
  <c r="M960" i="2" s="1"/>
  <c r="L968" i="2"/>
  <c r="M968" i="2" s="1"/>
  <c r="L976" i="2"/>
  <c r="M976" i="2" s="1"/>
  <c r="L984" i="2"/>
  <c r="M984" i="2" s="1"/>
  <c r="L992" i="2"/>
  <c r="M992" i="2" s="1"/>
  <c r="L1000" i="2"/>
  <c r="M1000" i="2" s="1"/>
  <c r="L1008" i="2"/>
  <c r="M1008" i="2" s="1"/>
  <c r="L1016" i="2"/>
  <c r="M1016" i="2" s="1"/>
  <c r="L1024" i="2"/>
  <c r="M1024" i="2" s="1"/>
  <c r="L1032" i="2"/>
  <c r="M1032" i="2" s="1"/>
  <c r="L1040" i="2"/>
  <c r="M1040" i="2" s="1"/>
  <c r="L1048" i="2"/>
  <c r="M1048" i="2" s="1"/>
  <c r="L11" i="2"/>
  <c r="M11" i="2" s="1"/>
  <c r="L33" i="2"/>
  <c r="M33" i="2" s="1"/>
  <c r="L52" i="2"/>
  <c r="M52" i="2" s="1"/>
  <c r="L75" i="2"/>
  <c r="M75" i="2" s="1"/>
  <c r="L97" i="2"/>
  <c r="M97" i="2" s="1"/>
  <c r="L116" i="2"/>
  <c r="M116" i="2" s="1"/>
  <c r="L139" i="2"/>
  <c r="M139" i="2" s="1"/>
  <c r="L161" i="2"/>
  <c r="M161" i="2" s="1"/>
  <c r="L180" i="2"/>
  <c r="M180" i="2" s="1"/>
  <c r="L203" i="2"/>
  <c r="M203" i="2" s="1"/>
  <c r="L225" i="2"/>
  <c r="M225" i="2" s="1"/>
  <c r="L244" i="2"/>
  <c r="M244" i="2" s="1"/>
  <c r="L267" i="2"/>
  <c r="M267" i="2" s="1"/>
  <c r="L289" i="2"/>
  <c r="M289" i="2" s="1"/>
  <c r="L305" i="2"/>
  <c r="M305" i="2" s="1"/>
  <c r="L321" i="2"/>
  <c r="M321" i="2" s="1"/>
  <c r="L337" i="2"/>
  <c r="M337" i="2" s="1"/>
  <c r="L353" i="2"/>
  <c r="M353" i="2" s="1"/>
  <c r="L369" i="2"/>
  <c r="M369" i="2" s="1"/>
  <c r="L385" i="2"/>
  <c r="M385" i="2" s="1"/>
  <c r="L401" i="2"/>
  <c r="M401" i="2" s="1"/>
  <c r="L417" i="2"/>
  <c r="M417" i="2" s="1"/>
  <c r="L433" i="2"/>
  <c r="M433" i="2" s="1"/>
  <c r="L449" i="2"/>
  <c r="M449" i="2" s="1"/>
  <c r="L465" i="2"/>
  <c r="M465" i="2" s="1"/>
  <c r="L481" i="2"/>
  <c r="M481" i="2" s="1"/>
  <c r="L497" i="2"/>
  <c r="M497" i="2" s="1"/>
  <c r="L513" i="2"/>
  <c r="M513" i="2" s="1"/>
  <c r="L529" i="2"/>
  <c r="M529" i="2" s="1"/>
  <c r="L545" i="2"/>
  <c r="M545" i="2" s="1"/>
  <c r="L561" i="2"/>
  <c r="M561" i="2" s="1"/>
  <c r="L577" i="2"/>
  <c r="M577" i="2" s="1"/>
  <c r="L593" i="2"/>
  <c r="M593" i="2" s="1"/>
  <c r="L609" i="2"/>
  <c r="M609" i="2" s="1"/>
  <c r="L625" i="2"/>
  <c r="M625" i="2" s="1"/>
  <c r="L641" i="2"/>
  <c r="M641" i="2" s="1"/>
  <c r="L653" i="2"/>
  <c r="M653" i="2" s="1"/>
  <c r="L667" i="2"/>
  <c r="M667" i="2" s="1"/>
  <c r="L681" i="2"/>
  <c r="M681" i="2" s="1"/>
  <c r="L689" i="2"/>
  <c r="M689" i="2" s="1"/>
  <c r="L697" i="2"/>
  <c r="M697" i="2" s="1"/>
  <c r="L705" i="2"/>
  <c r="M705" i="2" s="1"/>
  <c r="L713" i="2"/>
  <c r="M713" i="2" s="1"/>
  <c r="L721" i="2"/>
  <c r="M721" i="2" s="1"/>
  <c r="L729" i="2"/>
  <c r="M729" i="2" s="1"/>
  <c r="L737" i="2"/>
  <c r="M737" i="2" s="1"/>
  <c r="L745" i="2"/>
  <c r="M745" i="2" s="1"/>
  <c r="L753" i="2"/>
  <c r="M753" i="2" s="1"/>
  <c r="L761" i="2"/>
  <c r="M761" i="2" s="1"/>
  <c r="L769" i="2"/>
  <c r="M769" i="2" s="1"/>
  <c r="L777" i="2"/>
  <c r="M777" i="2" s="1"/>
  <c r="L785" i="2"/>
  <c r="M785" i="2" s="1"/>
  <c r="L793" i="2"/>
  <c r="M793" i="2" s="1"/>
  <c r="L801" i="2"/>
  <c r="M801" i="2" s="1"/>
  <c r="L809" i="2"/>
  <c r="M809" i="2" s="1"/>
  <c r="L817" i="2"/>
  <c r="M817" i="2" s="1"/>
  <c r="L825" i="2"/>
  <c r="M825" i="2" s="1"/>
  <c r="L833" i="2"/>
  <c r="M833" i="2" s="1"/>
  <c r="L841" i="2"/>
  <c r="M841" i="2" s="1"/>
  <c r="L849" i="2"/>
  <c r="M849" i="2" s="1"/>
  <c r="L857" i="2"/>
  <c r="M857" i="2" s="1"/>
  <c r="L865" i="2"/>
  <c r="M865" i="2" s="1"/>
  <c r="L873" i="2"/>
  <c r="M873" i="2" s="1"/>
  <c r="L881" i="2"/>
  <c r="M881" i="2" s="1"/>
  <c r="L889" i="2"/>
  <c r="M889" i="2" s="1"/>
  <c r="L897" i="2"/>
  <c r="M897" i="2" s="1"/>
  <c r="L905" i="2"/>
  <c r="M905" i="2" s="1"/>
  <c r="L913" i="2"/>
  <c r="M913" i="2" s="1"/>
  <c r="L921" i="2"/>
  <c r="M921" i="2" s="1"/>
  <c r="L929" i="2"/>
  <c r="M929" i="2" s="1"/>
  <c r="L937" i="2"/>
  <c r="M937" i="2" s="1"/>
  <c r="L945" i="2"/>
  <c r="M945" i="2" s="1"/>
  <c r="L953" i="2"/>
  <c r="M953" i="2" s="1"/>
  <c r="L961" i="2"/>
  <c r="M961" i="2" s="1"/>
  <c r="L969" i="2"/>
  <c r="M969" i="2" s="1"/>
  <c r="L12" i="2"/>
  <c r="M12" i="2" s="1"/>
  <c r="L35" i="2"/>
  <c r="M35" i="2" s="1"/>
  <c r="L57" i="2"/>
  <c r="M57" i="2" s="1"/>
  <c r="L76" i="2"/>
  <c r="M76" i="2" s="1"/>
  <c r="L99" i="2"/>
  <c r="M99" i="2" s="1"/>
  <c r="L121" i="2"/>
  <c r="M121" i="2" s="1"/>
  <c r="L140" i="2"/>
  <c r="M140" i="2" s="1"/>
  <c r="L163" i="2"/>
  <c r="M163" i="2" s="1"/>
  <c r="L185" i="2"/>
  <c r="M185" i="2" s="1"/>
  <c r="L204" i="2"/>
  <c r="M204" i="2" s="1"/>
  <c r="L227" i="2"/>
  <c r="M227" i="2" s="1"/>
  <c r="L249" i="2"/>
  <c r="M249" i="2" s="1"/>
  <c r="L268" i="2"/>
  <c r="M268" i="2" s="1"/>
  <c r="L290" i="2"/>
  <c r="M290" i="2" s="1"/>
  <c r="L306" i="2"/>
  <c r="M306" i="2" s="1"/>
  <c r="L322" i="2"/>
  <c r="M322" i="2" s="1"/>
  <c r="L338" i="2"/>
  <c r="M338" i="2" s="1"/>
  <c r="L354" i="2"/>
  <c r="M354" i="2" s="1"/>
  <c r="L370" i="2"/>
  <c r="M370" i="2" s="1"/>
  <c r="L386" i="2"/>
  <c r="M386" i="2" s="1"/>
  <c r="L402" i="2"/>
  <c r="M402" i="2" s="1"/>
  <c r="L418" i="2"/>
  <c r="M418" i="2" s="1"/>
  <c r="L434" i="2"/>
  <c r="M434" i="2" s="1"/>
  <c r="L450" i="2"/>
  <c r="M450" i="2" s="1"/>
  <c r="L466" i="2"/>
  <c r="M466" i="2" s="1"/>
  <c r="L482" i="2"/>
  <c r="M482" i="2" s="1"/>
  <c r="L498" i="2"/>
  <c r="M498" i="2" s="1"/>
  <c r="L514" i="2"/>
  <c r="M514" i="2" s="1"/>
  <c r="L530" i="2"/>
  <c r="M530" i="2" s="1"/>
  <c r="L546" i="2"/>
  <c r="M546" i="2" s="1"/>
  <c r="L562" i="2"/>
  <c r="M562" i="2" s="1"/>
  <c r="L578" i="2"/>
  <c r="M578" i="2" s="1"/>
  <c r="L594" i="2"/>
  <c r="M594" i="2" s="1"/>
  <c r="L610" i="2"/>
  <c r="M610" i="2" s="1"/>
  <c r="L626" i="2"/>
  <c r="M626" i="2" s="1"/>
  <c r="L642" i="2"/>
  <c r="M642" i="2" s="1"/>
  <c r="L657" i="2"/>
  <c r="M657" i="2" s="1"/>
  <c r="L668" i="2"/>
  <c r="M668" i="2" s="1"/>
  <c r="L682" i="2"/>
  <c r="M682" i="2" s="1"/>
  <c r="L690" i="2"/>
  <c r="M690" i="2" s="1"/>
  <c r="L698" i="2"/>
  <c r="M698" i="2" s="1"/>
  <c r="L706" i="2"/>
  <c r="M706" i="2" s="1"/>
  <c r="L714" i="2"/>
  <c r="M714" i="2" s="1"/>
  <c r="L722" i="2"/>
  <c r="M722" i="2" s="1"/>
  <c r="L730" i="2"/>
  <c r="M730" i="2" s="1"/>
  <c r="L738" i="2"/>
  <c r="M738" i="2" s="1"/>
  <c r="L746" i="2"/>
  <c r="M746" i="2" s="1"/>
  <c r="L754" i="2"/>
  <c r="M754" i="2" s="1"/>
  <c r="L762" i="2"/>
  <c r="M762" i="2" s="1"/>
  <c r="L770" i="2"/>
  <c r="M770" i="2" s="1"/>
  <c r="L778" i="2"/>
  <c r="M778" i="2" s="1"/>
  <c r="L786" i="2"/>
  <c r="M786" i="2" s="1"/>
  <c r="L794" i="2"/>
  <c r="M794" i="2" s="1"/>
  <c r="L802" i="2"/>
  <c r="M802" i="2" s="1"/>
  <c r="L810" i="2"/>
  <c r="M810" i="2" s="1"/>
  <c r="L818" i="2"/>
  <c r="M818" i="2" s="1"/>
  <c r="L826" i="2"/>
  <c r="M826" i="2" s="1"/>
  <c r="L834" i="2"/>
  <c r="M834" i="2" s="1"/>
  <c r="L842" i="2"/>
  <c r="M842" i="2" s="1"/>
  <c r="L850" i="2"/>
  <c r="M850" i="2" s="1"/>
  <c r="L858" i="2"/>
  <c r="M858" i="2" s="1"/>
  <c r="L866" i="2"/>
  <c r="M866" i="2" s="1"/>
  <c r="L874" i="2"/>
  <c r="M874" i="2" s="1"/>
  <c r="L882" i="2"/>
  <c r="M882" i="2" s="1"/>
  <c r="L890" i="2"/>
  <c r="M890" i="2" s="1"/>
  <c r="L898" i="2"/>
  <c r="M898" i="2" s="1"/>
  <c r="L906" i="2"/>
  <c r="M906" i="2" s="1"/>
  <c r="L914" i="2"/>
  <c r="M914" i="2" s="1"/>
  <c r="L922" i="2"/>
  <c r="M922" i="2" s="1"/>
  <c r="L930" i="2"/>
  <c r="M930" i="2" s="1"/>
  <c r="L938" i="2"/>
  <c r="M938" i="2" s="1"/>
  <c r="L17" i="2"/>
  <c r="M17" i="2" s="1"/>
  <c r="L36" i="2"/>
  <c r="M36" i="2" s="1"/>
  <c r="L59" i="2"/>
  <c r="M59" i="2" s="1"/>
  <c r="L81" i="2"/>
  <c r="M81" i="2" s="1"/>
  <c r="L100" i="2"/>
  <c r="M100" i="2" s="1"/>
  <c r="L123" i="2"/>
  <c r="M123" i="2" s="1"/>
  <c r="L145" i="2"/>
  <c r="M145" i="2" s="1"/>
  <c r="L164" i="2"/>
  <c r="M164" i="2" s="1"/>
  <c r="L187" i="2"/>
  <c r="M187" i="2" s="1"/>
  <c r="L209" i="2"/>
  <c r="M209" i="2" s="1"/>
  <c r="L228" i="2"/>
  <c r="M228" i="2" s="1"/>
  <c r="L251" i="2"/>
  <c r="M251" i="2" s="1"/>
  <c r="L273" i="2"/>
  <c r="M273" i="2" s="1"/>
  <c r="L291" i="2"/>
  <c r="M291" i="2" s="1"/>
  <c r="L307" i="2"/>
  <c r="M307" i="2" s="1"/>
  <c r="L323" i="2"/>
  <c r="M323" i="2" s="1"/>
  <c r="L339" i="2"/>
  <c r="M339" i="2" s="1"/>
  <c r="L355" i="2"/>
  <c r="M355" i="2" s="1"/>
  <c r="L371" i="2"/>
  <c r="M371" i="2" s="1"/>
  <c r="L387" i="2"/>
  <c r="M387" i="2" s="1"/>
  <c r="L403" i="2"/>
  <c r="M403" i="2" s="1"/>
  <c r="L419" i="2"/>
  <c r="M419" i="2" s="1"/>
  <c r="L435" i="2"/>
  <c r="M435" i="2" s="1"/>
  <c r="L451" i="2"/>
  <c r="M451" i="2" s="1"/>
  <c r="L467" i="2"/>
  <c r="M467" i="2" s="1"/>
  <c r="L483" i="2"/>
  <c r="M483" i="2" s="1"/>
  <c r="L499" i="2"/>
  <c r="M499" i="2" s="1"/>
  <c r="L515" i="2"/>
  <c r="M515" i="2" s="1"/>
  <c r="L531" i="2"/>
  <c r="M531" i="2" s="1"/>
  <c r="L547" i="2"/>
  <c r="M547" i="2" s="1"/>
  <c r="L563" i="2"/>
  <c r="M563" i="2" s="1"/>
  <c r="L579" i="2"/>
  <c r="M579" i="2" s="1"/>
  <c r="L595" i="2"/>
  <c r="M595" i="2" s="1"/>
  <c r="L611" i="2"/>
  <c r="M611" i="2" s="1"/>
  <c r="L627" i="2"/>
  <c r="M627" i="2" s="1"/>
  <c r="L643" i="2"/>
  <c r="M643" i="2" s="1"/>
  <c r="L658" i="2"/>
  <c r="M658" i="2" s="1"/>
  <c r="L669" i="2"/>
  <c r="M669" i="2" s="1"/>
  <c r="L683" i="2"/>
  <c r="M683" i="2" s="1"/>
  <c r="L691" i="2"/>
  <c r="M691" i="2" s="1"/>
  <c r="L699" i="2"/>
  <c r="M699" i="2" s="1"/>
  <c r="L707" i="2"/>
  <c r="M707" i="2" s="1"/>
  <c r="L715" i="2"/>
  <c r="M715" i="2" s="1"/>
  <c r="L723" i="2"/>
  <c r="M723" i="2" s="1"/>
  <c r="L731" i="2"/>
  <c r="M731" i="2" s="1"/>
  <c r="L739" i="2"/>
  <c r="M739" i="2" s="1"/>
  <c r="L747" i="2"/>
  <c r="M747" i="2" s="1"/>
  <c r="L755" i="2"/>
  <c r="M755" i="2" s="1"/>
  <c r="L763" i="2"/>
  <c r="M763" i="2" s="1"/>
  <c r="L771" i="2"/>
  <c r="M771" i="2" s="1"/>
  <c r="L779" i="2"/>
  <c r="M779" i="2" s="1"/>
  <c r="L787" i="2"/>
  <c r="M787" i="2" s="1"/>
  <c r="L795" i="2"/>
  <c r="M795" i="2" s="1"/>
  <c r="L803" i="2"/>
  <c r="M803" i="2" s="1"/>
  <c r="L811" i="2"/>
  <c r="M811" i="2" s="1"/>
  <c r="L819" i="2"/>
  <c r="M819" i="2" s="1"/>
  <c r="L827" i="2"/>
  <c r="M827" i="2" s="1"/>
  <c r="L835" i="2"/>
  <c r="M835" i="2" s="1"/>
  <c r="L843" i="2"/>
  <c r="M843" i="2" s="1"/>
  <c r="L851" i="2"/>
  <c r="M851" i="2" s="1"/>
  <c r="L859" i="2"/>
  <c r="M859" i="2" s="1"/>
  <c r="L867" i="2"/>
  <c r="M867" i="2" s="1"/>
  <c r="L875" i="2"/>
  <c r="M875" i="2" s="1"/>
  <c r="L883" i="2"/>
  <c r="M883" i="2" s="1"/>
  <c r="L891" i="2"/>
  <c r="M891" i="2" s="1"/>
  <c r="L899" i="2"/>
  <c r="M899" i="2" s="1"/>
  <c r="L907" i="2"/>
  <c r="M907" i="2" s="1"/>
  <c r="L915" i="2"/>
  <c r="M915" i="2" s="1"/>
  <c r="L923" i="2"/>
  <c r="M923" i="2" s="1"/>
  <c r="L931" i="2"/>
  <c r="M931" i="2" s="1"/>
  <c r="L939" i="2"/>
  <c r="M939" i="2" s="1"/>
  <c r="L947" i="2"/>
  <c r="M947" i="2" s="1"/>
  <c r="L955" i="2"/>
  <c r="M955" i="2" s="1"/>
  <c r="L963" i="2"/>
  <c r="M963" i="2" s="1"/>
  <c r="L971" i="2"/>
  <c r="M971" i="2" s="1"/>
  <c r="L19" i="2"/>
  <c r="M19" i="2" s="1"/>
  <c r="L41" i="2"/>
  <c r="M41" i="2" s="1"/>
  <c r="L60" i="2"/>
  <c r="M60" i="2" s="1"/>
  <c r="L83" i="2"/>
  <c r="M83" i="2" s="1"/>
  <c r="L105" i="2"/>
  <c r="M105" i="2" s="1"/>
  <c r="L124" i="2"/>
  <c r="M124" i="2" s="1"/>
  <c r="L147" i="2"/>
  <c r="M147" i="2" s="1"/>
  <c r="L169" i="2"/>
  <c r="M169" i="2" s="1"/>
  <c r="L188" i="2"/>
  <c r="M188" i="2" s="1"/>
  <c r="L211" i="2"/>
  <c r="M211" i="2" s="1"/>
  <c r="L233" i="2"/>
  <c r="M233" i="2" s="1"/>
  <c r="L252" i="2"/>
  <c r="M252" i="2" s="1"/>
  <c r="L275" i="2"/>
  <c r="M275" i="2" s="1"/>
  <c r="L292" i="2"/>
  <c r="M292" i="2" s="1"/>
  <c r="L308" i="2"/>
  <c r="M308" i="2" s="1"/>
  <c r="L324" i="2"/>
  <c r="M324" i="2" s="1"/>
  <c r="L340" i="2"/>
  <c r="M340" i="2" s="1"/>
  <c r="L356" i="2"/>
  <c r="M356" i="2" s="1"/>
  <c r="L372" i="2"/>
  <c r="M372" i="2" s="1"/>
  <c r="L388" i="2"/>
  <c r="M388" i="2" s="1"/>
  <c r="L404" i="2"/>
  <c r="M404" i="2" s="1"/>
  <c r="L420" i="2"/>
  <c r="M420" i="2" s="1"/>
  <c r="L436" i="2"/>
  <c r="M436" i="2" s="1"/>
  <c r="L452" i="2"/>
  <c r="M452" i="2" s="1"/>
  <c r="L468" i="2"/>
  <c r="M468" i="2" s="1"/>
  <c r="L484" i="2"/>
  <c r="M484" i="2" s="1"/>
  <c r="L500" i="2"/>
  <c r="M500" i="2" s="1"/>
  <c r="L516" i="2"/>
  <c r="M516" i="2" s="1"/>
  <c r="L532" i="2"/>
  <c r="M532" i="2" s="1"/>
  <c r="L548" i="2"/>
  <c r="M548" i="2" s="1"/>
  <c r="L564" i="2"/>
  <c r="M564" i="2" s="1"/>
  <c r="L580" i="2"/>
  <c r="M580" i="2" s="1"/>
  <c r="L596" i="2"/>
  <c r="M596" i="2" s="1"/>
  <c r="L612" i="2"/>
  <c r="M612" i="2" s="1"/>
  <c r="L628" i="2"/>
  <c r="M628" i="2" s="1"/>
  <c r="L644" i="2"/>
  <c r="M644" i="2" s="1"/>
  <c r="L659" i="2"/>
  <c r="M659" i="2" s="1"/>
  <c r="L673" i="2"/>
  <c r="M673" i="2" s="1"/>
  <c r="L684" i="2"/>
  <c r="M684" i="2" s="1"/>
  <c r="L692" i="2"/>
  <c r="M692" i="2" s="1"/>
  <c r="L700" i="2"/>
  <c r="M700" i="2" s="1"/>
  <c r="L708" i="2"/>
  <c r="M708" i="2" s="1"/>
  <c r="L716" i="2"/>
  <c r="M716" i="2" s="1"/>
  <c r="L724" i="2"/>
  <c r="M724" i="2" s="1"/>
  <c r="L732" i="2"/>
  <c r="M732" i="2" s="1"/>
  <c r="L740" i="2"/>
  <c r="M740" i="2" s="1"/>
  <c r="L748" i="2"/>
  <c r="M748" i="2" s="1"/>
  <c r="L756" i="2"/>
  <c r="M756" i="2" s="1"/>
  <c r="L764" i="2"/>
  <c r="M764" i="2" s="1"/>
  <c r="L772" i="2"/>
  <c r="M772" i="2" s="1"/>
  <c r="L780" i="2"/>
  <c r="M780" i="2" s="1"/>
  <c r="L788" i="2"/>
  <c r="M788" i="2" s="1"/>
  <c r="L796" i="2"/>
  <c r="M796" i="2" s="1"/>
  <c r="L804" i="2"/>
  <c r="M804" i="2" s="1"/>
  <c r="L812" i="2"/>
  <c r="M812" i="2" s="1"/>
  <c r="L820" i="2"/>
  <c r="M820" i="2" s="1"/>
  <c r="L828" i="2"/>
  <c r="M828" i="2" s="1"/>
  <c r="L836" i="2"/>
  <c r="M836" i="2" s="1"/>
  <c r="L844" i="2"/>
  <c r="M844" i="2" s="1"/>
  <c r="L852" i="2"/>
  <c r="M852" i="2" s="1"/>
  <c r="L860" i="2"/>
  <c r="M860" i="2" s="1"/>
  <c r="L868" i="2"/>
  <c r="M868" i="2" s="1"/>
  <c r="L876" i="2"/>
  <c r="M876" i="2" s="1"/>
  <c r="L884" i="2"/>
  <c r="M884" i="2" s="1"/>
  <c r="L892" i="2"/>
  <c r="M892" i="2" s="1"/>
  <c r="L900" i="2"/>
  <c r="M900" i="2" s="1"/>
  <c r="L908" i="2"/>
  <c r="M908" i="2" s="1"/>
  <c r="L916" i="2"/>
  <c r="M916" i="2" s="1"/>
  <c r="L924" i="2"/>
  <c r="M924" i="2" s="1"/>
  <c r="L932" i="2"/>
  <c r="M932" i="2" s="1"/>
  <c r="L940" i="2"/>
  <c r="M940" i="2" s="1"/>
  <c r="L948" i="2"/>
  <c r="M948" i="2" s="1"/>
  <c r="L956" i="2"/>
  <c r="M956" i="2" s="1"/>
  <c r="L964" i="2"/>
  <c r="M964" i="2" s="1"/>
  <c r="L972" i="2"/>
  <c r="M972" i="2" s="1"/>
  <c r="L25" i="2"/>
  <c r="M25" i="2" s="1"/>
  <c r="L44" i="2"/>
  <c r="M44" i="2" s="1"/>
  <c r="L67" i="2"/>
  <c r="M67" i="2" s="1"/>
  <c r="L89" i="2"/>
  <c r="M89" i="2" s="1"/>
  <c r="L108" i="2"/>
  <c r="M108" i="2" s="1"/>
  <c r="L131" i="2"/>
  <c r="M131" i="2" s="1"/>
  <c r="L153" i="2"/>
  <c r="M153" i="2" s="1"/>
  <c r="L172" i="2"/>
  <c r="M172" i="2" s="1"/>
  <c r="L195" i="2"/>
  <c r="M195" i="2" s="1"/>
  <c r="L217" i="2"/>
  <c r="M217" i="2" s="1"/>
  <c r="L236" i="2"/>
  <c r="M236" i="2" s="1"/>
  <c r="L259" i="2"/>
  <c r="M259" i="2" s="1"/>
  <c r="L281" i="2"/>
  <c r="M281" i="2" s="1"/>
  <c r="L298" i="2"/>
  <c r="M298" i="2" s="1"/>
  <c r="L314" i="2"/>
  <c r="M314" i="2" s="1"/>
  <c r="L330" i="2"/>
  <c r="M330" i="2" s="1"/>
  <c r="L346" i="2"/>
  <c r="M346" i="2" s="1"/>
  <c r="L362" i="2"/>
  <c r="M362" i="2" s="1"/>
  <c r="L378" i="2"/>
  <c r="M378" i="2" s="1"/>
  <c r="L394" i="2"/>
  <c r="M394" i="2" s="1"/>
  <c r="L410" i="2"/>
  <c r="M410" i="2" s="1"/>
  <c r="L426" i="2"/>
  <c r="M426" i="2" s="1"/>
  <c r="L442" i="2"/>
  <c r="M442" i="2" s="1"/>
  <c r="L458" i="2"/>
  <c r="M458" i="2" s="1"/>
  <c r="L474" i="2"/>
  <c r="M474" i="2" s="1"/>
  <c r="L490" i="2"/>
  <c r="M490" i="2" s="1"/>
  <c r="L506" i="2"/>
  <c r="M506" i="2" s="1"/>
  <c r="L522" i="2"/>
  <c r="M522" i="2" s="1"/>
  <c r="L538" i="2"/>
  <c r="M538" i="2" s="1"/>
  <c r="L554" i="2"/>
  <c r="M554" i="2" s="1"/>
  <c r="L570" i="2"/>
  <c r="M570" i="2" s="1"/>
  <c r="L586" i="2"/>
  <c r="M586" i="2" s="1"/>
  <c r="L602" i="2"/>
  <c r="M602" i="2" s="1"/>
  <c r="L618" i="2"/>
  <c r="M618" i="2" s="1"/>
  <c r="L634" i="2"/>
  <c r="M634" i="2" s="1"/>
  <c r="L650" i="2"/>
  <c r="M650" i="2" s="1"/>
  <c r="L661" i="2"/>
  <c r="M661" i="2" s="1"/>
  <c r="L675" i="2"/>
  <c r="M675" i="2" s="1"/>
  <c r="L686" i="2"/>
  <c r="M686" i="2" s="1"/>
  <c r="L694" i="2"/>
  <c r="M694" i="2" s="1"/>
  <c r="L702" i="2"/>
  <c r="M702" i="2" s="1"/>
  <c r="L710" i="2"/>
  <c r="M710" i="2" s="1"/>
  <c r="L718" i="2"/>
  <c r="M718" i="2" s="1"/>
  <c r="L726" i="2"/>
  <c r="M726" i="2" s="1"/>
  <c r="L734" i="2"/>
  <c r="M734" i="2" s="1"/>
  <c r="L742" i="2"/>
  <c r="M742" i="2" s="1"/>
  <c r="L750" i="2"/>
  <c r="M750" i="2" s="1"/>
  <c r="L758" i="2"/>
  <c r="M758" i="2" s="1"/>
  <c r="L766" i="2"/>
  <c r="M766" i="2" s="1"/>
  <c r="L774" i="2"/>
  <c r="M774" i="2" s="1"/>
  <c r="L782" i="2"/>
  <c r="M782" i="2" s="1"/>
  <c r="L790" i="2"/>
  <c r="M790" i="2" s="1"/>
  <c r="L798" i="2"/>
  <c r="M798" i="2" s="1"/>
  <c r="L806" i="2"/>
  <c r="M806" i="2" s="1"/>
  <c r="L814" i="2"/>
  <c r="M814" i="2" s="1"/>
  <c r="L822" i="2"/>
  <c r="M822" i="2" s="1"/>
  <c r="L830" i="2"/>
  <c r="M830" i="2" s="1"/>
  <c r="L838" i="2"/>
  <c r="M838" i="2" s="1"/>
  <c r="L846" i="2"/>
  <c r="M846" i="2" s="1"/>
  <c r="L854" i="2"/>
  <c r="M854" i="2" s="1"/>
  <c r="L862" i="2"/>
  <c r="M862" i="2" s="1"/>
  <c r="L870" i="2"/>
  <c r="M870" i="2" s="1"/>
  <c r="L878" i="2"/>
  <c r="M878" i="2" s="1"/>
  <c r="L886" i="2"/>
  <c r="M886" i="2" s="1"/>
  <c r="L894" i="2"/>
  <c r="M894" i="2" s="1"/>
  <c r="L902" i="2"/>
  <c r="M902" i="2" s="1"/>
  <c r="L910" i="2"/>
  <c r="M910" i="2" s="1"/>
  <c r="L918" i="2"/>
  <c r="M918" i="2" s="1"/>
  <c r="L926" i="2"/>
  <c r="M926" i="2" s="1"/>
  <c r="L934" i="2"/>
  <c r="M934" i="2" s="1"/>
  <c r="L942" i="2"/>
  <c r="M942" i="2" s="1"/>
  <c r="L950" i="2"/>
  <c r="M950" i="2" s="1"/>
  <c r="L958" i="2"/>
  <c r="M958" i="2" s="1"/>
  <c r="L966" i="2"/>
  <c r="M966" i="2" s="1"/>
  <c r="L974" i="2"/>
  <c r="M974" i="2" s="1"/>
  <c r="L20" i="2"/>
  <c r="M20" i="2" s="1"/>
  <c r="L107" i="2"/>
  <c r="M107" i="2" s="1"/>
  <c r="L193" i="2"/>
  <c r="M193" i="2" s="1"/>
  <c r="L276" i="2"/>
  <c r="M276" i="2" s="1"/>
  <c r="L345" i="2"/>
  <c r="M345" i="2" s="1"/>
  <c r="L409" i="2"/>
  <c r="M409" i="2" s="1"/>
  <c r="L473" i="2"/>
  <c r="M473" i="2" s="1"/>
  <c r="L537" i="2"/>
  <c r="M537" i="2" s="1"/>
  <c r="L601" i="2"/>
  <c r="M601" i="2" s="1"/>
  <c r="L660" i="2"/>
  <c r="M660" i="2" s="1"/>
  <c r="L701" i="2"/>
  <c r="M701" i="2" s="1"/>
  <c r="L733" i="2"/>
  <c r="M733" i="2" s="1"/>
  <c r="L765" i="2"/>
  <c r="M765" i="2" s="1"/>
  <c r="L797" i="2"/>
  <c r="M797" i="2" s="1"/>
  <c r="L829" i="2"/>
  <c r="M829" i="2" s="1"/>
  <c r="L861" i="2"/>
  <c r="M861" i="2" s="1"/>
  <c r="L893" i="2"/>
  <c r="M893" i="2" s="1"/>
  <c r="L925" i="2"/>
  <c r="M925" i="2" s="1"/>
  <c r="L951" i="2"/>
  <c r="M951" i="2" s="1"/>
  <c r="L973" i="2"/>
  <c r="M973" i="2" s="1"/>
  <c r="L983" i="2"/>
  <c r="M983" i="2" s="1"/>
  <c r="L993" i="2"/>
  <c r="M993" i="2" s="1"/>
  <c r="L1002" i="2"/>
  <c r="M1002" i="2" s="1"/>
  <c r="L1011" i="2"/>
  <c r="M1011" i="2" s="1"/>
  <c r="L1020" i="2"/>
  <c r="M1020" i="2" s="1"/>
  <c r="L1029" i="2"/>
  <c r="M1029" i="2" s="1"/>
  <c r="L1038" i="2"/>
  <c r="M1038" i="2" s="1"/>
  <c r="L1047" i="2"/>
  <c r="M1047" i="2" s="1"/>
  <c r="L1056" i="2"/>
  <c r="M1056" i="2" s="1"/>
  <c r="L1064" i="2"/>
  <c r="M1064" i="2" s="1"/>
  <c r="L1072" i="2"/>
  <c r="M1072" i="2" s="1"/>
  <c r="L1080" i="2"/>
  <c r="M1080" i="2" s="1"/>
  <c r="L1088" i="2"/>
  <c r="M1088" i="2" s="1"/>
  <c r="L1096" i="2"/>
  <c r="M1096" i="2" s="1"/>
  <c r="L1104" i="2"/>
  <c r="M1104" i="2" s="1"/>
  <c r="L1112" i="2"/>
  <c r="M1112" i="2" s="1"/>
  <c r="L1120" i="2"/>
  <c r="M1120" i="2" s="1"/>
  <c r="L1128" i="2"/>
  <c r="M1128" i="2" s="1"/>
  <c r="L1136" i="2"/>
  <c r="M1136" i="2" s="1"/>
  <c r="L1144" i="2"/>
  <c r="M1144" i="2" s="1"/>
  <c r="L1152" i="2"/>
  <c r="M1152" i="2" s="1"/>
  <c r="L1160" i="2"/>
  <c r="M1160" i="2" s="1"/>
  <c r="L1168" i="2"/>
  <c r="M1168" i="2" s="1"/>
  <c r="L1176" i="2"/>
  <c r="M1176" i="2" s="1"/>
  <c r="L1184" i="2"/>
  <c r="M1184" i="2" s="1"/>
  <c r="L1192" i="2"/>
  <c r="M1192" i="2" s="1"/>
  <c r="L1200" i="2"/>
  <c r="M1200" i="2" s="1"/>
  <c r="L1208" i="2"/>
  <c r="M1208" i="2" s="1"/>
  <c r="L1216" i="2"/>
  <c r="M1216" i="2" s="1"/>
  <c r="L1224" i="2"/>
  <c r="M1224" i="2" s="1"/>
  <c r="L1232" i="2"/>
  <c r="M1232" i="2" s="1"/>
  <c r="L1240" i="2"/>
  <c r="M1240" i="2" s="1"/>
  <c r="L1248" i="2"/>
  <c r="M1248" i="2" s="1"/>
  <c r="L1256" i="2"/>
  <c r="M1256" i="2" s="1"/>
  <c r="L1264" i="2"/>
  <c r="M1264" i="2" s="1"/>
  <c r="L1272" i="2"/>
  <c r="M1272" i="2" s="1"/>
  <c r="L1280" i="2"/>
  <c r="M1280" i="2" s="1"/>
  <c r="L1288" i="2"/>
  <c r="M1288" i="2" s="1"/>
  <c r="L1296" i="2"/>
  <c r="M1296" i="2" s="1"/>
  <c r="L1304" i="2"/>
  <c r="M1304" i="2" s="1"/>
  <c r="L1312" i="2"/>
  <c r="M1312" i="2" s="1"/>
  <c r="L1320" i="2"/>
  <c r="M1320" i="2" s="1"/>
  <c r="L1328" i="2"/>
  <c r="M1328" i="2" s="1"/>
  <c r="L1336" i="2"/>
  <c r="M1336" i="2" s="1"/>
  <c r="L1344" i="2"/>
  <c r="M1344" i="2" s="1"/>
  <c r="L1352" i="2"/>
  <c r="M1352" i="2" s="1"/>
  <c r="L1360" i="2"/>
  <c r="M1360" i="2" s="1"/>
  <c r="L1368" i="2"/>
  <c r="M1368" i="2" s="1"/>
  <c r="L1376" i="2"/>
  <c r="M1376" i="2" s="1"/>
  <c r="L1384" i="2"/>
  <c r="M1384" i="2" s="1"/>
  <c r="L1392" i="2"/>
  <c r="M1392" i="2" s="1"/>
  <c r="L1400" i="2"/>
  <c r="M1400" i="2" s="1"/>
  <c r="L1408" i="2"/>
  <c r="M1408" i="2" s="1"/>
  <c r="L1416" i="2"/>
  <c r="M1416" i="2" s="1"/>
  <c r="L1424" i="2"/>
  <c r="M1424" i="2" s="1"/>
  <c r="L1432" i="2"/>
  <c r="M1432" i="2" s="1"/>
  <c r="L1440" i="2"/>
  <c r="M1440" i="2" s="1"/>
  <c r="L1448" i="2"/>
  <c r="M1448" i="2" s="1"/>
  <c r="L1456" i="2"/>
  <c r="M1456" i="2" s="1"/>
  <c r="L1464" i="2"/>
  <c r="M1464" i="2" s="1"/>
  <c r="L1472" i="2"/>
  <c r="M1472" i="2" s="1"/>
  <c r="L1480" i="2"/>
  <c r="M1480" i="2" s="1"/>
  <c r="L1488" i="2"/>
  <c r="M1488" i="2" s="1"/>
  <c r="L1496" i="2"/>
  <c r="M1496" i="2" s="1"/>
  <c r="L1504" i="2"/>
  <c r="M1504" i="2" s="1"/>
  <c r="L1512" i="2"/>
  <c r="M1512" i="2" s="1"/>
  <c r="L1520" i="2"/>
  <c r="M1520" i="2" s="1"/>
  <c r="L1528" i="2"/>
  <c r="M1528" i="2" s="1"/>
  <c r="L27" i="2"/>
  <c r="M27" i="2" s="1"/>
  <c r="L113" i="2"/>
  <c r="M113" i="2" s="1"/>
  <c r="L196" i="2"/>
  <c r="M196" i="2" s="1"/>
  <c r="L283" i="2"/>
  <c r="M283" i="2" s="1"/>
  <c r="L347" i="2"/>
  <c r="M347" i="2" s="1"/>
  <c r="L411" i="2"/>
  <c r="M411" i="2" s="1"/>
  <c r="L475" i="2"/>
  <c r="M475" i="2" s="1"/>
  <c r="L539" i="2"/>
  <c r="M539" i="2" s="1"/>
  <c r="L603" i="2"/>
  <c r="M603" i="2" s="1"/>
  <c r="L665" i="2"/>
  <c r="M665" i="2" s="1"/>
  <c r="L703" i="2"/>
  <c r="M703" i="2" s="1"/>
  <c r="L735" i="2"/>
  <c r="M735" i="2" s="1"/>
  <c r="L767" i="2"/>
  <c r="M767" i="2" s="1"/>
  <c r="L799" i="2"/>
  <c r="M799" i="2" s="1"/>
  <c r="L831" i="2"/>
  <c r="M831" i="2" s="1"/>
  <c r="L863" i="2"/>
  <c r="M863" i="2" s="1"/>
  <c r="L895" i="2"/>
  <c r="M895" i="2" s="1"/>
  <c r="L927" i="2"/>
  <c r="M927" i="2" s="1"/>
  <c r="L954" i="2"/>
  <c r="M954" i="2" s="1"/>
  <c r="L975" i="2"/>
  <c r="M975" i="2" s="1"/>
  <c r="L985" i="2"/>
  <c r="M985" i="2" s="1"/>
  <c r="L994" i="2"/>
  <c r="M994" i="2" s="1"/>
  <c r="L1003" i="2"/>
  <c r="M1003" i="2" s="1"/>
  <c r="L1012" i="2"/>
  <c r="M1012" i="2" s="1"/>
  <c r="L1021" i="2"/>
  <c r="M1021" i="2" s="1"/>
  <c r="L1030" i="2"/>
  <c r="M1030" i="2" s="1"/>
  <c r="L1039" i="2"/>
  <c r="M1039" i="2" s="1"/>
  <c r="L1049" i="2"/>
  <c r="M1049" i="2" s="1"/>
  <c r="L1057" i="2"/>
  <c r="M1057" i="2" s="1"/>
  <c r="L1065" i="2"/>
  <c r="M1065" i="2" s="1"/>
  <c r="L1073" i="2"/>
  <c r="M1073" i="2" s="1"/>
  <c r="L1081" i="2"/>
  <c r="M1081" i="2" s="1"/>
  <c r="L1089" i="2"/>
  <c r="M1089" i="2" s="1"/>
  <c r="L1097" i="2"/>
  <c r="M1097" i="2" s="1"/>
  <c r="L1105" i="2"/>
  <c r="M1105" i="2" s="1"/>
  <c r="L1113" i="2"/>
  <c r="M1113" i="2" s="1"/>
  <c r="L1121" i="2"/>
  <c r="M1121" i="2" s="1"/>
  <c r="L1129" i="2"/>
  <c r="M1129" i="2" s="1"/>
  <c r="L1137" i="2"/>
  <c r="M1137" i="2" s="1"/>
  <c r="L1145" i="2"/>
  <c r="M1145" i="2" s="1"/>
  <c r="L1153" i="2"/>
  <c r="M1153" i="2" s="1"/>
  <c r="L1161" i="2"/>
  <c r="M1161" i="2" s="1"/>
  <c r="L1169" i="2"/>
  <c r="M1169" i="2" s="1"/>
  <c r="L1177" i="2"/>
  <c r="M1177" i="2" s="1"/>
  <c r="L1185" i="2"/>
  <c r="M1185" i="2" s="1"/>
  <c r="L1193" i="2"/>
  <c r="M1193" i="2" s="1"/>
  <c r="L1201" i="2"/>
  <c r="M1201" i="2" s="1"/>
  <c r="L1209" i="2"/>
  <c r="M1209" i="2" s="1"/>
  <c r="L1217" i="2"/>
  <c r="M1217" i="2" s="1"/>
  <c r="L1225" i="2"/>
  <c r="M1225" i="2" s="1"/>
  <c r="L1233" i="2"/>
  <c r="M1233" i="2" s="1"/>
  <c r="L1241" i="2"/>
  <c r="M1241" i="2" s="1"/>
  <c r="L1249" i="2"/>
  <c r="M1249" i="2" s="1"/>
  <c r="L1257" i="2"/>
  <c r="M1257" i="2" s="1"/>
  <c r="L1265" i="2"/>
  <c r="M1265" i="2" s="1"/>
  <c r="L1273" i="2"/>
  <c r="M1273" i="2" s="1"/>
  <c r="L1281" i="2"/>
  <c r="M1281" i="2" s="1"/>
  <c r="L1289" i="2"/>
  <c r="M1289" i="2" s="1"/>
  <c r="L1297" i="2"/>
  <c r="M1297" i="2" s="1"/>
  <c r="L1305" i="2"/>
  <c r="M1305" i="2" s="1"/>
  <c r="L1313" i="2"/>
  <c r="M1313" i="2" s="1"/>
  <c r="L1321" i="2"/>
  <c r="M1321" i="2" s="1"/>
  <c r="L1329" i="2"/>
  <c r="M1329" i="2" s="1"/>
  <c r="L1337" i="2"/>
  <c r="M1337" i="2" s="1"/>
  <c r="L1345" i="2"/>
  <c r="M1345" i="2" s="1"/>
  <c r="L1353" i="2"/>
  <c r="M1353" i="2" s="1"/>
  <c r="L1361" i="2"/>
  <c r="M1361" i="2" s="1"/>
  <c r="L1369" i="2"/>
  <c r="M1369" i="2" s="1"/>
  <c r="L1377" i="2"/>
  <c r="M1377" i="2" s="1"/>
  <c r="L1385" i="2"/>
  <c r="M1385" i="2" s="1"/>
  <c r="L1393" i="2"/>
  <c r="M1393" i="2" s="1"/>
  <c r="L1401" i="2"/>
  <c r="M1401" i="2" s="1"/>
  <c r="L1409" i="2"/>
  <c r="M1409" i="2" s="1"/>
  <c r="L1417" i="2"/>
  <c r="M1417" i="2" s="1"/>
  <c r="L1425" i="2"/>
  <c r="M1425" i="2" s="1"/>
  <c r="L1433" i="2"/>
  <c r="M1433" i="2" s="1"/>
  <c r="L1441" i="2"/>
  <c r="M1441" i="2" s="1"/>
  <c r="L1449" i="2"/>
  <c r="M1449" i="2" s="1"/>
  <c r="L1457" i="2"/>
  <c r="M1457" i="2" s="1"/>
  <c r="L1465" i="2"/>
  <c r="M1465" i="2" s="1"/>
  <c r="L1473" i="2"/>
  <c r="M1473" i="2" s="1"/>
  <c r="L1481" i="2"/>
  <c r="M1481" i="2" s="1"/>
  <c r="L1489" i="2"/>
  <c r="M1489" i="2" s="1"/>
  <c r="L1497" i="2"/>
  <c r="M1497" i="2" s="1"/>
  <c r="L1505" i="2"/>
  <c r="M1505" i="2" s="1"/>
  <c r="L43" i="2"/>
  <c r="M43" i="2" s="1"/>
  <c r="L129" i="2"/>
  <c r="M129" i="2" s="1"/>
  <c r="L212" i="2"/>
  <c r="M212" i="2" s="1"/>
  <c r="L297" i="2"/>
  <c r="M297" i="2" s="1"/>
  <c r="L361" i="2"/>
  <c r="M361" i="2" s="1"/>
  <c r="L425" i="2"/>
  <c r="M425" i="2" s="1"/>
  <c r="L489" i="2"/>
  <c r="M489" i="2" s="1"/>
  <c r="L553" i="2"/>
  <c r="M553" i="2" s="1"/>
  <c r="L617" i="2"/>
  <c r="M617" i="2" s="1"/>
  <c r="L674" i="2"/>
  <c r="M674" i="2" s="1"/>
  <c r="L709" i="2"/>
  <c r="M709" i="2" s="1"/>
  <c r="L741" i="2"/>
  <c r="M741" i="2" s="1"/>
  <c r="L773" i="2"/>
  <c r="M773" i="2" s="1"/>
  <c r="L805" i="2"/>
  <c r="M805" i="2" s="1"/>
  <c r="L837" i="2"/>
  <c r="M837" i="2" s="1"/>
  <c r="L869" i="2"/>
  <c r="M869" i="2" s="1"/>
  <c r="L901" i="2"/>
  <c r="M901" i="2" s="1"/>
  <c r="L933" i="2"/>
  <c r="M933" i="2" s="1"/>
  <c r="L957" i="2"/>
  <c r="M957" i="2" s="1"/>
  <c r="L977" i="2"/>
  <c r="M977" i="2" s="1"/>
  <c r="L986" i="2"/>
  <c r="M986" i="2" s="1"/>
  <c r="L995" i="2"/>
  <c r="M995" i="2" s="1"/>
  <c r="L1004" i="2"/>
  <c r="M1004" i="2" s="1"/>
  <c r="L1013" i="2"/>
  <c r="M1013" i="2" s="1"/>
  <c r="L1022" i="2"/>
  <c r="M1022" i="2" s="1"/>
  <c r="L1031" i="2"/>
  <c r="M1031" i="2" s="1"/>
  <c r="L1041" i="2"/>
  <c r="M1041" i="2" s="1"/>
  <c r="L1050" i="2"/>
  <c r="M1050" i="2" s="1"/>
  <c r="L1058" i="2"/>
  <c r="M1058" i="2" s="1"/>
  <c r="L1066" i="2"/>
  <c r="M1066" i="2" s="1"/>
  <c r="L1074" i="2"/>
  <c r="M1074" i="2" s="1"/>
  <c r="L1082" i="2"/>
  <c r="M1082" i="2" s="1"/>
  <c r="L1090" i="2"/>
  <c r="M1090" i="2" s="1"/>
  <c r="L1098" i="2"/>
  <c r="M1098" i="2" s="1"/>
  <c r="L1106" i="2"/>
  <c r="M1106" i="2" s="1"/>
  <c r="L1114" i="2"/>
  <c r="M1114" i="2" s="1"/>
  <c r="L1122" i="2"/>
  <c r="M1122" i="2" s="1"/>
  <c r="L1130" i="2"/>
  <c r="M1130" i="2" s="1"/>
  <c r="L1138" i="2"/>
  <c r="M1138" i="2" s="1"/>
  <c r="L1146" i="2"/>
  <c r="M1146" i="2" s="1"/>
  <c r="L1154" i="2"/>
  <c r="M1154" i="2" s="1"/>
  <c r="L1162" i="2"/>
  <c r="M1162" i="2" s="1"/>
  <c r="L1170" i="2"/>
  <c r="M1170" i="2" s="1"/>
  <c r="L1178" i="2"/>
  <c r="M1178" i="2" s="1"/>
  <c r="L1186" i="2"/>
  <c r="M1186" i="2" s="1"/>
  <c r="L1194" i="2"/>
  <c r="M1194" i="2" s="1"/>
  <c r="L1202" i="2"/>
  <c r="M1202" i="2" s="1"/>
  <c r="L1210" i="2"/>
  <c r="M1210" i="2" s="1"/>
  <c r="L1218" i="2"/>
  <c r="M1218" i="2" s="1"/>
  <c r="L1226" i="2"/>
  <c r="M1226" i="2" s="1"/>
  <c r="L1234" i="2"/>
  <c r="M1234" i="2" s="1"/>
  <c r="L1242" i="2"/>
  <c r="M1242" i="2" s="1"/>
  <c r="L1250" i="2"/>
  <c r="M1250" i="2" s="1"/>
  <c r="L1258" i="2"/>
  <c r="M1258" i="2" s="1"/>
  <c r="L1266" i="2"/>
  <c r="M1266" i="2" s="1"/>
  <c r="L1274" i="2"/>
  <c r="M1274" i="2" s="1"/>
  <c r="L1282" i="2"/>
  <c r="M1282" i="2" s="1"/>
  <c r="L1290" i="2"/>
  <c r="M1290" i="2" s="1"/>
  <c r="L1298" i="2"/>
  <c r="M1298" i="2" s="1"/>
  <c r="L1306" i="2"/>
  <c r="M1306" i="2" s="1"/>
  <c r="L1314" i="2"/>
  <c r="M1314" i="2" s="1"/>
  <c r="L1322" i="2"/>
  <c r="M1322" i="2" s="1"/>
  <c r="L1330" i="2"/>
  <c r="M1330" i="2" s="1"/>
  <c r="L1338" i="2"/>
  <c r="M1338" i="2" s="1"/>
  <c r="L1346" i="2"/>
  <c r="M1346" i="2" s="1"/>
  <c r="L1354" i="2"/>
  <c r="M1354" i="2" s="1"/>
  <c r="L1362" i="2"/>
  <c r="M1362" i="2" s="1"/>
  <c r="L1370" i="2"/>
  <c r="M1370" i="2" s="1"/>
  <c r="L1378" i="2"/>
  <c r="M1378" i="2" s="1"/>
  <c r="L1386" i="2"/>
  <c r="M1386" i="2" s="1"/>
  <c r="L1394" i="2"/>
  <c r="M1394" i="2" s="1"/>
  <c r="L1402" i="2"/>
  <c r="M1402" i="2" s="1"/>
  <c r="L1410" i="2"/>
  <c r="M1410" i="2" s="1"/>
  <c r="L1418" i="2"/>
  <c r="M1418" i="2" s="1"/>
  <c r="L1426" i="2"/>
  <c r="M1426" i="2" s="1"/>
  <c r="L1434" i="2"/>
  <c r="M1434" i="2" s="1"/>
  <c r="L1442" i="2"/>
  <c r="M1442" i="2" s="1"/>
  <c r="L1450" i="2"/>
  <c r="M1450" i="2" s="1"/>
  <c r="L1458" i="2"/>
  <c r="M1458" i="2" s="1"/>
  <c r="L1466" i="2"/>
  <c r="M1466" i="2" s="1"/>
  <c r="L1474" i="2"/>
  <c r="M1474" i="2" s="1"/>
  <c r="L1482" i="2"/>
  <c r="M1482" i="2" s="1"/>
  <c r="L1490" i="2"/>
  <c r="M1490" i="2" s="1"/>
  <c r="L1498" i="2"/>
  <c r="M1498" i="2" s="1"/>
  <c r="L1506" i="2"/>
  <c r="M1506" i="2" s="1"/>
  <c r="L49" i="2"/>
  <c r="M49" i="2" s="1"/>
  <c r="L132" i="2"/>
  <c r="M132" i="2" s="1"/>
  <c r="L219" i="2"/>
  <c r="M219" i="2" s="1"/>
  <c r="L299" i="2"/>
  <c r="M299" i="2" s="1"/>
  <c r="L363" i="2"/>
  <c r="M363" i="2" s="1"/>
  <c r="L427" i="2"/>
  <c r="M427" i="2" s="1"/>
  <c r="L491" i="2"/>
  <c r="M491" i="2" s="1"/>
  <c r="L555" i="2"/>
  <c r="M555" i="2" s="1"/>
  <c r="L619" i="2"/>
  <c r="M619" i="2" s="1"/>
  <c r="L676" i="2"/>
  <c r="M676" i="2" s="1"/>
  <c r="L711" i="2"/>
  <c r="M711" i="2" s="1"/>
  <c r="L743" i="2"/>
  <c r="M743" i="2" s="1"/>
  <c r="L775" i="2"/>
  <c r="M775" i="2" s="1"/>
  <c r="L807" i="2"/>
  <c r="M807" i="2" s="1"/>
  <c r="L839" i="2"/>
  <c r="M839" i="2" s="1"/>
  <c r="L871" i="2"/>
  <c r="M871" i="2" s="1"/>
  <c r="L903" i="2"/>
  <c r="M903" i="2" s="1"/>
  <c r="L935" i="2"/>
  <c r="M935" i="2" s="1"/>
  <c r="L959" i="2"/>
  <c r="M959" i="2" s="1"/>
  <c r="L978" i="2"/>
  <c r="M978" i="2" s="1"/>
  <c r="L987" i="2"/>
  <c r="M987" i="2" s="1"/>
  <c r="L996" i="2"/>
  <c r="M996" i="2" s="1"/>
  <c r="L1005" i="2"/>
  <c r="M1005" i="2" s="1"/>
  <c r="L1014" i="2"/>
  <c r="M1014" i="2" s="1"/>
  <c r="L1023" i="2"/>
  <c r="M1023" i="2" s="1"/>
  <c r="L1033" i="2"/>
  <c r="M1033" i="2" s="1"/>
  <c r="L1042" i="2"/>
  <c r="M1042" i="2" s="1"/>
  <c r="L1051" i="2"/>
  <c r="M1051" i="2" s="1"/>
  <c r="L1059" i="2"/>
  <c r="M1059" i="2" s="1"/>
  <c r="L1067" i="2"/>
  <c r="M1067" i="2" s="1"/>
  <c r="L1075" i="2"/>
  <c r="M1075" i="2" s="1"/>
  <c r="L1083" i="2"/>
  <c r="M1083" i="2" s="1"/>
  <c r="L1091" i="2"/>
  <c r="M1091" i="2" s="1"/>
  <c r="L1099" i="2"/>
  <c r="M1099" i="2" s="1"/>
  <c r="L1107" i="2"/>
  <c r="M1107" i="2" s="1"/>
  <c r="L1115" i="2"/>
  <c r="M1115" i="2" s="1"/>
  <c r="L1123" i="2"/>
  <c r="M1123" i="2" s="1"/>
  <c r="L1131" i="2"/>
  <c r="M1131" i="2" s="1"/>
  <c r="L1139" i="2"/>
  <c r="M1139" i="2" s="1"/>
  <c r="L1147" i="2"/>
  <c r="M1147" i="2" s="1"/>
  <c r="L1155" i="2"/>
  <c r="M1155" i="2" s="1"/>
  <c r="L1163" i="2"/>
  <c r="M1163" i="2" s="1"/>
  <c r="L1171" i="2"/>
  <c r="M1171" i="2" s="1"/>
  <c r="L1179" i="2"/>
  <c r="M1179" i="2" s="1"/>
  <c r="L1187" i="2"/>
  <c r="M1187" i="2" s="1"/>
  <c r="L1195" i="2"/>
  <c r="M1195" i="2" s="1"/>
  <c r="L1203" i="2"/>
  <c r="M1203" i="2" s="1"/>
  <c r="L1211" i="2"/>
  <c r="M1211" i="2" s="1"/>
  <c r="L1219" i="2"/>
  <c r="M1219" i="2" s="1"/>
  <c r="L1227" i="2"/>
  <c r="M1227" i="2" s="1"/>
  <c r="L1235" i="2"/>
  <c r="M1235" i="2" s="1"/>
  <c r="L1243" i="2"/>
  <c r="M1243" i="2" s="1"/>
  <c r="L1251" i="2"/>
  <c r="M1251" i="2" s="1"/>
  <c r="L1259" i="2"/>
  <c r="M1259" i="2" s="1"/>
  <c r="L1267" i="2"/>
  <c r="M1267" i="2" s="1"/>
  <c r="L1275" i="2"/>
  <c r="M1275" i="2" s="1"/>
  <c r="L1283" i="2"/>
  <c r="M1283" i="2" s="1"/>
  <c r="L1291" i="2"/>
  <c r="M1291" i="2" s="1"/>
  <c r="L1299" i="2"/>
  <c r="M1299" i="2" s="1"/>
  <c r="L1307" i="2"/>
  <c r="M1307" i="2" s="1"/>
  <c r="L1315" i="2"/>
  <c r="M1315" i="2" s="1"/>
  <c r="L1323" i="2"/>
  <c r="M1323" i="2" s="1"/>
  <c r="L1331" i="2"/>
  <c r="M1331" i="2" s="1"/>
  <c r="L1339" i="2"/>
  <c r="M1339" i="2" s="1"/>
  <c r="L1347" i="2"/>
  <c r="M1347" i="2" s="1"/>
  <c r="L1355" i="2"/>
  <c r="M1355" i="2" s="1"/>
  <c r="L1363" i="2"/>
  <c r="M1363" i="2" s="1"/>
  <c r="L1371" i="2"/>
  <c r="M1371" i="2" s="1"/>
  <c r="L1379" i="2"/>
  <c r="M1379" i="2" s="1"/>
  <c r="L1387" i="2"/>
  <c r="M1387" i="2" s="1"/>
  <c r="L1395" i="2"/>
  <c r="M1395" i="2" s="1"/>
  <c r="L1403" i="2"/>
  <c r="M1403" i="2" s="1"/>
  <c r="L1411" i="2"/>
  <c r="M1411" i="2" s="1"/>
  <c r="L1419" i="2"/>
  <c r="M1419" i="2" s="1"/>
  <c r="L1427" i="2"/>
  <c r="M1427" i="2" s="1"/>
  <c r="L1435" i="2"/>
  <c r="M1435" i="2" s="1"/>
  <c r="L1443" i="2"/>
  <c r="M1443" i="2" s="1"/>
  <c r="L1451" i="2"/>
  <c r="M1451" i="2" s="1"/>
  <c r="L1459" i="2"/>
  <c r="M1459" i="2" s="1"/>
  <c r="L1467" i="2"/>
  <c r="M1467" i="2" s="1"/>
  <c r="L1475" i="2"/>
  <c r="M1475" i="2" s="1"/>
  <c r="L1483" i="2"/>
  <c r="M1483" i="2" s="1"/>
  <c r="L1491" i="2"/>
  <c r="M1491" i="2" s="1"/>
  <c r="L1499" i="2"/>
  <c r="M1499" i="2" s="1"/>
  <c r="L1507" i="2"/>
  <c r="M1507" i="2" s="1"/>
  <c r="L65" i="2"/>
  <c r="M65" i="2" s="1"/>
  <c r="L148" i="2"/>
  <c r="M148" i="2" s="1"/>
  <c r="L235" i="2"/>
  <c r="M235" i="2" s="1"/>
  <c r="L313" i="2"/>
  <c r="M313" i="2" s="1"/>
  <c r="L377" i="2"/>
  <c r="M377" i="2" s="1"/>
  <c r="L441" i="2"/>
  <c r="M441" i="2" s="1"/>
  <c r="L505" i="2"/>
  <c r="M505" i="2" s="1"/>
  <c r="L569" i="2"/>
  <c r="M569" i="2" s="1"/>
  <c r="L633" i="2"/>
  <c r="M633" i="2" s="1"/>
  <c r="L685" i="2"/>
  <c r="M685" i="2" s="1"/>
  <c r="L717" i="2"/>
  <c r="M717" i="2" s="1"/>
  <c r="L749" i="2"/>
  <c r="M749" i="2" s="1"/>
  <c r="L781" i="2"/>
  <c r="M781" i="2" s="1"/>
  <c r="L813" i="2"/>
  <c r="M813" i="2" s="1"/>
  <c r="L845" i="2"/>
  <c r="M845" i="2" s="1"/>
  <c r="L877" i="2"/>
  <c r="M877" i="2" s="1"/>
  <c r="L909" i="2"/>
  <c r="M909" i="2" s="1"/>
  <c r="L941" i="2"/>
  <c r="M941" i="2" s="1"/>
  <c r="L962" i="2"/>
  <c r="M962" i="2" s="1"/>
  <c r="L979" i="2"/>
  <c r="M979" i="2" s="1"/>
  <c r="L988" i="2"/>
  <c r="M988" i="2" s="1"/>
  <c r="L997" i="2"/>
  <c r="M997" i="2" s="1"/>
  <c r="L1006" i="2"/>
  <c r="M1006" i="2" s="1"/>
  <c r="L1015" i="2"/>
  <c r="M1015" i="2" s="1"/>
  <c r="L1025" i="2"/>
  <c r="M1025" i="2" s="1"/>
  <c r="L1034" i="2"/>
  <c r="M1034" i="2" s="1"/>
  <c r="L1043" i="2"/>
  <c r="M1043" i="2" s="1"/>
  <c r="L1052" i="2"/>
  <c r="M1052" i="2" s="1"/>
  <c r="L1060" i="2"/>
  <c r="M1060" i="2" s="1"/>
  <c r="L1068" i="2"/>
  <c r="M1068" i="2" s="1"/>
  <c r="L1076" i="2"/>
  <c r="M1076" i="2" s="1"/>
  <c r="L1084" i="2"/>
  <c r="M1084" i="2" s="1"/>
  <c r="L1092" i="2"/>
  <c r="M1092" i="2" s="1"/>
  <c r="L1100" i="2"/>
  <c r="M1100" i="2" s="1"/>
  <c r="L1108" i="2"/>
  <c r="M1108" i="2" s="1"/>
  <c r="L1116" i="2"/>
  <c r="M1116" i="2" s="1"/>
  <c r="L1124" i="2"/>
  <c r="M1124" i="2" s="1"/>
  <c r="L1132" i="2"/>
  <c r="M1132" i="2" s="1"/>
  <c r="L1140" i="2"/>
  <c r="M1140" i="2" s="1"/>
  <c r="L1148" i="2"/>
  <c r="M1148" i="2" s="1"/>
  <c r="L1156" i="2"/>
  <c r="M1156" i="2" s="1"/>
  <c r="L1164" i="2"/>
  <c r="M1164" i="2" s="1"/>
  <c r="L1172" i="2"/>
  <c r="M1172" i="2" s="1"/>
  <c r="L1180" i="2"/>
  <c r="M1180" i="2" s="1"/>
  <c r="L1188" i="2"/>
  <c r="M1188" i="2" s="1"/>
  <c r="L1196" i="2"/>
  <c r="M1196" i="2" s="1"/>
  <c r="L1204" i="2"/>
  <c r="M1204" i="2" s="1"/>
  <c r="L1212" i="2"/>
  <c r="M1212" i="2" s="1"/>
  <c r="L1220" i="2"/>
  <c r="M1220" i="2" s="1"/>
  <c r="L1228" i="2"/>
  <c r="M1228" i="2" s="1"/>
  <c r="L1236" i="2"/>
  <c r="M1236" i="2" s="1"/>
  <c r="L1244" i="2"/>
  <c r="M1244" i="2" s="1"/>
  <c r="L1252" i="2"/>
  <c r="M1252" i="2" s="1"/>
  <c r="L1260" i="2"/>
  <c r="M1260" i="2" s="1"/>
  <c r="L1268" i="2"/>
  <c r="M1268" i="2" s="1"/>
  <c r="L1276" i="2"/>
  <c r="M1276" i="2" s="1"/>
  <c r="L1284" i="2"/>
  <c r="M1284" i="2" s="1"/>
  <c r="L1292" i="2"/>
  <c r="M1292" i="2" s="1"/>
  <c r="L1300" i="2"/>
  <c r="M1300" i="2" s="1"/>
  <c r="L1308" i="2"/>
  <c r="M1308" i="2" s="1"/>
  <c r="L1316" i="2"/>
  <c r="M1316" i="2" s="1"/>
  <c r="L1324" i="2"/>
  <c r="M1324" i="2" s="1"/>
  <c r="L1332" i="2"/>
  <c r="M1332" i="2" s="1"/>
  <c r="L1340" i="2"/>
  <c r="M1340" i="2" s="1"/>
  <c r="L1348" i="2"/>
  <c r="M1348" i="2" s="1"/>
  <c r="L1356" i="2"/>
  <c r="M1356" i="2" s="1"/>
  <c r="L1364" i="2"/>
  <c r="M1364" i="2" s="1"/>
  <c r="L1372" i="2"/>
  <c r="M1372" i="2" s="1"/>
  <c r="L1380" i="2"/>
  <c r="M1380" i="2" s="1"/>
  <c r="L1388" i="2"/>
  <c r="M1388" i="2" s="1"/>
  <c r="L1396" i="2"/>
  <c r="M1396" i="2" s="1"/>
  <c r="L1404" i="2"/>
  <c r="M1404" i="2" s="1"/>
  <c r="L1412" i="2"/>
  <c r="M1412" i="2" s="1"/>
  <c r="L1420" i="2"/>
  <c r="M1420" i="2" s="1"/>
  <c r="L1428" i="2"/>
  <c r="M1428" i="2" s="1"/>
  <c r="L1436" i="2"/>
  <c r="M1436" i="2" s="1"/>
  <c r="L1444" i="2"/>
  <c r="M1444" i="2" s="1"/>
  <c r="L1452" i="2"/>
  <c r="M1452" i="2" s="1"/>
  <c r="L1460" i="2"/>
  <c r="M1460" i="2" s="1"/>
  <c r="L1468" i="2"/>
  <c r="M1468" i="2" s="1"/>
  <c r="L1476" i="2"/>
  <c r="M1476" i="2" s="1"/>
  <c r="L1484" i="2"/>
  <c r="M1484" i="2" s="1"/>
  <c r="L1492" i="2"/>
  <c r="M1492" i="2" s="1"/>
  <c r="L1500" i="2"/>
  <c r="M1500" i="2" s="1"/>
  <c r="L1508" i="2"/>
  <c r="M1508" i="2" s="1"/>
  <c r="L1516" i="2"/>
  <c r="M1516" i="2" s="1"/>
  <c r="L68" i="2"/>
  <c r="M68" i="2" s="1"/>
  <c r="L155" i="2"/>
  <c r="M155" i="2" s="1"/>
  <c r="L241" i="2"/>
  <c r="M241" i="2" s="1"/>
  <c r="L315" i="2"/>
  <c r="M315" i="2" s="1"/>
  <c r="L379" i="2"/>
  <c r="M379" i="2" s="1"/>
  <c r="L443" i="2"/>
  <c r="M443" i="2" s="1"/>
  <c r="L507" i="2"/>
  <c r="M507" i="2" s="1"/>
  <c r="L571" i="2"/>
  <c r="M571" i="2" s="1"/>
  <c r="L635" i="2"/>
  <c r="M635" i="2" s="1"/>
  <c r="L687" i="2"/>
  <c r="M687" i="2" s="1"/>
  <c r="L719" i="2"/>
  <c r="M719" i="2" s="1"/>
  <c r="L751" i="2"/>
  <c r="M751" i="2" s="1"/>
  <c r="L783" i="2"/>
  <c r="M783" i="2" s="1"/>
  <c r="L815" i="2"/>
  <c r="M815" i="2" s="1"/>
  <c r="L847" i="2"/>
  <c r="M847" i="2" s="1"/>
  <c r="L879" i="2"/>
  <c r="M879" i="2" s="1"/>
  <c r="L911" i="2"/>
  <c r="M911" i="2" s="1"/>
  <c r="L943" i="2"/>
  <c r="M943" i="2" s="1"/>
  <c r="L965" i="2"/>
  <c r="M965" i="2" s="1"/>
  <c r="L980" i="2"/>
  <c r="M980" i="2" s="1"/>
  <c r="L989" i="2"/>
  <c r="M989" i="2" s="1"/>
  <c r="L998" i="2"/>
  <c r="M998" i="2" s="1"/>
  <c r="L1007" i="2"/>
  <c r="M1007" i="2" s="1"/>
  <c r="L1017" i="2"/>
  <c r="M1017" i="2" s="1"/>
  <c r="L1026" i="2"/>
  <c r="M1026" i="2" s="1"/>
  <c r="L1035" i="2"/>
  <c r="M1035" i="2" s="1"/>
  <c r="L1044" i="2"/>
  <c r="M1044" i="2" s="1"/>
  <c r="L84" i="2"/>
  <c r="M84" i="2" s="1"/>
  <c r="L393" i="2"/>
  <c r="M393" i="2" s="1"/>
  <c r="L649" i="2"/>
  <c r="M649" i="2" s="1"/>
  <c r="L789" i="2"/>
  <c r="M789" i="2" s="1"/>
  <c r="L917" i="2"/>
  <c r="M917" i="2" s="1"/>
  <c r="L990" i="2"/>
  <c r="M990" i="2" s="1"/>
  <c r="L1027" i="2"/>
  <c r="M1027" i="2" s="1"/>
  <c r="L1055" i="2"/>
  <c r="M1055" i="2" s="1"/>
  <c r="L1078" i="2"/>
  <c r="M1078" i="2" s="1"/>
  <c r="L1101" i="2"/>
  <c r="M1101" i="2" s="1"/>
  <c r="L1119" i="2"/>
  <c r="M1119" i="2" s="1"/>
  <c r="L1142" i="2"/>
  <c r="M1142" i="2" s="1"/>
  <c r="L1165" i="2"/>
  <c r="M1165" i="2" s="1"/>
  <c r="L1183" i="2"/>
  <c r="M1183" i="2" s="1"/>
  <c r="L1206" i="2"/>
  <c r="M1206" i="2" s="1"/>
  <c r="L1229" i="2"/>
  <c r="M1229" i="2" s="1"/>
  <c r="L1247" i="2"/>
  <c r="M1247" i="2" s="1"/>
  <c r="L1270" i="2"/>
  <c r="M1270" i="2" s="1"/>
  <c r="L1293" i="2"/>
  <c r="M1293" i="2" s="1"/>
  <c r="L1311" i="2"/>
  <c r="M1311" i="2" s="1"/>
  <c r="L1334" i="2"/>
  <c r="M1334" i="2" s="1"/>
  <c r="L1357" i="2"/>
  <c r="M1357" i="2" s="1"/>
  <c r="L1375" i="2"/>
  <c r="M1375" i="2" s="1"/>
  <c r="L1398" i="2"/>
  <c r="M1398" i="2" s="1"/>
  <c r="L1421" i="2"/>
  <c r="M1421" i="2" s="1"/>
  <c r="L1439" i="2"/>
  <c r="M1439" i="2" s="1"/>
  <c r="L1462" i="2"/>
  <c r="M1462" i="2" s="1"/>
  <c r="L1485" i="2"/>
  <c r="M1485" i="2" s="1"/>
  <c r="L1503" i="2"/>
  <c r="M1503" i="2" s="1"/>
  <c r="L1518" i="2"/>
  <c r="M1518" i="2" s="1"/>
  <c r="L1527" i="2"/>
  <c r="M1527" i="2" s="1"/>
  <c r="L1536" i="2"/>
  <c r="M1536" i="2" s="1"/>
  <c r="L1544" i="2"/>
  <c r="M1544" i="2" s="1"/>
  <c r="L1552" i="2"/>
  <c r="M1552" i="2" s="1"/>
  <c r="L1560" i="2"/>
  <c r="M1560" i="2" s="1"/>
  <c r="L1568" i="2"/>
  <c r="M1568" i="2" s="1"/>
  <c r="L1576" i="2"/>
  <c r="M1576" i="2" s="1"/>
  <c r="L1584" i="2"/>
  <c r="M1584" i="2" s="1"/>
  <c r="L1592" i="2"/>
  <c r="M1592" i="2" s="1"/>
  <c r="L1600" i="2"/>
  <c r="M1600" i="2" s="1"/>
  <c r="L1608" i="2"/>
  <c r="M1608" i="2" s="1"/>
  <c r="L1616" i="2"/>
  <c r="M1616" i="2" s="1"/>
  <c r="L1624" i="2"/>
  <c r="M1624" i="2" s="1"/>
  <c r="L1632" i="2"/>
  <c r="M1632" i="2" s="1"/>
  <c r="L1640" i="2"/>
  <c r="M1640" i="2" s="1"/>
  <c r="L1648" i="2"/>
  <c r="M1648" i="2" s="1"/>
  <c r="L1656" i="2"/>
  <c r="M1656" i="2" s="1"/>
  <c r="L1664" i="2"/>
  <c r="M1664" i="2" s="1"/>
  <c r="L1672" i="2"/>
  <c r="M1672" i="2" s="1"/>
  <c r="L1680" i="2"/>
  <c r="M1680" i="2" s="1"/>
  <c r="L1688" i="2"/>
  <c r="M1688" i="2" s="1"/>
  <c r="L1696" i="2"/>
  <c r="M1696" i="2" s="1"/>
  <c r="L1704" i="2"/>
  <c r="M1704" i="2" s="1"/>
  <c r="L1712" i="2"/>
  <c r="M1712" i="2" s="1"/>
  <c r="L1720" i="2"/>
  <c r="M1720" i="2" s="1"/>
  <c r="L1728" i="2"/>
  <c r="M1728" i="2" s="1"/>
  <c r="L1736" i="2"/>
  <c r="M1736" i="2" s="1"/>
  <c r="L1744" i="2"/>
  <c r="M1744" i="2" s="1"/>
  <c r="L1752" i="2"/>
  <c r="M1752" i="2" s="1"/>
  <c r="L1760" i="2"/>
  <c r="M1760" i="2" s="1"/>
  <c r="L1768" i="2"/>
  <c r="M1768" i="2" s="1"/>
  <c r="L1776" i="2"/>
  <c r="M1776" i="2" s="1"/>
  <c r="L1784" i="2"/>
  <c r="M1784" i="2" s="1"/>
  <c r="L1792" i="2"/>
  <c r="M1792" i="2" s="1"/>
  <c r="L1800" i="2"/>
  <c r="M1800" i="2" s="1"/>
  <c r="L1808" i="2"/>
  <c r="M1808" i="2" s="1"/>
  <c r="L1816" i="2"/>
  <c r="M1816" i="2" s="1"/>
  <c r="L1824" i="2"/>
  <c r="M1824" i="2" s="1"/>
  <c r="L1832" i="2"/>
  <c r="M1832" i="2" s="1"/>
  <c r="L1840" i="2"/>
  <c r="M1840" i="2" s="1"/>
  <c r="L1848" i="2"/>
  <c r="M1848" i="2" s="1"/>
  <c r="L1856" i="2"/>
  <c r="M1856" i="2" s="1"/>
  <c r="L1864" i="2"/>
  <c r="M1864" i="2" s="1"/>
  <c r="L1872" i="2"/>
  <c r="M1872" i="2" s="1"/>
  <c r="L1880" i="2"/>
  <c r="M1880" i="2" s="1"/>
  <c r="L1888" i="2"/>
  <c r="M1888" i="2" s="1"/>
  <c r="L1896" i="2"/>
  <c r="M1896" i="2" s="1"/>
  <c r="L1904" i="2"/>
  <c r="M1904" i="2" s="1"/>
  <c r="L1912" i="2"/>
  <c r="M1912" i="2" s="1"/>
  <c r="L1920" i="2"/>
  <c r="M1920" i="2" s="1"/>
  <c r="L1928" i="2"/>
  <c r="M1928" i="2" s="1"/>
  <c r="L1936" i="2"/>
  <c r="M1936" i="2" s="1"/>
  <c r="L1944" i="2"/>
  <c r="M1944" i="2" s="1"/>
  <c r="L1952" i="2"/>
  <c r="M1952" i="2" s="1"/>
  <c r="L1960" i="2"/>
  <c r="M1960" i="2" s="1"/>
  <c r="L1968" i="2"/>
  <c r="M1968" i="2" s="1"/>
  <c r="L1976" i="2"/>
  <c r="M1976" i="2" s="1"/>
  <c r="L91" i="2"/>
  <c r="M91" i="2" s="1"/>
  <c r="L395" i="2"/>
  <c r="M395" i="2" s="1"/>
  <c r="L651" i="2"/>
  <c r="M651" i="2" s="1"/>
  <c r="L791" i="2"/>
  <c r="M791" i="2" s="1"/>
  <c r="L919" i="2"/>
  <c r="M919" i="2" s="1"/>
  <c r="L991" i="2"/>
  <c r="M991" i="2" s="1"/>
  <c r="L1028" i="2"/>
  <c r="M1028" i="2" s="1"/>
  <c r="L1061" i="2"/>
  <c r="M1061" i="2" s="1"/>
  <c r="L1079" i="2"/>
  <c r="M1079" i="2" s="1"/>
  <c r="L1102" i="2"/>
  <c r="M1102" i="2" s="1"/>
  <c r="L1125" i="2"/>
  <c r="M1125" i="2" s="1"/>
  <c r="L1143" i="2"/>
  <c r="M1143" i="2" s="1"/>
  <c r="L1166" i="2"/>
  <c r="M1166" i="2" s="1"/>
  <c r="L1189" i="2"/>
  <c r="M1189" i="2" s="1"/>
  <c r="L1207" i="2"/>
  <c r="M1207" i="2" s="1"/>
  <c r="L1230" i="2"/>
  <c r="M1230" i="2" s="1"/>
  <c r="L1253" i="2"/>
  <c r="M1253" i="2" s="1"/>
  <c r="L1271" i="2"/>
  <c r="M1271" i="2" s="1"/>
  <c r="L1294" i="2"/>
  <c r="M1294" i="2" s="1"/>
  <c r="L1317" i="2"/>
  <c r="M1317" i="2" s="1"/>
  <c r="L1335" i="2"/>
  <c r="M1335" i="2" s="1"/>
  <c r="L1358" i="2"/>
  <c r="M1358" i="2" s="1"/>
  <c r="L1381" i="2"/>
  <c r="M1381" i="2" s="1"/>
  <c r="L1399" i="2"/>
  <c r="M1399" i="2" s="1"/>
  <c r="L1422" i="2"/>
  <c r="M1422" i="2" s="1"/>
  <c r="L1445" i="2"/>
  <c r="M1445" i="2" s="1"/>
  <c r="L1463" i="2"/>
  <c r="M1463" i="2" s="1"/>
  <c r="L1486" i="2"/>
  <c r="M1486" i="2" s="1"/>
  <c r="L1509" i="2"/>
  <c r="M1509" i="2" s="1"/>
  <c r="L1519" i="2"/>
  <c r="M1519" i="2" s="1"/>
  <c r="L1529" i="2"/>
  <c r="M1529" i="2" s="1"/>
  <c r="L1537" i="2"/>
  <c r="M1537" i="2" s="1"/>
  <c r="L1545" i="2"/>
  <c r="M1545" i="2" s="1"/>
  <c r="L1553" i="2"/>
  <c r="M1553" i="2" s="1"/>
  <c r="L1561" i="2"/>
  <c r="M1561" i="2" s="1"/>
  <c r="L1569" i="2"/>
  <c r="M1569" i="2" s="1"/>
  <c r="L1577" i="2"/>
  <c r="M1577" i="2" s="1"/>
  <c r="L1585" i="2"/>
  <c r="M1585" i="2" s="1"/>
  <c r="L1593" i="2"/>
  <c r="M1593" i="2" s="1"/>
  <c r="L1601" i="2"/>
  <c r="M1601" i="2" s="1"/>
  <c r="L1609" i="2"/>
  <c r="M1609" i="2" s="1"/>
  <c r="L1617" i="2"/>
  <c r="M1617" i="2" s="1"/>
  <c r="L1625" i="2"/>
  <c r="M1625" i="2" s="1"/>
  <c r="L1633" i="2"/>
  <c r="M1633" i="2" s="1"/>
  <c r="L1641" i="2"/>
  <c r="M1641" i="2" s="1"/>
  <c r="L1649" i="2"/>
  <c r="M1649" i="2" s="1"/>
  <c r="L1657" i="2"/>
  <c r="M1657" i="2" s="1"/>
  <c r="L1665" i="2"/>
  <c r="M1665" i="2" s="1"/>
  <c r="L1673" i="2"/>
  <c r="M1673" i="2" s="1"/>
  <c r="L1681" i="2"/>
  <c r="M1681" i="2" s="1"/>
  <c r="L1689" i="2"/>
  <c r="M1689" i="2" s="1"/>
  <c r="L1697" i="2"/>
  <c r="M1697" i="2" s="1"/>
  <c r="L1705" i="2"/>
  <c r="M1705" i="2" s="1"/>
  <c r="L1713" i="2"/>
  <c r="M1713" i="2" s="1"/>
  <c r="L1721" i="2"/>
  <c r="M1721" i="2" s="1"/>
  <c r="L1729" i="2"/>
  <c r="M1729" i="2" s="1"/>
  <c r="L1737" i="2"/>
  <c r="M1737" i="2" s="1"/>
  <c r="L1745" i="2"/>
  <c r="M1745" i="2" s="1"/>
  <c r="L1753" i="2"/>
  <c r="M1753" i="2" s="1"/>
  <c r="L1761" i="2"/>
  <c r="M1761" i="2" s="1"/>
  <c r="L1769" i="2"/>
  <c r="M1769" i="2" s="1"/>
  <c r="L1777" i="2"/>
  <c r="M1777" i="2" s="1"/>
  <c r="L1785" i="2"/>
  <c r="M1785" i="2" s="1"/>
  <c r="L1793" i="2"/>
  <c r="M1793" i="2" s="1"/>
  <c r="L1801" i="2"/>
  <c r="M1801" i="2" s="1"/>
  <c r="L1809" i="2"/>
  <c r="M1809" i="2" s="1"/>
  <c r="L1817" i="2"/>
  <c r="M1817" i="2" s="1"/>
  <c r="L1825" i="2"/>
  <c r="M1825" i="2" s="1"/>
  <c r="L1833" i="2"/>
  <c r="M1833" i="2" s="1"/>
  <c r="L1841" i="2"/>
  <c r="M1841" i="2" s="1"/>
  <c r="L1849" i="2"/>
  <c r="M1849" i="2" s="1"/>
  <c r="L1857" i="2"/>
  <c r="M1857" i="2" s="1"/>
  <c r="L1865" i="2"/>
  <c r="M1865" i="2" s="1"/>
  <c r="L1873" i="2"/>
  <c r="M1873" i="2" s="1"/>
  <c r="L1881" i="2"/>
  <c r="M1881" i="2" s="1"/>
  <c r="L1889" i="2"/>
  <c r="M1889" i="2" s="1"/>
  <c r="L1897" i="2"/>
  <c r="M1897" i="2" s="1"/>
  <c r="L1905" i="2"/>
  <c r="M1905" i="2" s="1"/>
  <c r="L1913" i="2"/>
  <c r="M1913" i="2" s="1"/>
  <c r="L1921" i="2"/>
  <c r="M1921" i="2" s="1"/>
  <c r="L1929" i="2"/>
  <c r="M1929" i="2" s="1"/>
  <c r="L1937" i="2"/>
  <c r="M1937" i="2" s="1"/>
  <c r="L1945" i="2"/>
  <c r="M1945" i="2" s="1"/>
  <c r="L1953" i="2"/>
  <c r="M1953" i="2" s="1"/>
  <c r="L1961" i="2"/>
  <c r="M1961" i="2" s="1"/>
  <c r="L171" i="2"/>
  <c r="M171" i="2" s="1"/>
  <c r="L457" i="2"/>
  <c r="M457" i="2" s="1"/>
  <c r="L693" i="2"/>
  <c r="M693" i="2" s="1"/>
  <c r="L821" i="2"/>
  <c r="M821" i="2" s="1"/>
  <c r="L946" i="2"/>
  <c r="M946" i="2" s="1"/>
  <c r="L999" i="2"/>
  <c r="M999" i="2" s="1"/>
  <c r="L1036" i="2"/>
  <c r="M1036" i="2" s="1"/>
  <c r="L1062" i="2"/>
  <c r="M1062" i="2" s="1"/>
  <c r="L1085" i="2"/>
  <c r="M1085" i="2" s="1"/>
  <c r="L1103" i="2"/>
  <c r="M1103" i="2" s="1"/>
  <c r="L1126" i="2"/>
  <c r="M1126" i="2" s="1"/>
  <c r="L1149" i="2"/>
  <c r="M1149" i="2" s="1"/>
  <c r="L1167" i="2"/>
  <c r="M1167" i="2" s="1"/>
  <c r="L1190" i="2"/>
  <c r="M1190" i="2" s="1"/>
  <c r="L1213" i="2"/>
  <c r="M1213" i="2" s="1"/>
  <c r="L1231" i="2"/>
  <c r="M1231" i="2" s="1"/>
  <c r="L1254" i="2"/>
  <c r="M1254" i="2" s="1"/>
  <c r="L1277" i="2"/>
  <c r="M1277" i="2" s="1"/>
  <c r="L1295" i="2"/>
  <c r="M1295" i="2" s="1"/>
  <c r="L1318" i="2"/>
  <c r="M1318" i="2" s="1"/>
  <c r="L1341" i="2"/>
  <c r="M1341" i="2" s="1"/>
  <c r="L1359" i="2"/>
  <c r="M1359" i="2" s="1"/>
  <c r="L1382" i="2"/>
  <c r="M1382" i="2" s="1"/>
  <c r="L1405" i="2"/>
  <c r="M1405" i="2" s="1"/>
  <c r="L1423" i="2"/>
  <c r="M1423" i="2" s="1"/>
  <c r="L1446" i="2"/>
  <c r="M1446" i="2" s="1"/>
  <c r="L1469" i="2"/>
  <c r="M1469" i="2" s="1"/>
  <c r="L1487" i="2"/>
  <c r="M1487" i="2" s="1"/>
  <c r="L1510" i="2"/>
  <c r="M1510" i="2" s="1"/>
  <c r="L1521" i="2"/>
  <c r="M1521" i="2" s="1"/>
  <c r="L1530" i="2"/>
  <c r="M1530" i="2" s="1"/>
  <c r="L1538" i="2"/>
  <c r="M1538" i="2" s="1"/>
  <c r="L1546" i="2"/>
  <c r="M1546" i="2" s="1"/>
  <c r="L1554" i="2"/>
  <c r="M1554" i="2" s="1"/>
  <c r="L1562" i="2"/>
  <c r="M1562" i="2" s="1"/>
  <c r="L1570" i="2"/>
  <c r="M1570" i="2" s="1"/>
  <c r="L1578" i="2"/>
  <c r="M1578" i="2" s="1"/>
  <c r="L1586" i="2"/>
  <c r="M1586" i="2" s="1"/>
  <c r="L1594" i="2"/>
  <c r="M1594" i="2" s="1"/>
  <c r="L1602" i="2"/>
  <c r="M1602" i="2" s="1"/>
  <c r="L1610" i="2"/>
  <c r="M1610" i="2" s="1"/>
  <c r="L1618" i="2"/>
  <c r="M1618" i="2" s="1"/>
  <c r="L1626" i="2"/>
  <c r="M1626" i="2" s="1"/>
  <c r="L1634" i="2"/>
  <c r="M1634" i="2" s="1"/>
  <c r="L1642" i="2"/>
  <c r="M1642" i="2" s="1"/>
  <c r="L1650" i="2"/>
  <c r="M1650" i="2" s="1"/>
  <c r="L1658" i="2"/>
  <c r="M1658" i="2" s="1"/>
  <c r="L1666" i="2"/>
  <c r="M1666" i="2" s="1"/>
  <c r="L1674" i="2"/>
  <c r="M1674" i="2" s="1"/>
  <c r="L1682" i="2"/>
  <c r="M1682" i="2" s="1"/>
  <c r="L1690" i="2"/>
  <c r="M1690" i="2" s="1"/>
  <c r="L1698" i="2"/>
  <c r="M1698" i="2" s="1"/>
  <c r="L1706" i="2"/>
  <c r="M1706" i="2" s="1"/>
  <c r="L1714" i="2"/>
  <c r="M1714" i="2" s="1"/>
  <c r="L1722" i="2"/>
  <c r="M1722" i="2" s="1"/>
  <c r="L1730" i="2"/>
  <c r="M1730" i="2" s="1"/>
  <c r="L1738" i="2"/>
  <c r="M1738" i="2" s="1"/>
  <c r="L1746" i="2"/>
  <c r="M1746" i="2" s="1"/>
  <c r="L1754" i="2"/>
  <c r="M1754" i="2" s="1"/>
  <c r="L1762" i="2"/>
  <c r="M1762" i="2" s="1"/>
  <c r="L1770" i="2"/>
  <c r="M1770" i="2" s="1"/>
  <c r="L1778" i="2"/>
  <c r="M1778" i="2" s="1"/>
  <c r="L1786" i="2"/>
  <c r="M1786" i="2" s="1"/>
  <c r="L1794" i="2"/>
  <c r="M1794" i="2" s="1"/>
  <c r="L1802" i="2"/>
  <c r="M1802" i="2" s="1"/>
  <c r="L1810" i="2"/>
  <c r="M1810" i="2" s="1"/>
  <c r="L1818" i="2"/>
  <c r="M1818" i="2" s="1"/>
  <c r="L1826" i="2"/>
  <c r="M1826" i="2" s="1"/>
  <c r="L1834" i="2"/>
  <c r="M1834" i="2" s="1"/>
  <c r="L1842" i="2"/>
  <c r="M1842" i="2" s="1"/>
  <c r="L1850" i="2"/>
  <c r="M1850" i="2" s="1"/>
  <c r="L1858" i="2"/>
  <c r="M1858" i="2" s="1"/>
  <c r="L1866" i="2"/>
  <c r="M1866" i="2" s="1"/>
  <c r="L1874" i="2"/>
  <c r="M1874" i="2" s="1"/>
  <c r="L1882" i="2"/>
  <c r="M1882" i="2" s="1"/>
  <c r="L1890" i="2"/>
  <c r="M1890" i="2" s="1"/>
  <c r="L1898" i="2"/>
  <c r="M1898" i="2" s="1"/>
  <c r="L1906" i="2"/>
  <c r="M1906" i="2" s="1"/>
  <c r="L1914" i="2"/>
  <c r="M1914" i="2" s="1"/>
  <c r="L1922" i="2"/>
  <c r="M1922" i="2" s="1"/>
  <c r="L1930" i="2"/>
  <c r="M1930" i="2" s="1"/>
  <c r="L1938" i="2"/>
  <c r="M1938" i="2" s="1"/>
  <c r="L1946" i="2"/>
  <c r="M1946" i="2" s="1"/>
  <c r="L1954" i="2"/>
  <c r="M1954" i="2" s="1"/>
  <c r="L1962" i="2"/>
  <c r="M1962" i="2" s="1"/>
  <c r="L1970" i="2"/>
  <c r="M1970" i="2" s="1"/>
  <c r="L177" i="2"/>
  <c r="M177" i="2" s="1"/>
  <c r="L459" i="2"/>
  <c r="M459" i="2" s="1"/>
  <c r="L695" i="2"/>
  <c r="M695" i="2" s="1"/>
  <c r="L823" i="2"/>
  <c r="M823" i="2" s="1"/>
  <c r="L949" i="2"/>
  <c r="M949" i="2" s="1"/>
  <c r="L1001" i="2"/>
  <c r="M1001" i="2" s="1"/>
  <c r="L1037" i="2"/>
  <c r="M1037" i="2" s="1"/>
  <c r="L1063" i="2"/>
  <c r="M1063" i="2" s="1"/>
  <c r="L1086" i="2"/>
  <c r="M1086" i="2" s="1"/>
  <c r="L1109" i="2"/>
  <c r="M1109" i="2" s="1"/>
  <c r="L1127" i="2"/>
  <c r="M1127" i="2" s="1"/>
  <c r="L1150" i="2"/>
  <c r="M1150" i="2" s="1"/>
  <c r="L1173" i="2"/>
  <c r="M1173" i="2" s="1"/>
  <c r="L1191" i="2"/>
  <c r="M1191" i="2" s="1"/>
  <c r="L1214" i="2"/>
  <c r="M1214" i="2" s="1"/>
  <c r="L1237" i="2"/>
  <c r="M1237" i="2" s="1"/>
  <c r="L1255" i="2"/>
  <c r="M1255" i="2" s="1"/>
  <c r="L1278" i="2"/>
  <c r="M1278" i="2" s="1"/>
  <c r="L1301" i="2"/>
  <c r="M1301" i="2" s="1"/>
  <c r="L1319" i="2"/>
  <c r="M1319" i="2" s="1"/>
  <c r="L1342" i="2"/>
  <c r="M1342" i="2" s="1"/>
  <c r="L1365" i="2"/>
  <c r="M1365" i="2" s="1"/>
  <c r="L1383" i="2"/>
  <c r="M1383" i="2" s="1"/>
  <c r="L1406" i="2"/>
  <c r="M1406" i="2" s="1"/>
  <c r="L1429" i="2"/>
  <c r="M1429" i="2" s="1"/>
  <c r="L1447" i="2"/>
  <c r="M1447" i="2" s="1"/>
  <c r="L1470" i="2"/>
  <c r="M1470" i="2" s="1"/>
  <c r="L1493" i="2"/>
  <c r="M1493" i="2" s="1"/>
  <c r="L1511" i="2"/>
  <c r="M1511" i="2" s="1"/>
  <c r="L1522" i="2"/>
  <c r="M1522" i="2" s="1"/>
  <c r="L1531" i="2"/>
  <c r="M1531" i="2" s="1"/>
  <c r="L1539" i="2"/>
  <c r="M1539" i="2" s="1"/>
  <c r="L1547" i="2"/>
  <c r="M1547" i="2" s="1"/>
  <c r="L1555" i="2"/>
  <c r="M1555" i="2" s="1"/>
  <c r="L1563" i="2"/>
  <c r="M1563" i="2" s="1"/>
  <c r="L1571" i="2"/>
  <c r="M1571" i="2" s="1"/>
  <c r="L1579" i="2"/>
  <c r="M1579" i="2" s="1"/>
  <c r="L1587" i="2"/>
  <c r="M1587" i="2" s="1"/>
  <c r="L1595" i="2"/>
  <c r="M1595" i="2" s="1"/>
  <c r="L1603" i="2"/>
  <c r="M1603" i="2" s="1"/>
  <c r="L1611" i="2"/>
  <c r="M1611" i="2" s="1"/>
  <c r="L1619" i="2"/>
  <c r="M1619" i="2" s="1"/>
  <c r="L1627" i="2"/>
  <c r="M1627" i="2" s="1"/>
  <c r="L1635" i="2"/>
  <c r="M1635" i="2" s="1"/>
  <c r="L1643" i="2"/>
  <c r="M1643" i="2" s="1"/>
  <c r="L1651" i="2"/>
  <c r="M1651" i="2" s="1"/>
  <c r="L1659" i="2"/>
  <c r="M1659" i="2" s="1"/>
  <c r="L1667" i="2"/>
  <c r="M1667" i="2" s="1"/>
  <c r="L1675" i="2"/>
  <c r="M1675" i="2" s="1"/>
  <c r="L1683" i="2"/>
  <c r="M1683" i="2" s="1"/>
  <c r="L1691" i="2"/>
  <c r="M1691" i="2" s="1"/>
  <c r="L1699" i="2"/>
  <c r="M1699" i="2" s="1"/>
  <c r="L1707" i="2"/>
  <c r="M1707" i="2" s="1"/>
  <c r="L1715" i="2"/>
  <c r="M1715" i="2" s="1"/>
  <c r="L1723" i="2"/>
  <c r="M1723" i="2" s="1"/>
  <c r="L1731" i="2"/>
  <c r="M1731" i="2" s="1"/>
  <c r="L1739" i="2"/>
  <c r="M1739" i="2" s="1"/>
  <c r="L1747" i="2"/>
  <c r="M1747" i="2" s="1"/>
  <c r="L1755" i="2"/>
  <c r="M1755" i="2" s="1"/>
  <c r="L1763" i="2"/>
  <c r="M1763" i="2" s="1"/>
  <c r="L1771" i="2"/>
  <c r="M1771" i="2" s="1"/>
  <c r="L1779" i="2"/>
  <c r="M1779" i="2" s="1"/>
  <c r="L1787" i="2"/>
  <c r="M1787" i="2" s="1"/>
  <c r="L1795" i="2"/>
  <c r="M1795" i="2" s="1"/>
  <c r="L1803" i="2"/>
  <c r="M1803" i="2" s="1"/>
  <c r="L1811" i="2"/>
  <c r="M1811" i="2" s="1"/>
  <c r="L1819" i="2"/>
  <c r="M1819" i="2" s="1"/>
  <c r="L1827" i="2"/>
  <c r="M1827" i="2" s="1"/>
  <c r="L1835" i="2"/>
  <c r="M1835" i="2" s="1"/>
  <c r="L1843" i="2"/>
  <c r="M1843" i="2" s="1"/>
  <c r="L1851" i="2"/>
  <c r="M1851" i="2" s="1"/>
  <c r="L1859" i="2"/>
  <c r="M1859" i="2" s="1"/>
  <c r="L1867" i="2"/>
  <c r="M1867" i="2" s="1"/>
  <c r="L1875" i="2"/>
  <c r="M1875" i="2" s="1"/>
  <c r="L1883" i="2"/>
  <c r="M1883" i="2" s="1"/>
  <c r="L1891" i="2"/>
  <c r="M1891" i="2" s="1"/>
  <c r="L1899" i="2"/>
  <c r="M1899" i="2" s="1"/>
  <c r="L1907" i="2"/>
  <c r="M1907" i="2" s="1"/>
  <c r="L1915" i="2"/>
  <c r="M1915" i="2" s="1"/>
  <c r="L1923" i="2"/>
  <c r="M1923" i="2" s="1"/>
  <c r="L1931" i="2"/>
  <c r="M1931" i="2" s="1"/>
  <c r="L1939" i="2"/>
  <c r="M1939" i="2" s="1"/>
  <c r="L1947" i="2"/>
  <c r="M1947" i="2" s="1"/>
  <c r="L1955" i="2"/>
  <c r="M1955" i="2" s="1"/>
  <c r="L1963" i="2"/>
  <c r="M1963" i="2" s="1"/>
  <c r="L257" i="2"/>
  <c r="M257" i="2" s="1"/>
  <c r="L521" i="2"/>
  <c r="M521" i="2" s="1"/>
  <c r="L725" i="2"/>
  <c r="M725" i="2" s="1"/>
  <c r="L853" i="2"/>
  <c r="M853" i="2" s="1"/>
  <c r="L967" i="2"/>
  <c r="M967" i="2" s="1"/>
  <c r="L1009" i="2"/>
  <c r="M1009" i="2" s="1"/>
  <c r="L1045" i="2"/>
  <c r="M1045" i="2" s="1"/>
  <c r="L1069" i="2"/>
  <c r="M1069" i="2" s="1"/>
  <c r="L1087" i="2"/>
  <c r="M1087" i="2" s="1"/>
  <c r="L1110" i="2"/>
  <c r="M1110" i="2" s="1"/>
  <c r="L1133" i="2"/>
  <c r="M1133" i="2" s="1"/>
  <c r="L1151" i="2"/>
  <c r="M1151" i="2" s="1"/>
  <c r="L1174" i="2"/>
  <c r="M1174" i="2" s="1"/>
  <c r="L1197" i="2"/>
  <c r="M1197" i="2" s="1"/>
  <c r="L1215" i="2"/>
  <c r="M1215" i="2" s="1"/>
  <c r="L1238" i="2"/>
  <c r="M1238" i="2" s="1"/>
  <c r="L1261" i="2"/>
  <c r="M1261" i="2" s="1"/>
  <c r="L1279" i="2"/>
  <c r="M1279" i="2" s="1"/>
  <c r="L1302" i="2"/>
  <c r="M1302" i="2" s="1"/>
  <c r="L1325" i="2"/>
  <c r="M1325" i="2" s="1"/>
  <c r="L1343" i="2"/>
  <c r="M1343" i="2" s="1"/>
  <c r="L1366" i="2"/>
  <c r="M1366" i="2" s="1"/>
  <c r="L1389" i="2"/>
  <c r="M1389" i="2" s="1"/>
  <c r="L1407" i="2"/>
  <c r="M1407" i="2" s="1"/>
  <c r="L1430" i="2"/>
  <c r="M1430" i="2" s="1"/>
  <c r="L1453" i="2"/>
  <c r="M1453" i="2" s="1"/>
  <c r="L1471" i="2"/>
  <c r="M1471" i="2" s="1"/>
  <c r="L1494" i="2"/>
  <c r="M1494" i="2" s="1"/>
  <c r="L1513" i="2"/>
  <c r="M1513" i="2" s="1"/>
  <c r="L1523" i="2"/>
  <c r="M1523" i="2" s="1"/>
  <c r="L1532" i="2"/>
  <c r="M1532" i="2" s="1"/>
  <c r="L1540" i="2"/>
  <c r="M1540" i="2" s="1"/>
  <c r="L1548" i="2"/>
  <c r="M1548" i="2" s="1"/>
  <c r="L1556" i="2"/>
  <c r="M1556" i="2" s="1"/>
  <c r="L1564" i="2"/>
  <c r="M1564" i="2" s="1"/>
  <c r="L1572" i="2"/>
  <c r="M1572" i="2" s="1"/>
  <c r="L1580" i="2"/>
  <c r="M1580" i="2" s="1"/>
  <c r="L1588" i="2"/>
  <c r="M1588" i="2" s="1"/>
  <c r="L1596" i="2"/>
  <c r="M1596" i="2" s="1"/>
  <c r="L1604" i="2"/>
  <c r="M1604" i="2" s="1"/>
  <c r="L1612" i="2"/>
  <c r="M1612" i="2" s="1"/>
  <c r="L1620" i="2"/>
  <c r="M1620" i="2" s="1"/>
  <c r="L1628" i="2"/>
  <c r="M1628" i="2" s="1"/>
  <c r="L1636" i="2"/>
  <c r="M1636" i="2" s="1"/>
  <c r="L1644" i="2"/>
  <c r="M1644" i="2" s="1"/>
  <c r="L1652" i="2"/>
  <c r="M1652" i="2" s="1"/>
  <c r="L1660" i="2"/>
  <c r="M1660" i="2" s="1"/>
  <c r="L1668" i="2"/>
  <c r="M1668" i="2" s="1"/>
  <c r="L1676" i="2"/>
  <c r="M1676" i="2" s="1"/>
  <c r="L1684" i="2"/>
  <c r="M1684" i="2" s="1"/>
  <c r="L1692" i="2"/>
  <c r="M1692" i="2" s="1"/>
  <c r="L1700" i="2"/>
  <c r="M1700" i="2" s="1"/>
  <c r="L1708" i="2"/>
  <c r="M1708" i="2" s="1"/>
  <c r="L1716" i="2"/>
  <c r="M1716" i="2" s="1"/>
  <c r="L1724" i="2"/>
  <c r="M1724" i="2" s="1"/>
  <c r="L1732" i="2"/>
  <c r="M1732" i="2" s="1"/>
  <c r="L1740" i="2"/>
  <c r="M1740" i="2" s="1"/>
  <c r="L1748" i="2"/>
  <c r="M1748" i="2" s="1"/>
  <c r="L1756" i="2"/>
  <c r="M1756" i="2" s="1"/>
  <c r="L1764" i="2"/>
  <c r="M1764" i="2" s="1"/>
  <c r="L1772" i="2"/>
  <c r="M1772" i="2" s="1"/>
  <c r="L1780" i="2"/>
  <c r="M1780" i="2" s="1"/>
  <c r="L1788" i="2"/>
  <c r="M1788" i="2" s="1"/>
  <c r="L1796" i="2"/>
  <c r="M1796" i="2" s="1"/>
  <c r="L1804" i="2"/>
  <c r="M1804" i="2" s="1"/>
  <c r="L1812" i="2"/>
  <c r="M1812" i="2" s="1"/>
  <c r="L1820" i="2"/>
  <c r="M1820" i="2" s="1"/>
  <c r="L1828" i="2"/>
  <c r="M1828" i="2" s="1"/>
  <c r="L1836" i="2"/>
  <c r="M1836" i="2" s="1"/>
  <c r="L1844" i="2"/>
  <c r="M1844" i="2" s="1"/>
  <c r="L1852" i="2"/>
  <c r="M1852" i="2" s="1"/>
  <c r="L1860" i="2"/>
  <c r="M1860" i="2" s="1"/>
  <c r="L1868" i="2"/>
  <c r="M1868" i="2" s="1"/>
  <c r="L1876" i="2"/>
  <c r="M1876" i="2" s="1"/>
  <c r="L1884" i="2"/>
  <c r="M1884" i="2" s="1"/>
  <c r="L1892" i="2"/>
  <c r="M1892" i="2" s="1"/>
  <c r="L1900" i="2"/>
  <c r="M1900" i="2" s="1"/>
  <c r="L1908" i="2"/>
  <c r="M1908" i="2" s="1"/>
  <c r="L1916" i="2"/>
  <c r="M1916" i="2" s="1"/>
  <c r="L1924" i="2"/>
  <c r="M1924" i="2" s="1"/>
  <c r="L1932" i="2"/>
  <c r="M1932" i="2" s="1"/>
  <c r="L1940" i="2"/>
  <c r="M1940" i="2" s="1"/>
  <c r="L1948" i="2"/>
  <c r="M1948" i="2" s="1"/>
  <c r="L1956" i="2"/>
  <c r="M1956" i="2" s="1"/>
  <c r="L1964" i="2"/>
  <c r="M1964" i="2" s="1"/>
  <c r="L1972" i="2"/>
  <c r="M1972" i="2" s="1"/>
  <c r="L260" i="2"/>
  <c r="M260" i="2" s="1"/>
  <c r="L759" i="2"/>
  <c r="M759" i="2" s="1"/>
  <c r="L1018" i="2"/>
  <c r="M1018" i="2" s="1"/>
  <c r="L1093" i="2"/>
  <c r="M1093" i="2" s="1"/>
  <c r="L1141" i="2"/>
  <c r="M1141" i="2" s="1"/>
  <c r="L1199" i="2"/>
  <c r="M1199" i="2" s="1"/>
  <c r="L1262" i="2"/>
  <c r="M1262" i="2" s="1"/>
  <c r="L1310" i="2"/>
  <c r="M1310" i="2" s="1"/>
  <c r="L1373" i="2"/>
  <c r="M1373" i="2" s="1"/>
  <c r="L1431" i="2"/>
  <c r="M1431" i="2" s="1"/>
  <c r="L1479" i="2"/>
  <c r="M1479" i="2" s="1"/>
  <c r="L1525" i="2"/>
  <c r="M1525" i="2" s="1"/>
  <c r="L1549" i="2"/>
  <c r="M1549" i="2" s="1"/>
  <c r="L1567" i="2"/>
  <c r="M1567" i="2" s="1"/>
  <c r="L1590" i="2"/>
  <c r="M1590" i="2" s="1"/>
  <c r="L1613" i="2"/>
  <c r="M1613" i="2" s="1"/>
  <c r="L1631" i="2"/>
  <c r="M1631" i="2" s="1"/>
  <c r="L1654" i="2"/>
  <c r="M1654" i="2" s="1"/>
  <c r="L1677" i="2"/>
  <c r="M1677" i="2" s="1"/>
  <c r="L1695" i="2"/>
  <c r="M1695" i="2" s="1"/>
  <c r="L1718" i="2"/>
  <c r="M1718" i="2" s="1"/>
  <c r="L1741" i="2"/>
  <c r="M1741" i="2" s="1"/>
  <c r="L1759" i="2"/>
  <c r="M1759" i="2" s="1"/>
  <c r="L1782" i="2"/>
  <c r="M1782" i="2" s="1"/>
  <c r="L1805" i="2"/>
  <c r="M1805" i="2" s="1"/>
  <c r="L1823" i="2"/>
  <c r="M1823" i="2" s="1"/>
  <c r="L329" i="2"/>
  <c r="M329" i="2" s="1"/>
  <c r="L855" i="2"/>
  <c r="M855" i="2" s="1"/>
  <c r="L1019" i="2"/>
  <c r="M1019" i="2" s="1"/>
  <c r="L1094" i="2"/>
  <c r="M1094" i="2" s="1"/>
  <c r="L1157" i="2"/>
  <c r="M1157" i="2" s="1"/>
  <c r="L1205" i="2"/>
  <c r="M1205" i="2" s="1"/>
  <c r="L1263" i="2"/>
  <c r="M1263" i="2" s="1"/>
  <c r="L1326" i="2"/>
  <c r="M1326" i="2" s="1"/>
  <c r="L1374" i="2"/>
  <c r="M1374" i="2" s="1"/>
  <c r="L1437" i="2"/>
  <c r="M1437" i="2" s="1"/>
  <c r="L1495" i="2"/>
  <c r="M1495" i="2" s="1"/>
  <c r="L1526" i="2"/>
  <c r="M1526" i="2" s="1"/>
  <c r="L1550" i="2"/>
  <c r="M1550" i="2" s="1"/>
  <c r="L1573" i="2"/>
  <c r="M1573" i="2" s="1"/>
  <c r="L1591" i="2"/>
  <c r="M1591" i="2" s="1"/>
  <c r="L1614" i="2"/>
  <c r="M1614" i="2" s="1"/>
  <c r="L1637" i="2"/>
  <c r="M1637" i="2" s="1"/>
  <c r="L1655" i="2"/>
  <c r="M1655" i="2" s="1"/>
  <c r="L1678" i="2"/>
  <c r="M1678" i="2" s="1"/>
  <c r="L1701" i="2"/>
  <c r="M1701" i="2" s="1"/>
  <c r="L1719" i="2"/>
  <c r="M1719" i="2" s="1"/>
  <c r="L1742" i="2"/>
  <c r="M1742" i="2" s="1"/>
  <c r="L1765" i="2"/>
  <c r="M1765" i="2" s="1"/>
  <c r="L1783" i="2"/>
  <c r="M1783" i="2" s="1"/>
  <c r="L1806" i="2"/>
  <c r="M1806" i="2" s="1"/>
  <c r="L1829" i="2"/>
  <c r="M1829" i="2" s="1"/>
  <c r="L1847" i="2"/>
  <c r="M1847" i="2" s="1"/>
  <c r="L1870" i="2"/>
  <c r="M1870" i="2" s="1"/>
  <c r="L1893" i="2"/>
  <c r="M1893" i="2" s="1"/>
  <c r="L1911" i="2"/>
  <c r="M1911" i="2" s="1"/>
  <c r="L1934" i="2"/>
  <c r="M1934" i="2" s="1"/>
  <c r="L1957" i="2"/>
  <c r="M1957" i="2" s="1"/>
  <c r="L1973" i="2"/>
  <c r="M1973" i="2" s="1"/>
  <c r="L1982" i="2"/>
  <c r="M1982" i="2" s="1"/>
  <c r="L1990" i="2"/>
  <c r="M1990" i="2" s="1"/>
  <c r="L1998" i="2"/>
  <c r="M1998" i="2" s="1"/>
  <c r="L2006" i="2"/>
  <c r="M2006" i="2" s="1"/>
  <c r="L2014" i="2"/>
  <c r="M2014" i="2" s="1"/>
  <c r="L2022" i="2"/>
  <c r="M2022" i="2" s="1"/>
  <c r="L2030" i="2"/>
  <c r="M2030" i="2" s="1"/>
  <c r="L2038" i="2"/>
  <c r="M2038" i="2" s="1"/>
  <c r="L2046" i="2"/>
  <c r="M2046" i="2" s="1"/>
  <c r="L2054" i="2"/>
  <c r="M2054" i="2" s="1"/>
  <c r="L2062" i="2"/>
  <c r="M2062" i="2" s="1"/>
  <c r="L2070" i="2"/>
  <c r="M2070" i="2" s="1"/>
  <c r="L2078" i="2"/>
  <c r="M2078" i="2" s="1"/>
  <c r="L2086" i="2"/>
  <c r="M2086" i="2" s="1"/>
  <c r="L2094" i="2"/>
  <c r="M2094" i="2" s="1"/>
  <c r="L2102" i="2"/>
  <c r="M2102" i="2" s="1"/>
  <c r="L2110" i="2"/>
  <c r="M2110" i="2" s="1"/>
  <c r="L2118" i="2"/>
  <c r="M2118" i="2" s="1"/>
  <c r="L2126" i="2"/>
  <c r="M2126" i="2" s="1"/>
  <c r="L2134" i="2"/>
  <c r="M2134" i="2" s="1"/>
  <c r="L2142" i="2"/>
  <c r="M2142" i="2" s="1"/>
  <c r="L2150" i="2"/>
  <c r="M2150" i="2" s="1"/>
  <c r="L2158" i="2"/>
  <c r="M2158" i="2" s="1"/>
  <c r="L2166" i="2"/>
  <c r="M2166" i="2" s="1"/>
  <c r="L2174" i="2"/>
  <c r="M2174" i="2" s="1"/>
  <c r="L2182" i="2"/>
  <c r="M2182" i="2" s="1"/>
  <c r="L2190" i="2"/>
  <c r="M2190" i="2" s="1"/>
  <c r="L2198" i="2"/>
  <c r="M2198" i="2" s="1"/>
  <c r="L2206" i="2"/>
  <c r="M2206" i="2" s="1"/>
  <c r="L2214" i="2"/>
  <c r="M2214" i="2" s="1"/>
  <c r="L2222" i="2"/>
  <c r="M2222" i="2" s="1"/>
  <c r="L2230" i="2"/>
  <c r="M2230" i="2" s="1"/>
  <c r="L2238" i="2"/>
  <c r="M2238" i="2" s="1"/>
  <c r="L2246" i="2"/>
  <c r="M2246" i="2" s="1"/>
  <c r="L2254" i="2"/>
  <c r="M2254" i="2" s="1"/>
  <c r="L2262" i="2"/>
  <c r="M2262" i="2" s="1"/>
  <c r="L2270" i="2"/>
  <c r="M2270" i="2" s="1"/>
  <c r="L2278" i="2"/>
  <c r="M2278" i="2" s="1"/>
  <c r="L2286" i="2"/>
  <c r="M2286" i="2" s="1"/>
  <c r="L2294" i="2"/>
  <c r="M2294" i="2" s="1"/>
  <c r="L2302" i="2"/>
  <c r="M2302" i="2" s="1"/>
  <c r="L2310" i="2"/>
  <c r="M2310" i="2" s="1"/>
  <c r="L2318" i="2"/>
  <c r="M2318" i="2" s="1"/>
  <c r="L2326" i="2"/>
  <c r="M2326" i="2" s="1"/>
  <c r="L2334" i="2"/>
  <c r="M2334" i="2" s="1"/>
  <c r="L2342" i="2"/>
  <c r="M2342" i="2" s="1"/>
  <c r="L2350" i="2"/>
  <c r="M2350" i="2" s="1"/>
  <c r="L2358" i="2"/>
  <c r="M2358" i="2" s="1"/>
  <c r="L2366" i="2"/>
  <c r="M2366" i="2" s="1"/>
  <c r="L2374" i="2"/>
  <c r="M2374" i="2" s="1"/>
  <c r="L2382" i="2"/>
  <c r="M2382" i="2" s="1"/>
  <c r="L2390" i="2"/>
  <c r="M2390" i="2" s="1"/>
  <c r="L2398" i="2"/>
  <c r="M2398" i="2" s="1"/>
  <c r="L331" i="2"/>
  <c r="M331" i="2" s="1"/>
  <c r="L885" i="2"/>
  <c r="M885" i="2" s="1"/>
  <c r="L1046" i="2"/>
  <c r="M1046" i="2" s="1"/>
  <c r="L1095" i="2"/>
  <c r="M1095" i="2" s="1"/>
  <c r="L1158" i="2"/>
  <c r="M1158" i="2" s="1"/>
  <c r="L1221" i="2"/>
  <c r="M1221" i="2" s="1"/>
  <c r="L1269" i="2"/>
  <c r="M1269" i="2" s="1"/>
  <c r="L1327" i="2"/>
  <c r="M1327" i="2" s="1"/>
  <c r="L1390" i="2"/>
  <c r="M1390" i="2" s="1"/>
  <c r="L1438" i="2"/>
  <c r="M1438" i="2" s="1"/>
  <c r="L1501" i="2"/>
  <c r="M1501" i="2" s="1"/>
  <c r="L1533" i="2"/>
  <c r="M1533" i="2" s="1"/>
  <c r="L1551" i="2"/>
  <c r="M1551" i="2" s="1"/>
  <c r="L1574" i="2"/>
  <c r="M1574" i="2" s="1"/>
  <c r="L1597" i="2"/>
  <c r="M1597" i="2" s="1"/>
  <c r="L1615" i="2"/>
  <c r="M1615" i="2" s="1"/>
  <c r="L1638" i="2"/>
  <c r="M1638" i="2" s="1"/>
  <c r="L1661" i="2"/>
  <c r="M1661" i="2" s="1"/>
  <c r="L1679" i="2"/>
  <c r="M1679" i="2" s="1"/>
  <c r="L1702" i="2"/>
  <c r="M1702" i="2" s="1"/>
  <c r="L1725" i="2"/>
  <c r="M1725" i="2" s="1"/>
  <c r="L1743" i="2"/>
  <c r="M1743" i="2" s="1"/>
  <c r="L1766" i="2"/>
  <c r="M1766" i="2" s="1"/>
  <c r="L1789" i="2"/>
  <c r="M1789" i="2" s="1"/>
  <c r="L1807" i="2"/>
  <c r="M1807" i="2" s="1"/>
  <c r="L1830" i="2"/>
  <c r="M1830" i="2" s="1"/>
  <c r="L1853" i="2"/>
  <c r="M1853" i="2" s="1"/>
  <c r="L1871" i="2"/>
  <c r="M1871" i="2" s="1"/>
  <c r="L1894" i="2"/>
  <c r="M1894" i="2" s="1"/>
  <c r="L1917" i="2"/>
  <c r="M1917" i="2" s="1"/>
  <c r="L1935" i="2"/>
  <c r="M1935" i="2" s="1"/>
  <c r="L1958" i="2"/>
  <c r="M1958" i="2" s="1"/>
  <c r="L1974" i="2"/>
  <c r="M1974" i="2" s="1"/>
  <c r="L1983" i="2"/>
  <c r="M1983" i="2" s="1"/>
  <c r="L1991" i="2"/>
  <c r="M1991" i="2" s="1"/>
  <c r="L1999" i="2"/>
  <c r="M1999" i="2" s="1"/>
  <c r="L2007" i="2"/>
  <c r="M2007" i="2" s="1"/>
  <c r="L2015" i="2"/>
  <c r="M2015" i="2" s="1"/>
  <c r="L2023" i="2"/>
  <c r="M2023" i="2" s="1"/>
  <c r="L2031" i="2"/>
  <c r="M2031" i="2" s="1"/>
  <c r="L2039" i="2"/>
  <c r="M2039" i="2" s="1"/>
  <c r="L2047" i="2"/>
  <c r="M2047" i="2" s="1"/>
  <c r="L2055" i="2"/>
  <c r="M2055" i="2" s="1"/>
  <c r="L2063" i="2"/>
  <c r="M2063" i="2" s="1"/>
  <c r="L2071" i="2"/>
  <c r="M2071" i="2" s="1"/>
  <c r="L2079" i="2"/>
  <c r="M2079" i="2" s="1"/>
  <c r="L2087" i="2"/>
  <c r="M2087" i="2" s="1"/>
  <c r="L2095" i="2"/>
  <c r="M2095" i="2" s="1"/>
  <c r="L2103" i="2"/>
  <c r="M2103" i="2" s="1"/>
  <c r="L2111" i="2"/>
  <c r="M2111" i="2" s="1"/>
  <c r="L2119" i="2"/>
  <c r="M2119" i="2" s="1"/>
  <c r="L2127" i="2"/>
  <c r="M2127" i="2" s="1"/>
  <c r="L2135" i="2"/>
  <c r="M2135" i="2" s="1"/>
  <c r="L2143" i="2"/>
  <c r="M2143" i="2" s="1"/>
  <c r="L2151" i="2"/>
  <c r="M2151" i="2" s="1"/>
  <c r="L2159" i="2"/>
  <c r="M2159" i="2" s="1"/>
  <c r="L2167" i="2"/>
  <c r="M2167" i="2" s="1"/>
  <c r="L2175" i="2"/>
  <c r="M2175" i="2" s="1"/>
  <c r="L2183" i="2"/>
  <c r="M2183" i="2" s="1"/>
  <c r="L2191" i="2"/>
  <c r="M2191" i="2" s="1"/>
  <c r="L2199" i="2"/>
  <c r="M2199" i="2" s="1"/>
  <c r="L2207" i="2"/>
  <c r="M2207" i="2" s="1"/>
  <c r="L2215" i="2"/>
  <c r="M2215" i="2" s="1"/>
  <c r="L2223" i="2"/>
  <c r="M2223" i="2" s="1"/>
  <c r="L2231" i="2"/>
  <c r="M2231" i="2" s="1"/>
  <c r="L2239" i="2"/>
  <c r="M2239" i="2" s="1"/>
  <c r="L2247" i="2"/>
  <c r="M2247" i="2" s="1"/>
  <c r="L2255" i="2"/>
  <c r="M2255" i="2" s="1"/>
  <c r="L2263" i="2"/>
  <c r="M2263" i="2" s="1"/>
  <c r="L2271" i="2"/>
  <c r="M2271" i="2" s="1"/>
  <c r="L2279" i="2"/>
  <c r="M2279" i="2" s="1"/>
  <c r="L2287" i="2"/>
  <c r="M2287" i="2" s="1"/>
  <c r="L2295" i="2"/>
  <c r="M2295" i="2" s="1"/>
  <c r="L2303" i="2"/>
  <c r="M2303" i="2" s="1"/>
  <c r="L2311" i="2"/>
  <c r="M2311" i="2" s="1"/>
  <c r="L2319" i="2"/>
  <c r="M2319" i="2" s="1"/>
  <c r="L2327" i="2"/>
  <c r="M2327" i="2" s="1"/>
  <c r="L2335" i="2"/>
  <c r="M2335" i="2" s="1"/>
  <c r="L2343" i="2"/>
  <c r="M2343" i="2" s="1"/>
  <c r="L2351" i="2"/>
  <c r="M2351" i="2" s="1"/>
  <c r="L2359" i="2"/>
  <c r="M2359" i="2" s="1"/>
  <c r="L2367" i="2"/>
  <c r="M2367" i="2" s="1"/>
  <c r="L2375" i="2"/>
  <c r="M2375" i="2" s="1"/>
  <c r="L2383" i="2"/>
  <c r="M2383" i="2" s="1"/>
  <c r="L2391" i="2"/>
  <c r="M2391" i="2" s="1"/>
  <c r="L2399" i="2"/>
  <c r="M2399" i="2" s="1"/>
  <c r="L523" i="2"/>
  <c r="M523" i="2" s="1"/>
  <c r="L887" i="2"/>
  <c r="M887" i="2" s="1"/>
  <c r="L1053" i="2"/>
  <c r="M1053" i="2" s="1"/>
  <c r="L1111" i="2"/>
  <c r="M1111" i="2" s="1"/>
  <c r="L1159" i="2"/>
  <c r="M1159" i="2" s="1"/>
  <c r="L1222" i="2"/>
  <c r="M1222" i="2" s="1"/>
  <c r="L1285" i="2"/>
  <c r="M1285" i="2" s="1"/>
  <c r="L1333" i="2"/>
  <c r="M1333" i="2" s="1"/>
  <c r="L1391" i="2"/>
  <c r="M1391" i="2" s="1"/>
  <c r="L1454" i="2"/>
  <c r="M1454" i="2" s="1"/>
  <c r="L1502" i="2"/>
  <c r="M1502" i="2" s="1"/>
  <c r="L1534" i="2"/>
  <c r="M1534" i="2" s="1"/>
  <c r="L1557" i="2"/>
  <c r="M1557" i="2" s="1"/>
  <c r="L1575" i="2"/>
  <c r="M1575" i="2" s="1"/>
  <c r="L1598" i="2"/>
  <c r="M1598" i="2" s="1"/>
  <c r="L1621" i="2"/>
  <c r="M1621" i="2" s="1"/>
  <c r="L1639" i="2"/>
  <c r="M1639" i="2" s="1"/>
  <c r="L1662" i="2"/>
  <c r="M1662" i="2" s="1"/>
  <c r="L1685" i="2"/>
  <c r="M1685" i="2" s="1"/>
  <c r="L1703" i="2"/>
  <c r="M1703" i="2" s="1"/>
  <c r="L1726" i="2"/>
  <c r="M1726" i="2" s="1"/>
  <c r="L1749" i="2"/>
  <c r="M1749" i="2" s="1"/>
  <c r="L1767" i="2"/>
  <c r="M1767" i="2" s="1"/>
  <c r="L1790" i="2"/>
  <c r="M1790" i="2" s="1"/>
  <c r="L727" i="2"/>
  <c r="M727" i="2" s="1"/>
  <c r="L982" i="2"/>
  <c r="M982" i="2" s="1"/>
  <c r="L1071" i="2"/>
  <c r="M1071" i="2" s="1"/>
  <c r="L1134" i="2"/>
  <c r="M1134" i="2" s="1"/>
  <c r="L1182" i="2"/>
  <c r="M1182" i="2" s="1"/>
  <c r="L1245" i="2"/>
  <c r="M1245" i="2" s="1"/>
  <c r="L1303" i="2"/>
  <c r="M1303" i="2" s="1"/>
  <c r="L1351" i="2"/>
  <c r="M1351" i="2" s="1"/>
  <c r="L1414" i="2"/>
  <c r="M1414" i="2" s="1"/>
  <c r="L1477" i="2"/>
  <c r="M1477" i="2" s="1"/>
  <c r="L1517" i="2"/>
  <c r="M1517" i="2" s="1"/>
  <c r="L1542" i="2"/>
  <c r="M1542" i="2" s="1"/>
  <c r="L1565" i="2"/>
  <c r="M1565" i="2" s="1"/>
  <c r="L1583" i="2"/>
  <c r="M1583" i="2" s="1"/>
  <c r="L1606" i="2"/>
  <c r="M1606" i="2" s="1"/>
  <c r="L1629" i="2"/>
  <c r="M1629" i="2" s="1"/>
  <c r="L1647" i="2"/>
  <c r="M1647" i="2" s="1"/>
  <c r="L1670" i="2"/>
  <c r="M1670" i="2" s="1"/>
  <c r="L1693" i="2"/>
  <c r="M1693" i="2" s="1"/>
  <c r="L1711" i="2"/>
  <c r="M1711" i="2" s="1"/>
  <c r="L1734" i="2"/>
  <c r="M1734" i="2" s="1"/>
  <c r="L1757" i="2"/>
  <c r="M1757" i="2" s="1"/>
  <c r="L1775" i="2"/>
  <c r="M1775" i="2" s="1"/>
  <c r="L1798" i="2"/>
  <c r="M1798" i="2" s="1"/>
  <c r="L1821" i="2"/>
  <c r="M1821" i="2" s="1"/>
  <c r="L1839" i="2"/>
  <c r="M1839" i="2" s="1"/>
  <c r="L1862" i="2"/>
  <c r="M1862" i="2" s="1"/>
  <c r="L1885" i="2"/>
  <c r="M1885" i="2" s="1"/>
  <c r="L1903" i="2"/>
  <c r="M1903" i="2" s="1"/>
  <c r="L1926" i="2"/>
  <c r="M1926" i="2" s="1"/>
  <c r="L1949" i="2"/>
  <c r="M1949" i="2" s="1"/>
  <c r="L1967" i="2"/>
  <c r="M1967" i="2" s="1"/>
  <c r="L1979" i="2"/>
  <c r="M1979" i="2" s="1"/>
  <c r="L1987" i="2"/>
  <c r="M1987" i="2" s="1"/>
  <c r="L1995" i="2"/>
  <c r="M1995" i="2" s="1"/>
  <c r="L2003" i="2"/>
  <c r="M2003" i="2" s="1"/>
  <c r="L2011" i="2"/>
  <c r="M2011" i="2" s="1"/>
  <c r="L2019" i="2"/>
  <c r="M2019" i="2" s="1"/>
  <c r="L2027" i="2"/>
  <c r="M2027" i="2" s="1"/>
  <c r="L2035" i="2"/>
  <c r="M2035" i="2" s="1"/>
  <c r="L2043" i="2"/>
  <c r="M2043" i="2" s="1"/>
  <c r="L2051" i="2"/>
  <c r="M2051" i="2" s="1"/>
  <c r="L2059" i="2"/>
  <c r="M2059" i="2" s="1"/>
  <c r="L2067" i="2"/>
  <c r="M2067" i="2" s="1"/>
  <c r="L2075" i="2"/>
  <c r="M2075" i="2" s="1"/>
  <c r="L2083" i="2"/>
  <c r="M2083" i="2" s="1"/>
  <c r="L2091" i="2"/>
  <c r="M2091" i="2" s="1"/>
  <c r="L2099" i="2"/>
  <c r="M2099" i="2" s="1"/>
  <c r="L2107" i="2"/>
  <c r="M2107" i="2" s="1"/>
  <c r="L2115" i="2"/>
  <c r="M2115" i="2" s="1"/>
  <c r="L2123" i="2"/>
  <c r="M2123" i="2" s="1"/>
  <c r="L2131" i="2"/>
  <c r="M2131" i="2" s="1"/>
  <c r="L2139" i="2"/>
  <c r="M2139" i="2" s="1"/>
  <c r="L2147" i="2"/>
  <c r="M2147" i="2" s="1"/>
  <c r="L2155" i="2"/>
  <c r="M2155" i="2" s="1"/>
  <c r="L2163" i="2"/>
  <c r="M2163" i="2" s="1"/>
  <c r="L2171" i="2"/>
  <c r="M2171" i="2" s="1"/>
  <c r="L2179" i="2"/>
  <c r="M2179" i="2" s="1"/>
  <c r="L2187" i="2"/>
  <c r="M2187" i="2" s="1"/>
  <c r="L2195" i="2"/>
  <c r="M2195" i="2" s="1"/>
  <c r="L2203" i="2"/>
  <c r="M2203" i="2" s="1"/>
  <c r="L2211" i="2"/>
  <c r="M2211" i="2" s="1"/>
  <c r="L2219" i="2"/>
  <c r="M2219" i="2" s="1"/>
  <c r="L2227" i="2"/>
  <c r="M2227" i="2" s="1"/>
  <c r="L2235" i="2"/>
  <c r="M2235" i="2" s="1"/>
  <c r="L2243" i="2"/>
  <c r="M2243" i="2" s="1"/>
  <c r="L2251" i="2"/>
  <c r="M2251" i="2" s="1"/>
  <c r="L2259" i="2"/>
  <c r="M2259" i="2" s="1"/>
  <c r="L2267" i="2"/>
  <c r="M2267" i="2" s="1"/>
  <c r="L2275" i="2"/>
  <c r="M2275" i="2" s="1"/>
  <c r="L2283" i="2"/>
  <c r="M2283" i="2" s="1"/>
  <c r="L2291" i="2"/>
  <c r="M2291" i="2" s="1"/>
  <c r="L2299" i="2"/>
  <c r="M2299" i="2" s="1"/>
  <c r="L2307" i="2"/>
  <c r="M2307" i="2" s="1"/>
  <c r="L2315" i="2"/>
  <c r="M2315" i="2" s="1"/>
  <c r="L2323" i="2"/>
  <c r="M2323" i="2" s="1"/>
  <c r="L2331" i="2"/>
  <c r="M2331" i="2" s="1"/>
  <c r="L2339" i="2"/>
  <c r="M2339" i="2" s="1"/>
  <c r="L2347" i="2"/>
  <c r="M2347" i="2" s="1"/>
  <c r="L2355" i="2"/>
  <c r="M2355" i="2" s="1"/>
  <c r="L2363" i="2"/>
  <c r="M2363" i="2" s="1"/>
  <c r="L2371" i="2"/>
  <c r="M2371" i="2" s="1"/>
  <c r="L2379" i="2"/>
  <c r="M2379" i="2" s="1"/>
  <c r="L2387" i="2"/>
  <c r="M2387" i="2" s="1"/>
  <c r="L2395" i="2"/>
  <c r="M2395" i="2" s="1"/>
  <c r="L2403" i="2"/>
  <c r="M2403" i="2" s="1"/>
  <c r="L757" i="2"/>
  <c r="M757" i="2" s="1"/>
  <c r="L1010" i="2"/>
  <c r="M1010" i="2" s="1"/>
  <c r="L1077" i="2"/>
  <c r="M1077" i="2" s="1"/>
  <c r="L1135" i="2"/>
  <c r="M1135" i="2" s="1"/>
  <c r="L1198" i="2"/>
  <c r="M1198" i="2" s="1"/>
  <c r="L1246" i="2"/>
  <c r="M1246" i="2" s="1"/>
  <c r="L1309" i="2"/>
  <c r="M1309" i="2" s="1"/>
  <c r="L1367" i="2"/>
  <c r="M1367" i="2" s="1"/>
  <c r="L1415" i="2"/>
  <c r="M1415" i="2" s="1"/>
  <c r="L1478" i="2"/>
  <c r="M1478" i="2" s="1"/>
  <c r="L1524" i="2"/>
  <c r="M1524" i="2" s="1"/>
  <c r="L1543" i="2"/>
  <c r="M1543" i="2" s="1"/>
  <c r="L1566" i="2"/>
  <c r="M1566" i="2" s="1"/>
  <c r="L1589" i="2"/>
  <c r="M1589" i="2" s="1"/>
  <c r="L1607" i="2"/>
  <c r="M1607" i="2" s="1"/>
  <c r="L1630" i="2"/>
  <c r="M1630" i="2" s="1"/>
  <c r="L1653" i="2"/>
  <c r="M1653" i="2" s="1"/>
  <c r="L1671" i="2"/>
  <c r="M1671" i="2" s="1"/>
  <c r="L1694" i="2"/>
  <c r="M1694" i="2" s="1"/>
  <c r="L1717" i="2"/>
  <c r="M1717" i="2" s="1"/>
  <c r="L1735" i="2"/>
  <c r="M1735" i="2" s="1"/>
  <c r="L1758" i="2"/>
  <c r="M1758" i="2" s="1"/>
  <c r="L1781" i="2"/>
  <c r="M1781" i="2" s="1"/>
  <c r="L1799" i="2"/>
  <c r="M1799" i="2" s="1"/>
  <c r="L1822" i="2"/>
  <c r="M1822" i="2" s="1"/>
  <c r="L1845" i="2"/>
  <c r="M1845" i="2" s="1"/>
  <c r="L1863" i="2"/>
  <c r="M1863" i="2" s="1"/>
  <c r="L1886" i="2"/>
  <c r="M1886" i="2" s="1"/>
  <c r="L1909" i="2"/>
  <c r="M1909" i="2" s="1"/>
  <c r="L1927" i="2"/>
  <c r="M1927" i="2" s="1"/>
  <c r="L1950" i="2"/>
  <c r="M1950" i="2" s="1"/>
  <c r="L1969" i="2"/>
  <c r="M1969" i="2" s="1"/>
  <c r="L1980" i="2"/>
  <c r="M1980" i="2" s="1"/>
  <c r="L1988" i="2"/>
  <c r="M1988" i="2" s="1"/>
  <c r="L1996" i="2"/>
  <c r="M1996" i="2" s="1"/>
  <c r="L2004" i="2"/>
  <c r="M2004" i="2" s="1"/>
  <c r="L2012" i="2"/>
  <c r="M2012" i="2" s="1"/>
  <c r="L2020" i="2"/>
  <c r="M2020" i="2" s="1"/>
  <c r="L2028" i="2"/>
  <c r="M2028" i="2" s="1"/>
  <c r="L2036" i="2"/>
  <c r="M2036" i="2" s="1"/>
  <c r="L2044" i="2"/>
  <c r="M2044" i="2" s="1"/>
  <c r="L2052" i="2"/>
  <c r="M2052" i="2" s="1"/>
  <c r="L2060" i="2"/>
  <c r="M2060" i="2" s="1"/>
  <c r="L2068" i="2"/>
  <c r="M2068" i="2" s="1"/>
  <c r="L2076" i="2"/>
  <c r="M2076" i="2" s="1"/>
  <c r="L2084" i="2"/>
  <c r="M2084" i="2" s="1"/>
  <c r="L2092" i="2"/>
  <c r="M2092" i="2" s="1"/>
  <c r="L2100" i="2"/>
  <c r="M2100" i="2" s="1"/>
  <c r="L2108" i="2"/>
  <c r="M2108" i="2" s="1"/>
  <c r="L2116" i="2"/>
  <c r="M2116" i="2" s="1"/>
  <c r="L2124" i="2"/>
  <c r="M2124" i="2" s="1"/>
  <c r="L2132" i="2"/>
  <c r="M2132" i="2" s="1"/>
  <c r="L2140" i="2"/>
  <c r="M2140" i="2" s="1"/>
  <c r="L2148" i="2"/>
  <c r="M2148" i="2" s="1"/>
  <c r="L2156" i="2"/>
  <c r="M2156" i="2" s="1"/>
  <c r="L2164" i="2"/>
  <c r="M2164" i="2" s="1"/>
  <c r="L2172" i="2"/>
  <c r="M2172" i="2" s="1"/>
  <c r="L2180" i="2"/>
  <c r="M2180" i="2" s="1"/>
  <c r="L2188" i="2"/>
  <c r="M2188" i="2" s="1"/>
  <c r="L2196" i="2"/>
  <c r="M2196" i="2" s="1"/>
  <c r="L2204" i="2"/>
  <c r="M2204" i="2" s="1"/>
  <c r="L2212" i="2"/>
  <c r="M2212" i="2" s="1"/>
  <c r="L2220" i="2"/>
  <c r="M2220" i="2" s="1"/>
  <c r="L2228" i="2"/>
  <c r="M2228" i="2" s="1"/>
  <c r="L2236" i="2"/>
  <c r="M2236" i="2" s="1"/>
  <c r="L2244" i="2"/>
  <c r="M2244" i="2" s="1"/>
  <c r="L2252" i="2"/>
  <c r="M2252" i="2" s="1"/>
  <c r="L2260" i="2"/>
  <c r="M2260" i="2" s="1"/>
  <c r="L2268" i="2"/>
  <c r="M2268" i="2" s="1"/>
  <c r="L2276" i="2"/>
  <c r="M2276" i="2" s="1"/>
  <c r="L2284" i="2"/>
  <c r="M2284" i="2" s="1"/>
  <c r="L2292" i="2"/>
  <c r="M2292" i="2" s="1"/>
  <c r="L2300" i="2"/>
  <c r="M2300" i="2" s="1"/>
  <c r="L2308" i="2"/>
  <c r="M2308" i="2" s="1"/>
  <c r="L2316" i="2"/>
  <c r="M2316" i="2" s="1"/>
  <c r="L2324" i="2"/>
  <c r="M2324" i="2" s="1"/>
  <c r="L2332" i="2"/>
  <c r="M2332" i="2" s="1"/>
  <c r="L2340" i="2"/>
  <c r="M2340" i="2" s="1"/>
  <c r="L2348" i="2"/>
  <c r="M2348" i="2" s="1"/>
  <c r="L2356" i="2"/>
  <c r="M2356" i="2" s="1"/>
  <c r="L2364" i="2"/>
  <c r="M2364" i="2" s="1"/>
  <c r="L2372" i="2"/>
  <c r="M2372" i="2" s="1"/>
  <c r="L2380" i="2"/>
  <c r="M2380" i="2" s="1"/>
  <c r="L2388" i="2"/>
  <c r="M2388" i="2" s="1"/>
  <c r="L2396" i="2"/>
  <c r="M2396" i="2" s="1"/>
  <c r="L585" i="2"/>
  <c r="M585" i="2" s="1"/>
  <c r="L1175" i="2"/>
  <c r="M1175" i="2" s="1"/>
  <c r="L1397" i="2"/>
  <c r="M1397" i="2" s="1"/>
  <c r="L1558" i="2"/>
  <c r="M1558" i="2" s="1"/>
  <c r="L1645" i="2"/>
  <c r="M1645" i="2" s="1"/>
  <c r="L1727" i="2"/>
  <c r="M1727" i="2" s="1"/>
  <c r="L1813" i="2"/>
  <c r="M1813" i="2" s="1"/>
  <c r="L1855" i="2"/>
  <c r="M1855" i="2" s="1"/>
  <c r="L1901" i="2"/>
  <c r="M1901" i="2" s="1"/>
  <c r="L1942" i="2"/>
  <c r="M1942" i="2" s="1"/>
  <c r="L1977" i="2"/>
  <c r="M1977" i="2" s="1"/>
  <c r="L1993" i="2"/>
  <c r="M1993" i="2" s="1"/>
  <c r="L2009" i="2"/>
  <c r="M2009" i="2" s="1"/>
  <c r="L2025" i="2"/>
  <c r="M2025" i="2" s="1"/>
  <c r="L2041" i="2"/>
  <c r="M2041" i="2" s="1"/>
  <c r="L2057" i="2"/>
  <c r="M2057" i="2" s="1"/>
  <c r="L2073" i="2"/>
  <c r="M2073" i="2" s="1"/>
  <c r="L2089" i="2"/>
  <c r="M2089" i="2" s="1"/>
  <c r="L2105" i="2"/>
  <c r="M2105" i="2" s="1"/>
  <c r="L2121" i="2"/>
  <c r="M2121" i="2" s="1"/>
  <c r="L2137" i="2"/>
  <c r="M2137" i="2" s="1"/>
  <c r="L2153" i="2"/>
  <c r="M2153" i="2" s="1"/>
  <c r="L2169" i="2"/>
  <c r="M2169" i="2" s="1"/>
  <c r="L2185" i="2"/>
  <c r="M2185" i="2" s="1"/>
  <c r="L2201" i="2"/>
  <c r="M2201" i="2" s="1"/>
  <c r="L2217" i="2"/>
  <c r="M2217" i="2" s="1"/>
  <c r="L2233" i="2"/>
  <c r="M2233" i="2" s="1"/>
  <c r="L2249" i="2"/>
  <c r="M2249" i="2" s="1"/>
  <c r="L2265" i="2"/>
  <c r="M2265" i="2" s="1"/>
  <c r="L2281" i="2"/>
  <c r="M2281" i="2" s="1"/>
  <c r="L2297" i="2"/>
  <c r="M2297" i="2" s="1"/>
  <c r="L2313" i="2"/>
  <c r="M2313" i="2" s="1"/>
  <c r="L2329" i="2"/>
  <c r="M2329" i="2" s="1"/>
  <c r="L2345" i="2"/>
  <c r="M2345" i="2" s="1"/>
  <c r="L2361" i="2"/>
  <c r="M2361" i="2" s="1"/>
  <c r="L2377" i="2"/>
  <c r="M2377" i="2" s="1"/>
  <c r="L2393" i="2"/>
  <c r="M2393" i="2" s="1"/>
  <c r="L2406" i="2"/>
  <c r="M2406" i="2" s="1"/>
  <c r="L2414" i="2"/>
  <c r="M2414" i="2" s="1"/>
  <c r="L2422" i="2"/>
  <c r="M2422" i="2" s="1"/>
  <c r="L2430" i="2"/>
  <c r="M2430" i="2" s="1"/>
  <c r="L2438" i="2"/>
  <c r="M2438" i="2" s="1"/>
  <c r="L2446" i="2"/>
  <c r="M2446" i="2" s="1"/>
  <c r="L2454" i="2"/>
  <c r="M2454" i="2" s="1"/>
  <c r="L2462" i="2"/>
  <c r="M2462" i="2" s="1"/>
  <c r="L2470" i="2"/>
  <c r="M2470" i="2" s="1"/>
  <c r="L2478" i="2"/>
  <c r="M2478" i="2" s="1"/>
  <c r="L2486" i="2"/>
  <c r="M2486" i="2" s="1"/>
  <c r="L2494" i="2"/>
  <c r="M2494" i="2" s="1"/>
  <c r="L2502" i="2"/>
  <c r="M2502" i="2" s="1"/>
  <c r="L2510" i="2"/>
  <c r="M2510" i="2" s="1"/>
  <c r="L2518" i="2"/>
  <c r="M2518" i="2" s="1"/>
  <c r="L2526" i="2"/>
  <c r="M2526" i="2" s="1"/>
  <c r="L2534" i="2"/>
  <c r="M2534" i="2" s="1"/>
  <c r="L2542" i="2"/>
  <c r="M2542" i="2" s="1"/>
  <c r="L2550" i="2"/>
  <c r="M2550" i="2" s="1"/>
  <c r="L2558" i="2"/>
  <c r="M2558" i="2" s="1"/>
  <c r="L2566" i="2"/>
  <c r="M2566" i="2" s="1"/>
  <c r="L2574" i="2"/>
  <c r="M2574" i="2" s="1"/>
  <c r="L2582" i="2"/>
  <c r="M2582" i="2" s="1"/>
  <c r="L2590" i="2"/>
  <c r="M2590" i="2" s="1"/>
  <c r="L2598" i="2"/>
  <c r="M2598" i="2" s="1"/>
  <c r="L2606" i="2"/>
  <c r="M2606" i="2" s="1"/>
  <c r="L2614" i="2"/>
  <c r="M2614" i="2" s="1"/>
  <c r="L2622" i="2"/>
  <c r="M2622" i="2" s="1"/>
  <c r="L2630" i="2"/>
  <c r="M2630" i="2" s="1"/>
  <c r="L2638" i="2"/>
  <c r="M2638" i="2" s="1"/>
  <c r="L2646" i="2"/>
  <c r="M2646" i="2" s="1"/>
  <c r="L2654" i="2"/>
  <c r="M2654" i="2" s="1"/>
  <c r="L2662" i="2"/>
  <c r="M2662" i="2" s="1"/>
  <c r="L2670" i="2"/>
  <c r="M2670" i="2" s="1"/>
  <c r="L2678" i="2"/>
  <c r="M2678" i="2" s="1"/>
  <c r="L2686" i="2"/>
  <c r="M2686" i="2" s="1"/>
  <c r="L2694" i="2"/>
  <c r="M2694" i="2" s="1"/>
  <c r="L2702" i="2"/>
  <c r="M2702" i="2" s="1"/>
  <c r="L2710" i="2"/>
  <c r="M2710" i="2" s="1"/>
  <c r="L2718" i="2"/>
  <c r="M2718" i="2" s="1"/>
  <c r="L2726" i="2"/>
  <c r="M2726" i="2" s="1"/>
  <c r="L2734" i="2"/>
  <c r="M2734" i="2" s="1"/>
  <c r="L2742" i="2"/>
  <c r="M2742" i="2" s="1"/>
  <c r="L2750" i="2"/>
  <c r="M2750" i="2" s="1"/>
  <c r="L2758" i="2"/>
  <c r="M2758" i="2" s="1"/>
  <c r="L2766" i="2"/>
  <c r="M2766" i="2" s="1"/>
  <c r="L2774" i="2"/>
  <c r="M2774" i="2" s="1"/>
  <c r="L2782" i="2"/>
  <c r="M2782" i="2" s="1"/>
  <c r="L2790" i="2"/>
  <c r="M2790" i="2" s="1"/>
  <c r="L2798" i="2"/>
  <c r="M2798" i="2" s="1"/>
  <c r="L2806" i="2"/>
  <c r="M2806" i="2" s="1"/>
  <c r="L2814" i="2"/>
  <c r="M2814" i="2" s="1"/>
  <c r="L2822" i="2"/>
  <c r="M2822" i="2" s="1"/>
  <c r="L2830" i="2"/>
  <c r="M2830" i="2" s="1"/>
  <c r="L2838" i="2"/>
  <c r="M2838" i="2" s="1"/>
  <c r="L2846" i="2"/>
  <c r="M2846" i="2" s="1"/>
  <c r="L2854" i="2"/>
  <c r="M2854" i="2" s="1"/>
  <c r="L2862" i="2"/>
  <c r="M2862" i="2" s="1"/>
  <c r="L2870" i="2"/>
  <c r="M2870" i="2" s="1"/>
  <c r="L2878" i="2"/>
  <c r="M2878" i="2" s="1"/>
  <c r="L2886" i="2"/>
  <c r="M2886" i="2" s="1"/>
  <c r="L2894" i="2"/>
  <c r="M2894" i="2" s="1"/>
  <c r="L2902" i="2"/>
  <c r="M2902" i="2" s="1"/>
  <c r="L2910" i="2"/>
  <c r="M2910" i="2" s="1"/>
  <c r="L2918" i="2"/>
  <c r="M2918" i="2" s="1"/>
  <c r="L2926" i="2"/>
  <c r="M2926" i="2" s="1"/>
  <c r="L2934" i="2"/>
  <c r="M2934" i="2" s="1"/>
  <c r="L2942" i="2"/>
  <c r="M2942" i="2" s="1"/>
  <c r="L2950" i="2"/>
  <c r="M2950" i="2" s="1"/>
  <c r="L2958" i="2"/>
  <c r="M2958" i="2" s="1"/>
  <c r="L2966" i="2"/>
  <c r="M2966" i="2" s="1"/>
  <c r="L2974" i="2"/>
  <c r="M2974" i="2" s="1"/>
  <c r="L2982" i="2"/>
  <c r="M2982" i="2" s="1"/>
  <c r="L2990" i="2"/>
  <c r="M2990" i="2" s="1"/>
  <c r="L2998" i="2"/>
  <c r="M2998" i="2" s="1"/>
  <c r="L3006" i="2"/>
  <c r="M3006" i="2" s="1"/>
  <c r="L3014" i="2"/>
  <c r="M3014" i="2" s="1"/>
  <c r="L3022" i="2"/>
  <c r="M3022" i="2" s="1"/>
  <c r="L3030" i="2"/>
  <c r="M3030" i="2" s="1"/>
  <c r="L3038" i="2"/>
  <c r="M3038" i="2" s="1"/>
  <c r="L3046" i="2"/>
  <c r="M3046" i="2" s="1"/>
  <c r="L3054" i="2"/>
  <c r="M3054" i="2" s="1"/>
  <c r="L3062" i="2"/>
  <c r="M3062" i="2" s="1"/>
  <c r="L3070" i="2"/>
  <c r="M3070" i="2" s="1"/>
  <c r="L3078" i="2"/>
  <c r="M3078" i="2" s="1"/>
  <c r="L3086" i="2"/>
  <c r="M3086" i="2" s="1"/>
  <c r="L3094" i="2"/>
  <c r="M3094" i="2" s="1"/>
  <c r="L3102" i="2"/>
  <c r="M3102" i="2" s="1"/>
  <c r="L3110" i="2"/>
  <c r="M3110" i="2" s="1"/>
  <c r="L3118" i="2"/>
  <c r="M3118" i="2" s="1"/>
  <c r="L3126" i="2"/>
  <c r="M3126" i="2" s="1"/>
  <c r="L3134" i="2"/>
  <c r="M3134" i="2" s="1"/>
  <c r="L3142" i="2"/>
  <c r="M3142" i="2" s="1"/>
  <c r="L3150" i="2"/>
  <c r="M3150" i="2" s="1"/>
  <c r="L3158" i="2"/>
  <c r="M3158" i="2" s="1"/>
  <c r="L3166" i="2"/>
  <c r="M3166" i="2" s="1"/>
  <c r="L3174" i="2"/>
  <c r="M3174" i="2" s="1"/>
  <c r="L3182" i="2"/>
  <c r="M3182" i="2" s="1"/>
  <c r="L3190" i="2"/>
  <c r="M3190" i="2" s="1"/>
  <c r="L3198" i="2"/>
  <c r="M3198" i="2" s="1"/>
  <c r="L3206" i="2"/>
  <c r="M3206" i="2" s="1"/>
  <c r="L3214" i="2"/>
  <c r="M3214" i="2" s="1"/>
  <c r="L3222" i="2"/>
  <c r="M3222" i="2" s="1"/>
  <c r="L3230" i="2"/>
  <c r="M3230" i="2" s="1"/>
  <c r="L3238" i="2"/>
  <c r="M3238" i="2" s="1"/>
  <c r="L3246" i="2"/>
  <c r="M3246" i="2" s="1"/>
  <c r="L3254" i="2"/>
  <c r="M3254" i="2" s="1"/>
  <c r="L3262" i="2"/>
  <c r="M3262" i="2" s="1"/>
  <c r="L3270" i="2"/>
  <c r="M3270" i="2" s="1"/>
  <c r="L3278" i="2"/>
  <c r="M3278" i="2" s="1"/>
  <c r="L3286" i="2"/>
  <c r="M3286" i="2" s="1"/>
  <c r="L3294" i="2"/>
  <c r="M3294" i="2" s="1"/>
  <c r="L3302" i="2"/>
  <c r="M3302" i="2" s="1"/>
  <c r="L3310" i="2"/>
  <c r="M3310" i="2" s="1"/>
  <c r="L3318" i="2"/>
  <c r="M3318" i="2" s="1"/>
  <c r="L3326" i="2"/>
  <c r="M3326" i="2" s="1"/>
  <c r="L3334" i="2"/>
  <c r="M3334" i="2" s="1"/>
  <c r="L3342" i="2"/>
  <c r="M3342" i="2" s="1"/>
  <c r="L3350" i="2"/>
  <c r="M3350" i="2" s="1"/>
  <c r="L3358" i="2"/>
  <c r="M3358" i="2" s="1"/>
  <c r="L3366" i="2"/>
  <c r="M3366" i="2" s="1"/>
  <c r="L3374" i="2"/>
  <c r="M3374" i="2" s="1"/>
  <c r="L3382" i="2"/>
  <c r="M3382" i="2" s="1"/>
  <c r="L3390" i="2"/>
  <c r="M3390" i="2" s="1"/>
  <c r="L3398" i="2"/>
  <c r="M3398" i="2" s="1"/>
  <c r="L3406" i="2"/>
  <c r="M3406" i="2" s="1"/>
  <c r="L3414" i="2"/>
  <c r="M3414" i="2" s="1"/>
  <c r="L3422" i="2"/>
  <c r="M3422" i="2" s="1"/>
  <c r="L3430" i="2"/>
  <c r="M3430" i="2" s="1"/>
  <c r="L3438" i="2"/>
  <c r="M3438" i="2" s="1"/>
  <c r="L3446" i="2"/>
  <c r="M3446" i="2" s="1"/>
  <c r="L3454" i="2"/>
  <c r="M3454" i="2" s="1"/>
  <c r="L3462" i="2"/>
  <c r="M3462" i="2" s="1"/>
  <c r="L587" i="2"/>
  <c r="M587" i="2" s="1"/>
  <c r="L1181" i="2"/>
  <c r="M1181" i="2" s="1"/>
  <c r="L1413" i="2"/>
  <c r="M1413" i="2" s="1"/>
  <c r="L1559" i="2"/>
  <c r="M1559" i="2" s="1"/>
  <c r="L1646" i="2"/>
  <c r="M1646" i="2" s="1"/>
  <c r="L1733" i="2"/>
  <c r="M1733" i="2" s="1"/>
  <c r="L1814" i="2"/>
  <c r="M1814" i="2" s="1"/>
  <c r="L1861" i="2"/>
  <c r="M1861" i="2" s="1"/>
  <c r="L1902" i="2"/>
  <c r="M1902" i="2" s="1"/>
  <c r="L1943" i="2"/>
  <c r="M1943" i="2" s="1"/>
  <c r="L1978" i="2"/>
  <c r="M1978" i="2" s="1"/>
  <c r="L1994" i="2"/>
  <c r="M1994" i="2" s="1"/>
  <c r="L2010" i="2"/>
  <c r="M2010" i="2" s="1"/>
  <c r="L2026" i="2"/>
  <c r="M2026" i="2" s="1"/>
  <c r="L2042" i="2"/>
  <c r="M2042" i="2" s="1"/>
  <c r="L2058" i="2"/>
  <c r="M2058" i="2" s="1"/>
  <c r="L2074" i="2"/>
  <c r="M2074" i="2" s="1"/>
  <c r="L2090" i="2"/>
  <c r="M2090" i="2" s="1"/>
  <c r="L2106" i="2"/>
  <c r="M2106" i="2" s="1"/>
  <c r="L2122" i="2"/>
  <c r="M2122" i="2" s="1"/>
  <c r="L2138" i="2"/>
  <c r="M2138" i="2" s="1"/>
  <c r="L2154" i="2"/>
  <c r="M2154" i="2" s="1"/>
  <c r="L2170" i="2"/>
  <c r="M2170" i="2" s="1"/>
  <c r="L2186" i="2"/>
  <c r="M2186" i="2" s="1"/>
  <c r="L2202" i="2"/>
  <c r="M2202" i="2" s="1"/>
  <c r="L2218" i="2"/>
  <c r="M2218" i="2" s="1"/>
  <c r="L2234" i="2"/>
  <c r="M2234" i="2" s="1"/>
  <c r="L2250" i="2"/>
  <c r="M2250" i="2" s="1"/>
  <c r="L2266" i="2"/>
  <c r="M2266" i="2" s="1"/>
  <c r="L2282" i="2"/>
  <c r="M2282" i="2" s="1"/>
  <c r="L2298" i="2"/>
  <c r="M2298" i="2" s="1"/>
  <c r="L2314" i="2"/>
  <c r="M2314" i="2" s="1"/>
  <c r="L2330" i="2"/>
  <c r="M2330" i="2" s="1"/>
  <c r="L2346" i="2"/>
  <c r="M2346" i="2" s="1"/>
  <c r="L2362" i="2"/>
  <c r="M2362" i="2" s="1"/>
  <c r="L2378" i="2"/>
  <c r="M2378" i="2" s="1"/>
  <c r="L2394" i="2"/>
  <c r="M2394" i="2" s="1"/>
  <c r="L2407" i="2"/>
  <c r="M2407" i="2" s="1"/>
  <c r="L2415" i="2"/>
  <c r="M2415" i="2" s="1"/>
  <c r="L2423" i="2"/>
  <c r="M2423" i="2" s="1"/>
  <c r="L2431" i="2"/>
  <c r="M2431" i="2" s="1"/>
  <c r="L2439" i="2"/>
  <c r="M2439" i="2" s="1"/>
  <c r="L2447" i="2"/>
  <c r="M2447" i="2" s="1"/>
  <c r="L2455" i="2"/>
  <c r="M2455" i="2" s="1"/>
  <c r="L2463" i="2"/>
  <c r="M2463" i="2" s="1"/>
  <c r="L2471" i="2"/>
  <c r="M2471" i="2" s="1"/>
  <c r="L2479" i="2"/>
  <c r="M2479" i="2" s="1"/>
  <c r="L2487" i="2"/>
  <c r="M2487" i="2" s="1"/>
  <c r="L2495" i="2"/>
  <c r="M2495" i="2" s="1"/>
  <c r="L2503" i="2"/>
  <c r="M2503" i="2" s="1"/>
  <c r="L2511" i="2"/>
  <c r="M2511" i="2" s="1"/>
  <c r="L2519" i="2"/>
  <c r="M2519" i="2" s="1"/>
  <c r="L2527" i="2"/>
  <c r="M2527" i="2" s="1"/>
  <c r="L2535" i="2"/>
  <c r="M2535" i="2" s="1"/>
  <c r="L2543" i="2"/>
  <c r="M2543" i="2" s="1"/>
  <c r="L2551" i="2"/>
  <c r="M2551" i="2" s="1"/>
  <c r="L2559" i="2"/>
  <c r="M2559" i="2" s="1"/>
  <c r="L2567" i="2"/>
  <c r="M2567" i="2" s="1"/>
  <c r="L2575" i="2"/>
  <c r="M2575" i="2" s="1"/>
  <c r="L2583" i="2"/>
  <c r="M2583" i="2" s="1"/>
  <c r="L2591" i="2"/>
  <c r="M2591" i="2" s="1"/>
  <c r="L2599" i="2"/>
  <c r="M2599" i="2" s="1"/>
  <c r="L2607" i="2"/>
  <c r="M2607" i="2" s="1"/>
  <c r="L2615" i="2"/>
  <c r="M2615" i="2" s="1"/>
  <c r="L2623" i="2"/>
  <c r="M2623" i="2" s="1"/>
  <c r="L2631" i="2"/>
  <c r="M2631" i="2" s="1"/>
  <c r="L2639" i="2"/>
  <c r="M2639" i="2" s="1"/>
  <c r="L2647" i="2"/>
  <c r="M2647" i="2" s="1"/>
  <c r="L2655" i="2"/>
  <c r="M2655" i="2" s="1"/>
  <c r="L2663" i="2"/>
  <c r="M2663" i="2" s="1"/>
  <c r="L2671" i="2"/>
  <c r="M2671" i="2" s="1"/>
  <c r="L2679" i="2"/>
  <c r="M2679" i="2" s="1"/>
  <c r="L2687" i="2"/>
  <c r="M2687" i="2" s="1"/>
  <c r="L2695" i="2"/>
  <c r="M2695" i="2" s="1"/>
  <c r="L2703" i="2"/>
  <c r="M2703" i="2" s="1"/>
  <c r="L2711" i="2"/>
  <c r="M2711" i="2" s="1"/>
  <c r="L2719" i="2"/>
  <c r="M2719" i="2" s="1"/>
  <c r="L2727" i="2"/>
  <c r="M2727" i="2" s="1"/>
  <c r="L2735" i="2"/>
  <c r="M2735" i="2" s="1"/>
  <c r="L2743" i="2"/>
  <c r="M2743" i="2" s="1"/>
  <c r="L2751" i="2"/>
  <c r="M2751" i="2" s="1"/>
  <c r="L2759" i="2"/>
  <c r="M2759" i="2" s="1"/>
  <c r="L2767" i="2"/>
  <c r="M2767" i="2" s="1"/>
  <c r="L2775" i="2"/>
  <c r="M2775" i="2" s="1"/>
  <c r="L2783" i="2"/>
  <c r="M2783" i="2" s="1"/>
  <c r="L2791" i="2"/>
  <c r="M2791" i="2" s="1"/>
  <c r="L2799" i="2"/>
  <c r="M2799" i="2" s="1"/>
  <c r="L2807" i="2"/>
  <c r="M2807" i="2" s="1"/>
  <c r="L2815" i="2"/>
  <c r="M2815" i="2" s="1"/>
  <c r="L2823" i="2"/>
  <c r="M2823" i="2" s="1"/>
  <c r="L2831" i="2"/>
  <c r="M2831" i="2" s="1"/>
  <c r="L2839" i="2"/>
  <c r="M2839" i="2" s="1"/>
  <c r="L2847" i="2"/>
  <c r="M2847" i="2" s="1"/>
  <c r="L2855" i="2"/>
  <c r="M2855" i="2" s="1"/>
  <c r="L2863" i="2"/>
  <c r="M2863" i="2" s="1"/>
  <c r="L2871" i="2"/>
  <c r="M2871" i="2" s="1"/>
  <c r="L2879" i="2"/>
  <c r="M2879" i="2" s="1"/>
  <c r="L2887" i="2"/>
  <c r="M2887" i="2" s="1"/>
  <c r="L2895" i="2"/>
  <c r="M2895" i="2" s="1"/>
  <c r="L2903" i="2"/>
  <c r="M2903" i="2" s="1"/>
  <c r="L2911" i="2"/>
  <c r="M2911" i="2" s="1"/>
  <c r="L2919" i="2"/>
  <c r="M2919" i="2" s="1"/>
  <c r="L2927" i="2"/>
  <c r="M2927" i="2" s="1"/>
  <c r="L2935" i="2"/>
  <c r="M2935" i="2" s="1"/>
  <c r="L2943" i="2"/>
  <c r="M2943" i="2" s="1"/>
  <c r="L2951" i="2"/>
  <c r="M2951" i="2" s="1"/>
  <c r="L2959" i="2"/>
  <c r="M2959" i="2" s="1"/>
  <c r="L2967" i="2"/>
  <c r="M2967" i="2" s="1"/>
  <c r="L2975" i="2"/>
  <c r="M2975" i="2" s="1"/>
  <c r="L2983" i="2"/>
  <c r="M2983" i="2" s="1"/>
  <c r="L2991" i="2"/>
  <c r="M2991" i="2" s="1"/>
  <c r="L2999" i="2"/>
  <c r="M2999" i="2" s="1"/>
  <c r="L3007" i="2"/>
  <c r="M3007" i="2" s="1"/>
  <c r="L3015" i="2"/>
  <c r="M3015" i="2" s="1"/>
  <c r="L3023" i="2"/>
  <c r="M3023" i="2" s="1"/>
  <c r="L3031" i="2"/>
  <c r="M3031" i="2" s="1"/>
  <c r="L3039" i="2"/>
  <c r="M3039" i="2" s="1"/>
  <c r="L3047" i="2"/>
  <c r="M3047" i="2" s="1"/>
  <c r="L3055" i="2"/>
  <c r="M3055" i="2" s="1"/>
  <c r="L3063" i="2"/>
  <c r="M3063" i="2" s="1"/>
  <c r="L3071" i="2"/>
  <c r="M3071" i="2" s="1"/>
  <c r="L3079" i="2"/>
  <c r="M3079" i="2" s="1"/>
  <c r="L3087" i="2"/>
  <c r="M3087" i="2" s="1"/>
  <c r="L3095" i="2"/>
  <c r="M3095" i="2" s="1"/>
  <c r="L3103" i="2"/>
  <c r="M3103" i="2" s="1"/>
  <c r="L3111" i="2"/>
  <c r="M3111" i="2" s="1"/>
  <c r="L3119" i="2"/>
  <c r="M3119" i="2" s="1"/>
  <c r="L3127" i="2"/>
  <c r="M3127" i="2" s="1"/>
  <c r="L3135" i="2"/>
  <c r="M3135" i="2" s="1"/>
  <c r="L3143" i="2"/>
  <c r="M3143" i="2" s="1"/>
  <c r="L3151" i="2"/>
  <c r="M3151" i="2" s="1"/>
  <c r="L3159" i="2"/>
  <c r="M3159" i="2" s="1"/>
  <c r="L3167" i="2"/>
  <c r="M3167" i="2" s="1"/>
  <c r="L3175" i="2"/>
  <c r="M3175" i="2" s="1"/>
  <c r="L3183" i="2"/>
  <c r="M3183" i="2" s="1"/>
  <c r="L3191" i="2"/>
  <c r="M3191" i="2" s="1"/>
  <c r="L3199" i="2"/>
  <c r="M3199" i="2" s="1"/>
  <c r="L3207" i="2"/>
  <c r="M3207" i="2" s="1"/>
  <c r="L3215" i="2"/>
  <c r="M3215" i="2" s="1"/>
  <c r="L3223" i="2"/>
  <c r="M3223" i="2" s="1"/>
  <c r="L3231" i="2"/>
  <c r="M3231" i="2" s="1"/>
  <c r="L3239" i="2"/>
  <c r="M3239" i="2" s="1"/>
  <c r="L3247" i="2"/>
  <c r="M3247" i="2" s="1"/>
  <c r="L3255" i="2"/>
  <c r="M3255" i="2" s="1"/>
  <c r="L3263" i="2"/>
  <c r="M3263" i="2" s="1"/>
  <c r="L3271" i="2"/>
  <c r="M3271" i="2" s="1"/>
  <c r="L3279" i="2"/>
  <c r="M3279" i="2" s="1"/>
  <c r="L3287" i="2"/>
  <c r="M3287" i="2" s="1"/>
  <c r="L3295" i="2"/>
  <c r="M3295" i="2" s="1"/>
  <c r="L3303" i="2"/>
  <c r="M3303" i="2" s="1"/>
  <c r="L3311" i="2"/>
  <c r="M3311" i="2" s="1"/>
  <c r="L3319" i="2"/>
  <c r="M3319" i="2" s="1"/>
  <c r="L3327" i="2"/>
  <c r="M3327" i="2" s="1"/>
  <c r="L3335" i="2"/>
  <c r="M3335" i="2" s="1"/>
  <c r="L3343" i="2"/>
  <c r="M3343" i="2" s="1"/>
  <c r="L3351" i="2"/>
  <c r="M3351" i="2" s="1"/>
  <c r="L3359" i="2"/>
  <c r="M3359" i="2" s="1"/>
  <c r="L3367" i="2"/>
  <c r="M3367" i="2" s="1"/>
  <c r="L3375" i="2"/>
  <c r="M3375" i="2" s="1"/>
  <c r="L3383" i="2"/>
  <c r="M3383" i="2" s="1"/>
  <c r="L3391" i="2"/>
  <c r="M3391" i="2" s="1"/>
  <c r="L3399" i="2"/>
  <c r="M3399" i="2" s="1"/>
  <c r="L3407" i="2"/>
  <c r="M3407" i="2" s="1"/>
  <c r="L3415" i="2"/>
  <c r="M3415" i="2" s="1"/>
  <c r="L3423" i="2"/>
  <c r="M3423" i="2" s="1"/>
  <c r="L3431" i="2"/>
  <c r="M3431" i="2" s="1"/>
  <c r="L3439" i="2"/>
  <c r="M3439" i="2" s="1"/>
  <c r="L3447" i="2"/>
  <c r="M3447" i="2" s="1"/>
  <c r="L3455" i="2"/>
  <c r="M3455" i="2" s="1"/>
  <c r="L3463" i="2"/>
  <c r="M3463" i="2" s="1"/>
  <c r="L970" i="2"/>
  <c r="M970" i="2" s="1"/>
  <c r="L1223" i="2"/>
  <c r="M1223" i="2" s="1"/>
  <c r="L1455" i="2"/>
  <c r="M1455" i="2" s="1"/>
  <c r="L1581" i="2"/>
  <c r="M1581" i="2" s="1"/>
  <c r="L1663" i="2"/>
  <c r="M1663" i="2" s="1"/>
  <c r="L1750" i="2"/>
  <c r="M1750" i="2" s="1"/>
  <c r="L1815" i="2"/>
  <c r="M1815" i="2" s="1"/>
  <c r="L1869" i="2"/>
  <c r="M1869" i="2" s="1"/>
  <c r="L1910" i="2"/>
  <c r="M1910" i="2" s="1"/>
  <c r="L1951" i="2"/>
  <c r="M1951" i="2" s="1"/>
  <c r="L1981" i="2"/>
  <c r="M1981" i="2" s="1"/>
  <c r="L1997" i="2"/>
  <c r="M1997" i="2" s="1"/>
  <c r="L2013" i="2"/>
  <c r="M2013" i="2" s="1"/>
  <c r="L2029" i="2"/>
  <c r="M2029" i="2" s="1"/>
  <c r="L2045" i="2"/>
  <c r="M2045" i="2" s="1"/>
  <c r="L2061" i="2"/>
  <c r="M2061" i="2" s="1"/>
  <c r="L2077" i="2"/>
  <c r="M2077" i="2" s="1"/>
  <c r="L2093" i="2"/>
  <c r="M2093" i="2" s="1"/>
  <c r="L2109" i="2"/>
  <c r="M2109" i="2" s="1"/>
  <c r="L2125" i="2"/>
  <c r="M2125" i="2" s="1"/>
  <c r="L2141" i="2"/>
  <c r="M2141" i="2" s="1"/>
  <c r="L2157" i="2"/>
  <c r="M2157" i="2" s="1"/>
  <c r="L2173" i="2"/>
  <c r="M2173" i="2" s="1"/>
  <c r="L2189" i="2"/>
  <c r="M2189" i="2" s="1"/>
  <c r="L2205" i="2"/>
  <c r="M2205" i="2" s="1"/>
  <c r="L2221" i="2"/>
  <c r="M2221" i="2" s="1"/>
  <c r="L2237" i="2"/>
  <c r="M2237" i="2" s="1"/>
  <c r="L2253" i="2"/>
  <c r="M2253" i="2" s="1"/>
  <c r="L2269" i="2"/>
  <c r="M2269" i="2" s="1"/>
  <c r="L2285" i="2"/>
  <c r="M2285" i="2" s="1"/>
  <c r="L2301" i="2"/>
  <c r="M2301" i="2" s="1"/>
  <c r="L2317" i="2"/>
  <c r="M2317" i="2" s="1"/>
  <c r="L2333" i="2"/>
  <c r="M2333" i="2" s="1"/>
  <c r="L2349" i="2"/>
  <c r="M2349" i="2" s="1"/>
  <c r="L2365" i="2"/>
  <c r="M2365" i="2" s="1"/>
  <c r="L2381" i="2"/>
  <c r="M2381" i="2" s="1"/>
  <c r="L2397" i="2"/>
  <c r="M2397" i="2" s="1"/>
  <c r="L2408" i="2"/>
  <c r="M2408" i="2" s="1"/>
  <c r="L2416" i="2"/>
  <c r="M2416" i="2" s="1"/>
  <c r="L2424" i="2"/>
  <c r="M2424" i="2" s="1"/>
  <c r="L2432" i="2"/>
  <c r="M2432" i="2" s="1"/>
  <c r="L2440" i="2"/>
  <c r="M2440" i="2" s="1"/>
  <c r="L2448" i="2"/>
  <c r="M2448" i="2" s="1"/>
  <c r="L2456" i="2"/>
  <c r="M2456" i="2" s="1"/>
  <c r="L2464" i="2"/>
  <c r="M2464" i="2" s="1"/>
  <c r="L2472" i="2"/>
  <c r="M2472" i="2" s="1"/>
  <c r="L2480" i="2"/>
  <c r="M2480" i="2" s="1"/>
  <c r="L2488" i="2"/>
  <c r="M2488" i="2" s="1"/>
  <c r="L2496" i="2"/>
  <c r="M2496" i="2" s="1"/>
  <c r="L2504" i="2"/>
  <c r="M2504" i="2" s="1"/>
  <c r="L2512" i="2"/>
  <c r="M2512" i="2" s="1"/>
  <c r="L981" i="2"/>
  <c r="M981" i="2" s="1"/>
  <c r="L1239" i="2"/>
  <c r="M1239" i="2" s="1"/>
  <c r="L1461" i="2"/>
  <c r="M1461" i="2" s="1"/>
  <c r="L1582" i="2"/>
  <c r="M1582" i="2" s="1"/>
  <c r="L1669" i="2"/>
  <c r="M1669" i="2" s="1"/>
  <c r="L1751" i="2"/>
  <c r="M1751" i="2" s="1"/>
  <c r="L1831" i="2"/>
  <c r="M1831" i="2" s="1"/>
  <c r="L1877" i="2"/>
  <c r="M1877" i="2" s="1"/>
  <c r="L1918" i="2"/>
  <c r="M1918" i="2" s="1"/>
  <c r="L1959" i="2"/>
  <c r="M1959" i="2" s="1"/>
  <c r="L1984" i="2"/>
  <c r="M1984" i="2" s="1"/>
  <c r="L2000" i="2"/>
  <c r="M2000" i="2" s="1"/>
  <c r="L2016" i="2"/>
  <c r="M2016" i="2" s="1"/>
  <c r="L2032" i="2"/>
  <c r="M2032" i="2" s="1"/>
  <c r="L2048" i="2"/>
  <c r="M2048" i="2" s="1"/>
  <c r="L2064" i="2"/>
  <c r="M2064" i="2" s="1"/>
  <c r="L2080" i="2"/>
  <c r="M2080" i="2" s="1"/>
  <c r="L2096" i="2"/>
  <c r="M2096" i="2" s="1"/>
  <c r="L2112" i="2"/>
  <c r="M2112" i="2" s="1"/>
  <c r="L2128" i="2"/>
  <c r="M2128" i="2" s="1"/>
  <c r="L2144" i="2"/>
  <c r="M2144" i="2" s="1"/>
  <c r="L2160" i="2"/>
  <c r="M2160" i="2" s="1"/>
  <c r="L2176" i="2"/>
  <c r="M2176" i="2" s="1"/>
  <c r="L2192" i="2"/>
  <c r="M2192" i="2" s="1"/>
  <c r="L2208" i="2"/>
  <c r="M2208" i="2" s="1"/>
  <c r="L2224" i="2"/>
  <c r="M2224" i="2" s="1"/>
  <c r="L2240" i="2"/>
  <c r="M2240" i="2" s="1"/>
  <c r="L2256" i="2"/>
  <c r="M2256" i="2" s="1"/>
  <c r="L2272" i="2"/>
  <c r="M2272" i="2" s="1"/>
  <c r="L2288" i="2"/>
  <c r="M2288" i="2" s="1"/>
  <c r="L2304" i="2"/>
  <c r="M2304" i="2" s="1"/>
  <c r="L2320" i="2"/>
  <c r="M2320" i="2" s="1"/>
  <c r="L2336" i="2"/>
  <c r="M2336" i="2" s="1"/>
  <c r="L2352" i="2"/>
  <c r="M2352" i="2" s="1"/>
  <c r="L2368" i="2"/>
  <c r="M2368" i="2" s="1"/>
  <c r="L2384" i="2"/>
  <c r="M2384" i="2" s="1"/>
  <c r="L2400" i="2"/>
  <c r="M2400" i="2" s="1"/>
  <c r="L2409" i="2"/>
  <c r="M2409" i="2" s="1"/>
  <c r="L2417" i="2"/>
  <c r="M2417" i="2" s="1"/>
  <c r="L2425" i="2"/>
  <c r="M2425" i="2" s="1"/>
  <c r="L2433" i="2"/>
  <c r="M2433" i="2" s="1"/>
  <c r="L2441" i="2"/>
  <c r="M2441" i="2" s="1"/>
  <c r="L2449" i="2"/>
  <c r="M2449" i="2" s="1"/>
  <c r="L2457" i="2"/>
  <c r="M2457" i="2" s="1"/>
  <c r="L2465" i="2"/>
  <c r="M2465" i="2" s="1"/>
  <c r="L2473" i="2"/>
  <c r="M2473" i="2" s="1"/>
  <c r="L2481" i="2"/>
  <c r="M2481" i="2" s="1"/>
  <c r="L2489" i="2"/>
  <c r="M2489" i="2" s="1"/>
  <c r="L2497" i="2"/>
  <c r="M2497" i="2" s="1"/>
  <c r="L2505" i="2"/>
  <c r="M2505" i="2" s="1"/>
  <c r="L2513" i="2"/>
  <c r="M2513" i="2" s="1"/>
  <c r="L2521" i="2"/>
  <c r="M2521" i="2" s="1"/>
  <c r="L2529" i="2"/>
  <c r="M2529" i="2" s="1"/>
  <c r="L2537" i="2"/>
  <c r="M2537" i="2" s="1"/>
  <c r="L2545" i="2"/>
  <c r="M2545" i="2" s="1"/>
  <c r="L2553" i="2"/>
  <c r="M2553" i="2" s="1"/>
  <c r="L2561" i="2"/>
  <c r="M2561" i="2" s="1"/>
  <c r="L2569" i="2"/>
  <c r="M2569" i="2" s="1"/>
  <c r="L2577" i="2"/>
  <c r="M2577" i="2" s="1"/>
  <c r="L2585" i="2"/>
  <c r="M2585" i="2" s="1"/>
  <c r="L2593" i="2"/>
  <c r="M2593" i="2" s="1"/>
  <c r="L2601" i="2"/>
  <c r="M2601" i="2" s="1"/>
  <c r="L2609" i="2"/>
  <c r="M2609" i="2" s="1"/>
  <c r="L2617" i="2"/>
  <c r="M2617" i="2" s="1"/>
  <c r="L2625" i="2"/>
  <c r="M2625" i="2" s="1"/>
  <c r="L2633" i="2"/>
  <c r="M2633" i="2" s="1"/>
  <c r="L2641" i="2"/>
  <c r="M2641" i="2" s="1"/>
  <c r="L2649" i="2"/>
  <c r="M2649" i="2" s="1"/>
  <c r="L2657" i="2"/>
  <c r="M2657" i="2" s="1"/>
  <c r="L2665" i="2"/>
  <c r="M2665" i="2" s="1"/>
  <c r="L2673" i="2"/>
  <c r="M2673" i="2" s="1"/>
  <c r="L2681" i="2"/>
  <c r="M2681" i="2" s="1"/>
  <c r="L2689" i="2"/>
  <c r="M2689" i="2" s="1"/>
  <c r="L2697" i="2"/>
  <c r="M2697" i="2" s="1"/>
  <c r="L2705" i="2"/>
  <c r="M2705" i="2" s="1"/>
  <c r="L2713" i="2"/>
  <c r="M2713" i="2" s="1"/>
  <c r="L2721" i="2"/>
  <c r="M2721" i="2" s="1"/>
  <c r="L2729" i="2"/>
  <c r="M2729" i="2" s="1"/>
  <c r="L2737" i="2"/>
  <c r="M2737" i="2" s="1"/>
  <c r="L2745" i="2"/>
  <c r="M2745" i="2" s="1"/>
  <c r="L2753" i="2"/>
  <c r="M2753" i="2" s="1"/>
  <c r="L2761" i="2"/>
  <c r="M2761" i="2" s="1"/>
  <c r="L2769" i="2"/>
  <c r="M2769" i="2" s="1"/>
  <c r="L2777" i="2"/>
  <c r="M2777" i="2" s="1"/>
  <c r="L2785" i="2"/>
  <c r="M2785" i="2" s="1"/>
  <c r="L2793" i="2"/>
  <c r="M2793" i="2" s="1"/>
  <c r="L2801" i="2"/>
  <c r="M2801" i="2" s="1"/>
  <c r="L2809" i="2"/>
  <c r="M2809" i="2" s="1"/>
  <c r="L2817" i="2"/>
  <c r="M2817" i="2" s="1"/>
  <c r="L2825" i="2"/>
  <c r="M2825" i="2" s="1"/>
  <c r="L2833" i="2"/>
  <c r="M2833" i="2" s="1"/>
  <c r="L2841" i="2"/>
  <c r="M2841" i="2" s="1"/>
  <c r="L2849" i="2"/>
  <c r="M2849" i="2" s="1"/>
  <c r="L2857" i="2"/>
  <c r="M2857" i="2" s="1"/>
  <c r="L2865" i="2"/>
  <c r="M2865" i="2" s="1"/>
  <c r="L2873" i="2"/>
  <c r="M2873" i="2" s="1"/>
  <c r="L2881" i="2"/>
  <c r="M2881" i="2" s="1"/>
  <c r="L2889" i="2"/>
  <c r="M2889" i="2" s="1"/>
  <c r="L2897" i="2"/>
  <c r="M2897" i="2" s="1"/>
  <c r="L2905" i="2"/>
  <c r="M2905" i="2" s="1"/>
  <c r="L2913" i="2"/>
  <c r="M2913" i="2" s="1"/>
  <c r="L2921" i="2"/>
  <c r="M2921" i="2" s="1"/>
  <c r="L2929" i="2"/>
  <c r="M2929" i="2" s="1"/>
  <c r="L2937" i="2"/>
  <c r="M2937" i="2" s="1"/>
  <c r="L2945" i="2"/>
  <c r="M2945" i="2" s="1"/>
  <c r="L2953" i="2"/>
  <c r="M2953" i="2" s="1"/>
  <c r="L2961" i="2"/>
  <c r="M2961" i="2" s="1"/>
  <c r="L2969" i="2"/>
  <c r="M2969" i="2" s="1"/>
  <c r="L2977" i="2"/>
  <c r="M2977" i="2" s="1"/>
  <c r="L2985" i="2"/>
  <c r="M2985" i="2" s="1"/>
  <c r="L2993" i="2"/>
  <c r="M2993" i="2" s="1"/>
  <c r="L3001" i="2"/>
  <c r="M3001" i="2" s="1"/>
  <c r="L3009" i="2"/>
  <c r="M3009" i="2" s="1"/>
  <c r="L3017" i="2"/>
  <c r="M3017" i="2" s="1"/>
  <c r="L3025" i="2"/>
  <c r="M3025" i="2" s="1"/>
  <c r="L3033" i="2"/>
  <c r="M3033" i="2" s="1"/>
  <c r="L3041" i="2"/>
  <c r="M3041" i="2" s="1"/>
  <c r="L3049" i="2"/>
  <c r="M3049" i="2" s="1"/>
  <c r="L3057" i="2"/>
  <c r="M3057" i="2" s="1"/>
  <c r="L3065" i="2"/>
  <c r="M3065" i="2" s="1"/>
  <c r="L3073" i="2"/>
  <c r="M3073" i="2" s="1"/>
  <c r="L3081" i="2"/>
  <c r="M3081" i="2" s="1"/>
  <c r="L3089" i="2"/>
  <c r="M3089" i="2" s="1"/>
  <c r="L3097" i="2"/>
  <c r="M3097" i="2" s="1"/>
  <c r="L3105" i="2"/>
  <c r="M3105" i="2" s="1"/>
  <c r="L3113" i="2"/>
  <c r="M3113" i="2" s="1"/>
  <c r="L3121" i="2"/>
  <c r="M3121" i="2" s="1"/>
  <c r="L3129" i="2"/>
  <c r="M3129" i="2" s="1"/>
  <c r="L3137" i="2"/>
  <c r="M3137" i="2" s="1"/>
  <c r="L3145" i="2"/>
  <c r="M3145" i="2" s="1"/>
  <c r="L3153" i="2"/>
  <c r="M3153" i="2" s="1"/>
  <c r="L3161" i="2"/>
  <c r="M3161" i="2" s="1"/>
  <c r="L3169" i="2"/>
  <c r="M3169" i="2" s="1"/>
  <c r="L3177" i="2"/>
  <c r="M3177" i="2" s="1"/>
  <c r="L3185" i="2"/>
  <c r="M3185" i="2" s="1"/>
  <c r="L3193" i="2"/>
  <c r="M3193" i="2" s="1"/>
  <c r="L3201" i="2"/>
  <c r="M3201" i="2" s="1"/>
  <c r="L3209" i="2"/>
  <c r="M3209" i="2" s="1"/>
  <c r="L3217" i="2"/>
  <c r="M3217" i="2" s="1"/>
  <c r="L3225" i="2"/>
  <c r="M3225" i="2" s="1"/>
  <c r="L3233" i="2"/>
  <c r="M3233" i="2" s="1"/>
  <c r="L3241" i="2"/>
  <c r="M3241" i="2" s="1"/>
  <c r="L3249" i="2"/>
  <c r="M3249" i="2" s="1"/>
  <c r="L3257" i="2"/>
  <c r="M3257" i="2" s="1"/>
  <c r="L3265" i="2"/>
  <c r="M3265" i="2" s="1"/>
  <c r="L3273" i="2"/>
  <c r="M3273" i="2" s="1"/>
  <c r="L3281" i="2"/>
  <c r="M3281" i="2" s="1"/>
  <c r="L3289" i="2"/>
  <c r="M3289" i="2" s="1"/>
  <c r="L3297" i="2"/>
  <c r="M3297" i="2" s="1"/>
  <c r="L3305" i="2"/>
  <c r="M3305" i="2" s="1"/>
  <c r="L3313" i="2"/>
  <c r="M3313" i="2" s="1"/>
  <c r="L3321" i="2"/>
  <c r="M3321" i="2" s="1"/>
  <c r="L3329" i="2"/>
  <c r="M3329" i="2" s="1"/>
  <c r="L3337" i="2"/>
  <c r="M3337" i="2" s="1"/>
  <c r="L3345" i="2"/>
  <c r="M3345" i="2" s="1"/>
  <c r="L3353" i="2"/>
  <c r="M3353" i="2" s="1"/>
  <c r="L3361" i="2"/>
  <c r="M3361" i="2" s="1"/>
  <c r="L3369" i="2"/>
  <c r="M3369" i="2" s="1"/>
  <c r="L3377" i="2"/>
  <c r="M3377" i="2" s="1"/>
  <c r="L3385" i="2"/>
  <c r="M3385" i="2" s="1"/>
  <c r="L3393" i="2"/>
  <c r="M3393" i="2" s="1"/>
  <c r="L3401" i="2"/>
  <c r="M3401" i="2" s="1"/>
  <c r="L3409" i="2"/>
  <c r="M3409" i="2" s="1"/>
  <c r="L3417" i="2"/>
  <c r="M3417" i="2" s="1"/>
  <c r="L3425" i="2"/>
  <c r="M3425" i="2" s="1"/>
  <c r="L3433" i="2"/>
  <c r="M3433" i="2" s="1"/>
  <c r="L3441" i="2"/>
  <c r="M3441" i="2" s="1"/>
  <c r="L3449" i="2"/>
  <c r="M3449" i="2" s="1"/>
  <c r="L3457" i="2"/>
  <c r="M3457" i="2" s="1"/>
  <c r="L3465" i="2"/>
  <c r="M3465" i="2" s="1"/>
  <c r="L1117" i="2"/>
  <c r="M1117" i="2" s="1"/>
  <c r="L1349" i="2"/>
  <c r="M1349" i="2" s="1"/>
  <c r="L1535" i="2"/>
  <c r="M1535" i="2" s="1"/>
  <c r="L1622" i="2"/>
  <c r="M1622" i="2" s="1"/>
  <c r="L1709" i="2"/>
  <c r="M1709" i="2" s="1"/>
  <c r="L1791" i="2"/>
  <c r="M1791" i="2" s="1"/>
  <c r="L1846" i="2"/>
  <c r="M1846" i="2" s="1"/>
  <c r="L1887" i="2"/>
  <c r="M1887" i="2" s="1"/>
  <c r="L1933" i="2"/>
  <c r="M1933" i="2" s="1"/>
  <c r="L1971" i="2"/>
  <c r="M1971" i="2" s="1"/>
  <c r="L1989" i="2"/>
  <c r="M1989" i="2" s="1"/>
  <c r="L2005" i="2"/>
  <c r="M2005" i="2" s="1"/>
  <c r="L2021" i="2"/>
  <c r="M2021" i="2" s="1"/>
  <c r="L2037" i="2"/>
  <c r="M2037" i="2" s="1"/>
  <c r="L2053" i="2"/>
  <c r="M2053" i="2" s="1"/>
  <c r="L2069" i="2"/>
  <c r="M2069" i="2" s="1"/>
  <c r="L2085" i="2"/>
  <c r="M2085" i="2" s="1"/>
  <c r="L2101" i="2"/>
  <c r="M2101" i="2" s="1"/>
  <c r="L2117" i="2"/>
  <c r="M2117" i="2" s="1"/>
  <c r="L2133" i="2"/>
  <c r="M2133" i="2" s="1"/>
  <c r="L2149" i="2"/>
  <c r="M2149" i="2" s="1"/>
  <c r="L2165" i="2"/>
  <c r="M2165" i="2" s="1"/>
  <c r="L2181" i="2"/>
  <c r="M2181" i="2" s="1"/>
  <c r="L2197" i="2"/>
  <c r="M2197" i="2" s="1"/>
  <c r="L2213" i="2"/>
  <c r="M2213" i="2" s="1"/>
  <c r="L2229" i="2"/>
  <c r="M2229" i="2" s="1"/>
  <c r="L2245" i="2"/>
  <c r="M2245" i="2" s="1"/>
  <c r="L2261" i="2"/>
  <c r="M2261" i="2" s="1"/>
  <c r="L2277" i="2"/>
  <c r="M2277" i="2" s="1"/>
  <c r="L2293" i="2"/>
  <c r="M2293" i="2" s="1"/>
  <c r="L2309" i="2"/>
  <c r="M2309" i="2" s="1"/>
  <c r="L2325" i="2"/>
  <c r="M2325" i="2" s="1"/>
  <c r="L2341" i="2"/>
  <c r="M2341" i="2" s="1"/>
  <c r="L2357" i="2"/>
  <c r="M2357" i="2" s="1"/>
  <c r="L2373" i="2"/>
  <c r="M2373" i="2" s="1"/>
  <c r="L2389" i="2"/>
  <c r="M2389" i="2" s="1"/>
  <c r="L2404" i="2"/>
  <c r="M2404" i="2" s="1"/>
  <c r="L2412" i="2"/>
  <c r="M2412" i="2" s="1"/>
  <c r="L2420" i="2"/>
  <c r="M2420" i="2" s="1"/>
  <c r="L2428" i="2"/>
  <c r="M2428" i="2" s="1"/>
  <c r="L2436" i="2"/>
  <c r="M2436" i="2" s="1"/>
  <c r="L2444" i="2"/>
  <c r="M2444" i="2" s="1"/>
  <c r="L2452" i="2"/>
  <c r="M2452" i="2" s="1"/>
  <c r="L2460" i="2"/>
  <c r="M2460" i="2" s="1"/>
  <c r="L2468" i="2"/>
  <c r="M2468" i="2" s="1"/>
  <c r="L2476" i="2"/>
  <c r="M2476" i="2" s="1"/>
  <c r="L2484" i="2"/>
  <c r="M2484" i="2" s="1"/>
  <c r="L2492" i="2"/>
  <c r="M2492" i="2" s="1"/>
  <c r="L2500" i="2"/>
  <c r="M2500" i="2" s="1"/>
  <c r="L2508" i="2"/>
  <c r="M2508" i="2" s="1"/>
  <c r="L2516" i="2"/>
  <c r="M2516" i="2" s="1"/>
  <c r="L2524" i="2"/>
  <c r="M2524" i="2" s="1"/>
  <c r="L2532" i="2"/>
  <c r="M2532" i="2" s="1"/>
  <c r="L2540" i="2"/>
  <c r="M2540" i="2" s="1"/>
  <c r="L2548" i="2"/>
  <c r="M2548" i="2" s="1"/>
  <c r="L2556" i="2"/>
  <c r="M2556" i="2" s="1"/>
  <c r="L2564" i="2"/>
  <c r="M2564" i="2" s="1"/>
  <c r="L2572" i="2"/>
  <c r="M2572" i="2" s="1"/>
  <c r="L2580" i="2"/>
  <c r="M2580" i="2" s="1"/>
  <c r="L2588" i="2"/>
  <c r="M2588" i="2" s="1"/>
  <c r="L2596" i="2"/>
  <c r="M2596" i="2" s="1"/>
  <c r="L2604" i="2"/>
  <c r="M2604" i="2" s="1"/>
  <c r="L2612" i="2"/>
  <c r="M2612" i="2" s="1"/>
  <c r="L2620" i="2"/>
  <c r="M2620" i="2" s="1"/>
  <c r="L2628" i="2"/>
  <c r="M2628" i="2" s="1"/>
  <c r="L2636" i="2"/>
  <c r="M2636" i="2" s="1"/>
  <c r="L2644" i="2"/>
  <c r="M2644" i="2" s="1"/>
  <c r="L2652" i="2"/>
  <c r="M2652" i="2" s="1"/>
  <c r="L2660" i="2"/>
  <c r="M2660" i="2" s="1"/>
  <c r="L2668" i="2"/>
  <c r="M2668" i="2" s="1"/>
  <c r="L2676" i="2"/>
  <c r="M2676" i="2" s="1"/>
  <c r="L2684" i="2"/>
  <c r="M2684" i="2" s="1"/>
  <c r="L2692" i="2"/>
  <c r="M2692" i="2" s="1"/>
  <c r="L2700" i="2"/>
  <c r="M2700" i="2" s="1"/>
  <c r="L2708" i="2"/>
  <c r="M2708" i="2" s="1"/>
  <c r="L2716" i="2"/>
  <c r="M2716" i="2" s="1"/>
  <c r="L2724" i="2"/>
  <c r="M2724" i="2" s="1"/>
  <c r="L2732" i="2"/>
  <c r="M2732" i="2" s="1"/>
  <c r="L2740" i="2"/>
  <c r="M2740" i="2" s="1"/>
  <c r="L2748" i="2"/>
  <c r="M2748" i="2" s="1"/>
  <c r="L2756" i="2"/>
  <c r="M2756" i="2" s="1"/>
  <c r="L2764" i="2"/>
  <c r="M2764" i="2" s="1"/>
  <c r="L2772" i="2"/>
  <c r="M2772" i="2" s="1"/>
  <c r="L2780" i="2"/>
  <c r="M2780" i="2" s="1"/>
  <c r="L2788" i="2"/>
  <c r="M2788" i="2" s="1"/>
  <c r="L2796" i="2"/>
  <c r="M2796" i="2" s="1"/>
  <c r="L2804" i="2"/>
  <c r="M2804" i="2" s="1"/>
  <c r="L2812" i="2"/>
  <c r="M2812" i="2" s="1"/>
  <c r="L2820" i="2"/>
  <c r="M2820" i="2" s="1"/>
  <c r="L2828" i="2"/>
  <c r="M2828" i="2" s="1"/>
  <c r="L2836" i="2"/>
  <c r="M2836" i="2" s="1"/>
  <c r="L2844" i="2"/>
  <c r="M2844" i="2" s="1"/>
  <c r="L2852" i="2"/>
  <c r="M2852" i="2" s="1"/>
  <c r="L2860" i="2"/>
  <c r="M2860" i="2" s="1"/>
  <c r="L2868" i="2"/>
  <c r="M2868" i="2" s="1"/>
  <c r="L2876" i="2"/>
  <c r="M2876" i="2" s="1"/>
  <c r="L2884" i="2"/>
  <c r="M2884" i="2" s="1"/>
  <c r="L2892" i="2"/>
  <c r="M2892" i="2" s="1"/>
  <c r="L2900" i="2"/>
  <c r="M2900" i="2" s="1"/>
  <c r="L2908" i="2"/>
  <c r="M2908" i="2" s="1"/>
  <c r="L2916" i="2"/>
  <c r="M2916" i="2" s="1"/>
  <c r="L2924" i="2"/>
  <c r="M2924" i="2" s="1"/>
  <c r="L2932" i="2"/>
  <c r="M2932" i="2" s="1"/>
  <c r="L2940" i="2"/>
  <c r="M2940" i="2" s="1"/>
  <c r="L2948" i="2"/>
  <c r="M2948" i="2" s="1"/>
  <c r="L2956" i="2"/>
  <c r="M2956" i="2" s="1"/>
  <c r="L2964" i="2"/>
  <c r="M2964" i="2" s="1"/>
  <c r="L2972" i="2"/>
  <c r="M2972" i="2" s="1"/>
  <c r="L2980" i="2"/>
  <c r="M2980" i="2" s="1"/>
  <c r="L2988" i="2"/>
  <c r="M2988" i="2" s="1"/>
  <c r="L2996" i="2"/>
  <c r="M2996" i="2" s="1"/>
  <c r="L3004" i="2"/>
  <c r="M3004" i="2" s="1"/>
  <c r="L3012" i="2"/>
  <c r="M3012" i="2" s="1"/>
  <c r="L3020" i="2"/>
  <c r="M3020" i="2" s="1"/>
  <c r="L3028" i="2"/>
  <c r="M3028" i="2" s="1"/>
  <c r="L3036" i="2"/>
  <c r="M3036" i="2" s="1"/>
  <c r="L3044" i="2"/>
  <c r="M3044" i="2" s="1"/>
  <c r="L3052" i="2"/>
  <c r="M3052" i="2" s="1"/>
  <c r="L3060" i="2"/>
  <c r="M3060" i="2" s="1"/>
  <c r="L3068" i="2"/>
  <c r="M3068" i="2" s="1"/>
  <c r="L3076" i="2"/>
  <c r="M3076" i="2" s="1"/>
  <c r="L3084" i="2"/>
  <c r="M3084" i="2" s="1"/>
  <c r="L3092" i="2"/>
  <c r="M3092" i="2" s="1"/>
  <c r="L3100" i="2"/>
  <c r="M3100" i="2" s="1"/>
  <c r="L3108" i="2"/>
  <c r="M3108" i="2" s="1"/>
  <c r="L3116" i="2"/>
  <c r="M3116" i="2" s="1"/>
  <c r="L3124" i="2"/>
  <c r="M3124" i="2" s="1"/>
  <c r="L3132" i="2"/>
  <c r="M3132" i="2" s="1"/>
  <c r="L3140" i="2"/>
  <c r="M3140" i="2" s="1"/>
  <c r="L3148" i="2"/>
  <c r="M3148" i="2" s="1"/>
  <c r="L3156" i="2"/>
  <c r="M3156" i="2" s="1"/>
  <c r="L3164" i="2"/>
  <c r="M3164" i="2" s="1"/>
  <c r="L3172" i="2"/>
  <c r="M3172" i="2" s="1"/>
  <c r="L3180" i="2"/>
  <c r="M3180" i="2" s="1"/>
  <c r="L3188" i="2"/>
  <c r="M3188" i="2" s="1"/>
  <c r="L3196" i="2"/>
  <c r="M3196" i="2" s="1"/>
  <c r="L3204" i="2"/>
  <c r="M3204" i="2" s="1"/>
  <c r="L3212" i="2"/>
  <c r="M3212" i="2" s="1"/>
  <c r="L3220" i="2"/>
  <c r="M3220" i="2" s="1"/>
  <c r="L3228" i="2"/>
  <c r="M3228" i="2" s="1"/>
  <c r="L3236" i="2"/>
  <c r="M3236" i="2" s="1"/>
  <c r="L3244" i="2"/>
  <c r="M3244" i="2" s="1"/>
  <c r="L3252" i="2"/>
  <c r="M3252" i="2" s="1"/>
  <c r="L3260" i="2"/>
  <c r="M3260" i="2" s="1"/>
  <c r="L3268" i="2"/>
  <c r="M3268" i="2" s="1"/>
  <c r="L3276" i="2"/>
  <c r="M3276" i="2" s="1"/>
  <c r="L3284" i="2"/>
  <c r="M3284" i="2" s="1"/>
  <c r="L3292" i="2"/>
  <c r="M3292" i="2" s="1"/>
  <c r="L1054" i="2"/>
  <c r="M1054" i="2" s="1"/>
  <c r="L1541" i="2"/>
  <c r="M1541" i="2" s="1"/>
  <c r="L1774" i="2"/>
  <c r="M1774" i="2" s="1"/>
  <c r="L1919" i="2"/>
  <c r="M1919" i="2" s="1"/>
  <c r="L1992" i="2"/>
  <c r="M1992" i="2" s="1"/>
  <c r="L2034" i="2"/>
  <c r="M2034" i="2" s="1"/>
  <c r="L2081" i="2"/>
  <c r="M2081" i="2" s="1"/>
  <c r="L2120" i="2"/>
  <c r="M2120" i="2" s="1"/>
  <c r="L2162" i="2"/>
  <c r="M2162" i="2" s="1"/>
  <c r="L2209" i="2"/>
  <c r="M2209" i="2" s="1"/>
  <c r="L2248" i="2"/>
  <c r="M2248" i="2" s="1"/>
  <c r="L2290" i="2"/>
  <c r="M2290" i="2" s="1"/>
  <c r="L2337" i="2"/>
  <c r="M2337" i="2" s="1"/>
  <c r="L2376" i="2"/>
  <c r="M2376" i="2" s="1"/>
  <c r="L2411" i="2"/>
  <c r="M2411" i="2" s="1"/>
  <c r="L2434" i="2"/>
  <c r="M2434" i="2" s="1"/>
  <c r="L2453" i="2"/>
  <c r="M2453" i="2" s="1"/>
  <c r="L2475" i="2"/>
  <c r="M2475" i="2" s="1"/>
  <c r="L2498" i="2"/>
  <c r="M2498" i="2" s="1"/>
  <c r="L2517" i="2"/>
  <c r="M2517" i="2" s="1"/>
  <c r="L2533" i="2"/>
  <c r="M2533" i="2" s="1"/>
  <c r="L2549" i="2"/>
  <c r="M2549" i="2" s="1"/>
  <c r="L2565" i="2"/>
  <c r="M2565" i="2" s="1"/>
  <c r="L2581" i="2"/>
  <c r="M2581" i="2" s="1"/>
  <c r="L2597" i="2"/>
  <c r="M2597" i="2" s="1"/>
  <c r="L2613" i="2"/>
  <c r="M2613" i="2" s="1"/>
  <c r="L2629" i="2"/>
  <c r="M2629" i="2" s="1"/>
  <c r="L2645" i="2"/>
  <c r="M2645" i="2" s="1"/>
  <c r="L2661" i="2"/>
  <c r="M2661" i="2" s="1"/>
  <c r="L2677" i="2"/>
  <c r="M2677" i="2" s="1"/>
  <c r="L2693" i="2"/>
  <c r="M2693" i="2" s="1"/>
  <c r="L2709" i="2"/>
  <c r="M2709" i="2" s="1"/>
  <c r="L2725" i="2"/>
  <c r="M2725" i="2" s="1"/>
  <c r="L2741" i="2"/>
  <c r="M2741" i="2" s="1"/>
  <c r="L2757" i="2"/>
  <c r="M2757" i="2" s="1"/>
  <c r="L2773" i="2"/>
  <c r="M2773" i="2" s="1"/>
  <c r="L2789" i="2"/>
  <c r="M2789" i="2" s="1"/>
  <c r="L2805" i="2"/>
  <c r="M2805" i="2" s="1"/>
  <c r="L2821" i="2"/>
  <c r="M2821" i="2" s="1"/>
  <c r="L2837" i="2"/>
  <c r="M2837" i="2" s="1"/>
  <c r="L2853" i="2"/>
  <c r="M2853" i="2" s="1"/>
  <c r="L2869" i="2"/>
  <c r="M2869" i="2" s="1"/>
  <c r="L2885" i="2"/>
  <c r="M2885" i="2" s="1"/>
  <c r="L2901" i="2"/>
  <c r="M2901" i="2" s="1"/>
  <c r="L2917" i="2"/>
  <c r="M2917" i="2" s="1"/>
  <c r="L2933" i="2"/>
  <c r="M2933" i="2" s="1"/>
  <c r="L2949" i="2"/>
  <c r="M2949" i="2" s="1"/>
  <c r="L2965" i="2"/>
  <c r="M2965" i="2" s="1"/>
  <c r="L2981" i="2"/>
  <c r="M2981" i="2" s="1"/>
  <c r="L2997" i="2"/>
  <c r="M2997" i="2" s="1"/>
  <c r="L3013" i="2"/>
  <c r="M3013" i="2" s="1"/>
  <c r="L3029" i="2"/>
  <c r="M3029" i="2" s="1"/>
  <c r="L3045" i="2"/>
  <c r="M3045" i="2" s="1"/>
  <c r="L3061" i="2"/>
  <c r="M3061" i="2" s="1"/>
  <c r="L3077" i="2"/>
  <c r="M3077" i="2" s="1"/>
  <c r="L3093" i="2"/>
  <c r="M3093" i="2" s="1"/>
  <c r="L3109" i="2"/>
  <c r="M3109" i="2" s="1"/>
  <c r="L3125" i="2"/>
  <c r="M3125" i="2" s="1"/>
  <c r="L3141" i="2"/>
  <c r="M3141" i="2" s="1"/>
  <c r="L3157" i="2"/>
  <c r="M3157" i="2" s="1"/>
  <c r="L3173" i="2"/>
  <c r="M3173" i="2" s="1"/>
  <c r="L3189" i="2"/>
  <c r="M3189" i="2" s="1"/>
  <c r="L3205" i="2"/>
  <c r="M3205" i="2" s="1"/>
  <c r="L3221" i="2"/>
  <c r="M3221" i="2" s="1"/>
  <c r="L3237" i="2"/>
  <c r="M3237" i="2" s="1"/>
  <c r="L3253" i="2"/>
  <c r="M3253" i="2" s="1"/>
  <c r="L3269" i="2"/>
  <c r="M3269" i="2" s="1"/>
  <c r="L3285" i="2"/>
  <c r="M3285" i="2" s="1"/>
  <c r="L3300" i="2"/>
  <c r="M3300" i="2" s="1"/>
  <c r="L3314" i="2"/>
  <c r="M3314" i="2" s="1"/>
  <c r="L3325" i="2"/>
  <c r="M3325" i="2" s="1"/>
  <c r="L3339" i="2"/>
  <c r="M3339" i="2" s="1"/>
  <c r="L3352" i="2"/>
  <c r="M3352" i="2" s="1"/>
  <c r="L3364" i="2"/>
  <c r="M3364" i="2" s="1"/>
  <c r="L3378" i="2"/>
  <c r="M3378" i="2" s="1"/>
  <c r="L3389" i="2"/>
  <c r="M3389" i="2" s="1"/>
  <c r="L3403" i="2"/>
  <c r="M3403" i="2" s="1"/>
  <c r="L3416" i="2"/>
  <c r="M3416" i="2" s="1"/>
  <c r="L3428" i="2"/>
  <c r="M3428" i="2" s="1"/>
  <c r="L3442" i="2"/>
  <c r="M3442" i="2" s="1"/>
  <c r="L3453" i="2"/>
  <c r="M3453" i="2" s="1"/>
  <c r="L3467" i="2"/>
  <c r="M3467" i="2" s="1"/>
  <c r="L3475" i="2"/>
  <c r="M3475" i="2" s="1"/>
  <c r="L3483" i="2"/>
  <c r="M3483" i="2" s="1"/>
  <c r="L3491" i="2"/>
  <c r="M3491" i="2" s="1"/>
  <c r="L3499" i="2"/>
  <c r="M3499" i="2" s="1"/>
  <c r="L3507" i="2"/>
  <c r="M3507" i="2" s="1"/>
  <c r="L3515" i="2"/>
  <c r="M3515" i="2" s="1"/>
  <c r="L3523" i="2"/>
  <c r="M3523" i="2" s="1"/>
  <c r="L3531" i="2"/>
  <c r="M3531" i="2" s="1"/>
  <c r="L3539" i="2"/>
  <c r="M3539" i="2" s="1"/>
  <c r="L3547" i="2"/>
  <c r="M3547" i="2" s="1"/>
  <c r="L3555" i="2"/>
  <c r="M3555" i="2" s="1"/>
  <c r="L3563" i="2"/>
  <c r="M3563" i="2" s="1"/>
  <c r="L3571" i="2"/>
  <c r="M3571" i="2" s="1"/>
  <c r="L3579" i="2"/>
  <c r="M3579" i="2" s="1"/>
  <c r="L3587" i="2"/>
  <c r="M3587" i="2" s="1"/>
  <c r="L3595" i="2"/>
  <c r="M3595" i="2" s="1"/>
  <c r="L3603" i="2"/>
  <c r="M3603" i="2" s="1"/>
  <c r="L3611" i="2"/>
  <c r="M3611" i="2" s="1"/>
  <c r="L3619" i="2"/>
  <c r="M3619" i="2" s="1"/>
  <c r="L3627" i="2"/>
  <c r="M3627" i="2" s="1"/>
  <c r="L3635" i="2"/>
  <c r="M3635" i="2" s="1"/>
  <c r="L3643" i="2"/>
  <c r="M3643" i="2" s="1"/>
  <c r="L3651" i="2"/>
  <c r="M3651" i="2" s="1"/>
  <c r="L3659" i="2"/>
  <c r="M3659" i="2" s="1"/>
  <c r="L3667" i="2"/>
  <c r="M3667" i="2" s="1"/>
  <c r="L3675" i="2"/>
  <c r="M3675" i="2" s="1"/>
  <c r="L3683" i="2"/>
  <c r="M3683" i="2" s="1"/>
  <c r="L3691" i="2"/>
  <c r="M3691" i="2" s="1"/>
  <c r="L3699" i="2"/>
  <c r="M3699" i="2" s="1"/>
  <c r="L3707" i="2"/>
  <c r="M3707" i="2" s="1"/>
  <c r="L3715" i="2"/>
  <c r="M3715" i="2" s="1"/>
  <c r="L3723" i="2"/>
  <c r="M3723" i="2" s="1"/>
  <c r="L3731" i="2"/>
  <c r="M3731" i="2" s="1"/>
  <c r="L3739" i="2"/>
  <c r="M3739" i="2" s="1"/>
  <c r="L3747" i="2"/>
  <c r="M3747" i="2" s="1"/>
  <c r="L3755" i="2"/>
  <c r="M3755" i="2" s="1"/>
  <c r="L3763" i="2"/>
  <c r="M3763" i="2" s="1"/>
  <c r="L3771" i="2"/>
  <c r="M3771" i="2" s="1"/>
  <c r="L3779" i="2"/>
  <c r="M3779" i="2" s="1"/>
  <c r="L3787" i="2"/>
  <c r="M3787" i="2" s="1"/>
  <c r="L3795" i="2"/>
  <c r="M3795" i="2" s="1"/>
  <c r="L3803" i="2"/>
  <c r="M3803" i="2" s="1"/>
  <c r="L3811" i="2"/>
  <c r="M3811" i="2" s="1"/>
  <c r="L3819" i="2"/>
  <c r="M3819" i="2" s="1"/>
  <c r="L3827" i="2"/>
  <c r="M3827" i="2" s="1"/>
  <c r="L3835" i="2"/>
  <c r="M3835" i="2" s="1"/>
  <c r="L3843" i="2"/>
  <c r="M3843" i="2" s="1"/>
  <c r="L3851" i="2"/>
  <c r="M3851" i="2" s="1"/>
  <c r="L3859" i="2"/>
  <c r="M3859" i="2" s="1"/>
  <c r="L3867" i="2"/>
  <c r="M3867" i="2" s="1"/>
  <c r="L3875" i="2"/>
  <c r="M3875" i="2" s="1"/>
  <c r="L3883" i="2"/>
  <c r="M3883" i="2" s="1"/>
  <c r="L3891" i="2"/>
  <c r="M3891" i="2" s="1"/>
  <c r="L3899" i="2"/>
  <c r="M3899" i="2" s="1"/>
  <c r="L3907" i="2"/>
  <c r="M3907" i="2" s="1"/>
  <c r="L3915" i="2"/>
  <c r="M3915" i="2" s="1"/>
  <c r="L3923" i="2"/>
  <c r="M3923" i="2" s="1"/>
  <c r="L3931" i="2"/>
  <c r="M3931" i="2" s="1"/>
  <c r="L3939" i="2"/>
  <c r="M3939" i="2" s="1"/>
  <c r="L3947" i="2"/>
  <c r="M3947" i="2" s="1"/>
  <c r="L3955" i="2"/>
  <c r="M3955" i="2" s="1"/>
  <c r="L3963" i="2"/>
  <c r="M3963" i="2" s="1"/>
  <c r="L3971" i="2"/>
  <c r="M3971" i="2" s="1"/>
  <c r="L3979" i="2"/>
  <c r="M3979" i="2" s="1"/>
  <c r="L3987" i="2"/>
  <c r="M3987" i="2" s="1"/>
  <c r="L3995" i="2"/>
  <c r="M3995" i="2" s="1"/>
  <c r="L4003" i="2"/>
  <c r="M4003" i="2" s="1"/>
  <c r="L4011" i="2"/>
  <c r="M4011" i="2" s="1"/>
  <c r="L4019" i="2"/>
  <c r="M4019" i="2" s="1"/>
  <c r="L4027" i="2"/>
  <c r="M4027" i="2" s="1"/>
  <c r="L4035" i="2"/>
  <c r="M4035" i="2" s="1"/>
  <c r="L4043" i="2"/>
  <c r="M4043" i="2" s="1"/>
  <c r="L4051" i="2"/>
  <c r="M4051" i="2" s="1"/>
  <c r="L4059" i="2"/>
  <c r="M4059" i="2" s="1"/>
  <c r="L4067" i="2"/>
  <c r="M4067" i="2" s="1"/>
  <c r="L4075" i="2"/>
  <c r="M4075" i="2" s="1"/>
  <c r="L4083" i="2"/>
  <c r="M4083" i="2" s="1"/>
  <c r="L4091" i="2"/>
  <c r="M4091" i="2" s="1"/>
  <c r="L4099" i="2"/>
  <c r="M4099" i="2" s="1"/>
  <c r="L4107" i="2"/>
  <c r="M4107" i="2" s="1"/>
  <c r="L4115" i="2"/>
  <c r="M4115" i="2" s="1"/>
  <c r="L4123" i="2"/>
  <c r="M4123" i="2" s="1"/>
  <c r="L4131" i="2"/>
  <c r="M4131" i="2" s="1"/>
  <c r="L4139" i="2"/>
  <c r="M4139" i="2" s="1"/>
  <c r="L4147" i="2"/>
  <c r="M4147" i="2" s="1"/>
  <c r="L4155" i="2"/>
  <c r="M4155" i="2" s="1"/>
  <c r="L4163" i="2"/>
  <c r="M4163" i="2" s="1"/>
  <c r="L4171" i="2"/>
  <c r="M4171" i="2" s="1"/>
  <c r="L4179" i="2"/>
  <c r="M4179" i="2" s="1"/>
  <c r="L1070" i="2"/>
  <c r="M1070" i="2" s="1"/>
  <c r="L1599" i="2"/>
  <c r="M1599" i="2" s="1"/>
  <c r="L1797" i="2"/>
  <c r="M1797" i="2" s="1"/>
  <c r="L1925" i="2"/>
  <c r="M1925" i="2" s="1"/>
  <c r="L2001" i="2"/>
  <c r="M2001" i="2" s="1"/>
  <c r="L2040" i="2"/>
  <c r="M2040" i="2" s="1"/>
  <c r="L2082" i="2"/>
  <c r="M2082" i="2" s="1"/>
  <c r="L2129" i="2"/>
  <c r="M2129" i="2" s="1"/>
  <c r="L2168" i="2"/>
  <c r="M2168" i="2" s="1"/>
  <c r="L2210" i="2"/>
  <c r="M2210" i="2" s="1"/>
  <c r="L2257" i="2"/>
  <c r="M2257" i="2" s="1"/>
  <c r="L2296" i="2"/>
  <c r="M2296" i="2" s="1"/>
  <c r="L2338" i="2"/>
  <c r="M2338" i="2" s="1"/>
  <c r="L2385" i="2"/>
  <c r="M2385" i="2" s="1"/>
  <c r="L2413" i="2"/>
  <c r="M2413" i="2" s="1"/>
  <c r="L2435" i="2"/>
  <c r="M2435" i="2" s="1"/>
  <c r="L2458" i="2"/>
  <c r="M2458" i="2" s="1"/>
  <c r="L2477" i="2"/>
  <c r="M2477" i="2" s="1"/>
  <c r="L2499" i="2"/>
  <c r="M2499" i="2" s="1"/>
  <c r="L2520" i="2"/>
  <c r="M2520" i="2" s="1"/>
  <c r="L2536" i="2"/>
  <c r="M2536" i="2" s="1"/>
  <c r="L2552" i="2"/>
  <c r="M2552" i="2" s="1"/>
  <c r="L2568" i="2"/>
  <c r="M2568" i="2" s="1"/>
  <c r="L2584" i="2"/>
  <c r="M2584" i="2" s="1"/>
  <c r="L2600" i="2"/>
  <c r="M2600" i="2" s="1"/>
  <c r="L2616" i="2"/>
  <c r="M2616" i="2" s="1"/>
  <c r="L2632" i="2"/>
  <c r="M2632" i="2" s="1"/>
  <c r="L2648" i="2"/>
  <c r="M2648" i="2" s="1"/>
  <c r="L2664" i="2"/>
  <c r="M2664" i="2" s="1"/>
  <c r="L2680" i="2"/>
  <c r="M2680" i="2" s="1"/>
  <c r="L2696" i="2"/>
  <c r="M2696" i="2" s="1"/>
  <c r="L2712" i="2"/>
  <c r="M2712" i="2" s="1"/>
  <c r="L2728" i="2"/>
  <c r="M2728" i="2" s="1"/>
  <c r="L2744" i="2"/>
  <c r="M2744" i="2" s="1"/>
  <c r="L2760" i="2"/>
  <c r="M2760" i="2" s="1"/>
  <c r="L2776" i="2"/>
  <c r="M2776" i="2" s="1"/>
  <c r="L2792" i="2"/>
  <c r="M2792" i="2" s="1"/>
  <c r="L2808" i="2"/>
  <c r="M2808" i="2" s="1"/>
  <c r="L2824" i="2"/>
  <c r="M2824" i="2" s="1"/>
  <c r="L2840" i="2"/>
  <c r="M2840" i="2" s="1"/>
  <c r="L2856" i="2"/>
  <c r="M2856" i="2" s="1"/>
  <c r="L2872" i="2"/>
  <c r="M2872" i="2" s="1"/>
  <c r="L2888" i="2"/>
  <c r="M2888" i="2" s="1"/>
  <c r="L2904" i="2"/>
  <c r="M2904" i="2" s="1"/>
  <c r="L2920" i="2"/>
  <c r="M2920" i="2" s="1"/>
  <c r="L2936" i="2"/>
  <c r="M2936" i="2" s="1"/>
  <c r="L2952" i="2"/>
  <c r="M2952" i="2" s="1"/>
  <c r="L2968" i="2"/>
  <c r="M2968" i="2" s="1"/>
  <c r="L2984" i="2"/>
  <c r="M2984" i="2" s="1"/>
  <c r="L3000" i="2"/>
  <c r="M3000" i="2" s="1"/>
  <c r="L3016" i="2"/>
  <c r="M3016" i="2" s="1"/>
  <c r="L3032" i="2"/>
  <c r="M3032" i="2" s="1"/>
  <c r="L3048" i="2"/>
  <c r="M3048" i="2" s="1"/>
  <c r="L3064" i="2"/>
  <c r="M3064" i="2" s="1"/>
  <c r="L3080" i="2"/>
  <c r="M3080" i="2" s="1"/>
  <c r="L3096" i="2"/>
  <c r="M3096" i="2" s="1"/>
  <c r="L3112" i="2"/>
  <c r="M3112" i="2" s="1"/>
  <c r="L3128" i="2"/>
  <c r="M3128" i="2" s="1"/>
  <c r="L3144" i="2"/>
  <c r="M3144" i="2" s="1"/>
  <c r="L3160" i="2"/>
  <c r="M3160" i="2" s="1"/>
  <c r="L3176" i="2"/>
  <c r="M3176" i="2" s="1"/>
  <c r="L3192" i="2"/>
  <c r="M3192" i="2" s="1"/>
  <c r="L3208" i="2"/>
  <c r="M3208" i="2" s="1"/>
  <c r="L3224" i="2"/>
  <c r="M3224" i="2" s="1"/>
  <c r="L3240" i="2"/>
  <c r="M3240" i="2" s="1"/>
  <c r="L3256" i="2"/>
  <c r="M3256" i="2" s="1"/>
  <c r="L3272" i="2"/>
  <c r="M3272" i="2" s="1"/>
  <c r="L3288" i="2"/>
  <c r="M3288" i="2" s="1"/>
  <c r="L3301" i="2"/>
  <c r="M3301" i="2" s="1"/>
  <c r="L3315" i="2"/>
  <c r="M3315" i="2" s="1"/>
  <c r="L3328" i="2"/>
  <c r="M3328" i="2" s="1"/>
  <c r="L3340" i="2"/>
  <c r="M3340" i="2" s="1"/>
  <c r="L3354" i="2"/>
  <c r="M3354" i="2" s="1"/>
  <c r="L3365" i="2"/>
  <c r="M3365" i="2" s="1"/>
  <c r="L3379" i="2"/>
  <c r="M3379" i="2" s="1"/>
  <c r="L3392" i="2"/>
  <c r="M3392" i="2" s="1"/>
  <c r="L3404" i="2"/>
  <c r="M3404" i="2" s="1"/>
  <c r="L3418" i="2"/>
  <c r="M3418" i="2" s="1"/>
  <c r="L3429" i="2"/>
  <c r="M3429" i="2" s="1"/>
  <c r="L3443" i="2"/>
  <c r="M3443" i="2" s="1"/>
  <c r="L3456" i="2"/>
  <c r="M3456" i="2" s="1"/>
  <c r="L3468" i="2"/>
  <c r="M3468" i="2" s="1"/>
  <c r="L3476" i="2"/>
  <c r="M3476" i="2" s="1"/>
  <c r="L3484" i="2"/>
  <c r="M3484" i="2" s="1"/>
  <c r="L3492" i="2"/>
  <c r="M3492" i="2" s="1"/>
  <c r="L3500" i="2"/>
  <c r="M3500" i="2" s="1"/>
  <c r="L3508" i="2"/>
  <c r="M3508" i="2" s="1"/>
  <c r="L3516" i="2"/>
  <c r="M3516" i="2" s="1"/>
  <c r="L3524" i="2"/>
  <c r="M3524" i="2" s="1"/>
  <c r="L3532" i="2"/>
  <c r="M3532" i="2" s="1"/>
  <c r="L3540" i="2"/>
  <c r="M3540" i="2" s="1"/>
  <c r="L3548" i="2"/>
  <c r="M3548" i="2" s="1"/>
  <c r="L3556" i="2"/>
  <c r="M3556" i="2" s="1"/>
  <c r="L3564" i="2"/>
  <c r="M3564" i="2" s="1"/>
  <c r="L3572" i="2"/>
  <c r="M3572" i="2" s="1"/>
  <c r="L3580" i="2"/>
  <c r="M3580" i="2" s="1"/>
  <c r="L3588" i="2"/>
  <c r="M3588" i="2" s="1"/>
  <c r="L3596" i="2"/>
  <c r="M3596" i="2" s="1"/>
  <c r="L3604" i="2"/>
  <c r="M3604" i="2" s="1"/>
  <c r="L3612" i="2"/>
  <c r="M3612" i="2" s="1"/>
  <c r="L3620" i="2"/>
  <c r="M3620" i="2" s="1"/>
  <c r="L3628" i="2"/>
  <c r="M3628" i="2" s="1"/>
  <c r="L3636" i="2"/>
  <c r="M3636" i="2" s="1"/>
  <c r="L3644" i="2"/>
  <c r="M3644" i="2" s="1"/>
  <c r="L3652" i="2"/>
  <c r="M3652" i="2" s="1"/>
  <c r="L3660" i="2"/>
  <c r="M3660" i="2" s="1"/>
  <c r="L3668" i="2"/>
  <c r="M3668" i="2" s="1"/>
  <c r="L3676" i="2"/>
  <c r="M3676" i="2" s="1"/>
  <c r="L3684" i="2"/>
  <c r="M3684" i="2" s="1"/>
  <c r="L3692" i="2"/>
  <c r="M3692" i="2" s="1"/>
  <c r="L3700" i="2"/>
  <c r="M3700" i="2" s="1"/>
  <c r="L3708" i="2"/>
  <c r="M3708" i="2" s="1"/>
  <c r="L3716" i="2"/>
  <c r="M3716" i="2" s="1"/>
  <c r="L3724" i="2"/>
  <c r="M3724" i="2" s="1"/>
  <c r="L3732" i="2"/>
  <c r="M3732" i="2" s="1"/>
  <c r="L3740" i="2"/>
  <c r="M3740" i="2" s="1"/>
  <c r="L3748" i="2"/>
  <c r="M3748" i="2" s="1"/>
  <c r="L3756" i="2"/>
  <c r="M3756" i="2" s="1"/>
  <c r="L3764" i="2"/>
  <c r="M3764" i="2" s="1"/>
  <c r="L3772" i="2"/>
  <c r="M3772" i="2" s="1"/>
  <c r="L3780" i="2"/>
  <c r="M3780" i="2" s="1"/>
  <c r="L3788" i="2"/>
  <c r="M3788" i="2" s="1"/>
  <c r="L3796" i="2"/>
  <c r="M3796" i="2" s="1"/>
  <c r="L3804" i="2"/>
  <c r="M3804" i="2" s="1"/>
  <c r="L3812" i="2"/>
  <c r="M3812" i="2" s="1"/>
  <c r="L3820" i="2"/>
  <c r="M3820" i="2" s="1"/>
  <c r="L3828" i="2"/>
  <c r="M3828" i="2" s="1"/>
  <c r="L3836" i="2"/>
  <c r="M3836" i="2" s="1"/>
  <c r="L3844" i="2"/>
  <c r="M3844" i="2" s="1"/>
  <c r="L3852" i="2"/>
  <c r="M3852" i="2" s="1"/>
  <c r="L3860" i="2"/>
  <c r="M3860" i="2" s="1"/>
  <c r="L3868" i="2"/>
  <c r="M3868" i="2" s="1"/>
  <c r="L3876" i="2"/>
  <c r="M3876" i="2" s="1"/>
  <c r="L3884" i="2"/>
  <c r="M3884" i="2" s="1"/>
  <c r="L3892" i="2"/>
  <c r="M3892" i="2" s="1"/>
  <c r="L3900" i="2"/>
  <c r="M3900" i="2" s="1"/>
  <c r="L3908" i="2"/>
  <c r="M3908" i="2" s="1"/>
  <c r="L3916" i="2"/>
  <c r="M3916" i="2" s="1"/>
  <c r="L3924" i="2"/>
  <c r="M3924" i="2" s="1"/>
  <c r="L3932" i="2"/>
  <c r="M3932" i="2" s="1"/>
  <c r="L3940" i="2"/>
  <c r="M3940" i="2" s="1"/>
  <c r="L3948" i="2"/>
  <c r="M3948" i="2" s="1"/>
  <c r="L3956" i="2"/>
  <c r="M3956" i="2" s="1"/>
  <c r="L3964" i="2"/>
  <c r="M3964" i="2" s="1"/>
  <c r="L3972" i="2"/>
  <c r="M3972" i="2" s="1"/>
  <c r="L3980" i="2"/>
  <c r="M3980" i="2" s="1"/>
  <c r="L3988" i="2"/>
  <c r="M3988" i="2" s="1"/>
  <c r="L3996" i="2"/>
  <c r="M3996" i="2" s="1"/>
  <c r="L4004" i="2"/>
  <c r="M4004" i="2" s="1"/>
  <c r="L4012" i="2"/>
  <c r="M4012" i="2" s="1"/>
  <c r="L4020" i="2"/>
  <c r="M4020" i="2" s="1"/>
  <c r="L4028" i="2"/>
  <c r="M4028" i="2" s="1"/>
  <c r="L4036" i="2"/>
  <c r="M4036" i="2" s="1"/>
  <c r="L4044" i="2"/>
  <c r="M4044" i="2" s="1"/>
  <c r="L4052" i="2"/>
  <c r="M4052" i="2" s="1"/>
  <c r="L4060" i="2"/>
  <c r="M4060" i="2" s="1"/>
  <c r="L4068" i="2"/>
  <c r="M4068" i="2" s="1"/>
  <c r="L4076" i="2"/>
  <c r="M4076" i="2" s="1"/>
  <c r="L4084" i="2"/>
  <c r="M4084" i="2" s="1"/>
  <c r="L4092" i="2"/>
  <c r="M4092" i="2" s="1"/>
  <c r="L4100" i="2"/>
  <c r="M4100" i="2" s="1"/>
  <c r="L4108" i="2"/>
  <c r="M4108" i="2" s="1"/>
  <c r="L4116" i="2"/>
  <c r="M4116" i="2" s="1"/>
  <c r="L4124" i="2"/>
  <c r="M4124" i="2" s="1"/>
  <c r="L4132" i="2"/>
  <c r="M4132" i="2" s="1"/>
  <c r="L4140" i="2"/>
  <c r="M4140" i="2" s="1"/>
  <c r="L4148" i="2"/>
  <c r="M4148" i="2" s="1"/>
  <c r="L4156" i="2"/>
  <c r="M4156" i="2" s="1"/>
  <c r="L4164" i="2"/>
  <c r="M4164" i="2" s="1"/>
  <c r="L4172" i="2"/>
  <c r="M4172" i="2" s="1"/>
  <c r="L1118" i="2"/>
  <c r="M1118" i="2" s="1"/>
  <c r="L1605" i="2"/>
  <c r="M1605" i="2" s="1"/>
  <c r="L1837" i="2"/>
  <c r="M1837" i="2" s="1"/>
  <c r="L1941" i="2"/>
  <c r="M1941" i="2" s="1"/>
  <c r="L2002" i="2"/>
  <c r="M2002" i="2" s="1"/>
  <c r="L2049" i="2"/>
  <c r="M2049" i="2" s="1"/>
  <c r="L2088" i="2"/>
  <c r="M2088" i="2" s="1"/>
  <c r="L2130" i="2"/>
  <c r="M2130" i="2" s="1"/>
  <c r="L2177" i="2"/>
  <c r="M2177" i="2" s="1"/>
  <c r="L2216" i="2"/>
  <c r="M2216" i="2" s="1"/>
  <c r="L2258" i="2"/>
  <c r="M2258" i="2" s="1"/>
  <c r="L2305" i="2"/>
  <c r="M2305" i="2" s="1"/>
  <c r="L2344" i="2"/>
  <c r="M2344" i="2" s="1"/>
  <c r="L2386" i="2"/>
  <c r="M2386" i="2" s="1"/>
  <c r="L2418" i="2"/>
  <c r="M2418" i="2" s="1"/>
  <c r="L2437" i="2"/>
  <c r="M2437" i="2" s="1"/>
  <c r="L2459" i="2"/>
  <c r="M2459" i="2" s="1"/>
  <c r="L2482" i="2"/>
  <c r="M2482" i="2" s="1"/>
  <c r="L2501" i="2"/>
  <c r="M2501" i="2" s="1"/>
  <c r="L2522" i="2"/>
  <c r="M2522" i="2" s="1"/>
  <c r="L2538" i="2"/>
  <c r="M2538" i="2" s="1"/>
  <c r="L2554" i="2"/>
  <c r="M2554" i="2" s="1"/>
  <c r="L2570" i="2"/>
  <c r="M2570" i="2" s="1"/>
  <c r="L2586" i="2"/>
  <c r="M2586" i="2" s="1"/>
  <c r="L2602" i="2"/>
  <c r="M2602" i="2" s="1"/>
  <c r="L2618" i="2"/>
  <c r="M2618" i="2" s="1"/>
  <c r="L2634" i="2"/>
  <c r="M2634" i="2" s="1"/>
  <c r="L2650" i="2"/>
  <c r="M2650" i="2" s="1"/>
  <c r="L2666" i="2"/>
  <c r="M2666" i="2" s="1"/>
  <c r="L2682" i="2"/>
  <c r="M2682" i="2" s="1"/>
  <c r="L2698" i="2"/>
  <c r="M2698" i="2" s="1"/>
  <c r="L2714" i="2"/>
  <c r="M2714" i="2" s="1"/>
  <c r="L2730" i="2"/>
  <c r="M2730" i="2" s="1"/>
  <c r="L2746" i="2"/>
  <c r="M2746" i="2" s="1"/>
  <c r="L2762" i="2"/>
  <c r="M2762" i="2" s="1"/>
  <c r="L2778" i="2"/>
  <c r="M2778" i="2" s="1"/>
  <c r="L2794" i="2"/>
  <c r="M2794" i="2" s="1"/>
  <c r="L2810" i="2"/>
  <c r="M2810" i="2" s="1"/>
  <c r="L2826" i="2"/>
  <c r="M2826" i="2" s="1"/>
  <c r="L2842" i="2"/>
  <c r="M2842" i="2" s="1"/>
  <c r="L2858" i="2"/>
  <c r="M2858" i="2" s="1"/>
  <c r="L2874" i="2"/>
  <c r="M2874" i="2" s="1"/>
  <c r="L2890" i="2"/>
  <c r="M2890" i="2" s="1"/>
  <c r="L2906" i="2"/>
  <c r="M2906" i="2" s="1"/>
  <c r="L2922" i="2"/>
  <c r="M2922" i="2" s="1"/>
  <c r="L2938" i="2"/>
  <c r="M2938" i="2" s="1"/>
  <c r="L2954" i="2"/>
  <c r="M2954" i="2" s="1"/>
  <c r="L2970" i="2"/>
  <c r="M2970" i="2" s="1"/>
  <c r="L2986" i="2"/>
  <c r="M2986" i="2" s="1"/>
  <c r="L3002" i="2"/>
  <c r="M3002" i="2" s="1"/>
  <c r="L3018" i="2"/>
  <c r="M3018" i="2" s="1"/>
  <c r="L3034" i="2"/>
  <c r="M3034" i="2" s="1"/>
  <c r="L3050" i="2"/>
  <c r="M3050" i="2" s="1"/>
  <c r="L3066" i="2"/>
  <c r="M3066" i="2" s="1"/>
  <c r="L3082" i="2"/>
  <c r="M3082" i="2" s="1"/>
  <c r="L3098" i="2"/>
  <c r="M3098" i="2" s="1"/>
  <c r="L3114" i="2"/>
  <c r="M3114" i="2" s="1"/>
  <c r="L3130" i="2"/>
  <c r="M3130" i="2" s="1"/>
  <c r="L3146" i="2"/>
  <c r="M3146" i="2" s="1"/>
  <c r="L3162" i="2"/>
  <c r="M3162" i="2" s="1"/>
  <c r="L3178" i="2"/>
  <c r="M3178" i="2" s="1"/>
  <c r="L3194" i="2"/>
  <c r="M3194" i="2" s="1"/>
  <c r="L3210" i="2"/>
  <c r="M3210" i="2" s="1"/>
  <c r="L3226" i="2"/>
  <c r="M3226" i="2" s="1"/>
  <c r="L3242" i="2"/>
  <c r="M3242" i="2" s="1"/>
  <c r="L3258" i="2"/>
  <c r="M3258" i="2" s="1"/>
  <c r="L3274" i="2"/>
  <c r="M3274" i="2" s="1"/>
  <c r="L3290" i="2"/>
  <c r="M3290" i="2" s="1"/>
  <c r="L3304" i="2"/>
  <c r="M3304" i="2" s="1"/>
  <c r="L3316" i="2"/>
  <c r="M3316" i="2" s="1"/>
  <c r="L3330" i="2"/>
  <c r="M3330" i="2" s="1"/>
  <c r="L3341" i="2"/>
  <c r="M3341" i="2" s="1"/>
  <c r="L3355" i="2"/>
  <c r="M3355" i="2" s="1"/>
  <c r="L3368" i="2"/>
  <c r="M3368" i="2" s="1"/>
  <c r="L3380" i="2"/>
  <c r="M3380" i="2" s="1"/>
  <c r="L3394" i="2"/>
  <c r="M3394" i="2" s="1"/>
  <c r="L3405" i="2"/>
  <c r="M3405" i="2" s="1"/>
  <c r="L3419" i="2"/>
  <c r="M3419" i="2" s="1"/>
  <c r="L3432" i="2"/>
  <c r="M3432" i="2" s="1"/>
  <c r="L3444" i="2"/>
  <c r="M3444" i="2" s="1"/>
  <c r="L3458" i="2"/>
  <c r="M3458" i="2" s="1"/>
  <c r="L3469" i="2"/>
  <c r="M3469" i="2" s="1"/>
  <c r="L3477" i="2"/>
  <c r="M3477" i="2" s="1"/>
  <c r="L3485" i="2"/>
  <c r="M3485" i="2" s="1"/>
  <c r="L3493" i="2"/>
  <c r="M3493" i="2" s="1"/>
  <c r="L3501" i="2"/>
  <c r="M3501" i="2" s="1"/>
  <c r="L3509" i="2"/>
  <c r="M3509" i="2" s="1"/>
  <c r="L3517" i="2"/>
  <c r="M3517" i="2" s="1"/>
  <c r="L3525" i="2"/>
  <c r="M3525" i="2" s="1"/>
  <c r="L3533" i="2"/>
  <c r="M3533" i="2" s="1"/>
  <c r="L3541" i="2"/>
  <c r="M3541" i="2" s="1"/>
  <c r="L3549" i="2"/>
  <c r="M3549" i="2" s="1"/>
  <c r="L3557" i="2"/>
  <c r="M3557" i="2" s="1"/>
  <c r="L3565" i="2"/>
  <c r="M3565" i="2" s="1"/>
  <c r="L3573" i="2"/>
  <c r="M3573" i="2" s="1"/>
  <c r="L3581" i="2"/>
  <c r="M3581" i="2" s="1"/>
  <c r="L3589" i="2"/>
  <c r="M3589" i="2" s="1"/>
  <c r="L3597" i="2"/>
  <c r="M3597" i="2" s="1"/>
  <c r="L3605" i="2"/>
  <c r="M3605" i="2" s="1"/>
  <c r="L3613" i="2"/>
  <c r="M3613" i="2" s="1"/>
  <c r="L3621" i="2"/>
  <c r="M3621" i="2" s="1"/>
  <c r="L3629" i="2"/>
  <c r="M3629" i="2" s="1"/>
  <c r="L3637" i="2"/>
  <c r="M3637" i="2" s="1"/>
  <c r="L3645" i="2"/>
  <c r="M3645" i="2" s="1"/>
  <c r="L3653" i="2"/>
  <c r="M3653" i="2" s="1"/>
  <c r="L3661" i="2"/>
  <c r="M3661" i="2" s="1"/>
  <c r="L3669" i="2"/>
  <c r="M3669" i="2" s="1"/>
  <c r="L3677" i="2"/>
  <c r="M3677" i="2" s="1"/>
  <c r="L3685" i="2"/>
  <c r="M3685" i="2" s="1"/>
  <c r="L3693" i="2"/>
  <c r="M3693" i="2" s="1"/>
  <c r="L3701" i="2"/>
  <c r="M3701" i="2" s="1"/>
  <c r="L3709" i="2"/>
  <c r="M3709" i="2" s="1"/>
  <c r="L3717" i="2"/>
  <c r="M3717" i="2" s="1"/>
  <c r="L3725" i="2"/>
  <c r="M3725" i="2" s="1"/>
  <c r="L3733" i="2"/>
  <c r="M3733" i="2" s="1"/>
  <c r="L3741" i="2"/>
  <c r="M3741" i="2" s="1"/>
  <c r="L3749" i="2"/>
  <c r="M3749" i="2" s="1"/>
  <c r="L3757" i="2"/>
  <c r="M3757" i="2" s="1"/>
  <c r="L3765" i="2"/>
  <c r="M3765" i="2" s="1"/>
  <c r="L3773" i="2"/>
  <c r="M3773" i="2" s="1"/>
  <c r="L3781" i="2"/>
  <c r="M3781" i="2" s="1"/>
  <c r="L3789" i="2"/>
  <c r="M3789" i="2" s="1"/>
  <c r="L3797" i="2"/>
  <c r="M3797" i="2" s="1"/>
  <c r="L3805" i="2"/>
  <c r="M3805" i="2" s="1"/>
  <c r="L3813" i="2"/>
  <c r="M3813" i="2" s="1"/>
  <c r="L3821" i="2"/>
  <c r="M3821" i="2" s="1"/>
  <c r="L3829" i="2"/>
  <c r="M3829" i="2" s="1"/>
  <c r="L3837" i="2"/>
  <c r="M3837" i="2" s="1"/>
  <c r="L3845" i="2"/>
  <c r="M3845" i="2" s="1"/>
  <c r="L3853" i="2"/>
  <c r="M3853" i="2" s="1"/>
  <c r="L3861" i="2"/>
  <c r="M3861" i="2" s="1"/>
  <c r="L3869" i="2"/>
  <c r="M3869" i="2" s="1"/>
  <c r="L3877" i="2"/>
  <c r="M3877" i="2" s="1"/>
  <c r="L3885" i="2"/>
  <c r="M3885" i="2" s="1"/>
  <c r="L3893" i="2"/>
  <c r="M3893" i="2" s="1"/>
  <c r="L3901" i="2"/>
  <c r="M3901" i="2" s="1"/>
  <c r="L3909" i="2"/>
  <c r="M3909" i="2" s="1"/>
  <c r="L3917" i="2"/>
  <c r="M3917" i="2" s="1"/>
  <c r="L3925" i="2"/>
  <c r="M3925" i="2" s="1"/>
  <c r="L3933" i="2"/>
  <c r="M3933" i="2" s="1"/>
  <c r="L3941" i="2"/>
  <c r="M3941" i="2" s="1"/>
  <c r="L3949" i="2"/>
  <c r="M3949" i="2" s="1"/>
  <c r="L3957" i="2"/>
  <c r="M3957" i="2" s="1"/>
  <c r="L3965" i="2"/>
  <c r="M3965" i="2" s="1"/>
  <c r="L3973" i="2"/>
  <c r="M3973" i="2" s="1"/>
  <c r="L3981" i="2"/>
  <c r="M3981" i="2" s="1"/>
  <c r="L3989" i="2"/>
  <c r="M3989" i="2" s="1"/>
  <c r="L3997" i="2"/>
  <c r="M3997" i="2" s="1"/>
  <c r="L4005" i="2"/>
  <c r="M4005" i="2" s="1"/>
  <c r="L4013" i="2"/>
  <c r="M4013" i="2" s="1"/>
  <c r="L4021" i="2"/>
  <c r="M4021" i="2" s="1"/>
  <c r="L4029" i="2"/>
  <c r="M4029" i="2" s="1"/>
  <c r="L4037" i="2"/>
  <c r="M4037" i="2" s="1"/>
  <c r="L4045" i="2"/>
  <c r="M4045" i="2" s="1"/>
  <c r="L4053" i="2"/>
  <c r="M4053" i="2" s="1"/>
  <c r="L4061" i="2"/>
  <c r="M4061" i="2" s="1"/>
  <c r="L4069" i="2"/>
  <c r="M4069" i="2" s="1"/>
  <c r="L4077" i="2"/>
  <c r="M4077" i="2" s="1"/>
  <c r="L4085" i="2"/>
  <c r="M4085" i="2" s="1"/>
  <c r="L4093" i="2"/>
  <c r="M4093" i="2" s="1"/>
  <c r="L4101" i="2"/>
  <c r="M4101" i="2" s="1"/>
  <c r="L4109" i="2"/>
  <c r="M4109" i="2" s="1"/>
  <c r="L4117" i="2"/>
  <c r="M4117" i="2" s="1"/>
  <c r="L4125" i="2"/>
  <c r="M4125" i="2" s="1"/>
  <c r="L4133" i="2"/>
  <c r="M4133" i="2" s="1"/>
  <c r="L4141" i="2"/>
  <c r="M4141" i="2" s="1"/>
  <c r="L4149" i="2"/>
  <c r="M4149" i="2" s="1"/>
  <c r="L1286" i="2"/>
  <c r="M1286" i="2" s="1"/>
  <c r="L1623" i="2"/>
  <c r="M1623" i="2" s="1"/>
  <c r="L1838" i="2"/>
  <c r="M1838" i="2" s="1"/>
  <c r="L1965" i="2"/>
  <c r="M1965" i="2" s="1"/>
  <c r="L2008" i="2"/>
  <c r="M2008" i="2" s="1"/>
  <c r="L2050" i="2"/>
  <c r="M2050" i="2" s="1"/>
  <c r="L2097" i="2"/>
  <c r="M2097" i="2" s="1"/>
  <c r="L2136" i="2"/>
  <c r="M2136" i="2" s="1"/>
  <c r="L2178" i="2"/>
  <c r="M2178" i="2" s="1"/>
  <c r="L2225" i="2"/>
  <c r="M2225" i="2" s="1"/>
  <c r="L2264" i="2"/>
  <c r="M2264" i="2" s="1"/>
  <c r="L2306" i="2"/>
  <c r="M2306" i="2" s="1"/>
  <c r="L2353" i="2"/>
  <c r="M2353" i="2" s="1"/>
  <c r="L2392" i="2"/>
  <c r="M2392" i="2" s="1"/>
  <c r="L2419" i="2"/>
  <c r="M2419" i="2" s="1"/>
  <c r="L2442" i="2"/>
  <c r="M2442" i="2" s="1"/>
  <c r="L2461" i="2"/>
  <c r="M2461" i="2" s="1"/>
  <c r="L2483" i="2"/>
  <c r="M2483" i="2" s="1"/>
  <c r="L2506" i="2"/>
  <c r="M2506" i="2" s="1"/>
  <c r="L2523" i="2"/>
  <c r="M2523" i="2" s="1"/>
  <c r="L2539" i="2"/>
  <c r="M2539" i="2" s="1"/>
  <c r="L2555" i="2"/>
  <c r="M2555" i="2" s="1"/>
  <c r="L2571" i="2"/>
  <c r="M2571" i="2" s="1"/>
  <c r="L2587" i="2"/>
  <c r="M2587" i="2" s="1"/>
  <c r="L2603" i="2"/>
  <c r="M2603" i="2" s="1"/>
  <c r="L2619" i="2"/>
  <c r="M2619" i="2" s="1"/>
  <c r="L2635" i="2"/>
  <c r="M2635" i="2" s="1"/>
  <c r="L2651" i="2"/>
  <c r="M2651" i="2" s="1"/>
  <c r="L2667" i="2"/>
  <c r="M2667" i="2" s="1"/>
  <c r="L2683" i="2"/>
  <c r="M2683" i="2" s="1"/>
  <c r="L2699" i="2"/>
  <c r="M2699" i="2" s="1"/>
  <c r="L2715" i="2"/>
  <c r="M2715" i="2" s="1"/>
  <c r="L2731" i="2"/>
  <c r="M2731" i="2" s="1"/>
  <c r="L2747" i="2"/>
  <c r="M2747" i="2" s="1"/>
  <c r="L2763" i="2"/>
  <c r="M2763" i="2" s="1"/>
  <c r="L2779" i="2"/>
  <c r="M2779" i="2" s="1"/>
  <c r="L2795" i="2"/>
  <c r="M2795" i="2" s="1"/>
  <c r="L2811" i="2"/>
  <c r="M2811" i="2" s="1"/>
  <c r="L2827" i="2"/>
  <c r="M2827" i="2" s="1"/>
  <c r="L2843" i="2"/>
  <c r="M2843" i="2" s="1"/>
  <c r="L2859" i="2"/>
  <c r="M2859" i="2" s="1"/>
  <c r="L2875" i="2"/>
  <c r="M2875" i="2" s="1"/>
  <c r="L2891" i="2"/>
  <c r="M2891" i="2" s="1"/>
  <c r="L2907" i="2"/>
  <c r="M2907" i="2" s="1"/>
  <c r="L2923" i="2"/>
  <c r="M2923" i="2" s="1"/>
  <c r="L2939" i="2"/>
  <c r="M2939" i="2" s="1"/>
  <c r="L2955" i="2"/>
  <c r="M2955" i="2" s="1"/>
  <c r="L2971" i="2"/>
  <c r="M2971" i="2" s="1"/>
  <c r="L2987" i="2"/>
  <c r="M2987" i="2" s="1"/>
  <c r="L3003" i="2"/>
  <c r="M3003" i="2" s="1"/>
  <c r="L3019" i="2"/>
  <c r="M3019" i="2" s="1"/>
  <c r="L3035" i="2"/>
  <c r="M3035" i="2" s="1"/>
  <c r="L3051" i="2"/>
  <c r="M3051" i="2" s="1"/>
  <c r="L3067" i="2"/>
  <c r="M3067" i="2" s="1"/>
  <c r="L3083" i="2"/>
  <c r="M3083" i="2" s="1"/>
  <c r="L3099" i="2"/>
  <c r="M3099" i="2" s="1"/>
  <c r="L3115" i="2"/>
  <c r="M3115" i="2" s="1"/>
  <c r="L3131" i="2"/>
  <c r="M3131" i="2" s="1"/>
  <c r="L3147" i="2"/>
  <c r="M3147" i="2" s="1"/>
  <c r="L3163" i="2"/>
  <c r="M3163" i="2" s="1"/>
  <c r="L3179" i="2"/>
  <c r="M3179" i="2" s="1"/>
  <c r="L3195" i="2"/>
  <c r="M3195" i="2" s="1"/>
  <c r="L3211" i="2"/>
  <c r="M3211" i="2" s="1"/>
  <c r="L3227" i="2"/>
  <c r="M3227" i="2" s="1"/>
  <c r="L3243" i="2"/>
  <c r="M3243" i="2" s="1"/>
  <c r="L3259" i="2"/>
  <c r="M3259" i="2" s="1"/>
  <c r="L3275" i="2"/>
  <c r="M3275" i="2" s="1"/>
  <c r="L3291" i="2"/>
  <c r="M3291" i="2" s="1"/>
  <c r="L3306" i="2"/>
  <c r="M3306" i="2" s="1"/>
  <c r="L3317" i="2"/>
  <c r="M3317" i="2" s="1"/>
  <c r="L3331" i="2"/>
  <c r="M3331" i="2" s="1"/>
  <c r="L1287" i="2"/>
  <c r="M1287" i="2" s="1"/>
  <c r="L1686" i="2"/>
  <c r="M1686" i="2" s="1"/>
  <c r="L1854" i="2"/>
  <c r="M1854" i="2" s="1"/>
  <c r="L1966" i="2"/>
  <c r="M1966" i="2" s="1"/>
  <c r="L2017" i="2"/>
  <c r="M2017" i="2" s="1"/>
  <c r="L2056" i="2"/>
  <c r="M2056" i="2" s="1"/>
  <c r="L2098" i="2"/>
  <c r="M2098" i="2" s="1"/>
  <c r="L2145" i="2"/>
  <c r="M2145" i="2" s="1"/>
  <c r="L2184" i="2"/>
  <c r="M2184" i="2" s="1"/>
  <c r="L2226" i="2"/>
  <c r="M2226" i="2" s="1"/>
  <c r="L2273" i="2"/>
  <c r="M2273" i="2" s="1"/>
  <c r="L2312" i="2"/>
  <c r="M2312" i="2" s="1"/>
  <c r="L2354" i="2"/>
  <c r="M2354" i="2" s="1"/>
  <c r="L2401" i="2"/>
  <c r="M2401" i="2" s="1"/>
  <c r="L2421" i="2"/>
  <c r="M2421" i="2" s="1"/>
  <c r="L2443" i="2"/>
  <c r="M2443" i="2" s="1"/>
  <c r="L2466" i="2"/>
  <c r="M2466" i="2" s="1"/>
  <c r="L2485" i="2"/>
  <c r="M2485" i="2" s="1"/>
  <c r="L2507" i="2"/>
  <c r="M2507" i="2" s="1"/>
  <c r="L2525" i="2"/>
  <c r="M2525" i="2" s="1"/>
  <c r="L2541" i="2"/>
  <c r="M2541" i="2" s="1"/>
  <c r="L2557" i="2"/>
  <c r="M2557" i="2" s="1"/>
  <c r="L2573" i="2"/>
  <c r="M2573" i="2" s="1"/>
  <c r="L2589" i="2"/>
  <c r="M2589" i="2" s="1"/>
  <c r="L2605" i="2"/>
  <c r="M2605" i="2" s="1"/>
  <c r="L2621" i="2"/>
  <c r="M2621" i="2" s="1"/>
  <c r="L2637" i="2"/>
  <c r="M2637" i="2" s="1"/>
  <c r="L2653" i="2"/>
  <c r="M2653" i="2" s="1"/>
  <c r="L2669" i="2"/>
  <c r="M2669" i="2" s="1"/>
  <c r="L2685" i="2"/>
  <c r="M2685" i="2" s="1"/>
  <c r="L2701" i="2"/>
  <c r="M2701" i="2" s="1"/>
  <c r="L2717" i="2"/>
  <c r="M2717" i="2" s="1"/>
  <c r="L2733" i="2"/>
  <c r="M2733" i="2" s="1"/>
  <c r="L2749" i="2"/>
  <c r="M2749" i="2" s="1"/>
  <c r="L2765" i="2"/>
  <c r="M2765" i="2" s="1"/>
  <c r="L2781" i="2"/>
  <c r="M2781" i="2" s="1"/>
  <c r="L2797" i="2"/>
  <c r="M2797" i="2" s="1"/>
  <c r="L2813" i="2"/>
  <c r="M2813" i="2" s="1"/>
  <c r="L2829" i="2"/>
  <c r="M2829" i="2" s="1"/>
  <c r="L2845" i="2"/>
  <c r="M2845" i="2" s="1"/>
  <c r="L2861" i="2"/>
  <c r="M2861" i="2" s="1"/>
  <c r="L2877" i="2"/>
  <c r="M2877" i="2" s="1"/>
  <c r="L2893" i="2"/>
  <c r="M2893" i="2" s="1"/>
  <c r="L2909" i="2"/>
  <c r="M2909" i="2" s="1"/>
  <c r="L2925" i="2"/>
  <c r="M2925" i="2" s="1"/>
  <c r="L2941" i="2"/>
  <c r="M2941" i="2" s="1"/>
  <c r="L2957" i="2"/>
  <c r="M2957" i="2" s="1"/>
  <c r="L2973" i="2"/>
  <c r="M2973" i="2" s="1"/>
  <c r="L2989" i="2"/>
  <c r="M2989" i="2" s="1"/>
  <c r="L3005" i="2"/>
  <c r="M3005" i="2" s="1"/>
  <c r="L3021" i="2"/>
  <c r="M3021" i="2" s="1"/>
  <c r="L3037" i="2"/>
  <c r="M3037" i="2" s="1"/>
  <c r="L3053" i="2"/>
  <c r="M3053" i="2" s="1"/>
  <c r="L3069" i="2"/>
  <c r="M3069" i="2" s="1"/>
  <c r="L3085" i="2"/>
  <c r="M3085" i="2" s="1"/>
  <c r="L3101" i="2"/>
  <c r="M3101" i="2" s="1"/>
  <c r="L3117" i="2"/>
  <c r="M3117" i="2" s="1"/>
  <c r="L3133" i="2"/>
  <c r="M3133" i="2" s="1"/>
  <c r="L3149" i="2"/>
  <c r="M3149" i="2" s="1"/>
  <c r="L3165" i="2"/>
  <c r="M3165" i="2" s="1"/>
  <c r="L3181" i="2"/>
  <c r="M3181" i="2" s="1"/>
  <c r="L3197" i="2"/>
  <c r="M3197" i="2" s="1"/>
  <c r="L3213" i="2"/>
  <c r="M3213" i="2" s="1"/>
  <c r="L3229" i="2"/>
  <c r="M3229" i="2" s="1"/>
  <c r="L3245" i="2"/>
  <c r="M3245" i="2" s="1"/>
  <c r="L3261" i="2"/>
  <c r="M3261" i="2" s="1"/>
  <c r="L3277" i="2"/>
  <c r="M3277" i="2" s="1"/>
  <c r="L3293" i="2"/>
  <c r="M3293" i="2" s="1"/>
  <c r="L3307" i="2"/>
  <c r="M3307" i="2" s="1"/>
  <c r="L3320" i="2"/>
  <c r="M3320" i="2" s="1"/>
  <c r="L3332" i="2"/>
  <c r="M3332" i="2" s="1"/>
  <c r="L3346" i="2"/>
  <c r="M3346" i="2" s="1"/>
  <c r="L3357" i="2"/>
  <c r="M3357" i="2" s="1"/>
  <c r="L1350" i="2"/>
  <c r="M1350" i="2" s="1"/>
  <c r="L1895" i="2"/>
  <c r="M1895" i="2" s="1"/>
  <c r="L2066" i="2"/>
  <c r="M2066" i="2" s="1"/>
  <c r="L2193" i="2"/>
  <c r="M2193" i="2" s="1"/>
  <c r="L2289" i="2"/>
  <c r="M2289" i="2" s="1"/>
  <c r="L2405" i="2"/>
  <c r="M2405" i="2" s="1"/>
  <c r="L2467" i="2"/>
  <c r="M2467" i="2" s="1"/>
  <c r="L2515" i="2"/>
  <c r="M2515" i="2" s="1"/>
  <c r="L2562" i="2"/>
  <c r="M2562" i="2" s="1"/>
  <c r="L2608" i="2"/>
  <c r="M2608" i="2" s="1"/>
  <c r="L2643" i="2"/>
  <c r="M2643" i="2" s="1"/>
  <c r="L2690" i="2"/>
  <c r="M2690" i="2" s="1"/>
  <c r="L2736" i="2"/>
  <c r="M2736" i="2" s="1"/>
  <c r="L2771" i="2"/>
  <c r="M2771" i="2" s="1"/>
  <c r="L2818" i="2"/>
  <c r="M2818" i="2" s="1"/>
  <c r="L2864" i="2"/>
  <c r="M2864" i="2" s="1"/>
  <c r="L2899" i="2"/>
  <c r="M2899" i="2" s="1"/>
  <c r="L2946" i="2"/>
  <c r="M2946" i="2" s="1"/>
  <c r="L2992" i="2"/>
  <c r="M2992" i="2" s="1"/>
  <c r="L3027" i="2"/>
  <c r="M3027" i="2" s="1"/>
  <c r="L3074" i="2"/>
  <c r="M3074" i="2" s="1"/>
  <c r="L3120" i="2"/>
  <c r="M3120" i="2" s="1"/>
  <c r="L3155" i="2"/>
  <c r="M3155" i="2" s="1"/>
  <c r="L3202" i="2"/>
  <c r="M3202" i="2" s="1"/>
  <c r="L3248" i="2"/>
  <c r="M3248" i="2" s="1"/>
  <c r="L3283" i="2"/>
  <c r="M3283" i="2" s="1"/>
  <c r="L3323" i="2"/>
  <c r="M3323" i="2" s="1"/>
  <c r="L3349" i="2"/>
  <c r="M3349" i="2" s="1"/>
  <c r="L3373" i="2"/>
  <c r="M3373" i="2" s="1"/>
  <c r="L3396" i="2"/>
  <c r="M3396" i="2" s="1"/>
  <c r="L3413" i="2"/>
  <c r="M3413" i="2" s="1"/>
  <c r="L3436" i="2"/>
  <c r="M3436" i="2" s="1"/>
  <c r="L3459" i="2"/>
  <c r="M3459" i="2" s="1"/>
  <c r="L3473" i="2"/>
  <c r="M3473" i="2" s="1"/>
  <c r="L3487" i="2"/>
  <c r="M3487" i="2" s="1"/>
  <c r="L3498" i="2"/>
  <c r="M3498" i="2" s="1"/>
  <c r="L3512" i="2"/>
  <c r="M3512" i="2" s="1"/>
  <c r="L3526" i="2"/>
  <c r="M3526" i="2" s="1"/>
  <c r="L3537" i="2"/>
  <c r="M3537" i="2" s="1"/>
  <c r="L3551" i="2"/>
  <c r="M3551" i="2" s="1"/>
  <c r="L3562" i="2"/>
  <c r="M3562" i="2" s="1"/>
  <c r="L3576" i="2"/>
  <c r="M3576" i="2" s="1"/>
  <c r="L3590" i="2"/>
  <c r="M3590" i="2" s="1"/>
  <c r="L3601" i="2"/>
  <c r="M3601" i="2" s="1"/>
  <c r="L3615" i="2"/>
  <c r="M3615" i="2" s="1"/>
  <c r="L3626" i="2"/>
  <c r="M3626" i="2" s="1"/>
  <c r="L3640" i="2"/>
  <c r="M3640" i="2" s="1"/>
  <c r="L3654" i="2"/>
  <c r="M3654" i="2" s="1"/>
  <c r="L3665" i="2"/>
  <c r="M3665" i="2" s="1"/>
  <c r="L3679" i="2"/>
  <c r="M3679" i="2" s="1"/>
  <c r="L3690" i="2"/>
  <c r="M3690" i="2" s="1"/>
  <c r="L3704" i="2"/>
  <c r="M3704" i="2" s="1"/>
  <c r="L3718" i="2"/>
  <c r="M3718" i="2" s="1"/>
  <c r="L3729" i="2"/>
  <c r="M3729" i="2" s="1"/>
  <c r="L3743" i="2"/>
  <c r="M3743" i="2" s="1"/>
  <c r="L3754" i="2"/>
  <c r="M3754" i="2" s="1"/>
  <c r="L3768" i="2"/>
  <c r="M3768" i="2" s="1"/>
  <c r="L3782" i="2"/>
  <c r="M3782" i="2" s="1"/>
  <c r="L3793" i="2"/>
  <c r="M3793" i="2" s="1"/>
  <c r="L3807" i="2"/>
  <c r="M3807" i="2" s="1"/>
  <c r="L3818" i="2"/>
  <c r="M3818" i="2" s="1"/>
  <c r="L3832" i="2"/>
  <c r="M3832" i="2" s="1"/>
  <c r="L3846" i="2"/>
  <c r="M3846" i="2" s="1"/>
  <c r="L3857" i="2"/>
  <c r="M3857" i="2" s="1"/>
  <c r="L3871" i="2"/>
  <c r="M3871" i="2" s="1"/>
  <c r="L3882" i="2"/>
  <c r="M3882" i="2" s="1"/>
  <c r="L3896" i="2"/>
  <c r="M3896" i="2" s="1"/>
  <c r="L3910" i="2"/>
  <c r="M3910" i="2" s="1"/>
  <c r="L3921" i="2"/>
  <c r="M3921" i="2" s="1"/>
  <c r="L3935" i="2"/>
  <c r="M3935" i="2" s="1"/>
  <c r="L3946" i="2"/>
  <c r="M3946" i="2" s="1"/>
  <c r="L3960" i="2"/>
  <c r="M3960" i="2" s="1"/>
  <c r="L3974" i="2"/>
  <c r="M3974" i="2" s="1"/>
  <c r="L3985" i="2"/>
  <c r="M3985" i="2" s="1"/>
  <c r="L3999" i="2"/>
  <c r="M3999" i="2" s="1"/>
  <c r="L4010" i="2"/>
  <c r="M4010" i="2" s="1"/>
  <c r="L4024" i="2"/>
  <c r="M4024" i="2" s="1"/>
  <c r="L4038" i="2"/>
  <c r="M4038" i="2" s="1"/>
  <c r="L4049" i="2"/>
  <c r="M4049" i="2" s="1"/>
  <c r="L4063" i="2"/>
  <c r="M4063" i="2" s="1"/>
  <c r="L4074" i="2"/>
  <c r="M4074" i="2" s="1"/>
  <c r="L4088" i="2"/>
  <c r="M4088" i="2" s="1"/>
  <c r="L4102" i="2"/>
  <c r="M4102" i="2" s="1"/>
  <c r="L4113" i="2"/>
  <c r="M4113" i="2" s="1"/>
  <c r="L4127" i="2"/>
  <c r="M4127" i="2" s="1"/>
  <c r="L4138" i="2"/>
  <c r="M4138" i="2" s="1"/>
  <c r="L4152" i="2"/>
  <c r="M4152" i="2" s="1"/>
  <c r="L4162" i="2"/>
  <c r="M4162" i="2" s="1"/>
  <c r="L4174" i="2"/>
  <c r="M4174" i="2" s="1"/>
  <c r="L4183" i="2"/>
  <c r="M4183" i="2" s="1"/>
  <c r="L4191" i="2"/>
  <c r="M4191" i="2" s="1"/>
  <c r="L4199" i="2"/>
  <c r="M4199" i="2" s="1"/>
  <c r="L4207" i="2"/>
  <c r="M4207" i="2" s="1"/>
  <c r="L4215" i="2"/>
  <c r="M4215" i="2" s="1"/>
  <c r="L4223" i="2"/>
  <c r="M4223" i="2" s="1"/>
  <c r="L4231" i="2"/>
  <c r="M4231" i="2" s="1"/>
  <c r="L4239" i="2"/>
  <c r="M4239" i="2" s="1"/>
  <c r="L4247" i="2"/>
  <c r="M4247" i="2" s="1"/>
  <c r="L4255" i="2"/>
  <c r="M4255" i="2" s="1"/>
  <c r="L4263" i="2"/>
  <c r="M4263" i="2" s="1"/>
  <c r="L4271" i="2"/>
  <c r="M4271" i="2" s="1"/>
  <c r="L4279" i="2"/>
  <c r="M4279" i="2" s="1"/>
  <c r="L4287" i="2"/>
  <c r="M4287" i="2" s="1"/>
  <c r="L4295" i="2"/>
  <c r="M4295" i="2" s="1"/>
  <c r="L4303" i="2"/>
  <c r="M4303" i="2" s="1"/>
  <c r="L4311" i="2"/>
  <c r="M4311" i="2" s="1"/>
  <c r="L4319" i="2"/>
  <c r="M4319" i="2" s="1"/>
  <c r="L4327" i="2"/>
  <c r="M4327" i="2" s="1"/>
  <c r="L4335" i="2"/>
  <c r="M4335" i="2" s="1"/>
  <c r="L4343" i="2"/>
  <c r="M4343" i="2" s="1"/>
  <c r="L4351" i="2"/>
  <c r="M4351" i="2" s="1"/>
  <c r="L4359" i="2"/>
  <c r="M4359" i="2" s="1"/>
  <c r="L4367" i="2"/>
  <c r="M4367" i="2" s="1"/>
  <c r="L4375" i="2"/>
  <c r="M4375" i="2" s="1"/>
  <c r="L4383" i="2"/>
  <c r="M4383" i="2" s="1"/>
  <c r="L4391" i="2"/>
  <c r="M4391" i="2" s="1"/>
  <c r="L4399" i="2"/>
  <c r="M4399" i="2" s="1"/>
  <c r="L4407" i="2"/>
  <c r="M4407" i="2" s="1"/>
  <c r="L4415" i="2"/>
  <c r="M4415" i="2" s="1"/>
  <c r="L4423" i="2"/>
  <c r="M4423" i="2" s="1"/>
  <c r="L4431" i="2"/>
  <c r="M4431" i="2" s="1"/>
  <c r="L4439" i="2"/>
  <c r="M4439" i="2" s="1"/>
  <c r="L4447" i="2"/>
  <c r="M4447" i="2" s="1"/>
  <c r="L4455" i="2"/>
  <c r="M4455" i="2" s="1"/>
  <c r="L4463" i="2"/>
  <c r="M4463" i="2" s="1"/>
  <c r="L4471" i="2"/>
  <c r="M4471" i="2" s="1"/>
  <c r="L4479" i="2"/>
  <c r="M4479" i="2" s="1"/>
  <c r="L4487" i="2"/>
  <c r="M4487" i="2" s="1"/>
  <c r="L4495" i="2"/>
  <c r="M4495" i="2" s="1"/>
  <c r="L4503" i="2"/>
  <c r="M4503" i="2" s="1"/>
  <c r="L4511" i="2"/>
  <c r="M4511" i="2" s="1"/>
  <c r="L4519" i="2"/>
  <c r="M4519" i="2" s="1"/>
  <c r="L4527" i="2"/>
  <c r="M4527" i="2" s="1"/>
  <c r="L4535" i="2"/>
  <c r="M4535" i="2" s="1"/>
  <c r="L4543" i="2"/>
  <c r="M4543" i="2" s="1"/>
  <c r="L4551" i="2"/>
  <c r="M4551" i="2" s="1"/>
  <c r="L4559" i="2"/>
  <c r="M4559" i="2" s="1"/>
  <c r="L4567" i="2"/>
  <c r="M4567" i="2" s="1"/>
  <c r="L4575" i="2"/>
  <c r="M4575" i="2" s="1"/>
  <c r="L4583" i="2"/>
  <c r="M4583" i="2" s="1"/>
  <c r="L4591" i="2"/>
  <c r="M4591" i="2" s="1"/>
  <c r="L4599" i="2"/>
  <c r="M4599" i="2" s="1"/>
  <c r="L4607" i="2"/>
  <c r="M4607" i="2" s="1"/>
  <c r="L4615" i="2"/>
  <c r="M4615" i="2" s="1"/>
  <c r="L4623" i="2"/>
  <c r="M4623" i="2" s="1"/>
  <c r="L4631" i="2"/>
  <c r="M4631" i="2" s="1"/>
  <c r="L4639" i="2"/>
  <c r="M4639" i="2" s="1"/>
  <c r="L4647" i="2"/>
  <c r="M4647" i="2" s="1"/>
  <c r="L4655" i="2"/>
  <c r="M4655" i="2" s="1"/>
  <c r="L4663" i="2"/>
  <c r="M4663" i="2" s="1"/>
  <c r="L4671" i="2"/>
  <c r="M4671" i="2" s="1"/>
  <c r="L4679" i="2"/>
  <c r="M4679" i="2" s="1"/>
  <c r="L4687" i="2"/>
  <c r="M4687" i="2" s="1"/>
  <c r="L4695" i="2"/>
  <c r="M4695" i="2" s="1"/>
  <c r="L4703" i="2"/>
  <c r="M4703" i="2" s="1"/>
  <c r="L4711" i="2"/>
  <c r="M4711" i="2" s="1"/>
  <c r="L4719" i="2"/>
  <c r="M4719" i="2" s="1"/>
  <c r="L4727" i="2"/>
  <c r="M4727" i="2" s="1"/>
  <c r="L4735" i="2"/>
  <c r="M4735" i="2" s="1"/>
  <c r="L4743" i="2"/>
  <c r="M4743" i="2" s="1"/>
  <c r="L4751" i="2"/>
  <c r="M4751" i="2" s="1"/>
  <c r="L4759" i="2"/>
  <c r="M4759" i="2" s="1"/>
  <c r="L4767" i="2"/>
  <c r="M4767" i="2" s="1"/>
  <c r="L4775" i="2"/>
  <c r="M4775" i="2" s="1"/>
  <c r="L4783" i="2"/>
  <c r="M4783" i="2" s="1"/>
  <c r="L4791" i="2"/>
  <c r="M4791" i="2" s="1"/>
  <c r="L4799" i="2"/>
  <c r="M4799" i="2" s="1"/>
  <c r="L4807" i="2"/>
  <c r="M4807" i="2" s="1"/>
  <c r="L4815" i="2"/>
  <c r="M4815" i="2" s="1"/>
  <c r="L4823" i="2"/>
  <c r="M4823" i="2" s="1"/>
  <c r="L4831" i="2"/>
  <c r="M4831" i="2" s="1"/>
  <c r="L4839" i="2"/>
  <c r="M4839" i="2" s="1"/>
  <c r="L1514" i="2"/>
  <c r="M1514" i="2" s="1"/>
  <c r="L1975" i="2"/>
  <c r="M1975" i="2" s="1"/>
  <c r="L2072" i="2"/>
  <c r="M2072" i="2" s="1"/>
  <c r="L2194" i="2"/>
  <c r="M2194" i="2" s="1"/>
  <c r="L2321" i="2"/>
  <c r="M2321" i="2" s="1"/>
  <c r="L2410" i="2"/>
  <c r="M2410" i="2" s="1"/>
  <c r="L2469" i="2"/>
  <c r="M2469" i="2" s="1"/>
  <c r="L2528" i="2"/>
  <c r="M2528" i="2" s="1"/>
  <c r="L2563" i="2"/>
  <c r="M2563" i="2" s="1"/>
  <c r="L2610" i="2"/>
  <c r="M2610" i="2" s="1"/>
  <c r="L2656" i="2"/>
  <c r="M2656" i="2" s="1"/>
  <c r="L2691" i="2"/>
  <c r="M2691" i="2" s="1"/>
  <c r="L2738" i="2"/>
  <c r="M2738" i="2" s="1"/>
  <c r="L2784" i="2"/>
  <c r="M2784" i="2" s="1"/>
  <c r="L2819" i="2"/>
  <c r="M2819" i="2" s="1"/>
  <c r="L2866" i="2"/>
  <c r="M2866" i="2" s="1"/>
  <c r="L2912" i="2"/>
  <c r="M2912" i="2" s="1"/>
  <c r="L2947" i="2"/>
  <c r="M2947" i="2" s="1"/>
  <c r="L2994" i="2"/>
  <c r="M2994" i="2" s="1"/>
  <c r="L3040" i="2"/>
  <c r="M3040" i="2" s="1"/>
  <c r="L3075" i="2"/>
  <c r="M3075" i="2" s="1"/>
  <c r="L3122" i="2"/>
  <c r="M3122" i="2" s="1"/>
  <c r="L3168" i="2"/>
  <c r="M3168" i="2" s="1"/>
  <c r="L3203" i="2"/>
  <c r="M3203" i="2" s="1"/>
  <c r="L3250" i="2"/>
  <c r="M3250" i="2" s="1"/>
  <c r="L3296" i="2"/>
  <c r="M3296" i="2" s="1"/>
  <c r="L3324" i="2"/>
  <c r="M3324" i="2" s="1"/>
  <c r="L3356" i="2"/>
  <c r="M3356" i="2" s="1"/>
  <c r="L3376" i="2"/>
  <c r="M3376" i="2" s="1"/>
  <c r="L3397" i="2"/>
  <c r="M3397" i="2" s="1"/>
  <c r="L3420" i="2"/>
  <c r="M3420" i="2" s="1"/>
  <c r="L3437" i="2"/>
  <c r="M3437" i="2" s="1"/>
  <c r="L3460" i="2"/>
  <c r="M3460" i="2" s="1"/>
  <c r="L3474" i="2"/>
  <c r="M3474" i="2" s="1"/>
  <c r="L1515" i="2"/>
  <c r="M1515" i="2" s="1"/>
  <c r="L1985" i="2"/>
  <c r="M1985" i="2" s="1"/>
  <c r="L2104" i="2"/>
  <c r="M2104" i="2" s="1"/>
  <c r="L2200" i="2"/>
  <c r="M2200" i="2" s="1"/>
  <c r="L2322" i="2"/>
  <c r="M2322" i="2" s="1"/>
  <c r="L2426" i="2"/>
  <c r="M2426" i="2" s="1"/>
  <c r="L2474" i="2"/>
  <c r="M2474" i="2" s="1"/>
  <c r="L2530" i="2"/>
  <c r="M2530" i="2" s="1"/>
  <c r="L2576" i="2"/>
  <c r="M2576" i="2" s="1"/>
  <c r="L2611" i="2"/>
  <c r="M2611" i="2" s="1"/>
  <c r="L2658" i="2"/>
  <c r="M2658" i="2" s="1"/>
  <c r="L2704" i="2"/>
  <c r="M2704" i="2" s="1"/>
  <c r="L2739" i="2"/>
  <c r="M2739" i="2" s="1"/>
  <c r="L2786" i="2"/>
  <c r="M2786" i="2" s="1"/>
  <c r="L2832" i="2"/>
  <c r="M2832" i="2" s="1"/>
  <c r="L2867" i="2"/>
  <c r="M2867" i="2" s="1"/>
  <c r="L2914" i="2"/>
  <c r="M2914" i="2" s="1"/>
  <c r="L2960" i="2"/>
  <c r="M2960" i="2" s="1"/>
  <c r="L2995" i="2"/>
  <c r="M2995" i="2" s="1"/>
  <c r="L3042" i="2"/>
  <c r="M3042" i="2" s="1"/>
  <c r="L3088" i="2"/>
  <c r="M3088" i="2" s="1"/>
  <c r="L3123" i="2"/>
  <c r="M3123" i="2" s="1"/>
  <c r="L3170" i="2"/>
  <c r="M3170" i="2" s="1"/>
  <c r="L3216" i="2"/>
  <c r="M3216" i="2" s="1"/>
  <c r="L3251" i="2"/>
  <c r="M3251" i="2" s="1"/>
  <c r="L3298" i="2"/>
  <c r="M3298" i="2" s="1"/>
  <c r="L3333" i="2"/>
  <c r="M3333" i="2" s="1"/>
  <c r="L3360" i="2"/>
  <c r="M3360" i="2" s="1"/>
  <c r="L3381" i="2"/>
  <c r="M3381" i="2" s="1"/>
  <c r="L3400" i="2"/>
  <c r="M3400" i="2" s="1"/>
  <c r="L3421" i="2"/>
  <c r="M3421" i="2" s="1"/>
  <c r="L3440" i="2"/>
  <c r="M3440" i="2" s="1"/>
  <c r="L3461" i="2"/>
  <c r="M3461" i="2" s="1"/>
  <c r="L3478" i="2"/>
  <c r="M3478" i="2" s="1"/>
  <c r="L3489" i="2"/>
  <c r="M3489" i="2" s="1"/>
  <c r="L3503" i="2"/>
  <c r="M3503" i="2" s="1"/>
  <c r="L3514" i="2"/>
  <c r="M3514" i="2" s="1"/>
  <c r="L3528" i="2"/>
  <c r="M3528" i="2" s="1"/>
  <c r="L3542" i="2"/>
  <c r="M3542" i="2" s="1"/>
  <c r="L3553" i="2"/>
  <c r="M3553" i="2" s="1"/>
  <c r="L3567" i="2"/>
  <c r="M3567" i="2" s="1"/>
  <c r="L3578" i="2"/>
  <c r="M3578" i="2" s="1"/>
  <c r="L3592" i="2"/>
  <c r="M3592" i="2" s="1"/>
  <c r="L3606" i="2"/>
  <c r="M3606" i="2" s="1"/>
  <c r="L3617" i="2"/>
  <c r="M3617" i="2" s="1"/>
  <c r="L3631" i="2"/>
  <c r="M3631" i="2" s="1"/>
  <c r="L3642" i="2"/>
  <c r="M3642" i="2" s="1"/>
  <c r="L3656" i="2"/>
  <c r="M3656" i="2" s="1"/>
  <c r="L3670" i="2"/>
  <c r="M3670" i="2" s="1"/>
  <c r="L3681" i="2"/>
  <c r="M3681" i="2" s="1"/>
  <c r="L3695" i="2"/>
  <c r="M3695" i="2" s="1"/>
  <c r="L3706" i="2"/>
  <c r="M3706" i="2" s="1"/>
  <c r="L3720" i="2"/>
  <c r="M3720" i="2" s="1"/>
  <c r="L3734" i="2"/>
  <c r="M3734" i="2" s="1"/>
  <c r="L3745" i="2"/>
  <c r="M3745" i="2" s="1"/>
  <c r="L3759" i="2"/>
  <c r="M3759" i="2" s="1"/>
  <c r="L3770" i="2"/>
  <c r="M3770" i="2" s="1"/>
  <c r="L3784" i="2"/>
  <c r="M3784" i="2" s="1"/>
  <c r="L3798" i="2"/>
  <c r="M3798" i="2" s="1"/>
  <c r="L3809" i="2"/>
  <c r="M3809" i="2" s="1"/>
  <c r="L3823" i="2"/>
  <c r="M3823" i="2" s="1"/>
  <c r="L3834" i="2"/>
  <c r="M3834" i="2" s="1"/>
  <c r="L3848" i="2"/>
  <c r="M3848" i="2" s="1"/>
  <c r="L3862" i="2"/>
  <c r="M3862" i="2" s="1"/>
  <c r="L3873" i="2"/>
  <c r="M3873" i="2" s="1"/>
  <c r="L3887" i="2"/>
  <c r="M3887" i="2" s="1"/>
  <c r="L3898" i="2"/>
  <c r="M3898" i="2" s="1"/>
  <c r="L3912" i="2"/>
  <c r="M3912" i="2" s="1"/>
  <c r="L3926" i="2"/>
  <c r="M3926" i="2" s="1"/>
  <c r="L3937" i="2"/>
  <c r="M3937" i="2" s="1"/>
  <c r="L3951" i="2"/>
  <c r="M3951" i="2" s="1"/>
  <c r="L3962" i="2"/>
  <c r="M3962" i="2" s="1"/>
  <c r="L3976" i="2"/>
  <c r="M3976" i="2" s="1"/>
  <c r="L3990" i="2"/>
  <c r="M3990" i="2" s="1"/>
  <c r="L4001" i="2"/>
  <c r="M4001" i="2" s="1"/>
  <c r="L4015" i="2"/>
  <c r="M4015" i="2" s="1"/>
  <c r="L4026" i="2"/>
  <c r="M4026" i="2" s="1"/>
  <c r="L4040" i="2"/>
  <c r="M4040" i="2" s="1"/>
  <c r="L4054" i="2"/>
  <c r="M4054" i="2" s="1"/>
  <c r="L4065" i="2"/>
  <c r="M4065" i="2" s="1"/>
  <c r="L4079" i="2"/>
  <c r="M4079" i="2" s="1"/>
  <c r="L4090" i="2"/>
  <c r="M4090" i="2" s="1"/>
  <c r="L4104" i="2"/>
  <c r="M4104" i="2" s="1"/>
  <c r="L4118" i="2"/>
  <c r="M4118" i="2" s="1"/>
  <c r="L4129" i="2"/>
  <c r="M4129" i="2" s="1"/>
  <c r="L4143" i="2"/>
  <c r="M4143" i="2" s="1"/>
  <c r="L4154" i="2"/>
  <c r="M4154" i="2" s="1"/>
  <c r="L4166" i="2"/>
  <c r="M4166" i="2" s="1"/>
  <c r="L4176" i="2"/>
  <c r="M4176" i="2" s="1"/>
  <c r="L4185" i="2"/>
  <c r="M4185" i="2" s="1"/>
  <c r="L4193" i="2"/>
  <c r="M4193" i="2" s="1"/>
  <c r="L4201" i="2"/>
  <c r="M4201" i="2" s="1"/>
  <c r="L4209" i="2"/>
  <c r="M4209" i="2" s="1"/>
  <c r="L4217" i="2"/>
  <c r="M4217" i="2" s="1"/>
  <c r="L4225" i="2"/>
  <c r="M4225" i="2" s="1"/>
  <c r="L4233" i="2"/>
  <c r="M4233" i="2" s="1"/>
  <c r="L4241" i="2"/>
  <c r="M4241" i="2" s="1"/>
  <c r="L4249" i="2"/>
  <c r="M4249" i="2" s="1"/>
  <c r="L4257" i="2"/>
  <c r="M4257" i="2" s="1"/>
  <c r="L4265" i="2"/>
  <c r="M4265" i="2" s="1"/>
  <c r="L4273" i="2"/>
  <c r="M4273" i="2" s="1"/>
  <c r="L4281" i="2"/>
  <c r="M4281" i="2" s="1"/>
  <c r="L4289" i="2"/>
  <c r="M4289" i="2" s="1"/>
  <c r="L4297" i="2"/>
  <c r="M4297" i="2" s="1"/>
  <c r="L4305" i="2"/>
  <c r="M4305" i="2" s="1"/>
  <c r="L4313" i="2"/>
  <c r="M4313" i="2" s="1"/>
  <c r="L4321" i="2"/>
  <c r="M4321" i="2" s="1"/>
  <c r="L4329" i="2"/>
  <c r="M4329" i="2" s="1"/>
  <c r="L4337" i="2"/>
  <c r="M4337" i="2" s="1"/>
  <c r="L4345" i="2"/>
  <c r="M4345" i="2" s="1"/>
  <c r="L4353" i="2"/>
  <c r="M4353" i="2" s="1"/>
  <c r="L4361" i="2"/>
  <c r="M4361" i="2" s="1"/>
  <c r="L4369" i="2"/>
  <c r="M4369" i="2" s="1"/>
  <c r="L4377" i="2"/>
  <c r="M4377" i="2" s="1"/>
  <c r="L4385" i="2"/>
  <c r="M4385" i="2" s="1"/>
  <c r="L4393" i="2"/>
  <c r="M4393" i="2" s="1"/>
  <c r="L4401" i="2"/>
  <c r="M4401" i="2" s="1"/>
  <c r="L4409" i="2"/>
  <c r="M4409" i="2" s="1"/>
  <c r="L4417" i="2"/>
  <c r="M4417" i="2" s="1"/>
  <c r="L4425" i="2"/>
  <c r="M4425" i="2" s="1"/>
  <c r="L4433" i="2"/>
  <c r="M4433" i="2" s="1"/>
  <c r="L4441" i="2"/>
  <c r="M4441" i="2" s="1"/>
  <c r="L4449" i="2"/>
  <c r="M4449" i="2" s="1"/>
  <c r="L4457" i="2"/>
  <c r="M4457" i="2" s="1"/>
  <c r="L4465" i="2"/>
  <c r="M4465" i="2" s="1"/>
  <c r="L4473" i="2"/>
  <c r="M4473" i="2" s="1"/>
  <c r="L4481" i="2"/>
  <c r="M4481" i="2" s="1"/>
  <c r="L4489" i="2"/>
  <c r="M4489" i="2" s="1"/>
  <c r="L4497" i="2"/>
  <c r="M4497" i="2" s="1"/>
  <c r="L4505" i="2"/>
  <c r="M4505" i="2" s="1"/>
  <c r="L4513" i="2"/>
  <c r="M4513" i="2" s="1"/>
  <c r="L4521" i="2"/>
  <c r="M4521" i="2" s="1"/>
  <c r="L4529" i="2"/>
  <c r="M4529" i="2" s="1"/>
  <c r="L4537" i="2"/>
  <c r="M4537" i="2" s="1"/>
  <c r="L4545" i="2"/>
  <c r="M4545" i="2" s="1"/>
  <c r="L4553" i="2"/>
  <c r="M4553" i="2" s="1"/>
  <c r="L4561" i="2"/>
  <c r="M4561" i="2" s="1"/>
  <c r="L4569" i="2"/>
  <c r="M4569" i="2" s="1"/>
  <c r="L4577" i="2"/>
  <c r="M4577" i="2" s="1"/>
  <c r="L4585" i="2"/>
  <c r="M4585" i="2" s="1"/>
  <c r="L4593" i="2"/>
  <c r="M4593" i="2" s="1"/>
  <c r="L4601" i="2"/>
  <c r="M4601" i="2" s="1"/>
  <c r="L4609" i="2"/>
  <c r="M4609" i="2" s="1"/>
  <c r="L4617" i="2"/>
  <c r="M4617" i="2" s="1"/>
  <c r="L4625" i="2"/>
  <c r="M4625" i="2" s="1"/>
  <c r="L4633" i="2"/>
  <c r="M4633" i="2" s="1"/>
  <c r="L4641" i="2"/>
  <c r="M4641" i="2" s="1"/>
  <c r="L4649" i="2"/>
  <c r="M4649" i="2" s="1"/>
  <c r="L4657" i="2"/>
  <c r="M4657" i="2" s="1"/>
  <c r="L4665" i="2"/>
  <c r="M4665" i="2" s="1"/>
  <c r="L4673" i="2"/>
  <c r="M4673" i="2" s="1"/>
  <c r="L4681" i="2"/>
  <c r="M4681" i="2" s="1"/>
  <c r="L4689" i="2"/>
  <c r="M4689" i="2" s="1"/>
  <c r="L4697" i="2"/>
  <c r="M4697" i="2" s="1"/>
  <c r="L4705" i="2"/>
  <c r="M4705" i="2" s="1"/>
  <c r="L4713" i="2"/>
  <c r="M4713" i="2" s="1"/>
  <c r="L1687" i="2"/>
  <c r="M1687" i="2" s="1"/>
  <c r="L1986" i="2"/>
  <c r="M1986" i="2" s="1"/>
  <c r="L2113" i="2"/>
  <c r="M2113" i="2" s="1"/>
  <c r="L2232" i="2"/>
  <c r="M2232" i="2" s="1"/>
  <c r="L2328" i="2"/>
  <c r="M2328" i="2" s="1"/>
  <c r="L2427" i="2"/>
  <c r="M2427" i="2" s="1"/>
  <c r="L2490" i="2"/>
  <c r="M2490" i="2" s="1"/>
  <c r="L2531" i="2"/>
  <c r="M2531" i="2" s="1"/>
  <c r="L2578" i="2"/>
  <c r="M2578" i="2" s="1"/>
  <c r="L2624" i="2"/>
  <c r="M2624" i="2" s="1"/>
  <c r="L2659" i="2"/>
  <c r="M2659" i="2" s="1"/>
  <c r="L2706" i="2"/>
  <c r="M2706" i="2" s="1"/>
  <c r="L2752" i="2"/>
  <c r="M2752" i="2" s="1"/>
  <c r="L2787" i="2"/>
  <c r="M2787" i="2" s="1"/>
  <c r="L2834" i="2"/>
  <c r="M2834" i="2" s="1"/>
  <c r="L2880" i="2"/>
  <c r="M2880" i="2" s="1"/>
  <c r="L2915" i="2"/>
  <c r="M2915" i="2" s="1"/>
  <c r="L2962" i="2"/>
  <c r="M2962" i="2" s="1"/>
  <c r="L3008" i="2"/>
  <c r="M3008" i="2" s="1"/>
  <c r="L3043" i="2"/>
  <c r="M3043" i="2" s="1"/>
  <c r="L3090" i="2"/>
  <c r="M3090" i="2" s="1"/>
  <c r="L3136" i="2"/>
  <c r="M3136" i="2" s="1"/>
  <c r="L3171" i="2"/>
  <c r="M3171" i="2" s="1"/>
  <c r="L3218" i="2"/>
  <c r="M3218" i="2" s="1"/>
  <c r="L3264" i="2"/>
  <c r="M3264" i="2" s="1"/>
  <c r="L3299" i="2"/>
  <c r="M3299" i="2" s="1"/>
  <c r="L3336" i="2"/>
  <c r="M3336" i="2" s="1"/>
  <c r="L3362" i="2"/>
  <c r="M3362" i="2" s="1"/>
  <c r="L3384" i="2"/>
  <c r="M3384" i="2" s="1"/>
  <c r="L3402" i="2"/>
  <c r="M3402" i="2" s="1"/>
  <c r="L3424" i="2"/>
  <c r="M3424" i="2" s="1"/>
  <c r="L3445" i="2"/>
  <c r="M3445" i="2" s="1"/>
  <c r="L3464" i="2"/>
  <c r="M3464" i="2" s="1"/>
  <c r="L3479" i="2"/>
  <c r="M3479" i="2" s="1"/>
  <c r="L3490" i="2"/>
  <c r="M3490" i="2" s="1"/>
  <c r="L3504" i="2"/>
  <c r="M3504" i="2" s="1"/>
  <c r="L3518" i="2"/>
  <c r="M3518" i="2" s="1"/>
  <c r="L3529" i="2"/>
  <c r="M3529" i="2" s="1"/>
  <c r="L3543" i="2"/>
  <c r="M3543" i="2" s="1"/>
  <c r="L3554" i="2"/>
  <c r="M3554" i="2" s="1"/>
  <c r="L3568" i="2"/>
  <c r="M3568" i="2" s="1"/>
  <c r="L3582" i="2"/>
  <c r="M3582" i="2" s="1"/>
  <c r="L3593" i="2"/>
  <c r="M3593" i="2" s="1"/>
  <c r="L3607" i="2"/>
  <c r="M3607" i="2" s="1"/>
  <c r="L3618" i="2"/>
  <c r="M3618" i="2" s="1"/>
  <c r="L3632" i="2"/>
  <c r="M3632" i="2" s="1"/>
  <c r="L3646" i="2"/>
  <c r="M3646" i="2" s="1"/>
  <c r="L3657" i="2"/>
  <c r="M3657" i="2" s="1"/>
  <c r="L3671" i="2"/>
  <c r="M3671" i="2" s="1"/>
  <c r="L3682" i="2"/>
  <c r="M3682" i="2" s="1"/>
  <c r="L3696" i="2"/>
  <c r="M3696" i="2" s="1"/>
  <c r="L3710" i="2"/>
  <c r="M3710" i="2" s="1"/>
  <c r="L3721" i="2"/>
  <c r="M3721" i="2" s="1"/>
  <c r="L3735" i="2"/>
  <c r="M3735" i="2" s="1"/>
  <c r="L3746" i="2"/>
  <c r="M3746" i="2" s="1"/>
  <c r="L3760" i="2"/>
  <c r="M3760" i="2" s="1"/>
  <c r="L3774" i="2"/>
  <c r="M3774" i="2" s="1"/>
  <c r="L3785" i="2"/>
  <c r="M3785" i="2" s="1"/>
  <c r="L3799" i="2"/>
  <c r="M3799" i="2" s="1"/>
  <c r="L3810" i="2"/>
  <c r="M3810" i="2" s="1"/>
  <c r="L3824" i="2"/>
  <c r="M3824" i="2" s="1"/>
  <c r="L3838" i="2"/>
  <c r="M3838" i="2" s="1"/>
  <c r="L3849" i="2"/>
  <c r="M3849" i="2" s="1"/>
  <c r="L3863" i="2"/>
  <c r="M3863" i="2" s="1"/>
  <c r="L3874" i="2"/>
  <c r="M3874" i="2" s="1"/>
  <c r="L3888" i="2"/>
  <c r="M3888" i="2" s="1"/>
  <c r="L3902" i="2"/>
  <c r="M3902" i="2" s="1"/>
  <c r="L3913" i="2"/>
  <c r="M3913" i="2" s="1"/>
  <c r="L3927" i="2"/>
  <c r="M3927" i="2" s="1"/>
  <c r="L3938" i="2"/>
  <c r="M3938" i="2" s="1"/>
  <c r="L3952" i="2"/>
  <c r="M3952" i="2" s="1"/>
  <c r="L3966" i="2"/>
  <c r="M3966" i="2" s="1"/>
  <c r="L3977" i="2"/>
  <c r="M3977" i="2" s="1"/>
  <c r="L3991" i="2"/>
  <c r="M3991" i="2" s="1"/>
  <c r="L4002" i="2"/>
  <c r="M4002" i="2" s="1"/>
  <c r="L4016" i="2"/>
  <c r="M4016" i="2" s="1"/>
  <c r="L4030" i="2"/>
  <c r="M4030" i="2" s="1"/>
  <c r="L4041" i="2"/>
  <c r="M4041" i="2" s="1"/>
  <c r="L4055" i="2"/>
  <c r="M4055" i="2" s="1"/>
  <c r="L4066" i="2"/>
  <c r="M4066" i="2" s="1"/>
  <c r="L4080" i="2"/>
  <c r="M4080" i="2" s="1"/>
  <c r="L4094" i="2"/>
  <c r="M4094" i="2" s="1"/>
  <c r="L4105" i="2"/>
  <c r="M4105" i="2" s="1"/>
  <c r="L4119" i="2"/>
  <c r="M4119" i="2" s="1"/>
  <c r="L4130" i="2"/>
  <c r="M4130" i="2" s="1"/>
  <c r="L4144" i="2"/>
  <c r="M4144" i="2" s="1"/>
  <c r="L4157" i="2"/>
  <c r="M4157" i="2" s="1"/>
  <c r="L4167" i="2"/>
  <c r="M4167" i="2" s="1"/>
  <c r="L4177" i="2"/>
  <c r="M4177" i="2" s="1"/>
  <c r="L4186" i="2"/>
  <c r="M4186" i="2" s="1"/>
  <c r="L4194" i="2"/>
  <c r="M4194" i="2" s="1"/>
  <c r="L1710" i="2"/>
  <c r="M1710" i="2" s="1"/>
  <c r="L2018" i="2"/>
  <c r="M2018" i="2" s="1"/>
  <c r="L2114" i="2"/>
  <c r="M2114" i="2" s="1"/>
  <c r="L2241" i="2"/>
  <c r="M2241" i="2" s="1"/>
  <c r="L2360" i="2"/>
  <c r="M2360" i="2" s="1"/>
  <c r="L2429" i="2"/>
  <c r="M2429" i="2" s="1"/>
  <c r="L2491" i="2"/>
  <c r="M2491" i="2" s="1"/>
  <c r="L2544" i="2"/>
  <c r="M2544" i="2" s="1"/>
  <c r="L2579" i="2"/>
  <c r="M2579" i="2" s="1"/>
  <c r="L2626" i="2"/>
  <c r="M2626" i="2" s="1"/>
  <c r="L2672" i="2"/>
  <c r="M2672" i="2" s="1"/>
  <c r="L2707" i="2"/>
  <c r="M2707" i="2" s="1"/>
  <c r="L2754" i="2"/>
  <c r="M2754" i="2" s="1"/>
  <c r="L2800" i="2"/>
  <c r="M2800" i="2" s="1"/>
  <c r="L2835" i="2"/>
  <c r="M2835" i="2" s="1"/>
  <c r="L2882" i="2"/>
  <c r="M2882" i="2" s="1"/>
  <c r="L2928" i="2"/>
  <c r="M2928" i="2" s="1"/>
  <c r="L2963" i="2"/>
  <c r="M2963" i="2" s="1"/>
  <c r="L3010" i="2"/>
  <c r="M3010" i="2" s="1"/>
  <c r="L3056" i="2"/>
  <c r="M3056" i="2" s="1"/>
  <c r="L3091" i="2"/>
  <c r="M3091" i="2" s="1"/>
  <c r="L3138" i="2"/>
  <c r="M3138" i="2" s="1"/>
  <c r="L3184" i="2"/>
  <c r="M3184" i="2" s="1"/>
  <c r="L3219" i="2"/>
  <c r="M3219" i="2" s="1"/>
  <c r="L3266" i="2"/>
  <c r="M3266" i="2" s="1"/>
  <c r="L3308" i="2"/>
  <c r="M3308" i="2" s="1"/>
  <c r="L3338" i="2"/>
  <c r="M3338" i="2" s="1"/>
  <c r="L3363" i="2"/>
  <c r="M3363" i="2" s="1"/>
  <c r="L3386" i="2"/>
  <c r="M3386" i="2" s="1"/>
  <c r="L3408" i="2"/>
  <c r="M3408" i="2" s="1"/>
  <c r="L3426" i="2"/>
  <c r="M3426" i="2" s="1"/>
  <c r="L3448" i="2"/>
  <c r="M3448" i="2" s="1"/>
  <c r="L3466" i="2"/>
  <c r="M3466" i="2" s="1"/>
  <c r="L3480" i="2"/>
  <c r="M3480" i="2" s="1"/>
  <c r="L3494" i="2"/>
  <c r="M3494" i="2" s="1"/>
  <c r="L3505" i="2"/>
  <c r="M3505" i="2" s="1"/>
  <c r="L3519" i="2"/>
  <c r="M3519" i="2" s="1"/>
  <c r="L3530" i="2"/>
  <c r="M3530" i="2" s="1"/>
  <c r="L3544" i="2"/>
  <c r="M3544" i="2" s="1"/>
  <c r="L3558" i="2"/>
  <c r="M3558" i="2" s="1"/>
  <c r="L3569" i="2"/>
  <c r="M3569" i="2" s="1"/>
  <c r="L3583" i="2"/>
  <c r="M3583" i="2" s="1"/>
  <c r="L3594" i="2"/>
  <c r="M3594" i="2" s="1"/>
  <c r="L3608" i="2"/>
  <c r="M3608" i="2" s="1"/>
  <c r="L3622" i="2"/>
  <c r="M3622" i="2" s="1"/>
  <c r="L3633" i="2"/>
  <c r="M3633" i="2" s="1"/>
  <c r="L3647" i="2"/>
  <c r="M3647" i="2" s="1"/>
  <c r="L3658" i="2"/>
  <c r="M3658" i="2" s="1"/>
  <c r="L3672" i="2"/>
  <c r="M3672" i="2" s="1"/>
  <c r="L3686" i="2"/>
  <c r="M3686" i="2" s="1"/>
  <c r="L3697" i="2"/>
  <c r="M3697" i="2" s="1"/>
  <c r="L3711" i="2"/>
  <c r="M3711" i="2" s="1"/>
  <c r="L3722" i="2"/>
  <c r="M3722" i="2" s="1"/>
  <c r="L3736" i="2"/>
  <c r="M3736" i="2" s="1"/>
  <c r="L3750" i="2"/>
  <c r="M3750" i="2" s="1"/>
  <c r="L3761" i="2"/>
  <c r="M3761" i="2" s="1"/>
  <c r="L3775" i="2"/>
  <c r="M3775" i="2" s="1"/>
  <c r="L3786" i="2"/>
  <c r="M3786" i="2" s="1"/>
  <c r="L3800" i="2"/>
  <c r="M3800" i="2" s="1"/>
  <c r="L3814" i="2"/>
  <c r="M3814" i="2" s="1"/>
  <c r="L3825" i="2"/>
  <c r="M3825" i="2" s="1"/>
  <c r="L3839" i="2"/>
  <c r="M3839" i="2" s="1"/>
  <c r="L3850" i="2"/>
  <c r="M3850" i="2" s="1"/>
  <c r="L3864" i="2"/>
  <c r="M3864" i="2" s="1"/>
  <c r="L3878" i="2"/>
  <c r="M3878" i="2" s="1"/>
  <c r="L3889" i="2"/>
  <c r="M3889" i="2" s="1"/>
  <c r="L3903" i="2"/>
  <c r="M3903" i="2" s="1"/>
  <c r="L3914" i="2"/>
  <c r="M3914" i="2" s="1"/>
  <c r="L3928" i="2"/>
  <c r="M3928" i="2" s="1"/>
  <c r="L3942" i="2"/>
  <c r="M3942" i="2" s="1"/>
  <c r="L3953" i="2"/>
  <c r="M3953" i="2" s="1"/>
  <c r="L3967" i="2"/>
  <c r="M3967" i="2" s="1"/>
  <c r="L3978" i="2"/>
  <c r="M3978" i="2" s="1"/>
  <c r="L3992" i="2"/>
  <c r="M3992" i="2" s="1"/>
  <c r="L4006" i="2"/>
  <c r="M4006" i="2" s="1"/>
  <c r="L4017" i="2"/>
  <c r="M4017" i="2" s="1"/>
  <c r="L4031" i="2"/>
  <c r="M4031" i="2" s="1"/>
  <c r="L4042" i="2"/>
  <c r="M4042" i="2" s="1"/>
  <c r="L4056" i="2"/>
  <c r="M4056" i="2" s="1"/>
  <c r="L4070" i="2"/>
  <c r="M4070" i="2" s="1"/>
  <c r="L4081" i="2"/>
  <c r="M4081" i="2" s="1"/>
  <c r="L4095" i="2"/>
  <c r="M4095" i="2" s="1"/>
  <c r="L4106" i="2"/>
  <c r="M4106" i="2" s="1"/>
  <c r="L4120" i="2"/>
  <c r="M4120" i="2" s="1"/>
  <c r="L4134" i="2"/>
  <c r="M4134" i="2" s="1"/>
  <c r="L4145" i="2"/>
  <c r="M4145" i="2" s="1"/>
  <c r="L4158" i="2"/>
  <c r="M4158" i="2" s="1"/>
  <c r="L4168" i="2"/>
  <c r="M4168" i="2" s="1"/>
  <c r="L4178" i="2"/>
  <c r="M4178" i="2" s="1"/>
  <c r="L4187" i="2"/>
  <c r="M4187" i="2" s="1"/>
  <c r="L4195" i="2"/>
  <c r="M4195" i="2" s="1"/>
  <c r="L4203" i="2"/>
  <c r="M4203" i="2" s="1"/>
  <c r="L4211" i="2"/>
  <c r="M4211" i="2" s="1"/>
  <c r="L4219" i="2"/>
  <c r="M4219" i="2" s="1"/>
  <c r="L4227" i="2"/>
  <c r="M4227" i="2" s="1"/>
  <c r="L4235" i="2"/>
  <c r="M4235" i="2" s="1"/>
  <c r="L4243" i="2"/>
  <c r="M4243" i="2" s="1"/>
  <c r="L4251" i="2"/>
  <c r="M4251" i="2" s="1"/>
  <c r="L4259" i="2"/>
  <c r="M4259" i="2" s="1"/>
  <c r="L4267" i="2"/>
  <c r="M4267" i="2" s="1"/>
  <c r="L4275" i="2"/>
  <c r="M4275" i="2" s="1"/>
  <c r="L4283" i="2"/>
  <c r="M4283" i="2" s="1"/>
  <c r="L4291" i="2"/>
  <c r="M4291" i="2" s="1"/>
  <c r="L4299" i="2"/>
  <c r="M4299" i="2" s="1"/>
  <c r="L4307" i="2"/>
  <c r="M4307" i="2" s="1"/>
  <c r="L4315" i="2"/>
  <c r="M4315" i="2" s="1"/>
  <c r="L4323" i="2"/>
  <c r="M4323" i="2" s="1"/>
  <c r="L4331" i="2"/>
  <c r="M4331" i="2" s="1"/>
  <c r="L4339" i="2"/>
  <c r="M4339" i="2" s="1"/>
  <c r="L4347" i="2"/>
  <c r="M4347" i="2" s="1"/>
  <c r="L4355" i="2"/>
  <c r="M4355" i="2" s="1"/>
  <c r="L4363" i="2"/>
  <c r="M4363" i="2" s="1"/>
  <c r="L4371" i="2"/>
  <c r="M4371" i="2" s="1"/>
  <c r="L4379" i="2"/>
  <c r="M4379" i="2" s="1"/>
  <c r="L4387" i="2"/>
  <c r="M4387" i="2" s="1"/>
  <c r="L4395" i="2"/>
  <c r="M4395" i="2" s="1"/>
  <c r="L4403" i="2"/>
  <c r="M4403" i="2" s="1"/>
  <c r="L4411" i="2"/>
  <c r="M4411" i="2" s="1"/>
  <c r="L4419" i="2"/>
  <c r="M4419" i="2" s="1"/>
  <c r="L4427" i="2"/>
  <c r="M4427" i="2" s="1"/>
  <c r="L4435" i="2"/>
  <c r="M4435" i="2" s="1"/>
  <c r="L4443" i="2"/>
  <c r="M4443" i="2" s="1"/>
  <c r="L4451" i="2"/>
  <c r="M4451" i="2" s="1"/>
  <c r="L4459" i="2"/>
  <c r="M4459" i="2" s="1"/>
  <c r="L4467" i="2"/>
  <c r="M4467" i="2" s="1"/>
  <c r="L4475" i="2"/>
  <c r="M4475" i="2" s="1"/>
  <c r="L4483" i="2"/>
  <c r="M4483" i="2" s="1"/>
  <c r="L4491" i="2"/>
  <c r="M4491" i="2" s="1"/>
  <c r="L4499" i="2"/>
  <c r="M4499" i="2" s="1"/>
  <c r="L4507" i="2"/>
  <c r="M4507" i="2" s="1"/>
  <c r="L4515" i="2"/>
  <c r="M4515" i="2" s="1"/>
  <c r="L4523" i="2"/>
  <c r="M4523" i="2" s="1"/>
  <c r="L4531" i="2"/>
  <c r="M4531" i="2" s="1"/>
  <c r="L4539" i="2"/>
  <c r="M4539" i="2" s="1"/>
  <c r="L4547" i="2"/>
  <c r="M4547" i="2" s="1"/>
  <c r="L4555" i="2"/>
  <c r="M4555" i="2" s="1"/>
  <c r="L4563" i="2"/>
  <c r="M4563" i="2" s="1"/>
  <c r="L4571" i="2"/>
  <c r="M4571" i="2" s="1"/>
  <c r="L4579" i="2"/>
  <c r="M4579" i="2" s="1"/>
  <c r="L4587" i="2"/>
  <c r="M4587" i="2" s="1"/>
  <c r="L4595" i="2"/>
  <c r="M4595" i="2" s="1"/>
  <c r="L4603" i="2"/>
  <c r="M4603" i="2" s="1"/>
  <c r="L4611" i="2"/>
  <c r="M4611" i="2" s="1"/>
  <c r="L4619" i="2"/>
  <c r="M4619" i="2" s="1"/>
  <c r="L4627" i="2"/>
  <c r="M4627" i="2" s="1"/>
  <c r="L4635" i="2"/>
  <c r="M4635" i="2" s="1"/>
  <c r="L4643" i="2"/>
  <c r="M4643" i="2" s="1"/>
  <c r="L4651" i="2"/>
  <c r="M4651" i="2" s="1"/>
  <c r="L4659" i="2"/>
  <c r="M4659" i="2" s="1"/>
  <c r="L4667" i="2"/>
  <c r="M4667" i="2" s="1"/>
  <c r="L4675" i="2"/>
  <c r="M4675" i="2" s="1"/>
  <c r="L4683" i="2"/>
  <c r="M4683" i="2" s="1"/>
  <c r="L4691" i="2"/>
  <c r="M4691" i="2" s="1"/>
  <c r="L4699" i="2"/>
  <c r="M4699" i="2" s="1"/>
  <c r="L4707" i="2"/>
  <c r="M4707" i="2" s="1"/>
  <c r="L4715" i="2"/>
  <c r="M4715" i="2" s="1"/>
  <c r="L4723" i="2"/>
  <c r="M4723" i="2" s="1"/>
  <c r="L4731" i="2"/>
  <c r="M4731" i="2" s="1"/>
  <c r="L4739" i="2"/>
  <c r="M4739" i="2" s="1"/>
  <c r="L4747" i="2"/>
  <c r="M4747" i="2" s="1"/>
  <c r="L4755" i="2"/>
  <c r="M4755" i="2" s="1"/>
  <c r="L4763" i="2"/>
  <c r="M4763" i="2" s="1"/>
  <c r="L4771" i="2"/>
  <c r="M4771" i="2" s="1"/>
  <c r="L4779" i="2"/>
  <c r="M4779" i="2" s="1"/>
  <c r="L4787" i="2"/>
  <c r="M4787" i="2" s="1"/>
  <c r="L4795" i="2"/>
  <c r="M4795" i="2" s="1"/>
  <c r="L4803" i="2"/>
  <c r="M4803" i="2" s="1"/>
  <c r="L4811" i="2"/>
  <c r="M4811" i="2" s="1"/>
  <c r="L4819" i="2"/>
  <c r="M4819" i="2" s="1"/>
  <c r="L4827" i="2"/>
  <c r="M4827" i="2" s="1"/>
  <c r="L1773" i="2"/>
  <c r="M1773" i="2" s="1"/>
  <c r="L2161" i="2"/>
  <c r="M2161" i="2" s="1"/>
  <c r="L2450" i="2"/>
  <c r="M2450" i="2" s="1"/>
  <c r="L2592" i="2"/>
  <c r="M2592" i="2" s="1"/>
  <c r="L2688" i="2"/>
  <c r="M2688" i="2" s="1"/>
  <c r="L2803" i="2"/>
  <c r="M2803" i="2" s="1"/>
  <c r="L2930" i="2"/>
  <c r="M2930" i="2" s="1"/>
  <c r="L3026" i="2"/>
  <c r="M3026" i="2" s="1"/>
  <c r="L3152" i="2"/>
  <c r="M3152" i="2" s="1"/>
  <c r="L3267" i="2"/>
  <c r="M3267" i="2" s="1"/>
  <c r="L3348" i="2"/>
  <c r="M3348" i="2" s="1"/>
  <c r="L3411" i="2"/>
  <c r="M3411" i="2" s="1"/>
  <c r="L3470" i="2"/>
  <c r="M3470" i="2" s="1"/>
  <c r="L3496" i="2"/>
  <c r="M3496" i="2" s="1"/>
  <c r="L3521" i="2"/>
  <c r="M3521" i="2" s="1"/>
  <c r="L3546" i="2"/>
  <c r="M3546" i="2" s="1"/>
  <c r="L3574" i="2"/>
  <c r="M3574" i="2" s="1"/>
  <c r="L3599" i="2"/>
  <c r="M3599" i="2" s="1"/>
  <c r="L3624" i="2"/>
  <c r="M3624" i="2" s="1"/>
  <c r="L3649" i="2"/>
  <c r="M3649" i="2" s="1"/>
  <c r="L3674" i="2"/>
  <c r="M3674" i="2" s="1"/>
  <c r="L3702" i="2"/>
  <c r="M3702" i="2" s="1"/>
  <c r="L3727" i="2"/>
  <c r="M3727" i="2" s="1"/>
  <c r="L3752" i="2"/>
  <c r="M3752" i="2" s="1"/>
  <c r="L3777" i="2"/>
  <c r="M3777" i="2" s="1"/>
  <c r="L3802" i="2"/>
  <c r="M3802" i="2" s="1"/>
  <c r="L3830" i="2"/>
  <c r="M3830" i="2" s="1"/>
  <c r="L3855" i="2"/>
  <c r="M3855" i="2" s="1"/>
  <c r="L3880" i="2"/>
  <c r="M3880" i="2" s="1"/>
  <c r="L3905" i="2"/>
  <c r="M3905" i="2" s="1"/>
  <c r="L3930" i="2"/>
  <c r="M3930" i="2" s="1"/>
  <c r="L3958" i="2"/>
  <c r="M3958" i="2" s="1"/>
  <c r="L3983" i="2"/>
  <c r="M3983" i="2" s="1"/>
  <c r="L4008" i="2"/>
  <c r="M4008" i="2" s="1"/>
  <c r="L4033" i="2"/>
  <c r="M4033" i="2" s="1"/>
  <c r="L4058" i="2"/>
  <c r="M4058" i="2" s="1"/>
  <c r="L4086" i="2"/>
  <c r="M4086" i="2" s="1"/>
  <c r="L4111" i="2"/>
  <c r="M4111" i="2" s="1"/>
  <c r="L4136" i="2"/>
  <c r="M4136" i="2" s="1"/>
  <c r="L4160" i="2"/>
  <c r="M4160" i="2" s="1"/>
  <c r="L4181" i="2"/>
  <c r="M4181" i="2" s="1"/>
  <c r="L4197" i="2"/>
  <c r="M4197" i="2" s="1"/>
  <c r="L4210" i="2"/>
  <c r="M4210" i="2" s="1"/>
  <c r="L4222" i="2"/>
  <c r="M4222" i="2" s="1"/>
  <c r="L4236" i="2"/>
  <c r="M4236" i="2" s="1"/>
  <c r="L4248" i="2"/>
  <c r="M4248" i="2" s="1"/>
  <c r="L4261" i="2"/>
  <c r="M4261" i="2" s="1"/>
  <c r="L4274" i="2"/>
  <c r="M4274" i="2" s="1"/>
  <c r="L4286" i="2"/>
  <c r="M4286" i="2" s="1"/>
  <c r="L4300" i="2"/>
  <c r="M4300" i="2" s="1"/>
  <c r="L4312" i="2"/>
  <c r="M4312" i="2" s="1"/>
  <c r="L4325" i="2"/>
  <c r="M4325" i="2" s="1"/>
  <c r="L4338" i="2"/>
  <c r="M4338" i="2" s="1"/>
  <c r="L4350" i="2"/>
  <c r="M4350" i="2" s="1"/>
  <c r="L4364" i="2"/>
  <c r="M4364" i="2" s="1"/>
  <c r="L4376" i="2"/>
  <c r="M4376" i="2" s="1"/>
  <c r="L4389" i="2"/>
  <c r="M4389" i="2" s="1"/>
  <c r="L4402" i="2"/>
  <c r="M4402" i="2" s="1"/>
  <c r="L4414" i="2"/>
  <c r="M4414" i="2" s="1"/>
  <c r="L4428" i="2"/>
  <c r="M4428" i="2" s="1"/>
  <c r="L4440" i="2"/>
  <c r="M4440" i="2" s="1"/>
  <c r="L4453" i="2"/>
  <c r="M4453" i="2" s="1"/>
  <c r="L4466" i="2"/>
  <c r="M4466" i="2" s="1"/>
  <c r="L4478" i="2"/>
  <c r="M4478" i="2" s="1"/>
  <c r="L4492" i="2"/>
  <c r="M4492" i="2" s="1"/>
  <c r="L4504" i="2"/>
  <c r="M4504" i="2" s="1"/>
  <c r="L4517" i="2"/>
  <c r="M4517" i="2" s="1"/>
  <c r="L4530" i="2"/>
  <c r="M4530" i="2" s="1"/>
  <c r="L4542" i="2"/>
  <c r="M4542" i="2" s="1"/>
  <c r="L4556" i="2"/>
  <c r="M4556" i="2" s="1"/>
  <c r="L4568" i="2"/>
  <c r="M4568" i="2" s="1"/>
  <c r="L4581" i="2"/>
  <c r="M4581" i="2" s="1"/>
  <c r="L4594" i="2"/>
  <c r="M4594" i="2" s="1"/>
  <c r="L4606" i="2"/>
  <c r="M4606" i="2" s="1"/>
  <c r="L4620" i="2"/>
  <c r="M4620" i="2" s="1"/>
  <c r="L4632" i="2"/>
  <c r="M4632" i="2" s="1"/>
  <c r="L4645" i="2"/>
  <c r="M4645" i="2" s="1"/>
  <c r="L4658" i="2"/>
  <c r="M4658" i="2" s="1"/>
  <c r="L4670" i="2"/>
  <c r="M4670" i="2" s="1"/>
  <c r="L4684" i="2"/>
  <c r="M4684" i="2" s="1"/>
  <c r="L4696" i="2"/>
  <c r="M4696" i="2" s="1"/>
  <c r="L4709" i="2"/>
  <c r="M4709" i="2" s="1"/>
  <c r="L4721" i="2"/>
  <c r="M4721" i="2" s="1"/>
  <c r="L4732" i="2"/>
  <c r="M4732" i="2" s="1"/>
  <c r="L4742" i="2"/>
  <c r="M4742" i="2" s="1"/>
  <c r="L4753" i="2"/>
  <c r="M4753" i="2" s="1"/>
  <c r="L4764" i="2"/>
  <c r="M4764" i="2" s="1"/>
  <c r="L4774" i="2"/>
  <c r="M4774" i="2" s="1"/>
  <c r="L4785" i="2"/>
  <c r="M4785" i="2" s="1"/>
  <c r="L4796" i="2"/>
  <c r="M4796" i="2" s="1"/>
  <c r="L4806" i="2"/>
  <c r="M4806" i="2" s="1"/>
  <c r="L4817" i="2"/>
  <c r="M4817" i="2" s="1"/>
  <c r="L4828" i="2"/>
  <c r="M4828" i="2" s="1"/>
  <c r="L4837" i="2"/>
  <c r="M4837" i="2" s="1"/>
  <c r="L4846" i="2"/>
  <c r="M4846" i="2" s="1"/>
  <c r="L4854" i="2"/>
  <c r="M4854" i="2" s="1"/>
  <c r="L4862" i="2"/>
  <c r="M4862" i="2" s="1"/>
  <c r="L4870" i="2"/>
  <c r="M4870" i="2" s="1"/>
  <c r="L4878" i="2"/>
  <c r="M4878" i="2" s="1"/>
  <c r="L4886" i="2"/>
  <c r="M4886" i="2" s="1"/>
  <c r="L4894" i="2"/>
  <c r="M4894" i="2" s="1"/>
  <c r="L4902" i="2"/>
  <c r="M4902" i="2" s="1"/>
  <c r="L4910" i="2"/>
  <c r="M4910" i="2" s="1"/>
  <c r="L4918" i="2"/>
  <c r="M4918" i="2" s="1"/>
  <c r="L4926" i="2"/>
  <c r="M4926" i="2" s="1"/>
  <c r="L4934" i="2"/>
  <c r="M4934" i="2" s="1"/>
  <c r="L4942" i="2"/>
  <c r="M4942" i="2" s="1"/>
  <c r="L4950" i="2"/>
  <c r="M4950" i="2" s="1"/>
  <c r="L4958" i="2"/>
  <c r="M4958" i="2" s="1"/>
  <c r="L4966" i="2"/>
  <c r="M4966" i="2" s="1"/>
  <c r="L4974" i="2"/>
  <c r="M4974" i="2" s="1"/>
  <c r="L4982" i="2"/>
  <c r="M4982" i="2" s="1"/>
  <c r="L4990" i="2"/>
  <c r="M4990" i="2" s="1"/>
  <c r="L4998" i="2"/>
  <c r="M4998" i="2" s="1"/>
  <c r="L1878" i="2"/>
  <c r="M1878" i="2" s="1"/>
  <c r="L2242" i="2"/>
  <c r="M2242" i="2" s="1"/>
  <c r="L2451" i="2"/>
  <c r="M2451" i="2" s="1"/>
  <c r="L2594" i="2"/>
  <c r="M2594" i="2" s="1"/>
  <c r="L2720" i="2"/>
  <c r="M2720" i="2" s="1"/>
  <c r="L2816" i="2"/>
  <c r="M2816" i="2" s="1"/>
  <c r="L2931" i="2"/>
  <c r="M2931" i="2" s="1"/>
  <c r="L3058" i="2"/>
  <c r="M3058" i="2" s="1"/>
  <c r="L3154" i="2"/>
  <c r="M3154" i="2" s="1"/>
  <c r="L3280" i="2"/>
  <c r="M3280" i="2" s="1"/>
  <c r="L3370" i="2"/>
  <c r="M3370" i="2" s="1"/>
  <c r="L3412" i="2"/>
  <c r="M3412" i="2" s="1"/>
  <c r="L3471" i="2"/>
  <c r="M3471" i="2" s="1"/>
  <c r="L3497" i="2"/>
  <c r="M3497" i="2" s="1"/>
  <c r="L3522" i="2"/>
  <c r="M3522" i="2" s="1"/>
  <c r="L3550" i="2"/>
  <c r="M3550" i="2" s="1"/>
  <c r="L3575" i="2"/>
  <c r="M3575" i="2" s="1"/>
  <c r="L3600" i="2"/>
  <c r="M3600" i="2" s="1"/>
  <c r="L3625" i="2"/>
  <c r="M3625" i="2" s="1"/>
  <c r="L3650" i="2"/>
  <c r="M3650" i="2" s="1"/>
  <c r="L3678" i="2"/>
  <c r="M3678" i="2" s="1"/>
  <c r="L3703" i="2"/>
  <c r="M3703" i="2" s="1"/>
  <c r="L3728" i="2"/>
  <c r="M3728" i="2" s="1"/>
  <c r="L3753" i="2"/>
  <c r="M3753" i="2" s="1"/>
  <c r="L3778" i="2"/>
  <c r="M3778" i="2" s="1"/>
  <c r="L3806" i="2"/>
  <c r="M3806" i="2" s="1"/>
  <c r="L3831" i="2"/>
  <c r="M3831" i="2" s="1"/>
  <c r="L3856" i="2"/>
  <c r="M3856" i="2" s="1"/>
  <c r="L3881" i="2"/>
  <c r="M3881" i="2" s="1"/>
  <c r="L3906" i="2"/>
  <c r="M3906" i="2" s="1"/>
  <c r="L3934" i="2"/>
  <c r="M3934" i="2" s="1"/>
  <c r="L3959" i="2"/>
  <c r="M3959" i="2" s="1"/>
  <c r="L3984" i="2"/>
  <c r="M3984" i="2" s="1"/>
  <c r="L4009" i="2"/>
  <c r="M4009" i="2" s="1"/>
  <c r="L4034" i="2"/>
  <c r="M4034" i="2" s="1"/>
  <c r="L4062" i="2"/>
  <c r="M4062" i="2" s="1"/>
  <c r="L4087" i="2"/>
  <c r="M4087" i="2" s="1"/>
  <c r="L4112" i="2"/>
  <c r="M4112" i="2" s="1"/>
  <c r="L4137" i="2"/>
  <c r="M4137" i="2" s="1"/>
  <c r="L4161" i="2"/>
  <c r="M4161" i="2" s="1"/>
  <c r="L4182" i="2"/>
  <c r="M4182" i="2" s="1"/>
  <c r="L4198" i="2"/>
  <c r="M4198" i="2" s="1"/>
  <c r="L4212" i="2"/>
  <c r="M4212" i="2" s="1"/>
  <c r="L4224" i="2"/>
  <c r="M4224" i="2" s="1"/>
  <c r="L4237" i="2"/>
  <c r="M4237" i="2" s="1"/>
  <c r="L4250" i="2"/>
  <c r="M4250" i="2" s="1"/>
  <c r="L4262" i="2"/>
  <c r="M4262" i="2" s="1"/>
  <c r="L4276" i="2"/>
  <c r="M4276" i="2" s="1"/>
  <c r="L4288" i="2"/>
  <c r="M4288" i="2" s="1"/>
  <c r="L4301" i="2"/>
  <c r="M4301" i="2" s="1"/>
  <c r="L4314" i="2"/>
  <c r="M4314" i="2" s="1"/>
  <c r="L4326" i="2"/>
  <c r="M4326" i="2" s="1"/>
  <c r="L4340" i="2"/>
  <c r="M4340" i="2" s="1"/>
  <c r="L4352" i="2"/>
  <c r="M4352" i="2" s="1"/>
  <c r="L4365" i="2"/>
  <c r="M4365" i="2" s="1"/>
  <c r="L4378" i="2"/>
  <c r="M4378" i="2" s="1"/>
  <c r="L4390" i="2"/>
  <c r="M4390" i="2" s="1"/>
  <c r="L4404" i="2"/>
  <c r="M4404" i="2" s="1"/>
  <c r="L4416" i="2"/>
  <c r="M4416" i="2" s="1"/>
  <c r="L4429" i="2"/>
  <c r="M4429" i="2" s="1"/>
  <c r="L4442" i="2"/>
  <c r="M4442" i="2" s="1"/>
  <c r="L4454" i="2"/>
  <c r="M4454" i="2" s="1"/>
  <c r="L4468" i="2"/>
  <c r="M4468" i="2" s="1"/>
  <c r="L4480" i="2"/>
  <c r="M4480" i="2" s="1"/>
  <c r="L4493" i="2"/>
  <c r="M4493" i="2" s="1"/>
  <c r="L4506" i="2"/>
  <c r="M4506" i="2" s="1"/>
  <c r="L4518" i="2"/>
  <c r="M4518" i="2" s="1"/>
  <c r="L4532" i="2"/>
  <c r="M4532" i="2" s="1"/>
  <c r="L4544" i="2"/>
  <c r="M4544" i="2" s="1"/>
  <c r="L4557" i="2"/>
  <c r="M4557" i="2" s="1"/>
  <c r="L4570" i="2"/>
  <c r="M4570" i="2" s="1"/>
  <c r="L4582" i="2"/>
  <c r="M4582" i="2" s="1"/>
  <c r="L4596" i="2"/>
  <c r="M4596" i="2" s="1"/>
  <c r="L4608" i="2"/>
  <c r="M4608" i="2" s="1"/>
  <c r="L4621" i="2"/>
  <c r="M4621" i="2" s="1"/>
  <c r="L4634" i="2"/>
  <c r="M4634" i="2" s="1"/>
  <c r="L4646" i="2"/>
  <c r="M4646" i="2" s="1"/>
  <c r="L4660" i="2"/>
  <c r="M4660" i="2" s="1"/>
  <c r="L4672" i="2"/>
  <c r="M4672" i="2" s="1"/>
  <c r="L4685" i="2"/>
  <c r="M4685" i="2" s="1"/>
  <c r="L4698" i="2"/>
  <c r="M4698" i="2" s="1"/>
  <c r="L4710" i="2"/>
  <c r="M4710" i="2" s="1"/>
  <c r="L4722" i="2"/>
  <c r="M4722" i="2" s="1"/>
  <c r="L4733" i="2"/>
  <c r="M4733" i="2" s="1"/>
  <c r="L4744" i="2"/>
  <c r="M4744" i="2" s="1"/>
  <c r="L4754" i="2"/>
  <c r="M4754" i="2" s="1"/>
  <c r="L4765" i="2"/>
  <c r="M4765" i="2" s="1"/>
  <c r="L4776" i="2"/>
  <c r="M4776" i="2" s="1"/>
  <c r="L4786" i="2"/>
  <c r="M4786" i="2" s="1"/>
  <c r="L4797" i="2"/>
  <c r="M4797" i="2" s="1"/>
  <c r="L4808" i="2"/>
  <c r="M4808" i="2" s="1"/>
  <c r="L4818" i="2"/>
  <c r="M4818" i="2" s="1"/>
  <c r="L4829" i="2"/>
  <c r="M4829" i="2" s="1"/>
  <c r="L4838" i="2"/>
  <c r="M4838" i="2" s="1"/>
  <c r="L4847" i="2"/>
  <c r="M4847" i="2" s="1"/>
  <c r="L4855" i="2"/>
  <c r="M4855" i="2" s="1"/>
  <c r="L4863" i="2"/>
  <c r="M4863" i="2" s="1"/>
  <c r="L4871" i="2"/>
  <c r="M4871" i="2" s="1"/>
  <c r="L4879" i="2"/>
  <c r="M4879" i="2" s="1"/>
  <c r="L4887" i="2"/>
  <c r="M4887" i="2" s="1"/>
  <c r="L4895" i="2"/>
  <c r="M4895" i="2" s="1"/>
  <c r="L4903" i="2"/>
  <c r="M4903" i="2" s="1"/>
  <c r="L4911" i="2"/>
  <c r="M4911" i="2" s="1"/>
  <c r="L4919" i="2"/>
  <c r="M4919" i="2" s="1"/>
  <c r="L4927" i="2"/>
  <c r="M4927" i="2" s="1"/>
  <c r="L4935" i="2"/>
  <c r="M4935" i="2" s="1"/>
  <c r="L4943" i="2"/>
  <c r="M4943" i="2" s="1"/>
  <c r="L4951" i="2"/>
  <c r="M4951" i="2" s="1"/>
  <c r="L4959" i="2"/>
  <c r="M4959" i="2" s="1"/>
  <c r="L4967" i="2"/>
  <c r="M4967" i="2" s="1"/>
  <c r="L4975" i="2"/>
  <c r="M4975" i="2" s="1"/>
  <c r="L4983" i="2"/>
  <c r="M4983" i="2" s="1"/>
  <c r="L4991" i="2"/>
  <c r="M4991" i="2" s="1"/>
  <c r="L4999" i="2"/>
  <c r="M4999" i="2" s="1"/>
  <c r="L1879" i="2"/>
  <c r="M1879" i="2" s="1"/>
  <c r="L2274" i="2"/>
  <c r="M2274" i="2" s="1"/>
  <c r="L2493" i="2"/>
  <c r="M2493" i="2" s="1"/>
  <c r="L2595" i="2"/>
  <c r="M2595" i="2" s="1"/>
  <c r="L2722" i="2"/>
  <c r="M2722" i="2" s="1"/>
  <c r="L2848" i="2"/>
  <c r="M2848" i="2" s="1"/>
  <c r="L2944" i="2"/>
  <c r="M2944" i="2" s="1"/>
  <c r="L3059" i="2"/>
  <c r="M3059" i="2" s="1"/>
  <c r="L3186" i="2"/>
  <c r="M3186" i="2" s="1"/>
  <c r="L3282" i="2"/>
  <c r="M3282" i="2" s="1"/>
  <c r="L3371" i="2"/>
  <c r="M3371" i="2" s="1"/>
  <c r="L3427" i="2"/>
  <c r="M3427" i="2" s="1"/>
  <c r="L3472" i="2"/>
  <c r="M3472" i="2" s="1"/>
  <c r="L3502" i="2"/>
  <c r="M3502" i="2" s="1"/>
  <c r="L3527" i="2"/>
  <c r="M3527" i="2" s="1"/>
  <c r="L3552" i="2"/>
  <c r="M3552" i="2" s="1"/>
  <c r="L3577" i="2"/>
  <c r="M3577" i="2" s="1"/>
  <c r="L3602" i="2"/>
  <c r="M3602" i="2" s="1"/>
  <c r="L3630" i="2"/>
  <c r="M3630" i="2" s="1"/>
  <c r="L3655" i="2"/>
  <c r="M3655" i="2" s="1"/>
  <c r="L3680" i="2"/>
  <c r="M3680" i="2" s="1"/>
  <c r="L3705" i="2"/>
  <c r="M3705" i="2" s="1"/>
  <c r="L3730" i="2"/>
  <c r="M3730" i="2" s="1"/>
  <c r="L3758" i="2"/>
  <c r="M3758" i="2" s="1"/>
  <c r="L3783" i="2"/>
  <c r="M3783" i="2" s="1"/>
  <c r="L3808" i="2"/>
  <c r="M3808" i="2" s="1"/>
  <c r="L3833" i="2"/>
  <c r="M3833" i="2" s="1"/>
  <c r="L3858" i="2"/>
  <c r="M3858" i="2" s="1"/>
  <c r="L3886" i="2"/>
  <c r="M3886" i="2" s="1"/>
  <c r="L3911" i="2"/>
  <c r="M3911" i="2" s="1"/>
  <c r="L3936" i="2"/>
  <c r="M3936" i="2" s="1"/>
  <c r="L3961" i="2"/>
  <c r="M3961" i="2" s="1"/>
  <c r="L3986" i="2"/>
  <c r="M3986" i="2" s="1"/>
  <c r="L4014" i="2"/>
  <c r="M4014" i="2" s="1"/>
  <c r="L4039" i="2"/>
  <c r="M4039" i="2" s="1"/>
  <c r="L4064" i="2"/>
  <c r="M4064" i="2" s="1"/>
  <c r="L4089" i="2"/>
  <c r="M4089" i="2" s="1"/>
  <c r="L4114" i="2"/>
  <c r="M4114" i="2" s="1"/>
  <c r="L4142" i="2"/>
  <c r="M4142" i="2" s="1"/>
  <c r="L4165" i="2"/>
  <c r="M4165" i="2" s="1"/>
  <c r="L4184" i="2"/>
  <c r="M4184" i="2" s="1"/>
  <c r="L4200" i="2"/>
  <c r="M4200" i="2" s="1"/>
  <c r="L4213" i="2"/>
  <c r="M4213" i="2" s="1"/>
  <c r="L4226" i="2"/>
  <c r="M4226" i="2" s="1"/>
  <c r="L4238" i="2"/>
  <c r="M4238" i="2" s="1"/>
  <c r="L4252" i="2"/>
  <c r="M4252" i="2" s="1"/>
  <c r="L4264" i="2"/>
  <c r="M4264" i="2" s="1"/>
  <c r="L4277" i="2"/>
  <c r="M4277" i="2" s="1"/>
  <c r="L4290" i="2"/>
  <c r="M4290" i="2" s="1"/>
  <c r="L4302" i="2"/>
  <c r="M4302" i="2" s="1"/>
  <c r="L4316" i="2"/>
  <c r="M4316" i="2" s="1"/>
  <c r="L4328" i="2"/>
  <c r="M4328" i="2" s="1"/>
  <c r="L4341" i="2"/>
  <c r="M4341" i="2" s="1"/>
  <c r="L4354" i="2"/>
  <c r="M4354" i="2" s="1"/>
  <c r="L4366" i="2"/>
  <c r="M4366" i="2" s="1"/>
  <c r="L4380" i="2"/>
  <c r="M4380" i="2" s="1"/>
  <c r="L4392" i="2"/>
  <c r="M4392" i="2" s="1"/>
  <c r="L4405" i="2"/>
  <c r="M4405" i="2" s="1"/>
  <c r="L4418" i="2"/>
  <c r="M4418" i="2" s="1"/>
  <c r="L4430" i="2"/>
  <c r="M4430" i="2" s="1"/>
  <c r="L4444" i="2"/>
  <c r="M4444" i="2" s="1"/>
  <c r="L4456" i="2"/>
  <c r="M4456" i="2" s="1"/>
  <c r="L4469" i="2"/>
  <c r="M4469" i="2" s="1"/>
  <c r="L4482" i="2"/>
  <c r="M4482" i="2" s="1"/>
  <c r="L4494" i="2"/>
  <c r="M4494" i="2" s="1"/>
  <c r="L4508" i="2"/>
  <c r="M4508" i="2" s="1"/>
  <c r="L4520" i="2"/>
  <c r="M4520" i="2" s="1"/>
  <c r="L4533" i="2"/>
  <c r="M4533" i="2" s="1"/>
  <c r="L4546" i="2"/>
  <c r="M4546" i="2" s="1"/>
  <c r="L4558" i="2"/>
  <c r="M4558" i="2" s="1"/>
  <c r="L4572" i="2"/>
  <c r="M4572" i="2" s="1"/>
  <c r="L4584" i="2"/>
  <c r="M4584" i="2" s="1"/>
  <c r="L4597" i="2"/>
  <c r="M4597" i="2" s="1"/>
  <c r="L4610" i="2"/>
  <c r="M4610" i="2" s="1"/>
  <c r="L4622" i="2"/>
  <c r="M4622" i="2" s="1"/>
  <c r="L4636" i="2"/>
  <c r="M4636" i="2" s="1"/>
  <c r="L4648" i="2"/>
  <c r="M4648" i="2" s="1"/>
  <c r="L4661" i="2"/>
  <c r="M4661" i="2" s="1"/>
  <c r="L4674" i="2"/>
  <c r="M4674" i="2" s="1"/>
  <c r="L4686" i="2"/>
  <c r="M4686" i="2" s="1"/>
  <c r="L4700" i="2"/>
  <c r="M4700" i="2" s="1"/>
  <c r="L4712" i="2"/>
  <c r="M4712" i="2" s="1"/>
  <c r="L4724" i="2"/>
  <c r="M4724" i="2" s="1"/>
  <c r="L4734" i="2"/>
  <c r="M4734" i="2" s="1"/>
  <c r="L4745" i="2"/>
  <c r="M4745" i="2" s="1"/>
  <c r="L4756" i="2"/>
  <c r="M4756" i="2" s="1"/>
  <c r="L4766" i="2"/>
  <c r="M4766" i="2" s="1"/>
  <c r="L4777" i="2"/>
  <c r="M4777" i="2" s="1"/>
  <c r="L4788" i="2"/>
  <c r="M4788" i="2" s="1"/>
  <c r="L4798" i="2"/>
  <c r="M4798" i="2" s="1"/>
  <c r="L4809" i="2"/>
  <c r="M4809" i="2" s="1"/>
  <c r="L4820" i="2"/>
  <c r="M4820" i="2" s="1"/>
  <c r="L4830" i="2"/>
  <c r="M4830" i="2" s="1"/>
  <c r="L4840" i="2"/>
  <c r="M4840" i="2" s="1"/>
  <c r="L4848" i="2"/>
  <c r="M4848" i="2" s="1"/>
  <c r="L4856" i="2"/>
  <c r="M4856" i="2" s="1"/>
  <c r="L4864" i="2"/>
  <c r="M4864" i="2" s="1"/>
  <c r="L4872" i="2"/>
  <c r="M4872" i="2" s="1"/>
  <c r="L4880" i="2"/>
  <c r="M4880" i="2" s="1"/>
  <c r="L4888" i="2"/>
  <c r="M4888" i="2" s="1"/>
  <c r="L4896" i="2"/>
  <c r="M4896" i="2" s="1"/>
  <c r="L4904" i="2"/>
  <c r="M4904" i="2" s="1"/>
  <c r="L4912" i="2"/>
  <c r="M4912" i="2" s="1"/>
  <c r="L4920" i="2"/>
  <c r="M4920" i="2" s="1"/>
  <c r="L4928" i="2"/>
  <c r="M4928" i="2" s="1"/>
  <c r="L4936" i="2"/>
  <c r="M4936" i="2" s="1"/>
  <c r="L4944" i="2"/>
  <c r="M4944" i="2" s="1"/>
  <c r="L4952" i="2"/>
  <c r="M4952" i="2" s="1"/>
  <c r="L4960" i="2"/>
  <c r="M4960" i="2" s="1"/>
  <c r="L4968" i="2"/>
  <c r="M4968" i="2" s="1"/>
  <c r="L4976" i="2"/>
  <c r="M4976" i="2" s="1"/>
  <c r="L4984" i="2"/>
  <c r="M4984" i="2" s="1"/>
  <c r="L4992" i="2"/>
  <c r="M4992" i="2" s="1"/>
  <c r="L5000" i="2"/>
  <c r="M5000" i="2" s="1"/>
  <c r="L2033" i="2"/>
  <c r="M2033" i="2" s="1"/>
  <c r="L2369" i="2"/>
  <c r="M2369" i="2" s="1"/>
  <c r="L2514" i="2"/>
  <c r="M2514" i="2" s="1"/>
  <c r="L2640" i="2"/>
  <c r="M2640" i="2" s="1"/>
  <c r="L2755" i="2"/>
  <c r="M2755" i="2" s="1"/>
  <c r="L2851" i="2"/>
  <c r="M2851" i="2" s="1"/>
  <c r="L2978" i="2"/>
  <c r="M2978" i="2" s="1"/>
  <c r="L3104" i="2"/>
  <c r="M3104" i="2" s="1"/>
  <c r="L3200" i="2"/>
  <c r="M3200" i="2" s="1"/>
  <c r="L3312" i="2"/>
  <c r="M3312" i="2" s="1"/>
  <c r="L3387" i="2"/>
  <c r="M3387" i="2" s="1"/>
  <c r="L3435" i="2"/>
  <c r="M3435" i="2" s="1"/>
  <c r="L3482" i="2"/>
  <c r="M3482" i="2" s="1"/>
  <c r="L3510" i="2"/>
  <c r="M3510" i="2" s="1"/>
  <c r="L3535" i="2"/>
  <c r="M3535" i="2" s="1"/>
  <c r="L3560" i="2"/>
  <c r="M3560" i="2" s="1"/>
  <c r="L3585" i="2"/>
  <c r="M3585" i="2" s="1"/>
  <c r="L3610" i="2"/>
  <c r="M3610" i="2" s="1"/>
  <c r="L3638" i="2"/>
  <c r="M3638" i="2" s="1"/>
  <c r="L3663" i="2"/>
  <c r="M3663" i="2" s="1"/>
  <c r="L3688" i="2"/>
  <c r="M3688" i="2" s="1"/>
  <c r="L3713" i="2"/>
  <c r="M3713" i="2" s="1"/>
  <c r="L3738" i="2"/>
  <c r="M3738" i="2" s="1"/>
  <c r="L3766" i="2"/>
  <c r="M3766" i="2" s="1"/>
  <c r="L3791" i="2"/>
  <c r="M3791" i="2" s="1"/>
  <c r="L3816" i="2"/>
  <c r="M3816" i="2" s="1"/>
  <c r="L3841" i="2"/>
  <c r="M3841" i="2" s="1"/>
  <c r="L3866" i="2"/>
  <c r="M3866" i="2" s="1"/>
  <c r="L3894" i="2"/>
  <c r="M3894" i="2" s="1"/>
  <c r="L3919" i="2"/>
  <c r="M3919" i="2" s="1"/>
  <c r="L3944" i="2"/>
  <c r="M3944" i="2" s="1"/>
  <c r="L3969" i="2"/>
  <c r="M3969" i="2" s="1"/>
  <c r="L3994" i="2"/>
  <c r="M3994" i="2" s="1"/>
  <c r="L4022" i="2"/>
  <c r="M4022" i="2" s="1"/>
  <c r="L4047" i="2"/>
  <c r="M4047" i="2" s="1"/>
  <c r="L4072" i="2"/>
  <c r="M4072" i="2" s="1"/>
  <c r="L4097" i="2"/>
  <c r="M4097" i="2" s="1"/>
  <c r="L4122" i="2"/>
  <c r="M4122" i="2" s="1"/>
  <c r="L4150" i="2"/>
  <c r="M4150" i="2" s="1"/>
  <c r="L4170" i="2"/>
  <c r="M4170" i="2" s="1"/>
  <c r="L4189" i="2"/>
  <c r="M4189" i="2" s="1"/>
  <c r="L4204" i="2"/>
  <c r="M4204" i="2" s="1"/>
  <c r="L4216" i="2"/>
  <c r="M4216" i="2" s="1"/>
  <c r="L4229" i="2"/>
  <c r="M4229" i="2" s="1"/>
  <c r="L4242" i="2"/>
  <c r="M4242" i="2" s="1"/>
  <c r="L4254" i="2"/>
  <c r="M4254" i="2" s="1"/>
  <c r="L4268" i="2"/>
  <c r="M4268" i="2" s="1"/>
  <c r="L4280" i="2"/>
  <c r="M4280" i="2" s="1"/>
  <c r="L4293" i="2"/>
  <c r="M4293" i="2" s="1"/>
  <c r="L4306" i="2"/>
  <c r="M4306" i="2" s="1"/>
  <c r="L4318" i="2"/>
  <c r="M4318" i="2" s="1"/>
  <c r="L4332" i="2"/>
  <c r="M4332" i="2" s="1"/>
  <c r="L4344" i="2"/>
  <c r="M4344" i="2" s="1"/>
  <c r="L4357" i="2"/>
  <c r="M4357" i="2" s="1"/>
  <c r="L4370" i="2"/>
  <c r="M4370" i="2" s="1"/>
  <c r="L4382" i="2"/>
  <c r="M4382" i="2" s="1"/>
  <c r="L4396" i="2"/>
  <c r="M4396" i="2" s="1"/>
  <c r="L4408" i="2"/>
  <c r="M4408" i="2" s="1"/>
  <c r="L4421" i="2"/>
  <c r="M4421" i="2" s="1"/>
  <c r="L4434" i="2"/>
  <c r="M4434" i="2" s="1"/>
  <c r="L4446" i="2"/>
  <c r="M4446" i="2" s="1"/>
  <c r="L4460" i="2"/>
  <c r="M4460" i="2" s="1"/>
  <c r="L4472" i="2"/>
  <c r="M4472" i="2" s="1"/>
  <c r="L4485" i="2"/>
  <c r="M4485" i="2" s="1"/>
  <c r="L4498" i="2"/>
  <c r="M4498" i="2" s="1"/>
  <c r="L4510" i="2"/>
  <c r="M4510" i="2" s="1"/>
  <c r="L4524" i="2"/>
  <c r="M4524" i="2" s="1"/>
  <c r="L4536" i="2"/>
  <c r="M4536" i="2" s="1"/>
  <c r="L4549" i="2"/>
  <c r="M4549" i="2" s="1"/>
  <c r="L4562" i="2"/>
  <c r="M4562" i="2" s="1"/>
  <c r="L4574" i="2"/>
  <c r="M4574" i="2" s="1"/>
  <c r="L4588" i="2"/>
  <c r="M4588" i="2" s="1"/>
  <c r="L4600" i="2"/>
  <c r="M4600" i="2" s="1"/>
  <c r="L4613" i="2"/>
  <c r="M4613" i="2" s="1"/>
  <c r="L4626" i="2"/>
  <c r="M4626" i="2" s="1"/>
  <c r="L4638" i="2"/>
  <c r="M4638" i="2" s="1"/>
  <c r="L4652" i="2"/>
  <c r="M4652" i="2" s="1"/>
  <c r="L4664" i="2"/>
  <c r="M4664" i="2" s="1"/>
  <c r="L4677" i="2"/>
  <c r="M4677" i="2" s="1"/>
  <c r="L4690" i="2"/>
  <c r="M4690" i="2" s="1"/>
  <c r="L4702" i="2"/>
  <c r="M4702" i="2" s="1"/>
  <c r="L4716" i="2"/>
  <c r="M4716" i="2" s="1"/>
  <c r="L4726" i="2"/>
  <c r="M4726" i="2" s="1"/>
  <c r="L4737" i="2"/>
  <c r="M4737" i="2" s="1"/>
  <c r="L4748" i="2"/>
  <c r="M4748" i="2" s="1"/>
  <c r="L4758" i="2"/>
  <c r="M4758" i="2" s="1"/>
  <c r="L4769" i="2"/>
  <c r="M4769" i="2" s="1"/>
  <c r="L4780" i="2"/>
  <c r="M4780" i="2" s="1"/>
  <c r="L4790" i="2"/>
  <c r="M4790" i="2" s="1"/>
  <c r="L4801" i="2"/>
  <c r="M4801" i="2" s="1"/>
  <c r="L4812" i="2"/>
  <c r="M4812" i="2" s="1"/>
  <c r="L4822" i="2"/>
  <c r="M4822" i="2" s="1"/>
  <c r="L4833" i="2"/>
  <c r="M4833" i="2" s="1"/>
  <c r="L4842" i="2"/>
  <c r="M4842" i="2" s="1"/>
  <c r="L4850" i="2"/>
  <c r="M4850" i="2" s="1"/>
  <c r="L4858" i="2"/>
  <c r="M4858" i="2" s="1"/>
  <c r="L4866" i="2"/>
  <c r="M4866" i="2" s="1"/>
  <c r="L4874" i="2"/>
  <c r="M4874" i="2" s="1"/>
  <c r="L4882" i="2"/>
  <c r="M4882" i="2" s="1"/>
  <c r="L4890" i="2"/>
  <c r="M4890" i="2" s="1"/>
  <c r="L4898" i="2"/>
  <c r="M4898" i="2" s="1"/>
  <c r="L4906" i="2"/>
  <c r="M4906" i="2" s="1"/>
  <c r="L4914" i="2"/>
  <c r="M4914" i="2" s="1"/>
  <c r="L4922" i="2"/>
  <c r="M4922" i="2" s="1"/>
  <c r="L4930" i="2"/>
  <c r="M4930" i="2" s="1"/>
  <c r="L4938" i="2"/>
  <c r="M4938" i="2" s="1"/>
  <c r="L4946" i="2"/>
  <c r="M4946" i="2" s="1"/>
  <c r="L4954" i="2"/>
  <c r="M4954" i="2" s="1"/>
  <c r="L4962" i="2"/>
  <c r="M4962" i="2" s="1"/>
  <c r="L4970" i="2"/>
  <c r="M4970" i="2" s="1"/>
  <c r="L4978" i="2"/>
  <c r="M4978" i="2" s="1"/>
  <c r="L4986" i="2"/>
  <c r="M4986" i="2" s="1"/>
  <c r="L4994" i="2"/>
  <c r="M4994" i="2" s="1"/>
  <c r="L2065" i="2"/>
  <c r="M2065" i="2" s="1"/>
  <c r="L2370" i="2"/>
  <c r="M2370" i="2" s="1"/>
  <c r="L2546" i="2"/>
  <c r="M2546" i="2" s="1"/>
  <c r="L2642" i="2"/>
  <c r="M2642" i="2" s="1"/>
  <c r="L2768" i="2"/>
  <c r="M2768" i="2" s="1"/>
  <c r="L2883" i="2"/>
  <c r="M2883" i="2" s="1"/>
  <c r="L2979" i="2"/>
  <c r="M2979" i="2" s="1"/>
  <c r="L3106" i="2"/>
  <c r="M3106" i="2" s="1"/>
  <c r="L3232" i="2"/>
  <c r="M3232" i="2" s="1"/>
  <c r="L3322" i="2"/>
  <c r="M3322" i="2" s="1"/>
  <c r="L3388" i="2"/>
  <c r="M3388" i="2" s="1"/>
  <c r="L3450" i="2"/>
  <c r="M3450" i="2" s="1"/>
  <c r="L3486" i="2"/>
  <c r="M3486" i="2" s="1"/>
  <c r="L3511" i="2"/>
  <c r="M3511" i="2" s="1"/>
  <c r="L3536" i="2"/>
  <c r="M3536" i="2" s="1"/>
  <c r="L3561" i="2"/>
  <c r="M3561" i="2" s="1"/>
  <c r="L3586" i="2"/>
  <c r="M3586" i="2" s="1"/>
  <c r="L3614" i="2"/>
  <c r="M3614" i="2" s="1"/>
  <c r="L3639" i="2"/>
  <c r="M3639" i="2" s="1"/>
  <c r="L3664" i="2"/>
  <c r="M3664" i="2" s="1"/>
  <c r="L3689" i="2"/>
  <c r="M3689" i="2" s="1"/>
  <c r="L3714" i="2"/>
  <c r="M3714" i="2" s="1"/>
  <c r="L3742" i="2"/>
  <c r="M3742" i="2" s="1"/>
  <c r="L3767" i="2"/>
  <c r="M3767" i="2" s="1"/>
  <c r="L3792" i="2"/>
  <c r="M3792" i="2" s="1"/>
  <c r="L3817" i="2"/>
  <c r="M3817" i="2" s="1"/>
  <c r="L3842" i="2"/>
  <c r="M3842" i="2" s="1"/>
  <c r="L3870" i="2"/>
  <c r="M3870" i="2" s="1"/>
  <c r="L3895" i="2"/>
  <c r="M3895" i="2" s="1"/>
  <c r="L3920" i="2"/>
  <c r="M3920" i="2" s="1"/>
  <c r="L3945" i="2"/>
  <c r="M3945" i="2" s="1"/>
  <c r="L3970" i="2"/>
  <c r="M3970" i="2" s="1"/>
  <c r="L3998" i="2"/>
  <c r="M3998" i="2" s="1"/>
  <c r="L4023" i="2"/>
  <c r="M4023" i="2" s="1"/>
  <c r="L4048" i="2"/>
  <c r="M4048" i="2" s="1"/>
  <c r="L4073" i="2"/>
  <c r="M4073" i="2" s="1"/>
  <c r="L4098" i="2"/>
  <c r="M4098" i="2" s="1"/>
  <c r="L4126" i="2"/>
  <c r="M4126" i="2" s="1"/>
  <c r="L4151" i="2"/>
  <c r="M4151" i="2" s="1"/>
  <c r="L4173" i="2"/>
  <c r="M4173" i="2" s="1"/>
  <c r="L4190" i="2"/>
  <c r="M4190" i="2" s="1"/>
  <c r="L4205" i="2"/>
  <c r="M4205" i="2" s="1"/>
  <c r="L4218" i="2"/>
  <c r="M4218" i="2" s="1"/>
  <c r="L4230" i="2"/>
  <c r="M4230" i="2" s="1"/>
  <c r="L4244" i="2"/>
  <c r="M4244" i="2" s="1"/>
  <c r="L4256" i="2"/>
  <c r="M4256" i="2" s="1"/>
  <c r="L4269" i="2"/>
  <c r="M4269" i="2" s="1"/>
  <c r="L4282" i="2"/>
  <c r="M4282" i="2" s="1"/>
  <c r="L4294" i="2"/>
  <c r="M4294" i="2" s="1"/>
  <c r="L4308" i="2"/>
  <c r="M4308" i="2" s="1"/>
  <c r="L4320" i="2"/>
  <c r="M4320" i="2" s="1"/>
  <c r="L4333" i="2"/>
  <c r="M4333" i="2" s="1"/>
  <c r="L4346" i="2"/>
  <c r="M4346" i="2" s="1"/>
  <c r="L4358" i="2"/>
  <c r="M4358" i="2" s="1"/>
  <c r="L4372" i="2"/>
  <c r="M4372" i="2" s="1"/>
  <c r="L4384" i="2"/>
  <c r="M4384" i="2" s="1"/>
  <c r="L4397" i="2"/>
  <c r="M4397" i="2" s="1"/>
  <c r="L4410" i="2"/>
  <c r="M4410" i="2" s="1"/>
  <c r="L4422" i="2"/>
  <c r="M4422" i="2" s="1"/>
  <c r="L4436" i="2"/>
  <c r="M4436" i="2" s="1"/>
  <c r="L4448" i="2"/>
  <c r="M4448" i="2" s="1"/>
  <c r="L4461" i="2"/>
  <c r="M4461" i="2" s="1"/>
  <c r="L4474" i="2"/>
  <c r="M4474" i="2" s="1"/>
  <c r="L4486" i="2"/>
  <c r="M4486" i="2" s="1"/>
  <c r="L4500" i="2"/>
  <c r="M4500" i="2" s="1"/>
  <c r="L4512" i="2"/>
  <c r="M4512" i="2" s="1"/>
  <c r="L4525" i="2"/>
  <c r="M4525" i="2" s="1"/>
  <c r="L4538" i="2"/>
  <c r="M4538" i="2" s="1"/>
  <c r="L4550" i="2"/>
  <c r="M4550" i="2" s="1"/>
  <c r="L4564" i="2"/>
  <c r="M4564" i="2" s="1"/>
  <c r="L4576" i="2"/>
  <c r="M4576" i="2" s="1"/>
  <c r="L4589" i="2"/>
  <c r="M4589" i="2" s="1"/>
  <c r="L4602" i="2"/>
  <c r="M4602" i="2" s="1"/>
  <c r="L4614" i="2"/>
  <c r="M4614" i="2" s="1"/>
  <c r="L4628" i="2"/>
  <c r="M4628" i="2" s="1"/>
  <c r="L4640" i="2"/>
  <c r="M4640" i="2" s="1"/>
  <c r="L4653" i="2"/>
  <c r="M4653" i="2" s="1"/>
  <c r="L4666" i="2"/>
  <c r="M4666" i="2" s="1"/>
  <c r="L4678" i="2"/>
  <c r="M4678" i="2" s="1"/>
  <c r="L4692" i="2"/>
  <c r="M4692" i="2" s="1"/>
  <c r="L4704" i="2"/>
  <c r="M4704" i="2" s="1"/>
  <c r="L4717" i="2"/>
  <c r="M4717" i="2" s="1"/>
  <c r="L4728" i="2"/>
  <c r="M4728" i="2" s="1"/>
  <c r="L4738" i="2"/>
  <c r="M4738" i="2" s="1"/>
  <c r="L4749" i="2"/>
  <c r="M4749" i="2" s="1"/>
  <c r="L4760" i="2"/>
  <c r="M4760" i="2" s="1"/>
  <c r="L4770" i="2"/>
  <c r="M4770" i="2" s="1"/>
  <c r="L4781" i="2"/>
  <c r="M4781" i="2" s="1"/>
  <c r="L4792" i="2"/>
  <c r="M4792" i="2" s="1"/>
  <c r="L4802" i="2"/>
  <c r="M4802" i="2" s="1"/>
  <c r="L4813" i="2"/>
  <c r="M4813" i="2" s="1"/>
  <c r="L4824" i="2"/>
  <c r="M4824" i="2" s="1"/>
  <c r="L4834" i="2"/>
  <c r="M4834" i="2" s="1"/>
  <c r="L4843" i="2"/>
  <c r="M4843" i="2" s="1"/>
  <c r="L4851" i="2"/>
  <c r="M4851" i="2" s="1"/>
  <c r="L4859" i="2"/>
  <c r="M4859" i="2" s="1"/>
  <c r="L4867" i="2"/>
  <c r="M4867" i="2" s="1"/>
  <c r="L4875" i="2"/>
  <c r="M4875" i="2" s="1"/>
  <c r="L4883" i="2"/>
  <c r="M4883" i="2" s="1"/>
  <c r="L4891" i="2"/>
  <c r="M4891" i="2" s="1"/>
  <c r="L4899" i="2"/>
  <c r="M4899" i="2" s="1"/>
  <c r="L4907" i="2"/>
  <c r="M4907" i="2" s="1"/>
  <c r="L4915" i="2"/>
  <c r="M4915" i="2" s="1"/>
  <c r="L4923" i="2"/>
  <c r="M4923" i="2" s="1"/>
  <c r="L4931" i="2"/>
  <c r="M4931" i="2" s="1"/>
  <c r="L4939" i="2"/>
  <c r="M4939" i="2" s="1"/>
  <c r="L4947" i="2"/>
  <c r="M4947" i="2" s="1"/>
  <c r="L4955" i="2"/>
  <c r="M4955" i="2" s="1"/>
  <c r="L4963" i="2"/>
  <c r="M4963" i="2" s="1"/>
  <c r="L4971" i="2"/>
  <c r="M4971" i="2" s="1"/>
  <c r="L4979" i="2"/>
  <c r="M4979" i="2" s="1"/>
  <c r="L4987" i="2"/>
  <c r="M4987" i="2" s="1"/>
  <c r="L4995" i="2"/>
  <c r="M4995" i="2" s="1"/>
  <c r="L2024" i="2"/>
  <c r="M2024" i="2" s="1"/>
  <c r="L2560" i="2"/>
  <c r="M2560" i="2" s="1"/>
  <c r="L2896" i="2"/>
  <c r="M2896" i="2" s="1"/>
  <c r="L3187" i="2"/>
  <c r="M3187" i="2" s="1"/>
  <c r="L3410" i="2"/>
  <c r="M3410" i="2" s="1"/>
  <c r="L3513" i="2"/>
  <c r="M3513" i="2" s="1"/>
  <c r="L3584" i="2"/>
  <c r="M3584" i="2" s="1"/>
  <c r="L3648" i="2"/>
  <c r="M3648" i="2" s="1"/>
  <c r="L3719" i="2"/>
  <c r="M3719" i="2" s="1"/>
  <c r="L3790" i="2"/>
  <c r="M3790" i="2" s="1"/>
  <c r="L3854" i="2"/>
  <c r="M3854" i="2" s="1"/>
  <c r="L3922" i="2"/>
  <c r="M3922" i="2" s="1"/>
  <c r="L3993" i="2"/>
  <c r="M3993" i="2" s="1"/>
  <c r="L4057" i="2"/>
  <c r="M4057" i="2" s="1"/>
  <c r="L4128" i="2"/>
  <c r="M4128" i="2" s="1"/>
  <c r="L4188" i="2"/>
  <c r="M4188" i="2" s="1"/>
  <c r="L4221" i="2"/>
  <c r="M4221" i="2" s="1"/>
  <c r="L4258" i="2"/>
  <c r="M4258" i="2" s="1"/>
  <c r="L4292" i="2"/>
  <c r="M4292" i="2" s="1"/>
  <c r="L4324" i="2"/>
  <c r="M4324" i="2" s="1"/>
  <c r="L4360" i="2"/>
  <c r="M4360" i="2" s="1"/>
  <c r="L4394" i="2"/>
  <c r="M4394" i="2" s="1"/>
  <c r="L4426" i="2"/>
  <c r="M4426" i="2" s="1"/>
  <c r="L4462" i="2"/>
  <c r="M4462" i="2" s="1"/>
  <c r="L4496" i="2"/>
  <c r="M4496" i="2" s="1"/>
  <c r="L4528" i="2"/>
  <c r="M4528" i="2" s="1"/>
  <c r="L4565" i="2"/>
  <c r="M4565" i="2" s="1"/>
  <c r="L4598" i="2"/>
  <c r="M4598" i="2" s="1"/>
  <c r="L4630" i="2"/>
  <c r="M4630" i="2" s="1"/>
  <c r="L4668" i="2"/>
  <c r="M4668" i="2" s="1"/>
  <c r="L4701" i="2"/>
  <c r="M4701" i="2" s="1"/>
  <c r="L4730" i="2"/>
  <c r="M4730" i="2" s="1"/>
  <c r="L4761" i="2"/>
  <c r="M4761" i="2" s="1"/>
  <c r="L4789" i="2"/>
  <c r="M4789" i="2" s="1"/>
  <c r="L4816" i="2"/>
  <c r="M4816" i="2" s="1"/>
  <c r="L4844" i="2"/>
  <c r="M4844" i="2" s="1"/>
  <c r="L4865" i="2"/>
  <c r="M4865" i="2" s="1"/>
  <c r="L4885" i="2"/>
  <c r="M4885" i="2" s="1"/>
  <c r="L4908" i="2"/>
  <c r="M4908" i="2" s="1"/>
  <c r="L4929" i="2"/>
  <c r="M4929" i="2" s="1"/>
  <c r="L4949" i="2"/>
  <c r="M4949" i="2" s="1"/>
  <c r="L4972" i="2"/>
  <c r="M4972" i="2" s="1"/>
  <c r="L4993" i="2"/>
  <c r="M4993" i="2" s="1"/>
  <c r="L2146" i="2"/>
  <c r="M2146" i="2" s="1"/>
  <c r="L2627" i="2"/>
  <c r="M2627" i="2" s="1"/>
  <c r="L2898" i="2"/>
  <c r="M2898" i="2" s="1"/>
  <c r="L3234" i="2"/>
  <c r="M3234" i="2" s="1"/>
  <c r="L3434" i="2"/>
  <c r="M3434" i="2" s="1"/>
  <c r="L3520" i="2"/>
  <c r="M3520" i="2" s="1"/>
  <c r="L3591" i="2"/>
  <c r="M3591" i="2" s="1"/>
  <c r="L3662" i="2"/>
  <c r="M3662" i="2" s="1"/>
  <c r="L3726" i="2"/>
  <c r="M3726" i="2" s="1"/>
  <c r="L3794" i="2"/>
  <c r="M3794" i="2" s="1"/>
  <c r="L3865" i="2"/>
  <c r="M3865" i="2" s="1"/>
  <c r="L3929" i="2"/>
  <c r="M3929" i="2" s="1"/>
  <c r="L4000" i="2"/>
  <c r="M4000" i="2" s="1"/>
  <c r="L4071" i="2"/>
  <c r="M4071" i="2" s="1"/>
  <c r="L4135" i="2"/>
  <c r="M4135" i="2" s="1"/>
  <c r="L4192" i="2"/>
  <c r="M4192" i="2" s="1"/>
  <c r="L4228" i="2"/>
  <c r="M4228" i="2" s="1"/>
  <c r="L4260" i="2"/>
  <c r="M4260" i="2" s="1"/>
  <c r="L4296" i="2"/>
  <c r="M4296" i="2" s="1"/>
  <c r="L4330" i="2"/>
  <c r="M4330" i="2" s="1"/>
  <c r="L4362" i="2"/>
  <c r="M4362" i="2" s="1"/>
  <c r="L4398" i="2"/>
  <c r="M4398" i="2" s="1"/>
  <c r="L4432" i="2"/>
  <c r="M4432" i="2" s="1"/>
  <c r="L4464" i="2"/>
  <c r="M4464" i="2" s="1"/>
  <c r="L4501" i="2"/>
  <c r="M4501" i="2" s="1"/>
  <c r="L4534" i="2"/>
  <c r="M4534" i="2" s="1"/>
  <c r="L4566" i="2"/>
  <c r="M4566" i="2" s="1"/>
  <c r="L4604" i="2"/>
  <c r="M4604" i="2" s="1"/>
  <c r="L4637" i="2"/>
  <c r="M4637" i="2" s="1"/>
  <c r="L4669" i="2"/>
  <c r="M4669" i="2" s="1"/>
  <c r="L4706" i="2"/>
  <c r="M4706" i="2" s="1"/>
  <c r="L4736" i="2"/>
  <c r="M4736" i="2" s="1"/>
  <c r="L4762" i="2"/>
  <c r="M4762" i="2" s="1"/>
  <c r="L4793" i="2"/>
  <c r="M4793" i="2" s="1"/>
  <c r="L4821" i="2"/>
  <c r="M4821" i="2" s="1"/>
  <c r="L4845" i="2"/>
  <c r="M4845" i="2" s="1"/>
  <c r="L4868" i="2"/>
  <c r="M4868" i="2" s="1"/>
  <c r="L4889" i="2"/>
  <c r="M4889" i="2" s="1"/>
  <c r="L4909" i="2"/>
  <c r="M4909" i="2" s="1"/>
  <c r="L4932" i="2"/>
  <c r="M4932" i="2" s="1"/>
  <c r="L4953" i="2"/>
  <c r="M4953" i="2" s="1"/>
  <c r="L4973" i="2"/>
  <c r="M4973" i="2" s="1"/>
  <c r="L4996" i="2"/>
  <c r="M4996" i="2" s="1"/>
  <c r="L2152" i="2"/>
  <c r="M2152" i="2" s="1"/>
  <c r="L2674" i="2"/>
  <c r="M2674" i="2" s="1"/>
  <c r="L2976" i="2"/>
  <c r="M2976" i="2" s="1"/>
  <c r="L3235" i="2"/>
  <c r="M3235" i="2" s="1"/>
  <c r="L3451" i="2"/>
  <c r="M3451" i="2" s="1"/>
  <c r="L3534" i="2"/>
  <c r="M3534" i="2" s="1"/>
  <c r="L3598" i="2"/>
  <c r="M3598" i="2" s="1"/>
  <c r="L3666" i="2"/>
  <c r="M3666" i="2" s="1"/>
  <c r="L3737" i="2"/>
  <c r="M3737" i="2" s="1"/>
  <c r="L3801" i="2"/>
  <c r="M3801" i="2" s="1"/>
  <c r="L3872" i="2"/>
  <c r="M3872" i="2" s="1"/>
  <c r="L3943" i="2"/>
  <c r="M3943" i="2" s="1"/>
  <c r="L4007" i="2"/>
  <c r="M4007" i="2" s="1"/>
  <c r="L4078" i="2"/>
  <c r="M4078" i="2" s="1"/>
  <c r="L4146" i="2"/>
  <c r="M4146" i="2" s="1"/>
  <c r="L4196" i="2"/>
  <c r="M4196" i="2" s="1"/>
  <c r="L4232" i="2"/>
  <c r="M4232" i="2" s="1"/>
  <c r="L4266" i="2"/>
  <c r="M4266" i="2" s="1"/>
  <c r="L4298" i="2"/>
  <c r="M4298" i="2" s="1"/>
  <c r="L4334" i="2"/>
  <c r="M4334" i="2" s="1"/>
  <c r="L4368" i="2"/>
  <c r="M4368" i="2" s="1"/>
  <c r="L4400" i="2"/>
  <c r="M4400" i="2" s="1"/>
  <c r="L4437" i="2"/>
  <c r="M4437" i="2" s="1"/>
  <c r="L4470" i="2"/>
  <c r="M4470" i="2" s="1"/>
  <c r="L4502" i="2"/>
  <c r="M4502" i="2" s="1"/>
  <c r="L4540" i="2"/>
  <c r="M4540" i="2" s="1"/>
  <c r="L4573" i="2"/>
  <c r="M4573" i="2" s="1"/>
  <c r="L4605" i="2"/>
  <c r="M4605" i="2" s="1"/>
  <c r="L4642" i="2"/>
  <c r="M4642" i="2" s="1"/>
  <c r="L4676" i="2"/>
  <c r="M4676" i="2" s="1"/>
  <c r="L4708" i="2"/>
  <c r="M4708" i="2" s="1"/>
  <c r="L4740" i="2"/>
  <c r="M4740" i="2" s="1"/>
  <c r="L4768" i="2"/>
  <c r="M4768" i="2" s="1"/>
  <c r="L4794" i="2"/>
  <c r="M4794" i="2" s="1"/>
  <c r="L4825" i="2"/>
  <c r="M4825" i="2" s="1"/>
  <c r="L4849" i="2"/>
  <c r="M4849" i="2" s="1"/>
  <c r="L4869" i="2"/>
  <c r="M4869" i="2" s="1"/>
  <c r="L4892" i="2"/>
  <c r="M4892" i="2" s="1"/>
  <c r="L4913" i="2"/>
  <c r="M4913" i="2" s="1"/>
  <c r="L4933" i="2"/>
  <c r="M4933" i="2" s="1"/>
  <c r="L4956" i="2"/>
  <c r="M4956" i="2" s="1"/>
  <c r="L4977" i="2"/>
  <c r="M4977" i="2" s="1"/>
  <c r="L4997" i="2"/>
  <c r="M4997" i="2" s="1"/>
  <c r="L2280" i="2"/>
  <c r="M2280" i="2" s="1"/>
  <c r="L2675" i="2"/>
  <c r="M2675" i="2" s="1"/>
  <c r="L3011" i="2"/>
  <c r="M3011" i="2" s="1"/>
  <c r="L3309" i="2"/>
  <c r="M3309" i="2" s="1"/>
  <c r="L3452" i="2"/>
  <c r="M3452" i="2" s="1"/>
  <c r="L3538" i="2"/>
  <c r="M3538" i="2" s="1"/>
  <c r="L3609" i="2"/>
  <c r="M3609" i="2" s="1"/>
  <c r="L3673" i="2"/>
  <c r="M3673" i="2" s="1"/>
  <c r="L3744" i="2"/>
  <c r="M3744" i="2" s="1"/>
  <c r="L3815" i="2"/>
  <c r="M3815" i="2" s="1"/>
  <c r="L3879" i="2"/>
  <c r="M3879" i="2" s="1"/>
  <c r="L3950" i="2"/>
  <c r="M3950" i="2" s="1"/>
  <c r="L4018" i="2"/>
  <c r="M4018" i="2" s="1"/>
  <c r="L4082" i="2"/>
  <c r="M4082" i="2" s="1"/>
  <c r="L4153" i="2"/>
  <c r="M4153" i="2" s="1"/>
  <c r="L4202" i="2"/>
  <c r="M4202" i="2" s="1"/>
  <c r="L4234" i="2"/>
  <c r="M4234" i="2" s="1"/>
  <c r="L4270" i="2"/>
  <c r="M4270" i="2" s="1"/>
  <c r="L4304" i="2"/>
  <c r="M4304" i="2" s="1"/>
  <c r="L4336" i="2"/>
  <c r="M4336" i="2" s="1"/>
  <c r="L4373" i="2"/>
  <c r="M4373" i="2" s="1"/>
  <c r="L4406" i="2"/>
  <c r="M4406" i="2" s="1"/>
  <c r="L4438" i="2"/>
  <c r="M4438" i="2" s="1"/>
  <c r="L4476" i="2"/>
  <c r="M4476" i="2" s="1"/>
  <c r="L4509" i="2"/>
  <c r="M4509" i="2" s="1"/>
  <c r="L4541" i="2"/>
  <c r="M4541" i="2" s="1"/>
  <c r="L4578" i="2"/>
  <c r="M4578" i="2" s="1"/>
  <c r="L4612" i="2"/>
  <c r="M4612" i="2" s="1"/>
  <c r="L4644" i="2"/>
  <c r="M4644" i="2" s="1"/>
  <c r="L4680" i="2"/>
  <c r="M4680" i="2" s="1"/>
  <c r="L4714" i="2"/>
  <c r="M4714" i="2" s="1"/>
  <c r="L4741" i="2"/>
  <c r="M4741" i="2" s="1"/>
  <c r="L4772" i="2"/>
  <c r="M4772" i="2" s="1"/>
  <c r="L4800" i="2"/>
  <c r="M4800" i="2" s="1"/>
  <c r="L4826" i="2"/>
  <c r="M4826" i="2" s="1"/>
  <c r="L4852" i="2"/>
  <c r="M4852" i="2" s="1"/>
  <c r="L4873" i="2"/>
  <c r="M4873" i="2" s="1"/>
  <c r="L4893" i="2"/>
  <c r="M4893" i="2" s="1"/>
  <c r="L4916" i="2"/>
  <c r="M4916" i="2" s="1"/>
  <c r="L4937" i="2"/>
  <c r="M4937" i="2" s="1"/>
  <c r="L4957" i="2"/>
  <c r="M4957" i="2" s="1"/>
  <c r="L4980" i="2"/>
  <c r="M4980" i="2" s="1"/>
  <c r="L5001" i="2"/>
  <c r="M5001" i="2" s="1"/>
  <c r="L2402" i="2"/>
  <c r="M2402" i="2" s="1"/>
  <c r="L2723" i="2"/>
  <c r="M2723" i="2" s="1"/>
  <c r="L3024" i="2"/>
  <c r="M3024" i="2" s="1"/>
  <c r="L3344" i="2"/>
  <c r="M3344" i="2" s="1"/>
  <c r="L3481" i="2"/>
  <c r="M3481" i="2" s="1"/>
  <c r="L3545" i="2"/>
  <c r="M3545" i="2" s="1"/>
  <c r="L3616" i="2"/>
  <c r="M3616" i="2" s="1"/>
  <c r="L3687" i="2"/>
  <c r="M3687" i="2" s="1"/>
  <c r="L3751" i="2"/>
  <c r="M3751" i="2" s="1"/>
  <c r="L3822" i="2"/>
  <c r="M3822" i="2" s="1"/>
  <c r="L2509" i="2"/>
  <c r="M2509" i="2" s="1"/>
  <c r="L2802" i="2"/>
  <c r="M2802" i="2" s="1"/>
  <c r="L3107" i="2"/>
  <c r="M3107" i="2" s="1"/>
  <c r="L3372" i="2"/>
  <c r="M3372" i="2" s="1"/>
  <c r="L3495" i="2"/>
  <c r="M3495" i="2" s="1"/>
  <c r="L3566" i="2"/>
  <c r="M3566" i="2" s="1"/>
  <c r="L3634" i="2"/>
  <c r="M3634" i="2" s="1"/>
  <c r="L3698" i="2"/>
  <c r="M3698" i="2" s="1"/>
  <c r="L3769" i="2"/>
  <c r="M3769" i="2" s="1"/>
  <c r="L3840" i="2"/>
  <c r="M3840" i="2" s="1"/>
  <c r="L3904" i="2"/>
  <c r="M3904" i="2" s="1"/>
  <c r="L3975" i="2"/>
  <c r="M3975" i="2" s="1"/>
  <c r="L4046" i="2"/>
  <c r="M4046" i="2" s="1"/>
  <c r="L4110" i="2"/>
  <c r="M4110" i="2" s="1"/>
  <c r="L4175" i="2"/>
  <c r="M4175" i="2" s="1"/>
  <c r="L4214" i="2"/>
  <c r="M4214" i="2" s="1"/>
  <c r="L4246" i="2"/>
  <c r="M4246" i="2" s="1"/>
  <c r="L4284" i="2"/>
  <c r="M4284" i="2" s="1"/>
  <c r="L4317" i="2"/>
  <c r="M4317" i="2" s="1"/>
  <c r="L4349" i="2"/>
  <c r="M4349" i="2" s="1"/>
  <c r="L4386" i="2"/>
  <c r="M4386" i="2" s="1"/>
  <c r="L4420" i="2"/>
  <c r="M4420" i="2" s="1"/>
  <c r="L4452" i="2"/>
  <c r="M4452" i="2" s="1"/>
  <c r="L4488" i="2"/>
  <c r="M4488" i="2" s="1"/>
  <c r="L4522" i="2"/>
  <c r="M4522" i="2" s="1"/>
  <c r="L4554" i="2"/>
  <c r="M4554" i="2" s="1"/>
  <c r="L4590" i="2"/>
  <c r="M4590" i="2" s="1"/>
  <c r="L4624" i="2"/>
  <c r="M4624" i="2" s="1"/>
  <c r="L4656" i="2"/>
  <c r="M4656" i="2" s="1"/>
  <c r="L4693" i="2"/>
  <c r="M4693" i="2" s="1"/>
  <c r="L4725" i="2"/>
  <c r="M4725" i="2" s="1"/>
  <c r="L4752" i="2"/>
  <c r="M4752" i="2" s="1"/>
  <c r="L4782" i="2"/>
  <c r="M4782" i="2" s="1"/>
  <c r="L4810" i="2"/>
  <c r="M4810" i="2" s="1"/>
  <c r="L4836" i="2"/>
  <c r="M4836" i="2" s="1"/>
  <c r="L4860" i="2"/>
  <c r="M4860" i="2" s="1"/>
  <c r="L4881" i="2"/>
  <c r="M4881" i="2" s="1"/>
  <c r="L4901" i="2"/>
  <c r="M4901" i="2" s="1"/>
  <c r="L4924" i="2"/>
  <c r="M4924" i="2" s="1"/>
  <c r="L4945" i="2"/>
  <c r="M4945" i="2" s="1"/>
  <c r="L4965" i="2"/>
  <c r="M4965" i="2" s="1"/>
  <c r="L4988" i="2"/>
  <c r="M4988" i="2" s="1"/>
  <c r="L2445" i="2"/>
  <c r="M2445" i="2" s="1"/>
  <c r="L3488" i="2"/>
  <c r="M3488" i="2" s="1"/>
  <c r="L3762" i="2"/>
  <c r="M3762" i="2" s="1"/>
  <c r="L3968" i="2"/>
  <c r="M3968" i="2" s="1"/>
  <c r="L4159" i="2"/>
  <c r="M4159" i="2" s="1"/>
  <c r="L4253" i="2"/>
  <c r="M4253" i="2" s="1"/>
  <c r="L4348" i="2"/>
  <c r="M4348" i="2" s="1"/>
  <c r="L4445" i="2"/>
  <c r="M4445" i="2" s="1"/>
  <c r="L4526" i="2"/>
  <c r="M4526" i="2" s="1"/>
  <c r="L4618" i="2"/>
  <c r="M4618" i="2" s="1"/>
  <c r="L4718" i="2"/>
  <c r="M4718" i="2" s="1"/>
  <c r="L4784" i="2"/>
  <c r="M4784" i="2" s="1"/>
  <c r="L4857" i="2"/>
  <c r="M4857" i="2" s="1"/>
  <c r="L4917" i="2"/>
  <c r="M4917" i="2" s="1"/>
  <c r="L4969" i="2"/>
  <c r="M4969" i="2" s="1"/>
  <c r="L2547" i="2"/>
  <c r="M2547" i="2" s="1"/>
  <c r="L3506" i="2"/>
  <c r="M3506" i="2" s="1"/>
  <c r="L3776" i="2"/>
  <c r="M3776" i="2" s="1"/>
  <c r="L3982" i="2"/>
  <c r="M3982" i="2" s="1"/>
  <c r="L4169" i="2"/>
  <c r="M4169" i="2" s="1"/>
  <c r="L4272" i="2"/>
  <c r="M4272" i="2" s="1"/>
  <c r="L4356" i="2"/>
  <c r="M4356" i="2" s="1"/>
  <c r="L4450" i="2"/>
  <c r="M4450" i="2" s="1"/>
  <c r="L4548" i="2"/>
  <c r="M4548" i="2" s="1"/>
  <c r="L4629" i="2"/>
  <c r="M4629" i="2" s="1"/>
  <c r="L4720" i="2"/>
  <c r="M4720" i="2" s="1"/>
  <c r="L4804" i="2"/>
  <c r="M4804" i="2" s="1"/>
  <c r="L4861" i="2"/>
  <c r="M4861" i="2" s="1"/>
  <c r="L4921" i="2"/>
  <c r="M4921" i="2" s="1"/>
  <c r="L4981" i="2"/>
  <c r="M4981" i="2" s="1"/>
  <c r="L2770" i="2"/>
  <c r="M2770" i="2" s="1"/>
  <c r="L3559" i="2"/>
  <c r="M3559" i="2" s="1"/>
  <c r="L3826" i="2"/>
  <c r="M3826" i="2" s="1"/>
  <c r="L4025" i="2"/>
  <c r="M4025" i="2" s="1"/>
  <c r="L4180" i="2"/>
  <c r="M4180" i="2" s="1"/>
  <c r="L4278" i="2"/>
  <c r="M4278" i="2" s="1"/>
  <c r="L4374" i="2"/>
  <c r="M4374" i="2" s="1"/>
  <c r="L4458" i="2"/>
  <c r="M4458" i="2" s="1"/>
  <c r="L4552" i="2"/>
  <c r="M4552" i="2" s="1"/>
  <c r="L4650" i="2"/>
  <c r="M4650" i="2" s="1"/>
  <c r="L4729" i="2"/>
  <c r="M4729" i="2" s="1"/>
  <c r="L4805" i="2"/>
  <c r="M4805" i="2" s="1"/>
  <c r="L4876" i="2"/>
  <c r="M4876" i="2" s="1"/>
  <c r="L4925" i="2"/>
  <c r="M4925" i="2" s="1"/>
  <c r="L4985" i="2"/>
  <c r="M4985" i="2" s="1"/>
  <c r="L2850" i="2"/>
  <c r="M2850" i="2" s="1"/>
  <c r="L3570" i="2"/>
  <c r="M3570" i="2" s="1"/>
  <c r="L3847" i="2"/>
  <c r="M3847" i="2" s="1"/>
  <c r="L4032" i="2"/>
  <c r="M4032" i="2" s="1"/>
  <c r="L4206" i="2"/>
  <c r="M4206" i="2" s="1"/>
  <c r="L4285" i="2"/>
  <c r="M4285" i="2" s="1"/>
  <c r="L4381" i="2"/>
  <c r="M4381" i="2" s="1"/>
  <c r="L4477" i="2"/>
  <c r="M4477" i="2" s="1"/>
  <c r="L4560" i="2"/>
  <c r="M4560" i="2" s="1"/>
  <c r="L4654" i="2"/>
  <c r="M4654" i="2" s="1"/>
  <c r="L4746" i="2"/>
  <c r="M4746" i="2" s="1"/>
  <c r="L4814" i="2"/>
  <c r="M4814" i="2" s="1"/>
  <c r="L4877" i="2"/>
  <c r="M4877" i="2" s="1"/>
  <c r="L4940" i="2"/>
  <c r="M4940" i="2" s="1"/>
  <c r="L4989" i="2"/>
  <c r="M4989" i="2" s="1"/>
  <c r="L3072" i="2"/>
  <c r="M3072" i="2" s="1"/>
  <c r="L3623" i="2"/>
  <c r="M3623" i="2" s="1"/>
  <c r="L3890" i="2"/>
  <c r="M3890" i="2" s="1"/>
  <c r="L4050" i="2"/>
  <c r="M4050" i="2" s="1"/>
  <c r="L4208" i="2"/>
  <c r="M4208" i="2" s="1"/>
  <c r="L4309" i="2"/>
  <c r="M4309" i="2" s="1"/>
  <c r="L4388" i="2"/>
  <c r="M4388" i="2" s="1"/>
  <c r="L4484" i="2"/>
  <c r="M4484" i="2" s="1"/>
  <c r="L4580" i="2"/>
  <c r="M4580" i="2" s="1"/>
  <c r="L4662" i="2"/>
  <c r="M4662" i="2" s="1"/>
  <c r="L4750" i="2"/>
  <c r="M4750" i="2" s="1"/>
  <c r="L4832" i="2"/>
  <c r="M4832" i="2" s="1"/>
  <c r="L4884" i="2"/>
  <c r="M4884" i="2" s="1"/>
  <c r="L4941" i="2"/>
  <c r="M4941" i="2" s="1"/>
  <c r="L3139" i="2"/>
  <c r="M3139" i="2" s="1"/>
  <c r="L3641" i="2"/>
  <c r="M3641" i="2" s="1"/>
  <c r="L3897" i="2"/>
  <c r="M3897" i="2" s="1"/>
  <c r="L4096" i="2"/>
  <c r="M4096" i="2" s="1"/>
  <c r="L4220" i="2"/>
  <c r="M4220" i="2" s="1"/>
  <c r="L4310" i="2"/>
  <c r="M4310" i="2" s="1"/>
  <c r="L4412" i="2"/>
  <c r="M4412" i="2" s="1"/>
  <c r="L4490" i="2"/>
  <c r="M4490" i="2" s="1"/>
  <c r="L4586" i="2"/>
  <c r="M4586" i="2" s="1"/>
  <c r="L4682" i="2"/>
  <c r="M4682" i="2" s="1"/>
  <c r="L4757" i="2"/>
  <c r="M4757" i="2" s="1"/>
  <c r="L4835" i="2"/>
  <c r="M4835" i="2" s="1"/>
  <c r="L4897" i="2"/>
  <c r="M4897" i="2" s="1"/>
  <c r="L4948" i="2"/>
  <c r="M4948" i="2" s="1"/>
  <c r="L3347" i="2"/>
  <c r="M3347" i="2" s="1"/>
  <c r="L4240" i="2"/>
  <c r="M4240" i="2" s="1"/>
  <c r="L4592" i="2"/>
  <c r="M4592" i="2" s="1"/>
  <c r="L4900" i="2"/>
  <c r="M4900" i="2" s="1"/>
  <c r="L3395" i="2"/>
  <c r="M3395" i="2" s="1"/>
  <c r="L4245" i="2"/>
  <c r="M4245" i="2" s="1"/>
  <c r="L4616" i="2"/>
  <c r="M4616" i="2" s="1"/>
  <c r="L4905" i="2"/>
  <c r="M4905" i="2" s="1"/>
  <c r="L3694" i="2"/>
  <c r="M3694" i="2" s="1"/>
  <c r="L4322" i="2"/>
  <c r="M4322" i="2" s="1"/>
  <c r="L4688" i="2"/>
  <c r="M4688" i="2" s="1"/>
  <c r="L4961" i="2"/>
  <c r="M4961" i="2" s="1"/>
  <c r="L3712" i="2"/>
  <c r="M3712" i="2" s="1"/>
  <c r="L4342" i="2"/>
  <c r="M4342" i="2" s="1"/>
  <c r="L4694" i="2"/>
  <c r="M4694" i="2" s="1"/>
  <c r="L4964" i="2"/>
  <c r="M4964" i="2" s="1"/>
  <c r="L4103" i="2"/>
  <c r="M4103" i="2" s="1"/>
  <c r="L4514" i="2"/>
  <c r="M4514" i="2" s="1"/>
  <c r="L4841" i="2"/>
  <c r="M4841" i="2" s="1"/>
  <c r="L3918" i="2"/>
  <c r="M3918" i="2" s="1"/>
  <c r="L4853" i="2"/>
  <c r="M4853" i="2" s="1"/>
  <c r="L3954" i="2"/>
  <c r="M3954" i="2" s="1"/>
  <c r="L4121" i="2"/>
  <c r="M4121" i="2" s="1"/>
  <c r="L4413" i="2"/>
  <c r="M4413" i="2" s="1"/>
  <c r="L4424" i="2"/>
  <c r="M4424" i="2" s="1"/>
  <c r="L4516" i="2"/>
  <c r="M4516" i="2" s="1"/>
  <c r="L4773" i="2"/>
  <c r="M4773" i="2" s="1"/>
  <c r="L4778" i="2"/>
  <c r="M4778"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485110-396C-4259-BD88-747F1F107FE3}" keepAlive="1" name="Consulta - moras" description="Conexión a la consulta 'moras' en el libro." type="5" refreshedVersion="8" background="1" saveData="1">
    <dbPr connection="Provider=Microsoft.Mashup.OleDb.1;Data Source=$Workbook$;Location=moras;Extended Properties=&quot;&quot;" command="SELECT * FROM [moras]"/>
  </connection>
</connections>
</file>

<file path=xl/sharedStrings.xml><?xml version="1.0" encoding="utf-8"?>
<sst xmlns="http://schemas.openxmlformats.org/spreadsheetml/2006/main" count="30178" uniqueCount="108">
  <si>
    <t>IDENTIFICACION</t>
  </si>
  <si>
    <t>SEXO</t>
  </si>
  <si>
    <t>SALARIO</t>
  </si>
  <si>
    <t>TIPO_ASEGURAMIENTO</t>
  </si>
  <si>
    <t>SECTOR</t>
  </si>
  <si>
    <t>INDICADOR_ACTIVO</t>
  </si>
  <si>
    <t>INDICADOR.EXTRANJERO</t>
  </si>
  <si>
    <t>INDICADOR_MOROSO</t>
  </si>
  <si>
    <t>EDAD</t>
  </si>
  <si>
    <t>HOMBRE</t>
  </si>
  <si>
    <t>ASALARIADO</t>
  </si>
  <si>
    <t>SECTOR PUBLICO</t>
  </si>
  <si>
    <t>SI</t>
  </si>
  <si>
    <t>NO</t>
  </si>
  <si>
    <t>PENSIONADOS EN SU PROPIO SISTEMA</t>
  </si>
  <si>
    <t>MUJER</t>
  </si>
  <si>
    <t>SECTOR PRIVADO</t>
  </si>
  <si>
    <t>ASEGURADO VOLUNTARIO</t>
  </si>
  <si>
    <t>TRABAJADOR INDEPENDIENTE</t>
  </si>
  <si>
    <t>CONVENIOS ESPECIALES DE TRABAJADORES INDEPENDIENTES</t>
  </si>
  <si>
    <t/>
  </si>
  <si>
    <t>CONVENIOS ESPECIALES DE ASEGURADOS VOLUNTARIOS</t>
  </si>
  <si>
    <t>Resumen 5 números de columnas numéricas</t>
  </si>
  <si>
    <t>Promedio</t>
  </si>
  <si>
    <t>Mediana</t>
  </si>
  <si>
    <t>Cuartil75%</t>
  </si>
  <si>
    <t>Máx</t>
  </si>
  <si>
    <t>Min</t>
  </si>
  <si>
    <t>Cuartil25%</t>
  </si>
  <si>
    <t>Salario</t>
  </si>
  <si>
    <t>Edad</t>
  </si>
  <si>
    <t>Identificación</t>
  </si>
  <si>
    <t>Z-SCORE SALARIO</t>
  </si>
  <si>
    <t>Z-SCORE EDAD</t>
  </si>
  <si>
    <t>Valor mayor 1,96</t>
  </si>
  <si>
    <t>Valor mayor 1,962</t>
  </si>
  <si>
    <t>Valores faltantes en cada columna</t>
  </si>
  <si>
    <t>Sexo</t>
  </si>
  <si>
    <t>Tipo_aseguramiento</t>
  </si>
  <si>
    <t>Sector</t>
  </si>
  <si>
    <t>Indicador_activo</t>
  </si>
  <si>
    <t>Indicadro_moroso</t>
  </si>
  <si>
    <t>Indicador.extranjero</t>
  </si>
  <si>
    <t>Imputar con Media para Salario</t>
  </si>
  <si>
    <t>Imputar con Media para Edad</t>
  </si>
  <si>
    <t>Imputar con Moda Tipo_aseguramiento</t>
  </si>
  <si>
    <t>Asalariado</t>
  </si>
  <si>
    <t>Asegurado voluntario</t>
  </si>
  <si>
    <t>Convenios especiales de trabajadores independientes</t>
  </si>
  <si>
    <t>Convenios especiales de asegurados voluntarios</t>
  </si>
  <si>
    <t>Pensionados en su propio sistema</t>
  </si>
  <si>
    <t>Trabajador independiente</t>
  </si>
  <si>
    <t>Tipo de aseguramiento</t>
  </si>
  <si>
    <t>Frecuencia</t>
  </si>
  <si>
    <t>Cuenta de SEXO</t>
  </si>
  <si>
    <t>Total general</t>
  </si>
  <si>
    <t>Etiquetas de columna</t>
  </si>
  <si>
    <t>Cuenta de SECTOR</t>
  </si>
  <si>
    <t>Cuenta de INDICADOR_ACTIVO</t>
  </si>
  <si>
    <t>Cuenta de INDICADOR.EXTRANJERO</t>
  </si>
  <si>
    <t>Cuenta de INDICADOR_MOROSO</t>
  </si>
  <si>
    <t>Opiniones</t>
  </si>
  <si>
    <t>Gráfico de sexo:</t>
  </si>
  <si>
    <t xml:space="preserve">Gráfico de tipo de aseguramiento: </t>
  </si>
  <si>
    <t>Gráfico de sector:</t>
  </si>
  <si>
    <t>Gráfico de indicador activo:</t>
  </si>
  <si>
    <t>En el gráfico analizamos que para la gran mayoría su seguro si está activo, mientras que un muy pequeño porcentaje no lo tiene activo, lo cual hace sentido pues a todas las personas aseguradas sirve tener su seguro activo en caso de alguna emergencia que sea necesario hacer uso del seguro.</t>
  </si>
  <si>
    <t>Gráfico de indicador extranjero:</t>
  </si>
  <si>
    <t>Gráfico de indicador moroso:</t>
  </si>
  <si>
    <t>Se observa que la gran cantidad de personas estan en el sector privado, mientras que un leve porcentaje se encuentra en sector público.</t>
  </si>
  <si>
    <t>Se puede analizar que la mayor cantidad de asegurados que hay es por asalariado y la que menos hay es de convenios especiales de asegurados voluntarios, esto muestra que la gran mayoría de personas que cuentan con un seguro es porque estos trabajan y al percibir un salario los empleadores se ven obligados a dar un seguro a sus empleados.</t>
  </si>
  <si>
    <t>Podemos observar que hay una mayor cantidad de hombres que de mujeres, sin embargo, esta cantidad sigue siendo bastante parecida, con 3000 hombres y 2000 mujeres, entonces hay una muestra significativo para ambos sexos.</t>
  </si>
  <si>
    <t>La mayoría son personas no morosas, sim embargo si hay un porcentaje importante que es moroso de un 17,4%, por lo que es importante analizar por qué estas personas no están pagando el seguro.</t>
  </si>
  <si>
    <t>La mayoría son personas nacionales, sin embargo sigue existiendo un pequeño porcentaje que es extranjero, por lo que es importante tomar esta población en cuenta.</t>
  </si>
  <si>
    <t>% DE MOROSOSO</t>
  </si>
  <si>
    <t>TIPO ASEGURAMIENTO</t>
  </si>
  <si>
    <t>Hombre</t>
  </si>
  <si>
    <t>Mujer</t>
  </si>
  <si>
    <t>Público</t>
  </si>
  <si>
    <t>Privado</t>
  </si>
  <si>
    <t>INDICADOR ACTIVO</t>
  </si>
  <si>
    <t>INDICADOR EXTRANJERO</t>
  </si>
  <si>
    <t>Si</t>
  </si>
  <si>
    <t>No</t>
  </si>
  <si>
    <t>Cuenta de Imputar con Moda Tipo_aseguramiento</t>
  </si>
  <si>
    <t>Suma de % DE MOROSOSO</t>
  </si>
  <si>
    <t xml:space="preserve">Opiniones: </t>
  </si>
  <si>
    <t>Gráfico comparación sexo con morosidad:</t>
  </si>
  <si>
    <t>Gráfico comparación sector con morosidad:</t>
  </si>
  <si>
    <t>Gráfico comparación tipo de aseguramiento con morosidad:</t>
  </si>
  <si>
    <t>Gráfico comparación indicador activo con morosidad:</t>
  </si>
  <si>
    <t>Gráfico comparación indicador extranjero con morosidad:</t>
  </si>
  <si>
    <t>Se puede observar que los hombres son mas morosos que las mujeres, sin embargo esta diferencia es de menos de 1%, por lo que ambos son casi igual de morosos, por lo que podemos inducir que no existe un sesgo entre sexos.</t>
  </si>
  <si>
    <t>En el gráficico se puede observar que la mayor cantidad de personas morosas se encuentran en el sector privado, pues hay una diferencia de un poco más de 3%, por lo que hay un pequeño sesgo entre el sector privado y el sector público, pero no es tan grande, de igual forma el sector privado es mucho menos abundante que el sector público, por lo que proporcionalmente hay muchas personas morosas dentro del sector privado, por lo que se podría poner más atención en los por qué de este.</t>
  </si>
  <si>
    <t>En el gráfico se ve que las personas que no tienen su seguro activo son mucho más morosos con casi 53%, lo que hace sentido, pues al no tenerlo activo se puede deber a muchas razones, pero una de estas puede ser el no tener el pago al día. De igual forma hay un 17,16% de personas con el seguro activo que son morosas, por lo que también se puede indagar en las diferentes razones a las que se debe esto. La diferencia tan grande que hay entre estas hace pensar que esta directamente relacionado con la morosidad.</t>
  </si>
  <si>
    <t>Se analiza del gráfico que las personas extranjeras son más morosas pues estas personas normalmente tiene oportunidades de trabajmos menos formales y debido  a la inestabilidad migratoria pueden ser mas suceptibles a ser morosos, también el constante cambio de empleo o residencia que se ve directamente relacionado con lo último dicho afecta. Aunqe las personas nacionales también cuentan con un porcentaje superior a los 15 puntos porcentuales, por lo cual se puede deber a diferentes razones que se pudieron observar en otros gráficos.</t>
  </si>
  <si>
    <t>Se puede analizar desde el gráfico que las personas trbajadoras independientes son más morosas que todos los otros tipos de aseguramiento, esto se puede deber a que los trabajadores independientes son una población que su ingreso no es estable y varia depende de la cantidad de trabajo que consiguieron, por lo que hacer pagos periodicos de un seguro se puede complicar. También es importante observar que los asegurados voluntarios y los asalariados tienen mas de un 10% de personas morosas, respecto a los asegurados voluntarios una de sus razones puede ser que al existir una autogestión del pago de este se les puede olvidar o no saber como hacer bien el proceso.También observe que los que tienen menos porcentaje o nulo  se puede deber a que estos están mayor regulados por el estado o que sus planes de pensión lo hacen automáticamente como parte de los beneficios que hacerlo por cuenta propia con un banco puede dar.</t>
  </si>
  <si>
    <t>Promedio edad</t>
  </si>
  <si>
    <t>Indicador de morosidad</t>
  </si>
  <si>
    <t>Promedio salario</t>
  </si>
  <si>
    <t>Suma de Promedio edad</t>
  </si>
  <si>
    <t>Suma de Promedio salario</t>
  </si>
  <si>
    <t>Opiniones:</t>
  </si>
  <si>
    <t>Gráfico edad con morosidad:</t>
  </si>
  <si>
    <t>Gráfico salario con morosidad:</t>
  </si>
  <si>
    <t xml:space="preserve">Diferencia porcentual </t>
  </si>
  <si>
    <t>Primero se puede ver que el salario de los no morosos es un 38,52% mayor que el salario de las personas morosas, por lo que es una diferencia bastente grande entre ambos grupos. Entonces se puede notar el promedio de las personas que si son morosas es más bajo que el promedio de las personas que no son morosas, lo cual hace sentido pues personas con mayor ingreso tienen mayor capacidad de pago, lo cual lleva a menos morosidad, mientras que las las personas morosas tienen un ingreso menor, por lo cual son mas propensos a que no puedan pagar.</t>
  </si>
  <si>
    <t>La diferencia entre la edad promedio entre los morosos y no morosos es de aproximadamente 2 años, por lo que no muestra relaciones consistentemente entre ellas, de igual manera las personas morosas presentan un promedio mayor que las no morosas, sin embargo al ser una diferencia tan pequeña lo único que se logra conlcuir es que la edad no está directamente relacionada a la morosidad.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</si>
</sst>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_-[$$-409]* #,##0.00_ ;_-[$$-409]* \-#,##0.00\ ;_-[$$-409]* &quot;-&quot;??_ ;_-@_ "/>
    <numFmt numFmtId="165" formatCode="_-[$$-540A]* #,##0.00_ ;_-[$$-540A]* \-#,##0.00\ ;_-[$$-540A]* &quot;-&quot;??_ ;_-@_ "/>
    <numFmt numFmtId="167" formatCode="_-[$₡-140A]* #,##0.00_-;\-[$₡-140A]* #,##0.00_-;_-[$₡-140A]* &quot;-&quot;??_-;_-@_-"/>
  </numFmts>
  <fonts count="2" x14ac:knownFonts="1">
    <font>
      <sz val="11"/>
      <color theme="1"/>
      <name val="Aptos Narrow"/>
      <family val="2"/>
      <scheme val="minor"/>
    </font>
    <font>
      <sz val="11"/>
      <color theme="1"/>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9">
    <xf numFmtId="0" fontId="0" fillId="0" borderId="0" xfId="0"/>
    <xf numFmtId="2" fontId="0" fillId="0" borderId="0" xfId="0" applyNumberFormat="1"/>
    <xf numFmtId="0" fontId="0" fillId="2" borderId="0" xfId="0" applyFill="1"/>
    <xf numFmtId="165" fontId="0" fillId="0" borderId="0" xfId="0" applyNumberFormat="1"/>
    <xf numFmtId="0" fontId="0" fillId="0" borderId="0" xfId="2" applyNumberFormat="1" applyFont="1"/>
    <xf numFmtId="0" fontId="0" fillId="0" borderId="0" xfId="0" pivotButton="1"/>
    <xf numFmtId="0" fontId="0" fillId="2" borderId="0" xfId="0" applyFill="1" applyAlignment="1">
      <alignment horizontal="left"/>
    </xf>
    <xf numFmtId="10" fontId="0" fillId="0" borderId="0" xfId="0" applyNumberFormat="1"/>
    <xf numFmtId="0" fontId="0" fillId="0" borderId="0" xfId="0" applyNumberFormat="1"/>
    <xf numFmtId="0" fontId="0" fillId="2" borderId="1" xfId="0" applyFill="1" applyBorder="1" applyAlignment="1">
      <alignment horizontal="center"/>
    </xf>
    <xf numFmtId="0" fontId="0" fillId="3" borderId="1" xfId="0" applyFill="1" applyBorder="1"/>
    <xf numFmtId="0" fontId="0" fillId="4" borderId="1" xfId="0" applyFill="1" applyBorder="1"/>
    <xf numFmtId="0" fontId="0" fillId="5" borderId="1" xfId="0" applyFill="1" applyBorder="1"/>
    <xf numFmtId="2" fontId="0" fillId="5" borderId="1" xfId="0" applyNumberFormat="1" applyFill="1" applyBorder="1"/>
    <xf numFmtId="10" fontId="0" fillId="5" borderId="1" xfId="1" applyNumberFormat="1" applyFont="1" applyFill="1" applyBorder="1"/>
    <xf numFmtId="0" fontId="0" fillId="2" borderId="1" xfId="0" applyFill="1" applyBorder="1"/>
    <xf numFmtId="0" fontId="0" fillId="5" borderId="0" xfId="0" applyFill="1" applyAlignment="1">
      <alignment horizontal="left"/>
    </xf>
    <xf numFmtId="0" fontId="0" fillId="3" borderId="1" xfId="0" applyFill="1" applyBorder="1" applyAlignment="1">
      <alignment horizontal="center"/>
    </xf>
    <xf numFmtId="0" fontId="0" fillId="5" borderId="1" xfId="0" applyFill="1" applyBorder="1" applyAlignment="1">
      <alignment horizontal="left"/>
    </xf>
    <xf numFmtId="10" fontId="0" fillId="5" borderId="1" xfId="3" applyNumberFormat="1" applyFont="1" applyFill="1" applyBorder="1"/>
    <xf numFmtId="0" fontId="0" fillId="2" borderId="1" xfId="0" applyFill="1" applyBorder="1" applyAlignment="1"/>
    <xf numFmtId="0" fontId="0" fillId="4" borderId="0" xfId="0" applyFill="1" applyAlignment="1">
      <alignment horizontal="left"/>
    </xf>
    <xf numFmtId="0" fontId="0" fillId="0" borderId="0" xfId="0" applyAlignment="1"/>
    <xf numFmtId="167" fontId="0" fillId="0" borderId="0" xfId="2" applyNumberFormat="1" applyFont="1"/>
    <xf numFmtId="44" fontId="0" fillId="0" borderId="0" xfId="2" applyFont="1"/>
    <xf numFmtId="44" fontId="0" fillId="4" borderId="1" xfId="2" applyFont="1" applyFill="1" applyBorder="1"/>
    <xf numFmtId="44" fontId="0" fillId="5" borderId="1" xfId="2" applyFont="1" applyFill="1" applyBorder="1"/>
    <xf numFmtId="44" fontId="0" fillId="0" borderId="0" xfId="0" applyNumberFormat="1"/>
    <xf numFmtId="10" fontId="0" fillId="0" borderId="0" xfId="3" applyNumberFormat="1" applyFont="1"/>
  </cellXfs>
  <cellStyles count="4">
    <cellStyle name="Millares" xfId="1" builtinId="3"/>
    <cellStyle name="Moneda" xfId="2" builtinId="4"/>
    <cellStyle name="Normal" xfId="0" builtinId="0"/>
    <cellStyle name="Porcentaje" xfId="3" builtinId="5"/>
  </cellStyles>
  <dxfs count="14">
    <dxf>
      <numFmt numFmtId="34" formatCode="_-&quot;₡&quot;* #,##0.00_-;\-&quot;₡&quot;* #,##0.00_-;_-&quot;₡&quot;* &quot;-&quot;??_-;_-@_-"/>
    </dxf>
    <dxf>
      <numFmt numFmtId="167" formatCode="_-[$₡-140A]* #,##0.00_-;\-[$₡-140A]* #,##0.00_-;_-[$₡-140A]*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openxmlformats.org/officeDocument/2006/relationships/pivotCacheDefinition" Target="pivotCache/pivotCacheDefinition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[-AlessandroUmañaVega.xlsx]moras!TablaDinámica2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Categoría</a:t>
            </a:r>
            <a:r>
              <a:rPr lang="es-CR" baseline="0"/>
              <a:t> de sexo</a:t>
            </a:r>
          </a:p>
        </c:rich>
      </c:tx>
      <c:layout>
        <c:manualLayout>
          <c:xMode val="edge"/>
          <c:yMode val="edge"/>
          <c:x val="0.32224703255376658"/>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29895143704052"/>
          <c:y val="0.16564596092155148"/>
          <c:w val="0.66729397631266241"/>
          <c:h val="0.75047317002041414"/>
        </c:manualLayout>
      </c:layout>
      <c:barChart>
        <c:barDir val="col"/>
        <c:grouping val="clustered"/>
        <c:varyColors val="0"/>
        <c:ser>
          <c:idx val="0"/>
          <c:order val="0"/>
          <c:tx>
            <c:strRef>
              <c:f>moras!$AC$5:$AC$6</c:f>
              <c:strCache>
                <c:ptCount val="1"/>
                <c:pt idx="0">
                  <c:v>HOMBRE</c:v>
                </c:pt>
              </c:strCache>
            </c:strRef>
          </c:tx>
          <c:spPr>
            <a:solidFill>
              <a:schemeClr val="accent1"/>
            </a:solidFill>
            <a:ln>
              <a:noFill/>
            </a:ln>
            <a:effectLst/>
          </c:spPr>
          <c:invertIfNegative val="0"/>
          <c:cat>
            <c:strRef>
              <c:f>moras!$AB$7</c:f>
              <c:strCache>
                <c:ptCount val="1"/>
                <c:pt idx="0">
                  <c:v>Total</c:v>
                </c:pt>
              </c:strCache>
            </c:strRef>
          </c:cat>
          <c:val>
            <c:numRef>
              <c:f>moras!$AC$7</c:f>
              <c:numCache>
                <c:formatCode>General</c:formatCode>
                <c:ptCount val="1"/>
                <c:pt idx="0">
                  <c:v>3012</c:v>
                </c:pt>
              </c:numCache>
            </c:numRef>
          </c:val>
          <c:extLst>
            <c:ext xmlns:c16="http://schemas.microsoft.com/office/drawing/2014/chart" uri="{C3380CC4-5D6E-409C-BE32-E72D297353CC}">
              <c16:uniqueId val="{00000000-CA82-4F11-94EA-1931F57A055A}"/>
            </c:ext>
          </c:extLst>
        </c:ser>
        <c:ser>
          <c:idx val="1"/>
          <c:order val="1"/>
          <c:tx>
            <c:strRef>
              <c:f>moras!$AD$5:$AD$6</c:f>
              <c:strCache>
                <c:ptCount val="1"/>
                <c:pt idx="0">
                  <c:v>MUJER</c:v>
                </c:pt>
              </c:strCache>
            </c:strRef>
          </c:tx>
          <c:spPr>
            <a:solidFill>
              <a:schemeClr val="accent2"/>
            </a:solidFill>
            <a:ln>
              <a:noFill/>
            </a:ln>
            <a:effectLst/>
          </c:spPr>
          <c:invertIfNegative val="0"/>
          <c:cat>
            <c:strRef>
              <c:f>moras!$AB$7</c:f>
              <c:strCache>
                <c:ptCount val="1"/>
                <c:pt idx="0">
                  <c:v>Total</c:v>
                </c:pt>
              </c:strCache>
            </c:strRef>
          </c:cat>
          <c:val>
            <c:numRef>
              <c:f>moras!$AD$7</c:f>
              <c:numCache>
                <c:formatCode>General</c:formatCode>
                <c:ptCount val="1"/>
                <c:pt idx="0">
                  <c:v>1988</c:v>
                </c:pt>
              </c:numCache>
            </c:numRef>
          </c:val>
          <c:extLst>
            <c:ext xmlns:c16="http://schemas.microsoft.com/office/drawing/2014/chart" uri="{C3380CC4-5D6E-409C-BE32-E72D297353CC}">
              <c16:uniqueId val="{00000003-CA82-4F11-94EA-1931F57A055A}"/>
            </c:ext>
          </c:extLst>
        </c:ser>
        <c:dLbls>
          <c:showLegendKey val="0"/>
          <c:showVal val="0"/>
          <c:showCatName val="0"/>
          <c:showSerName val="0"/>
          <c:showPercent val="0"/>
          <c:showBubbleSize val="0"/>
        </c:dLbls>
        <c:gapWidth val="219"/>
        <c:overlap val="-27"/>
        <c:axId val="228307680"/>
        <c:axId val="228296640"/>
      </c:barChart>
      <c:catAx>
        <c:axId val="22830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28296640"/>
        <c:crosses val="autoZero"/>
        <c:auto val="1"/>
        <c:lblAlgn val="ctr"/>
        <c:lblOffset val="100"/>
        <c:noMultiLvlLbl val="0"/>
      </c:catAx>
      <c:valAx>
        <c:axId val="22829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2830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[-AlessandroUmañaVega.xlsx]moras!TablaDinámica5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Categoría</a:t>
            </a:r>
            <a:r>
              <a:rPr lang="es-CR" baseline="0"/>
              <a:t> de sector</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moras!$AC$25:$AC$26</c:f>
              <c:strCache>
                <c:ptCount val="1"/>
                <c:pt idx="0">
                  <c:v>SECTOR PRIVADO</c:v>
                </c:pt>
              </c:strCache>
            </c:strRef>
          </c:tx>
          <c:spPr>
            <a:solidFill>
              <a:schemeClr val="accent1"/>
            </a:solidFill>
            <a:ln>
              <a:noFill/>
            </a:ln>
            <a:effectLst/>
          </c:spPr>
          <c:invertIfNegative val="0"/>
          <c:cat>
            <c:strRef>
              <c:f>moras!$AB$27</c:f>
              <c:strCache>
                <c:ptCount val="1"/>
                <c:pt idx="0">
                  <c:v>Total</c:v>
                </c:pt>
              </c:strCache>
            </c:strRef>
          </c:cat>
          <c:val>
            <c:numRef>
              <c:f>moras!$AC$27</c:f>
              <c:numCache>
                <c:formatCode>General</c:formatCode>
                <c:ptCount val="1"/>
                <c:pt idx="0">
                  <c:v>3906</c:v>
                </c:pt>
              </c:numCache>
            </c:numRef>
          </c:val>
          <c:extLst>
            <c:ext xmlns:c16="http://schemas.microsoft.com/office/drawing/2014/chart" uri="{C3380CC4-5D6E-409C-BE32-E72D297353CC}">
              <c16:uniqueId val="{00000000-11AE-44C9-8685-96E2A79EF3E6}"/>
            </c:ext>
          </c:extLst>
        </c:ser>
        <c:ser>
          <c:idx val="1"/>
          <c:order val="1"/>
          <c:tx>
            <c:strRef>
              <c:f>moras!$AD$25:$AD$26</c:f>
              <c:strCache>
                <c:ptCount val="1"/>
                <c:pt idx="0">
                  <c:v>SECTOR PUBLICO</c:v>
                </c:pt>
              </c:strCache>
            </c:strRef>
          </c:tx>
          <c:spPr>
            <a:solidFill>
              <a:schemeClr val="accent2"/>
            </a:solidFill>
            <a:ln>
              <a:noFill/>
            </a:ln>
            <a:effectLst/>
          </c:spPr>
          <c:invertIfNegative val="0"/>
          <c:cat>
            <c:strRef>
              <c:f>moras!$AB$27</c:f>
              <c:strCache>
                <c:ptCount val="1"/>
                <c:pt idx="0">
                  <c:v>Total</c:v>
                </c:pt>
              </c:strCache>
            </c:strRef>
          </c:cat>
          <c:val>
            <c:numRef>
              <c:f>moras!$AD$27</c:f>
              <c:numCache>
                <c:formatCode>General</c:formatCode>
                <c:ptCount val="1"/>
                <c:pt idx="0">
                  <c:v>1094</c:v>
                </c:pt>
              </c:numCache>
            </c:numRef>
          </c:val>
          <c:extLst>
            <c:ext xmlns:c16="http://schemas.microsoft.com/office/drawing/2014/chart" uri="{C3380CC4-5D6E-409C-BE32-E72D297353CC}">
              <c16:uniqueId val="{00000001-11AE-44C9-8685-96E2A79EF3E6}"/>
            </c:ext>
          </c:extLst>
        </c:ser>
        <c:dLbls>
          <c:showLegendKey val="0"/>
          <c:showVal val="0"/>
          <c:showCatName val="0"/>
          <c:showSerName val="0"/>
          <c:showPercent val="0"/>
          <c:showBubbleSize val="0"/>
        </c:dLbls>
        <c:gapWidth val="219"/>
        <c:overlap val="-27"/>
        <c:axId val="1500388896"/>
        <c:axId val="1500386976"/>
      </c:barChart>
      <c:catAx>
        <c:axId val="1500388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00386976"/>
        <c:crosses val="autoZero"/>
        <c:auto val="1"/>
        <c:lblAlgn val="ctr"/>
        <c:lblOffset val="100"/>
        <c:noMultiLvlLbl val="0"/>
      </c:catAx>
      <c:valAx>
        <c:axId val="150038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0038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[-AlessandroUmañaVega.xlsx]moras!TablaDinámica6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Categoria</a:t>
            </a:r>
            <a:r>
              <a:rPr lang="es-CR" baseline="0"/>
              <a:t> de indicador activo</a:t>
            </a:r>
            <a:endParaRPr lang="es-CR"/>
          </a:p>
        </c:rich>
      </c:tx>
      <c:layout>
        <c:manualLayout>
          <c:xMode val="edge"/>
          <c:yMode val="edge"/>
          <c:x val="0.27820684865753648"/>
          <c:y val="0.151757072032662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moras!$AH$25:$AH$26</c:f>
              <c:strCache>
                <c:ptCount val="1"/>
                <c:pt idx="0">
                  <c:v>NO</c:v>
                </c:pt>
              </c:strCache>
            </c:strRef>
          </c:tx>
          <c:spPr>
            <a:solidFill>
              <a:schemeClr val="accent1"/>
            </a:solidFill>
            <a:ln>
              <a:noFill/>
            </a:ln>
            <a:effectLst/>
          </c:spPr>
          <c:invertIfNegative val="0"/>
          <c:cat>
            <c:strRef>
              <c:f>moras!$AG$27</c:f>
              <c:strCache>
                <c:ptCount val="1"/>
                <c:pt idx="0">
                  <c:v>Total</c:v>
                </c:pt>
              </c:strCache>
            </c:strRef>
          </c:cat>
          <c:val>
            <c:numRef>
              <c:f>moras!$AH$27</c:f>
              <c:numCache>
                <c:formatCode>General</c:formatCode>
                <c:ptCount val="1"/>
                <c:pt idx="0">
                  <c:v>34</c:v>
                </c:pt>
              </c:numCache>
            </c:numRef>
          </c:val>
          <c:extLst>
            <c:ext xmlns:c16="http://schemas.microsoft.com/office/drawing/2014/chart" uri="{C3380CC4-5D6E-409C-BE32-E72D297353CC}">
              <c16:uniqueId val="{00000000-BF12-47EF-9DE8-93717FC22362}"/>
            </c:ext>
          </c:extLst>
        </c:ser>
        <c:ser>
          <c:idx val="1"/>
          <c:order val="1"/>
          <c:tx>
            <c:strRef>
              <c:f>moras!$AI$25:$AI$26</c:f>
              <c:strCache>
                <c:ptCount val="1"/>
                <c:pt idx="0">
                  <c:v>SI</c:v>
                </c:pt>
              </c:strCache>
            </c:strRef>
          </c:tx>
          <c:spPr>
            <a:solidFill>
              <a:schemeClr val="accent2"/>
            </a:solidFill>
            <a:ln>
              <a:noFill/>
            </a:ln>
            <a:effectLst/>
          </c:spPr>
          <c:invertIfNegative val="0"/>
          <c:cat>
            <c:strRef>
              <c:f>moras!$AG$27</c:f>
              <c:strCache>
                <c:ptCount val="1"/>
                <c:pt idx="0">
                  <c:v>Total</c:v>
                </c:pt>
              </c:strCache>
            </c:strRef>
          </c:cat>
          <c:val>
            <c:numRef>
              <c:f>moras!$AI$27</c:f>
              <c:numCache>
                <c:formatCode>General</c:formatCode>
                <c:ptCount val="1"/>
                <c:pt idx="0">
                  <c:v>4966</c:v>
                </c:pt>
              </c:numCache>
            </c:numRef>
          </c:val>
          <c:extLst>
            <c:ext xmlns:c16="http://schemas.microsoft.com/office/drawing/2014/chart" uri="{C3380CC4-5D6E-409C-BE32-E72D297353CC}">
              <c16:uniqueId val="{00000001-BF12-47EF-9DE8-93717FC22362}"/>
            </c:ext>
          </c:extLst>
        </c:ser>
        <c:dLbls>
          <c:showLegendKey val="0"/>
          <c:showVal val="0"/>
          <c:showCatName val="0"/>
          <c:showSerName val="0"/>
          <c:showPercent val="0"/>
          <c:showBubbleSize val="0"/>
        </c:dLbls>
        <c:gapWidth val="219"/>
        <c:overlap val="-27"/>
        <c:axId val="1301116944"/>
        <c:axId val="1301118384"/>
      </c:barChart>
      <c:catAx>
        <c:axId val="130111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01118384"/>
        <c:crosses val="autoZero"/>
        <c:auto val="1"/>
        <c:lblAlgn val="ctr"/>
        <c:lblOffset val="100"/>
        <c:noMultiLvlLbl val="0"/>
      </c:catAx>
      <c:valAx>
        <c:axId val="130111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301116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[-AlessandroUmañaVega.xlsx]moras!TablaDinámica7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Categoría</a:t>
            </a:r>
            <a:r>
              <a:rPr lang="es-CR" baseline="0"/>
              <a:t> indicador extranjero</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moras!$AM$25:$AM$26</c:f>
              <c:strCache>
                <c:ptCount val="1"/>
                <c:pt idx="0">
                  <c:v>NO</c:v>
                </c:pt>
              </c:strCache>
            </c:strRef>
          </c:tx>
          <c:spPr>
            <a:solidFill>
              <a:schemeClr val="accent1"/>
            </a:solidFill>
            <a:ln>
              <a:noFill/>
            </a:ln>
            <a:effectLst/>
          </c:spPr>
          <c:invertIfNegative val="0"/>
          <c:cat>
            <c:strRef>
              <c:f>moras!$AL$27</c:f>
              <c:strCache>
                <c:ptCount val="1"/>
                <c:pt idx="0">
                  <c:v>Total</c:v>
                </c:pt>
              </c:strCache>
            </c:strRef>
          </c:cat>
          <c:val>
            <c:numRef>
              <c:f>moras!$AM$27</c:f>
              <c:numCache>
                <c:formatCode>General</c:formatCode>
                <c:ptCount val="1"/>
                <c:pt idx="0">
                  <c:v>4397</c:v>
                </c:pt>
              </c:numCache>
            </c:numRef>
          </c:val>
          <c:extLst>
            <c:ext xmlns:c16="http://schemas.microsoft.com/office/drawing/2014/chart" uri="{C3380CC4-5D6E-409C-BE32-E72D297353CC}">
              <c16:uniqueId val="{00000000-F3AD-4A21-B7D0-EF8DDB9F5BE4}"/>
            </c:ext>
          </c:extLst>
        </c:ser>
        <c:ser>
          <c:idx val="1"/>
          <c:order val="1"/>
          <c:tx>
            <c:strRef>
              <c:f>moras!$AN$25:$AN$26</c:f>
              <c:strCache>
                <c:ptCount val="1"/>
                <c:pt idx="0">
                  <c:v>SI</c:v>
                </c:pt>
              </c:strCache>
            </c:strRef>
          </c:tx>
          <c:spPr>
            <a:solidFill>
              <a:schemeClr val="accent2"/>
            </a:solidFill>
            <a:ln>
              <a:noFill/>
            </a:ln>
            <a:effectLst/>
          </c:spPr>
          <c:invertIfNegative val="0"/>
          <c:cat>
            <c:strRef>
              <c:f>moras!$AL$27</c:f>
              <c:strCache>
                <c:ptCount val="1"/>
                <c:pt idx="0">
                  <c:v>Total</c:v>
                </c:pt>
              </c:strCache>
            </c:strRef>
          </c:cat>
          <c:val>
            <c:numRef>
              <c:f>moras!$AN$27</c:f>
              <c:numCache>
                <c:formatCode>General</c:formatCode>
                <c:ptCount val="1"/>
                <c:pt idx="0">
                  <c:v>603</c:v>
                </c:pt>
              </c:numCache>
            </c:numRef>
          </c:val>
          <c:extLst>
            <c:ext xmlns:c16="http://schemas.microsoft.com/office/drawing/2014/chart" uri="{C3380CC4-5D6E-409C-BE32-E72D297353CC}">
              <c16:uniqueId val="{00000001-F3AD-4A21-B7D0-EF8DDB9F5BE4}"/>
            </c:ext>
          </c:extLst>
        </c:ser>
        <c:dLbls>
          <c:showLegendKey val="0"/>
          <c:showVal val="0"/>
          <c:showCatName val="0"/>
          <c:showSerName val="0"/>
          <c:showPercent val="0"/>
          <c:showBubbleSize val="0"/>
        </c:dLbls>
        <c:gapWidth val="219"/>
        <c:overlap val="-27"/>
        <c:axId val="1505934688"/>
        <c:axId val="1420398720"/>
      </c:barChart>
      <c:catAx>
        <c:axId val="150593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420398720"/>
        <c:crosses val="autoZero"/>
        <c:auto val="1"/>
        <c:lblAlgn val="ctr"/>
        <c:lblOffset val="100"/>
        <c:noMultiLvlLbl val="0"/>
      </c:catAx>
      <c:valAx>
        <c:axId val="1420398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05934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Categoría</a:t>
            </a:r>
            <a:r>
              <a:rPr lang="es-CR" baseline="0"/>
              <a:t> indicador moroso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193</c:v>
          </c:tx>
          <c:spPr>
            <a:solidFill>
              <a:schemeClr val="accent1"/>
            </a:solidFill>
            <a:ln>
              <a:noFill/>
            </a:ln>
            <a:effectLst/>
          </c:spPr>
          <c:invertIfNegative val="0"/>
          <c:cat>
            <c:strLit>
              <c:ptCount val="1"/>
              <c:pt idx="0">
                <c:v>Total</c:v>
              </c:pt>
            </c:strLit>
          </c:cat>
          <c:val>
            <c:numLit>
              <c:formatCode>General</c:formatCode>
              <c:ptCount val="1"/>
              <c:pt idx="0">
                <c:v>4130</c:v>
              </c:pt>
            </c:numLit>
          </c:val>
          <c:extLst>
            <c:ext xmlns:c16="http://schemas.microsoft.com/office/drawing/2014/chart" uri="{C3380CC4-5D6E-409C-BE32-E72D297353CC}">
              <c16:uniqueId val="{00000000-648B-41F8-9929-8FE1CDAA1579}"/>
            </c:ext>
          </c:extLst>
        </c:ser>
        <c:ser>
          <c:idx val="1"/>
          <c:order val="1"/>
          <c:tx>
            <c:v>SI</c:v>
          </c:tx>
          <c:spPr>
            <a:solidFill>
              <a:schemeClr val="accent2"/>
            </a:solidFill>
            <a:ln>
              <a:noFill/>
            </a:ln>
            <a:effectLst/>
          </c:spPr>
          <c:invertIfNegative val="0"/>
          <c:cat>
            <c:strLit>
              <c:ptCount val="1"/>
              <c:pt idx="0">
                <c:v>Total</c:v>
              </c:pt>
            </c:strLit>
          </c:cat>
          <c:val>
            <c:numLit>
              <c:formatCode>General</c:formatCode>
              <c:ptCount val="1"/>
              <c:pt idx="0">
                <c:v>870</c:v>
              </c:pt>
            </c:numLit>
          </c:val>
          <c:extLst>
            <c:ext xmlns:c16="http://schemas.microsoft.com/office/drawing/2014/chart" uri="{C3380CC4-5D6E-409C-BE32-E72D297353CC}">
              <c16:uniqueId val="{00000001-648B-41F8-9929-8FE1CDAA1579}"/>
            </c:ext>
          </c:extLst>
        </c:ser>
        <c:dLbls>
          <c:showLegendKey val="0"/>
          <c:showVal val="0"/>
          <c:showCatName val="0"/>
          <c:showSerName val="0"/>
          <c:showPercent val="0"/>
          <c:showBubbleSize val="0"/>
        </c:dLbls>
        <c:gapWidth val="219"/>
        <c:overlap val="-27"/>
        <c:axId val="1501125984"/>
        <c:axId val="1501127904"/>
      </c:barChart>
      <c:catAx>
        <c:axId val="15011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01127904"/>
        <c:crosses val="autoZero"/>
        <c:auto val="1"/>
        <c:lblAlgn val="ctr"/>
        <c:lblOffset val="100"/>
        <c:noMultiLvlLbl val="0"/>
      </c:catAx>
      <c:valAx>
        <c:axId val="150112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50112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[-AlessandroUmañaVega.xlsx]moras!TablaDinámica10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moras!$AH$5:$AH$6</c:f>
              <c:strCache>
                <c:ptCount val="1"/>
                <c:pt idx="0">
                  <c:v>ASALARIADO</c:v>
                </c:pt>
              </c:strCache>
            </c:strRef>
          </c:tx>
          <c:spPr>
            <a:solidFill>
              <a:schemeClr val="accent1"/>
            </a:solidFill>
            <a:ln>
              <a:noFill/>
            </a:ln>
            <a:effectLst/>
          </c:spPr>
          <c:invertIfNegative val="0"/>
          <c:cat>
            <c:strRef>
              <c:f>moras!$AG$7</c:f>
              <c:strCache>
                <c:ptCount val="1"/>
                <c:pt idx="0">
                  <c:v>Total</c:v>
                </c:pt>
              </c:strCache>
            </c:strRef>
          </c:cat>
          <c:val>
            <c:numRef>
              <c:f>moras!$AH$7</c:f>
              <c:numCache>
                <c:formatCode>General</c:formatCode>
                <c:ptCount val="1"/>
                <c:pt idx="0">
                  <c:v>3464</c:v>
                </c:pt>
              </c:numCache>
            </c:numRef>
          </c:val>
          <c:extLst>
            <c:ext xmlns:c16="http://schemas.microsoft.com/office/drawing/2014/chart" uri="{C3380CC4-5D6E-409C-BE32-E72D297353CC}">
              <c16:uniqueId val="{00000000-3DD7-4D8E-9A45-8CB478F33705}"/>
            </c:ext>
          </c:extLst>
        </c:ser>
        <c:ser>
          <c:idx val="1"/>
          <c:order val="1"/>
          <c:tx>
            <c:strRef>
              <c:f>moras!$AI$5:$AI$6</c:f>
              <c:strCache>
                <c:ptCount val="1"/>
                <c:pt idx="0">
                  <c:v>ASEGURADO VOLUNTARIO</c:v>
                </c:pt>
              </c:strCache>
            </c:strRef>
          </c:tx>
          <c:spPr>
            <a:solidFill>
              <a:schemeClr val="accent2"/>
            </a:solidFill>
            <a:ln>
              <a:noFill/>
            </a:ln>
            <a:effectLst/>
          </c:spPr>
          <c:invertIfNegative val="0"/>
          <c:cat>
            <c:strRef>
              <c:f>moras!$AG$7</c:f>
              <c:strCache>
                <c:ptCount val="1"/>
                <c:pt idx="0">
                  <c:v>Total</c:v>
                </c:pt>
              </c:strCache>
            </c:strRef>
          </c:cat>
          <c:val>
            <c:numRef>
              <c:f>moras!$AI$7</c:f>
              <c:numCache>
                <c:formatCode>General</c:formatCode>
                <c:ptCount val="1"/>
                <c:pt idx="0">
                  <c:v>436</c:v>
                </c:pt>
              </c:numCache>
            </c:numRef>
          </c:val>
          <c:extLst>
            <c:ext xmlns:c16="http://schemas.microsoft.com/office/drawing/2014/chart" uri="{C3380CC4-5D6E-409C-BE32-E72D297353CC}">
              <c16:uniqueId val="{00000001-3DD7-4D8E-9A45-8CB478F33705}"/>
            </c:ext>
          </c:extLst>
        </c:ser>
        <c:ser>
          <c:idx val="2"/>
          <c:order val="2"/>
          <c:tx>
            <c:strRef>
              <c:f>moras!$AJ$5:$AJ$6</c:f>
              <c:strCache>
                <c:ptCount val="1"/>
                <c:pt idx="0">
                  <c:v>CONVENIOS ESPECIALES DE ASEGURADOS VOLUNTARIOS</c:v>
                </c:pt>
              </c:strCache>
            </c:strRef>
          </c:tx>
          <c:spPr>
            <a:solidFill>
              <a:schemeClr val="accent3"/>
            </a:solidFill>
            <a:ln>
              <a:noFill/>
            </a:ln>
            <a:effectLst/>
          </c:spPr>
          <c:invertIfNegative val="0"/>
          <c:cat>
            <c:strRef>
              <c:f>moras!$AG$7</c:f>
              <c:strCache>
                <c:ptCount val="1"/>
                <c:pt idx="0">
                  <c:v>Total</c:v>
                </c:pt>
              </c:strCache>
            </c:strRef>
          </c:cat>
          <c:val>
            <c:numRef>
              <c:f>moras!$AJ$7</c:f>
              <c:numCache>
                <c:formatCode>General</c:formatCode>
                <c:ptCount val="1"/>
                <c:pt idx="0">
                  <c:v>31</c:v>
                </c:pt>
              </c:numCache>
            </c:numRef>
          </c:val>
          <c:extLst>
            <c:ext xmlns:c16="http://schemas.microsoft.com/office/drawing/2014/chart" uri="{C3380CC4-5D6E-409C-BE32-E72D297353CC}">
              <c16:uniqueId val="{00000002-3DD7-4D8E-9A45-8CB478F33705}"/>
            </c:ext>
          </c:extLst>
        </c:ser>
        <c:ser>
          <c:idx val="3"/>
          <c:order val="3"/>
          <c:tx>
            <c:strRef>
              <c:f>moras!$AK$5:$AK$6</c:f>
              <c:strCache>
                <c:ptCount val="1"/>
                <c:pt idx="0">
                  <c:v>CONVENIOS ESPECIALES DE TRABAJADORES INDEPENDIENTES</c:v>
                </c:pt>
              </c:strCache>
            </c:strRef>
          </c:tx>
          <c:spPr>
            <a:solidFill>
              <a:schemeClr val="accent4"/>
            </a:solidFill>
            <a:ln>
              <a:noFill/>
            </a:ln>
            <a:effectLst/>
          </c:spPr>
          <c:invertIfNegative val="0"/>
          <c:cat>
            <c:strRef>
              <c:f>moras!$AG$7</c:f>
              <c:strCache>
                <c:ptCount val="1"/>
                <c:pt idx="0">
                  <c:v>Total</c:v>
                </c:pt>
              </c:strCache>
            </c:strRef>
          </c:cat>
          <c:val>
            <c:numRef>
              <c:f>moras!$AK$7</c:f>
              <c:numCache>
                <c:formatCode>General</c:formatCode>
                <c:ptCount val="1"/>
                <c:pt idx="0">
                  <c:v>157</c:v>
                </c:pt>
              </c:numCache>
            </c:numRef>
          </c:val>
          <c:extLst>
            <c:ext xmlns:c16="http://schemas.microsoft.com/office/drawing/2014/chart" uri="{C3380CC4-5D6E-409C-BE32-E72D297353CC}">
              <c16:uniqueId val="{00000003-3DD7-4D8E-9A45-8CB478F33705}"/>
            </c:ext>
          </c:extLst>
        </c:ser>
        <c:ser>
          <c:idx val="4"/>
          <c:order val="4"/>
          <c:tx>
            <c:strRef>
              <c:f>moras!$AL$5:$AL$6</c:f>
              <c:strCache>
                <c:ptCount val="1"/>
                <c:pt idx="0">
                  <c:v>PENSIONADOS EN SU PROPIO SISTEMA</c:v>
                </c:pt>
              </c:strCache>
            </c:strRef>
          </c:tx>
          <c:spPr>
            <a:solidFill>
              <a:schemeClr val="accent5"/>
            </a:solidFill>
            <a:ln>
              <a:noFill/>
            </a:ln>
            <a:effectLst/>
          </c:spPr>
          <c:invertIfNegative val="0"/>
          <c:cat>
            <c:strRef>
              <c:f>moras!$AG$7</c:f>
              <c:strCache>
                <c:ptCount val="1"/>
                <c:pt idx="0">
                  <c:v>Total</c:v>
                </c:pt>
              </c:strCache>
            </c:strRef>
          </c:cat>
          <c:val>
            <c:numRef>
              <c:f>moras!$AL$7</c:f>
              <c:numCache>
                <c:formatCode>General</c:formatCode>
                <c:ptCount val="1"/>
                <c:pt idx="0">
                  <c:v>212</c:v>
                </c:pt>
              </c:numCache>
            </c:numRef>
          </c:val>
          <c:extLst>
            <c:ext xmlns:c16="http://schemas.microsoft.com/office/drawing/2014/chart" uri="{C3380CC4-5D6E-409C-BE32-E72D297353CC}">
              <c16:uniqueId val="{00000004-3DD7-4D8E-9A45-8CB478F33705}"/>
            </c:ext>
          </c:extLst>
        </c:ser>
        <c:ser>
          <c:idx val="5"/>
          <c:order val="5"/>
          <c:tx>
            <c:strRef>
              <c:f>moras!$AM$5:$AM$6</c:f>
              <c:strCache>
                <c:ptCount val="1"/>
                <c:pt idx="0">
                  <c:v>TRABAJADOR INDEPENDIENTE</c:v>
                </c:pt>
              </c:strCache>
            </c:strRef>
          </c:tx>
          <c:spPr>
            <a:solidFill>
              <a:schemeClr val="accent6"/>
            </a:solidFill>
            <a:ln>
              <a:noFill/>
            </a:ln>
            <a:effectLst/>
          </c:spPr>
          <c:invertIfNegative val="0"/>
          <c:cat>
            <c:strRef>
              <c:f>moras!$AG$7</c:f>
              <c:strCache>
                <c:ptCount val="1"/>
                <c:pt idx="0">
                  <c:v>Total</c:v>
                </c:pt>
              </c:strCache>
            </c:strRef>
          </c:cat>
          <c:val>
            <c:numRef>
              <c:f>moras!$AM$7</c:f>
              <c:numCache>
                <c:formatCode>General</c:formatCode>
                <c:ptCount val="1"/>
                <c:pt idx="0">
                  <c:v>700</c:v>
                </c:pt>
              </c:numCache>
            </c:numRef>
          </c:val>
          <c:extLst>
            <c:ext xmlns:c16="http://schemas.microsoft.com/office/drawing/2014/chart" uri="{C3380CC4-5D6E-409C-BE32-E72D297353CC}">
              <c16:uniqueId val="{00000005-3DD7-4D8E-9A45-8CB478F33705}"/>
            </c:ext>
          </c:extLst>
        </c:ser>
        <c:dLbls>
          <c:showLegendKey val="0"/>
          <c:showVal val="0"/>
          <c:showCatName val="0"/>
          <c:showSerName val="0"/>
          <c:showPercent val="0"/>
          <c:showBubbleSize val="0"/>
        </c:dLbls>
        <c:gapWidth val="219"/>
        <c:overlap val="-27"/>
        <c:axId val="52827855"/>
        <c:axId val="52830735"/>
      </c:barChart>
      <c:catAx>
        <c:axId val="5282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2830735"/>
        <c:crosses val="autoZero"/>
        <c:auto val="1"/>
        <c:lblAlgn val="ctr"/>
        <c:lblOffset val="100"/>
        <c:noMultiLvlLbl val="0"/>
      </c:catAx>
      <c:valAx>
        <c:axId val="5283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282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[-AlessandroUmañaVega.xlsx]Gráficos morosidad categóricas!TablaDinámica15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Comparación</a:t>
            </a:r>
            <a:r>
              <a:rPr lang="es-CR" baseline="0"/>
              <a:t> sexo con morosidad</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 morosidad categóricas'!$E$2:$E$3</c:f>
              <c:strCache>
                <c:ptCount val="1"/>
                <c:pt idx="0">
                  <c:v>Hombre</c:v>
                </c:pt>
              </c:strCache>
            </c:strRef>
          </c:tx>
          <c:spPr>
            <a:solidFill>
              <a:schemeClr val="accent1"/>
            </a:solidFill>
            <a:ln>
              <a:noFill/>
            </a:ln>
            <a:effectLst/>
          </c:spPr>
          <c:invertIfNegative val="0"/>
          <c:cat>
            <c:strRef>
              <c:f>'Gráficos morosidad categóricas'!$D$4</c:f>
              <c:strCache>
                <c:ptCount val="1"/>
                <c:pt idx="0">
                  <c:v>Total</c:v>
                </c:pt>
              </c:strCache>
            </c:strRef>
          </c:cat>
          <c:val>
            <c:numRef>
              <c:f>'Gráficos morosidad categóricas'!$E$4</c:f>
              <c:numCache>
                <c:formatCode>0.00%</c:formatCode>
                <c:ptCount val="1"/>
                <c:pt idx="0">
                  <c:v>0.17729083665338646</c:v>
                </c:pt>
              </c:numCache>
            </c:numRef>
          </c:val>
          <c:extLst>
            <c:ext xmlns:c16="http://schemas.microsoft.com/office/drawing/2014/chart" uri="{C3380CC4-5D6E-409C-BE32-E72D297353CC}">
              <c16:uniqueId val="{00000000-A2A3-4912-84F7-3D7D8AACB6FB}"/>
            </c:ext>
          </c:extLst>
        </c:ser>
        <c:ser>
          <c:idx val="1"/>
          <c:order val="1"/>
          <c:tx>
            <c:strRef>
              <c:f>'Gráficos morosidad categóricas'!$F$2:$F$3</c:f>
              <c:strCache>
                <c:ptCount val="1"/>
                <c:pt idx="0">
                  <c:v>Mujer</c:v>
                </c:pt>
              </c:strCache>
            </c:strRef>
          </c:tx>
          <c:spPr>
            <a:solidFill>
              <a:schemeClr val="accent2"/>
            </a:solidFill>
            <a:ln>
              <a:noFill/>
            </a:ln>
            <a:effectLst/>
          </c:spPr>
          <c:invertIfNegative val="0"/>
          <c:cat>
            <c:strRef>
              <c:f>'Gráficos morosidad categóricas'!$D$4</c:f>
              <c:strCache>
                <c:ptCount val="1"/>
                <c:pt idx="0">
                  <c:v>Total</c:v>
                </c:pt>
              </c:strCache>
            </c:strRef>
          </c:cat>
          <c:val>
            <c:numRef>
              <c:f>'Gráficos morosidad categóricas'!$F$4</c:f>
              <c:numCache>
                <c:formatCode>0.00%</c:formatCode>
                <c:ptCount val="1"/>
                <c:pt idx="0">
                  <c:v>0.16901408450704225</c:v>
                </c:pt>
              </c:numCache>
            </c:numRef>
          </c:val>
          <c:extLst>
            <c:ext xmlns:c16="http://schemas.microsoft.com/office/drawing/2014/chart" uri="{C3380CC4-5D6E-409C-BE32-E72D297353CC}">
              <c16:uniqueId val="{00000002-A2A3-4912-84F7-3D7D8AACB6FB}"/>
            </c:ext>
          </c:extLst>
        </c:ser>
        <c:dLbls>
          <c:showLegendKey val="0"/>
          <c:showVal val="0"/>
          <c:showCatName val="0"/>
          <c:showSerName val="0"/>
          <c:showPercent val="0"/>
          <c:showBubbleSize val="0"/>
        </c:dLbls>
        <c:gapWidth val="219"/>
        <c:overlap val="-27"/>
        <c:axId val="678567327"/>
        <c:axId val="678567807"/>
      </c:barChart>
      <c:catAx>
        <c:axId val="67856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78567807"/>
        <c:crosses val="autoZero"/>
        <c:auto val="1"/>
        <c:lblAlgn val="ctr"/>
        <c:lblOffset val="100"/>
        <c:noMultiLvlLbl val="0"/>
      </c:catAx>
      <c:valAx>
        <c:axId val="678567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67856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[-AlessandroUmañaVega.xlsx]Gráficos morosidad categóricas!TablaDinámica16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Comparación</a:t>
            </a:r>
            <a:r>
              <a:rPr lang="es-CR" baseline="0"/>
              <a:t> sector con morosidad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 morosidad categóricas'!$J$2:$J$3</c:f>
              <c:strCache>
                <c:ptCount val="1"/>
                <c:pt idx="0">
                  <c:v>Privado</c:v>
                </c:pt>
              </c:strCache>
            </c:strRef>
          </c:tx>
          <c:spPr>
            <a:solidFill>
              <a:schemeClr val="accent1"/>
            </a:solidFill>
            <a:ln>
              <a:noFill/>
            </a:ln>
            <a:effectLst/>
          </c:spPr>
          <c:invertIfNegative val="0"/>
          <c:cat>
            <c:strRef>
              <c:f>'Gráficos morosidad categóricas'!$I$4</c:f>
              <c:strCache>
                <c:ptCount val="1"/>
                <c:pt idx="0">
                  <c:v>Total</c:v>
                </c:pt>
              </c:strCache>
            </c:strRef>
          </c:cat>
          <c:val>
            <c:numRef>
              <c:f>'Gráficos morosidad categóricas'!$J$4</c:f>
              <c:numCache>
                <c:formatCode>0.00%</c:formatCode>
                <c:ptCount val="1"/>
                <c:pt idx="0">
                  <c:v>0.18023553507424475</c:v>
                </c:pt>
              </c:numCache>
            </c:numRef>
          </c:val>
          <c:extLst>
            <c:ext xmlns:c16="http://schemas.microsoft.com/office/drawing/2014/chart" uri="{C3380CC4-5D6E-409C-BE32-E72D297353CC}">
              <c16:uniqueId val="{00000000-6762-44AD-833F-6766C621E5B9}"/>
            </c:ext>
          </c:extLst>
        </c:ser>
        <c:ser>
          <c:idx val="1"/>
          <c:order val="1"/>
          <c:tx>
            <c:strRef>
              <c:f>'Gráficos morosidad categóricas'!$K$2:$K$3</c:f>
              <c:strCache>
                <c:ptCount val="1"/>
                <c:pt idx="0">
                  <c:v>Público</c:v>
                </c:pt>
              </c:strCache>
            </c:strRef>
          </c:tx>
          <c:spPr>
            <a:solidFill>
              <a:schemeClr val="accent2"/>
            </a:solidFill>
            <a:ln>
              <a:noFill/>
            </a:ln>
            <a:effectLst/>
          </c:spPr>
          <c:invertIfNegative val="0"/>
          <c:cat>
            <c:strRef>
              <c:f>'Gráficos morosidad categóricas'!$I$4</c:f>
              <c:strCache>
                <c:ptCount val="1"/>
                <c:pt idx="0">
                  <c:v>Total</c:v>
                </c:pt>
              </c:strCache>
            </c:strRef>
          </c:cat>
          <c:val>
            <c:numRef>
              <c:f>'Gráficos morosidad categóricas'!$K$4</c:f>
              <c:numCache>
                <c:formatCode>0.00%</c:formatCode>
                <c:ptCount val="1"/>
                <c:pt idx="0">
                  <c:v>0.15173674588665448</c:v>
                </c:pt>
              </c:numCache>
            </c:numRef>
          </c:val>
          <c:extLst>
            <c:ext xmlns:c16="http://schemas.microsoft.com/office/drawing/2014/chart" uri="{C3380CC4-5D6E-409C-BE32-E72D297353CC}">
              <c16:uniqueId val="{00000002-6762-44AD-833F-6766C621E5B9}"/>
            </c:ext>
          </c:extLst>
        </c:ser>
        <c:dLbls>
          <c:showLegendKey val="0"/>
          <c:showVal val="0"/>
          <c:showCatName val="0"/>
          <c:showSerName val="0"/>
          <c:showPercent val="0"/>
          <c:showBubbleSize val="0"/>
        </c:dLbls>
        <c:gapWidth val="219"/>
        <c:overlap val="-27"/>
        <c:axId val="466264879"/>
        <c:axId val="466259119"/>
      </c:barChart>
      <c:catAx>
        <c:axId val="46626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466259119"/>
        <c:crosses val="autoZero"/>
        <c:auto val="1"/>
        <c:lblAlgn val="ctr"/>
        <c:lblOffset val="100"/>
        <c:noMultiLvlLbl val="0"/>
      </c:catAx>
      <c:valAx>
        <c:axId val="466259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46626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[-AlessandroUmañaVega.xlsx]Gráficos morosidad categóricas!TablaDinámica17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Comprobación</a:t>
            </a:r>
            <a:r>
              <a:rPr lang="es-CR" baseline="0"/>
              <a:t> tipo de aseguramiento con morosidad</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 morosidad categóricas'!$E$21:$E$22</c:f>
              <c:strCache>
                <c:ptCount val="1"/>
                <c:pt idx="0">
                  <c:v>Asalariado</c:v>
                </c:pt>
              </c:strCache>
            </c:strRef>
          </c:tx>
          <c:spPr>
            <a:solidFill>
              <a:schemeClr val="accent1"/>
            </a:solidFill>
            <a:ln>
              <a:noFill/>
            </a:ln>
            <a:effectLst/>
          </c:spPr>
          <c:invertIfNegative val="0"/>
          <c:cat>
            <c:strRef>
              <c:f>'Gráficos morosidad categóricas'!$D$23</c:f>
              <c:strCache>
                <c:ptCount val="1"/>
                <c:pt idx="0">
                  <c:v>Total</c:v>
                </c:pt>
              </c:strCache>
            </c:strRef>
          </c:cat>
          <c:val>
            <c:numRef>
              <c:f>'Gráficos morosidad categóricas'!$E$23</c:f>
              <c:numCache>
                <c:formatCode>0.00%</c:formatCode>
                <c:ptCount val="1"/>
                <c:pt idx="0">
                  <c:v>0.11980369515011548</c:v>
                </c:pt>
              </c:numCache>
            </c:numRef>
          </c:val>
          <c:extLst>
            <c:ext xmlns:c16="http://schemas.microsoft.com/office/drawing/2014/chart" uri="{C3380CC4-5D6E-409C-BE32-E72D297353CC}">
              <c16:uniqueId val="{00000000-6580-4E58-846E-AABC786DC86F}"/>
            </c:ext>
          </c:extLst>
        </c:ser>
        <c:ser>
          <c:idx val="1"/>
          <c:order val="1"/>
          <c:tx>
            <c:strRef>
              <c:f>'Gráficos morosidad categóricas'!$F$21:$F$22</c:f>
              <c:strCache>
                <c:ptCount val="1"/>
                <c:pt idx="0">
                  <c:v>Asegurado voluntario</c:v>
                </c:pt>
              </c:strCache>
            </c:strRef>
          </c:tx>
          <c:spPr>
            <a:solidFill>
              <a:schemeClr val="accent2"/>
            </a:solidFill>
            <a:ln>
              <a:noFill/>
            </a:ln>
            <a:effectLst/>
          </c:spPr>
          <c:invertIfNegative val="0"/>
          <c:cat>
            <c:strRef>
              <c:f>'Gráficos morosidad categóricas'!$D$23</c:f>
              <c:strCache>
                <c:ptCount val="1"/>
                <c:pt idx="0">
                  <c:v>Total</c:v>
                </c:pt>
              </c:strCache>
            </c:strRef>
          </c:cat>
          <c:val>
            <c:numRef>
              <c:f>'Gráficos morosidad categóricas'!$F$23</c:f>
              <c:numCache>
                <c:formatCode>0.00%</c:formatCode>
                <c:ptCount val="1"/>
                <c:pt idx="0">
                  <c:v>0.13302752293577982</c:v>
                </c:pt>
              </c:numCache>
            </c:numRef>
          </c:val>
          <c:extLst>
            <c:ext xmlns:c16="http://schemas.microsoft.com/office/drawing/2014/chart" uri="{C3380CC4-5D6E-409C-BE32-E72D297353CC}">
              <c16:uniqueId val="{00000002-6580-4E58-846E-AABC786DC86F}"/>
            </c:ext>
          </c:extLst>
        </c:ser>
        <c:ser>
          <c:idx val="2"/>
          <c:order val="2"/>
          <c:tx>
            <c:strRef>
              <c:f>'Gráficos morosidad categóricas'!$G$21:$G$22</c:f>
              <c:strCache>
                <c:ptCount val="1"/>
                <c:pt idx="0">
                  <c:v>Convenios especiales de asegurados voluntarios</c:v>
                </c:pt>
              </c:strCache>
            </c:strRef>
          </c:tx>
          <c:spPr>
            <a:solidFill>
              <a:schemeClr val="accent3"/>
            </a:solidFill>
            <a:ln>
              <a:noFill/>
            </a:ln>
            <a:effectLst/>
          </c:spPr>
          <c:invertIfNegative val="0"/>
          <c:cat>
            <c:strRef>
              <c:f>'Gráficos morosidad categóricas'!$D$23</c:f>
              <c:strCache>
                <c:ptCount val="1"/>
                <c:pt idx="0">
                  <c:v>Total</c:v>
                </c:pt>
              </c:strCache>
            </c:strRef>
          </c:cat>
          <c:val>
            <c:numRef>
              <c:f>'Gráficos morosidad categóricas'!$G$23</c:f>
              <c:numCache>
                <c:formatCode>0.00%</c:formatCode>
                <c:ptCount val="1"/>
                <c:pt idx="0">
                  <c:v>0</c:v>
                </c:pt>
              </c:numCache>
            </c:numRef>
          </c:val>
          <c:extLst>
            <c:ext xmlns:c16="http://schemas.microsoft.com/office/drawing/2014/chart" uri="{C3380CC4-5D6E-409C-BE32-E72D297353CC}">
              <c16:uniqueId val="{00000003-6580-4E58-846E-AABC786DC86F}"/>
            </c:ext>
          </c:extLst>
        </c:ser>
        <c:ser>
          <c:idx val="3"/>
          <c:order val="3"/>
          <c:tx>
            <c:strRef>
              <c:f>'Gráficos morosidad categóricas'!$H$21:$H$22</c:f>
              <c:strCache>
                <c:ptCount val="1"/>
                <c:pt idx="0">
                  <c:v>Convenios especiales de trabajadores independientes</c:v>
                </c:pt>
              </c:strCache>
            </c:strRef>
          </c:tx>
          <c:spPr>
            <a:solidFill>
              <a:schemeClr val="accent4"/>
            </a:solidFill>
            <a:ln>
              <a:noFill/>
            </a:ln>
            <a:effectLst/>
          </c:spPr>
          <c:invertIfNegative val="0"/>
          <c:cat>
            <c:strRef>
              <c:f>'Gráficos morosidad categóricas'!$D$23</c:f>
              <c:strCache>
                <c:ptCount val="1"/>
                <c:pt idx="0">
                  <c:v>Total</c:v>
                </c:pt>
              </c:strCache>
            </c:strRef>
          </c:cat>
          <c:val>
            <c:numRef>
              <c:f>'Gráficos morosidad categóricas'!$H$23</c:f>
              <c:numCache>
                <c:formatCode>0.00%</c:formatCode>
                <c:ptCount val="1"/>
                <c:pt idx="0">
                  <c:v>2.5477707006369428E-2</c:v>
                </c:pt>
              </c:numCache>
            </c:numRef>
          </c:val>
          <c:extLst>
            <c:ext xmlns:c16="http://schemas.microsoft.com/office/drawing/2014/chart" uri="{C3380CC4-5D6E-409C-BE32-E72D297353CC}">
              <c16:uniqueId val="{00000004-6580-4E58-846E-AABC786DC86F}"/>
            </c:ext>
          </c:extLst>
        </c:ser>
        <c:ser>
          <c:idx val="4"/>
          <c:order val="4"/>
          <c:tx>
            <c:strRef>
              <c:f>'Gráficos morosidad categóricas'!$I$21:$I$22</c:f>
              <c:strCache>
                <c:ptCount val="1"/>
                <c:pt idx="0">
                  <c:v>Pensionados en su propio sistema</c:v>
                </c:pt>
              </c:strCache>
            </c:strRef>
          </c:tx>
          <c:spPr>
            <a:solidFill>
              <a:schemeClr val="accent5"/>
            </a:solidFill>
            <a:ln>
              <a:noFill/>
            </a:ln>
            <a:effectLst/>
          </c:spPr>
          <c:invertIfNegative val="0"/>
          <c:cat>
            <c:strRef>
              <c:f>'Gráficos morosidad categóricas'!$D$23</c:f>
              <c:strCache>
                <c:ptCount val="1"/>
                <c:pt idx="0">
                  <c:v>Total</c:v>
                </c:pt>
              </c:strCache>
            </c:strRef>
          </c:cat>
          <c:val>
            <c:numRef>
              <c:f>'Gráficos morosidad categóricas'!$I$23</c:f>
              <c:numCache>
                <c:formatCode>0.00%</c:formatCode>
                <c:ptCount val="1"/>
                <c:pt idx="0">
                  <c:v>0</c:v>
                </c:pt>
              </c:numCache>
            </c:numRef>
          </c:val>
          <c:extLst>
            <c:ext xmlns:c16="http://schemas.microsoft.com/office/drawing/2014/chart" uri="{C3380CC4-5D6E-409C-BE32-E72D297353CC}">
              <c16:uniqueId val="{00000005-6580-4E58-846E-AABC786DC86F}"/>
            </c:ext>
          </c:extLst>
        </c:ser>
        <c:ser>
          <c:idx val="5"/>
          <c:order val="5"/>
          <c:tx>
            <c:strRef>
              <c:f>'Gráficos morosidad categóricas'!$J$21:$J$22</c:f>
              <c:strCache>
                <c:ptCount val="1"/>
                <c:pt idx="0">
                  <c:v>Trabajador independiente</c:v>
                </c:pt>
              </c:strCache>
            </c:strRef>
          </c:tx>
          <c:spPr>
            <a:solidFill>
              <a:schemeClr val="accent6"/>
            </a:solidFill>
            <a:ln>
              <a:noFill/>
            </a:ln>
            <a:effectLst/>
          </c:spPr>
          <c:invertIfNegative val="0"/>
          <c:cat>
            <c:strRef>
              <c:f>'Gráficos morosidad categóricas'!$D$23</c:f>
              <c:strCache>
                <c:ptCount val="1"/>
                <c:pt idx="0">
                  <c:v>Total</c:v>
                </c:pt>
              </c:strCache>
            </c:strRef>
          </c:cat>
          <c:val>
            <c:numRef>
              <c:f>'Gráficos morosidad categóricas'!$J$23</c:f>
              <c:numCache>
                <c:formatCode>0.00%</c:formatCode>
                <c:ptCount val="1"/>
                <c:pt idx="0">
                  <c:v>0.56142857142857139</c:v>
                </c:pt>
              </c:numCache>
            </c:numRef>
          </c:val>
          <c:extLst>
            <c:ext xmlns:c16="http://schemas.microsoft.com/office/drawing/2014/chart" uri="{C3380CC4-5D6E-409C-BE32-E72D297353CC}">
              <c16:uniqueId val="{00000006-6580-4E58-846E-AABC786DC86F}"/>
            </c:ext>
          </c:extLst>
        </c:ser>
        <c:dLbls>
          <c:showLegendKey val="0"/>
          <c:showVal val="0"/>
          <c:showCatName val="0"/>
          <c:showSerName val="0"/>
          <c:showPercent val="0"/>
          <c:showBubbleSize val="0"/>
        </c:dLbls>
        <c:gapWidth val="219"/>
        <c:overlap val="-27"/>
        <c:axId val="458587119"/>
        <c:axId val="458591919"/>
      </c:barChart>
      <c:catAx>
        <c:axId val="45858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458591919"/>
        <c:crosses val="autoZero"/>
        <c:auto val="1"/>
        <c:lblAlgn val="ctr"/>
        <c:lblOffset val="100"/>
        <c:noMultiLvlLbl val="0"/>
      </c:catAx>
      <c:valAx>
        <c:axId val="458591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45858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[-AlessandroUmañaVega.xlsx]Gráficos morosidad categóricas!TablaDinámica18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Comparación</a:t>
            </a:r>
            <a:r>
              <a:rPr lang="es-CR" baseline="0"/>
              <a:t> indicador activo con morosidad </a:t>
            </a:r>
            <a:endParaRPr lang="es-CR"/>
          </a:p>
        </c:rich>
      </c:tx>
      <c:layout>
        <c:manualLayout>
          <c:xMode val="edge"/>
          <c:yMode val="edge"/>
          <c:x val="0.16781933508311458"/>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 morosidad categóricas'!$O$2:$O$3</c:f>
              <c:strCache>
                <c:ptCount val="1"/>
                <c:pt idx="0">
                  <c:v>No</c:v>
                </c:pt>
              </c:strCache>
            </c:strRef>
          </c:tx>
          <c:spPr>
            <a:solidFill>
              <a:schemeClr val="accent1"/>
            </a:solidFill>
            <a:ln>
              <a:noFill/>
            </a:ln>
            <a:effectLst/>
          </c:spPr>
          <c:invertIfNegative val="0"/>
          <c:cat>
            <c:strRef>
              <c:f>'Gráficos morosidad categóricas'!$N$4</c:f>
              <c:strCache>
                <c:ptCount val="1"/>
                <c:pt idx="0">
                  <c:v>Total</c:v>
                </c:pt>
              </c:strCache>
            </c:strRef>
          </c:cat>
          <c:val>
            <c:numRef>
              <c:f>'Gráficos morosidad categóricas'!$O$4</c:f>
              <c:numCache>
                <c:formatCode>0.00%</c:formatCode>
                <c:ptCount val="1"/>
                <c:pt idx="0">
                  <c:v>0.52941176470588236</c:v>
                </c:pt>
              </c:numCache>
            </c:numRef>
          </c:val>
          <c:extLst>
            <c:ext xmlns:c16="http://schemas.microsoft.com/office/drawing/2014/chart" uri="{C3380CC4-5D6E-409C-BE32-E72D297353CC}">
              <c16:uniqueId val="{00000000-DEB2-4CF4-BBC0-CFE6D6148F93}"/>
            </c:ext>
          </c:extLst>
        </c:ser>
        <c:ser>
          <c:idx val="1"/>
          <c:order val="1"/>
          <c:tx>
            <c:strRef>
              <c:f>'Gráficos morosidad categóricas'!$P$2:$P$3</c:f>
              <c:strCache>
                <c:ptCount val="1"/>
                <c:pt idx="0">
                  <c:v>Si</c:v>
                </c:pt>
              </c:strCache>
            </c:strRef>
          </c:tx>
          <c:spPr>
            <a:solidFill>
              <a:schemeClr val="accent2"/>
            </a:solidFill>
            <a:ln>
              <a:noFill/>
            </a:ln>
            <a:effectLst/>
          </c:spPr>
          <c:invertIfNegative val="0"/>
          <c:cat>
            <c:strRef>
              <c:f>'Gráficos morosidad categóricas'!$N$4</c:f>
              <c:strCache>
                <c:ptCount val="1"/>
                <c:pt idx="0">
                  <c:v>Total</c:v>
                </c:pt>
              </c:strCache>
            </c:strRef>
          </c:cat>
          <c:val>
            <c:numRef>
              <c:f>'Gráficos morosidad categóricas'!$P$4</c:f>
              <c:numCache>
                <c:formatCode>0.00%</c:formatCode>
                <c:ptCount val="1"/>
                <c:pt idx="0">
                  <c:v>0.17156665324204592</c:v>
                </c:pt>
              </c:numCache>
            </c:numRef>
          </c:val>
          <c:extLst>
            <c:ext xmlns:c16="http://schemas.microsoft.com/office/drawing/2014/chart" uri="{C3380CC4-5D6E-409C-BE32-E72D297353CC}">
              <c16:uniqueId val="{00000001-DEB2-4CF4-BBC0-CFE6D6148F93}"/>
            </c:ext>
          </c:extLst>
        </c:ser>
        <c:dLbls>
          <c:showLegendKey val="0"/>
          <c:showVal val="0"/>
          <c:showCatName val="0"/>
          <c:showSerName val="0"/>
          <c:showPercent val="0"/>
          <c:showBubbleSize val="0"/>
        </c:dLbls>
        <c:gapWidth val="219"/>
        <c:overlap val="-27"/>
        <c:axId val="590857391"/>
        <c:axId val="590859311"/>
      </c:barChart>
      <c:catAx>
        <c:axId val="59085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90859311"/>
        <c:crosses val="autoZero"/>
        <c:auto val="1"/>
        <c:lblAlgn val="ctr"/>
        <c:lblOffset val="100"/>
        <c:noMultiLvlLbl val="0"/>
      </c:catAx>
      <c:valAx>
        <c:axId val="590859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9085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[-AlessandroUmañaVega.xlsx]Gráficos morosidad categóricas!TablaDinámica19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Comparación</a:t>
            </a:r>
            <a:r>
              <a:rPr lang="es-CR" baseline="0"/>
              <a:t> indicador extranjero con morosidad</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 morosidad categóricas'!$O$21:$O$22</c:f>
              <c:strCache>
                <c:ptCount val="1"/>
                <c:pt idx="0">
                  <c:v>No</c:v>
                </c:pt>
              </c:strCache>
            </c:strRef>
          </c:tx>
          <c:spPr>
            <a:solidFill>
              <a:schemeClr val="accent1"/>
            </a:solidFill>
            <a:ln>
              <a:noFill/>
            </a:ln>
            <a:effectLst/>
          </c:spPr>
          <c:invertIfNegative val="0"/>
          <c:cat>
            <c:strRef>
              <c:f>'Gráficos morosidad categóricas'!$N$23</c:f>
              <c:strCache>
                <c:ptCount val="1"/>
                <c:pt idx="0">
                  <c:v>Total</c:v>
                </c:pt>
              </c:strCache>
            </c:strRef>
          </c:cat>
          <c:val>
            <c:numRef>
              <c:f>'Gráficos morosidad categóricas'!$O$23</c:f>
              <c:numCache>
                <c:formatCode>0.00%</c:formatCode>
                <c:ptCount val="1"/>
                <c:pt idx="0">
                  <c:v>0.16488514896520354</c:v>
                </c:pt>
              </c:numCache>
            </c:numRef>
          </c:val>
          <c:extLst>
            <c:ext xmlns:c16="http://schemas.microsoft.com/office/drawing/2014/chart" uri="{C3380CC4-5D6E-409C-BE32-E72D297353CC}">
              <c16:uniqueId val="{00000000-EB3D-485C-94F4-F58FC4345A1F}"/>
            </c:ext>
          </c:extLst>
        </c:ser>
        <c:ser>
          <c:idx val="1"/>
          <c:order val="1"/>
          <c:tx>
            <c:strRef>
              <c:f>'Gráficos morosidad categóricas'!$P$21:$P$22</c:f>
              <c:strCache>
                <c:ptCount val="1"/>
                <c:pt idx="0">
                  <c:v>Si</c:v>
                </c:pt>
              </c:strCache>
            </c:strRef>
          </c:tx>
          <c:spPr>
            <a:solidFill>
              <a:schemeClr val="accent2"/>
            </a:solidFill>
            <a:ln>
              <a:noFill/>
            </a:ln>
            <a:effectLst/>
          </c:spPr>
          <c:invertIfNegative val="0"/>
          <c:cat>
            <c:strRef>
              <c:f>'Gráficos morosidad categóricas'!$N$23</c:f>
              <c:strCache>
                <c:ptCount val="1"/>
                <c:pt idx="0">
                  <c:v>Total</c:v>
                </c:pt>
              </c:strCache>
            </c:strRef>
          </c:cat>
          <c:val>
            <c:numRef>
              <c:f>'Gráficos morosidad categóricas'!$P$23</c:f>
              <c:numCache>
                <c:formatCode>0.00%</c:formatCode>
                <c:ptCount val="1"/>
                <c:pt idx="0">
                  <c:v>0.24046434494195687</c:v>
                </c:pt>
              </c:numCache>
            </c:numRef>
          </c:val>
          <c:extLst>
            <c:ext xmlns:c16="http://schemas.microsoft.com/office/drawing/2014/chart" uri="{C3380CC4-5D6E-409C-BE32-E72D297353CC}">
              <c16:uniqueId val="{00000001-EB3D-485C-94F4-F58FC4345A1F}"/>
            </c:ext>
          </c:extLst>
        </c:ser>
        <c:dLbls>
          <c:showLegendKey val="0"/>
          <c:showVal val="0"/>
          <c:showCatName val="0"/>
          <c:showSerName val="0"/>
          <c:showPercent val="0"/>
          <c:showBubbleSize val="0"/>
        </c:dLbls>
        <c:gapWidth val="219"/>
        <c:overlap val="-27"/>
        <c:axId val="546359535"/>
        <c:axId val="546355215"/>
      </c:barChart>
      <c:catAx>
        <c:axId val="54635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46355215"/>
        <c:crosses val="autoZero"/>
        <c:auto val="1"/>
        <c:lblAlgn val="ctr"/>
        <c:lblOffset val="100"/>
        <c:noMultiLvlLbl val="0"/>
      </c:catAx>
      <c:valAx>
        <c:axId val="5463552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54635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[-AlessandroUmañaVega.xlsx]Gráficos morosidad numéricas!TablaDinámica24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Gráfico</a:t>
            </a:r>
            <a:r>
              <a:rPr lang="es-CR" baseline="0"/>
              <a:t> edad con morosidad</a:t>
            </a:r>
            <a:endParaRPr lang="es-C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'Gráficos morosidad numéricas'!$E$1:$E$2</c:f>
              <c:strCache>
                <c:ptCount val="1"/>
                <c:pt idx="0">
                  <c:v>NO</c:v>
                </c:pt>
              </c:strCache>
            </c:strRef>
          </c:tx>
          <c:spPr>
            <a:solidFill>
              <a:schemeClr val="accent1"/>
            </a:solidFill>
            <a:ln>
              <a:noFill/>
            </a:ln>
            <a:effectLst/>
          </c:spPr>
          <c:invertIfNegative val="0"/>
          <c:cat>
            <c:strRef>
              <c:f>'Gráficos morosidad numéricas'!$D$3</c:f>
              <c:strCache>
                <c:ptCount val="1"/>
                <c:pt idx="0">
                  <c:v>Total</c:v>
                </c:pt>
              </c:strCache>
            </c:strRef>
          </c:cat>
          <c:val>
            <c:numRef>
              <c:f>'Gráficos morosidad numéricas'!$E$3</c:f>
              <c:numCache>
                <c:formatCode>General</c:formatCode>
                <c:ptCount val="1"/>
                <c:pt idx="0">
                  <c:v>41.542062719471879</c:v>
                </c:pt>
              </c:numCache>
            </c:numRef>
          </c:val>
          <c:extLst>
            <c:ext xmlns:c16="http://schemas.microsoft.com/office/drawing/2014/chart" uri="{C3380CC4-5D6E-409C-BE32-E72D297353CC}">
              <c16:uniqueId val="{00000000-254C-4E4D-A7CB-6073D0F4BCCB}"/>
            </c:ext>
          </c:extLst>
        </c:ser>
        <c:ser>
          <c:idx val="1"/>
          <c:order val="1"/>
          <c:tx>
            <c:strRef>
              <c:f>'Gráficos morosidad numéricas'!$F$1:$F$2</c:f>
              <c:strCache>
                <c:ptCount val="1"/>
                <c:pt idx="0">
                  <c:v>SI</c:v>
                </c:pt>
              </c:strCache>
            </c:strRef>
          </c:tx>
          <c:spPr>
            <a:solidFill>
              <a:schemeClr val="accent2"/>
            </a:solidFill>
            <a:ln>
              <a:noFill/>
            </a:ln>
            <a:effectLst/>
          </c:spPr>
          <c:invertIfNegative val="0"/>
          <c:cat>
            <c:strRef>
              <c:f>'Gráficos morosidad numéricas'!$D$3</c:f>
              <c:strCache>
                <c:ptCount val="1"/>
                <c:pt idx="0">
                  <c:v>Total</c:v>
                </c:pt>
              </c:strCache>
            </c:strRef>
          </c:cat>
          <c:val>
            <c:numRef>
              <c:f>'Gráficos morosidad numéricas'!$F$3</c:f>
              <c:numCache>
                <c:formatCode>General</c:formatCode>
                <c:ptCount val="1"/>
                <c:pt idx="0">
                  <c:v>43.635632183908044</c:v>
                </c:pt>
              </c:numCache>
            </c:numRef>
          </c:val>
          <c:extLst>
            <c:ext xmlns:c16="http://schemas.microsoft.com/office/drawing/2014/chart" uri="{C3380CC4-5D6E-409C-BE32-E72D297353CC}">
              <c16:uniqueId val="{00000001-254C-4E4D-A7CB-6073D0F4BCCB}"/>
            </c:ext>
          </c:extLst>
        </c:ser>
        <c:dLbls>
          <c:showLegendKey val="0"/>
          <c:showVal val="0"/>
          <c:showCatName val="0"/>
          <c:showSerName val="0"/>
          <c:showPercent val="0"/>
          <c:showBubbleSize val="0"/>
        </c:dLbls>
        <c:gapWidth val="219"/>
        <c:axId val="209979344"/>
        <c:axId val="209988944"/>
      </c:barChart>
      <c:catAx>
        <c:axId val="209979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9988944"/>
        <c:crosses val="autoZero"/>
        <c:auto val="1"/>
        <c:lblAlgn val="ctr"/>
        <c:lblOffset val="100"/>
        <c:noMultiLvlLbl val="0"/>
      </c:catAx>
      <c:valAx>
        <c:axId val="209988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20997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[-AlessandroUmañaVega.xlsx]Gráficos morosidad numéricas!TablaDinámica25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Gráfico</a:t>
            </a:r>
            <a:r>
              <a:rPr lang="es-CR" baseline="0"/>
              <a:t> salario con morosidad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'Gráficos morosidad numéricas'!$K$1:$K$2</c:f>
              <c:strCache>
                <c:ptCount val="1"/>
                <c:pt idx="0">
                  <c:v>NO</c:v>
                </c:pt>
              </c:strCache>
            </c:strRef>
          </c:tx>
          <c:spPr>
            <a:solidFill>
              <a:schemeClr val="accent1"/>
            </a:solidFill>
            <a:ln>
              <a:noFill/>
            </a:ln>
            <a:effectLst/>
          </c:spPr>
          <c:invertIfNegative val="0"/>
          <c:cat>
            <c:strRef>
              <c:f>'Gráficos morosidad numéricas'!$J$3</c:f>
              <c:strCache>
                <c:ptCount val="1"/>
                <c:pt idx="0">
                  <c:v>Total</c:v>
                </c:pt>
              </c:strCache>
            </c:strRef>
          </c:cat>
          <c:val>
            <c:numRef>
              <c:f>'Gráficos morosidad numéricas'!$K$3</c:f>
              <c:numCache>
                <c:formatCode>_("₡"* #,##0.00_);_("₡"* \(#,##0.00\);_("₡"* "-"??_);_(@_)</c:formatCode>
                <c:ptCount val="1"/>
                <c:pt idx="0">
                  <c:v>690969.8501470004</c:v>
                </c:pt>
              </c:numCache>
            </c:numRef>
          </c:val>
          <c:extLst>
            <c:ext xmlns:c16="http://schemas.microsoft.com/office/drawing/2014/chart" uri="{C3380CC4-5D6E-409C-BE32-E72D297353CC}">
              <c16:uniqueId val="{00000000-4664-48F6-A1F0-3413E674D8A0}"/>
            </c:ext>
          </c:extLst>
        </c:ser>
        <c:ser>
          <c:idx val="1"/>
          <c:order val="1"/>
          <c:tx>
            <c:strRef>
              <c:f>'Gráficos morosidad numéricas'!$L$1:$L$2</c:f>
              <c:strCache>
                <c:ptCount val="1"/>
                <c:pt idx="0">
                  <c:v>SI</c:v>
                </c:pt>
              </c:strCache>
            </c:strRef>
          </c:tx>
          <c:spPr>
            <a:solidFill>
              <a:schemeClr val="accent2"/>
            </a:solidFill>
            <a:ln>
              <a:noFill/>
            </a:ln>
            <a:effectLst/>
          </c:spPr>
          <c:invertIfNegative val="0"/>
          <c:cat>
            <c:strRef>
              <c:f>'Gráficos morosidad numéricas'!$J$3</c:f>
              <c:strCache>
                <c:ptCount val="1"/>
                <c:pt idx="0">
                  <c:v>Total</c:v>
                </c:pt>
              </c:strCache>
            </c:strRef>
          </c:cat>
          <c:val>
            <c:numRef>
              <c:f>'Gráficos morosidad numéricas'!$L$3</c:f>
              <c:numCache>
                <c:formatCode>_("₡"* #,##0.00_);_("₡"* \(#,##0.00\);_("₡"* "-"??_);_(@_)</c:formatCode>
                <c:ptCount val="1"/>
                <c:pt idx="0">
                  <c:v>498811.47212643694</c:v>
                </c:pt>
              </c:numCache>
            </c:numRef>
          </c:val>
          <c:extLst>
            <c:ext xmlns:c16="http://schemas.microsoft.com/office/drawing/2014/chart" uri="{C3380CC4-5D6E-409C-BE32-E72D297353CC}">
              <c16:uniqueId val="{00000001-4664-48F6-A1F0-3413E674D8A0}"/>
            </c:ext>
          </c:extLst>
        </c:ser>
        <c:dLbls>
          <c:showLegendKey val="0"/>
          <c:showVal val="0"/>
          <c:showCatName val="0"/>
          <c:showSerName val="0"/>
          <c:showPercent val="0"/>
          <c:showBubbleSize val="0"/>
        </c:dLbls>
        <c:gapWidth val="219"/>
        <c:axId val="173734192"/>
        <c:axId val="173726032"/>
      </c:barChart>
      <c:catAx>
        <c:axId val="17373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73726032"/>
        <c:crosses val="autoZero"/>
        <c:auto val="1"/>
        <c:lblAlgn val="ctr"/>
        <c:lblOffset val="100"/>
        <c:noMultiLvlLbl val="0"/>
      </c:catAx>
      <c:valAx>
        <c:axId val="173726032"/>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7373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26</xdr:col>
      <xdr:colOff>714375</xdr:colOff>
      <xdr:row>7</xdr:row>
      <xdr:rowOff>47625</xdr:rowOff>
    </xdr:from>
    <xdr:to>
      <xdr:col>30</xdr:col>
      <xdr:colOff>752475</xdr:colOff>
      <xdr:row>21</xdr:row>
      <xdr:rowOff>123825</xdr:rowOff>
    </xdr:to>
    <xdr:graphicFrame macro="">
      <xdr:nvGraphicFramePr>
        <xdr:cNvPr id="3" name="Gráfico 2">
          <a:extLst>
            <a:ext uri="{FF2B5EF4-FFF2-40B4-BE49-F238E27FC236}">
              <a16:creationId xmlns:a16="http://schemas.microsoft.com/office/drawing/2014/main" id="{9A321DCA-3872-9608-C366-0113EC489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381000</xdr:colOff>
      <xdr:row>27</xdr:row>
      <xdr:rowOff>38100</xdr:rowOff>
    </xdr:from>
    <xdr:to>
      <xdr:col>31</xdr:col>
      <xdr:colOff>323850</xdr:colOff>
      <xdr:row>41</xdr:row>
      <xdr:rowOff>114300</xdr:rowOff>
    </xdr:to>
    <xdr:graphicFrame macro="">
      <xdr:nvGraphicFramePr>
        <xdr:cNvPr id="6" name="Gráfico 5">
          <a:extLst>
            <a:ext uri="{FF2B5EF4-FFF2-40B4-BE49-F238E27FC236}">
              <a16:creationId xmlns:a16="http://schemas.microsoft.com/office/drawing/2014/main" id="{E73C71F2-1F91-1887-404F-E520F21C5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866775</xdr:colOff>
      <xdr:row>27</xdr:row>
      <xdr:rowOff>114300</xdr:rowOff>
    </xdr:from>
    <xdr:to>
      <xdr:col>35</xdr:col>
      <xdr:colOff>1447800</xdr:colOff>
      <xdr:row>42</xdr:row>
      <xdr:rowOff>0</xdr:rowOff>
    </xdr:to>
    <xdr:graphicFrame macro="">
      <xdr:nvGraphicFramePr>
        <xdr:cNvPr id="7" name="Gráfico 6">
          <a:extLst>
            <a:ext uri="{FF2B5EF4-FFF2-40B4-BE49-F238E27FC236}">
              <a16:creationId xmlns:a16="http://schemas.microsoft.com/office/drawing/2014/main" id="{3D60EAD7-845E-7E96-B7B7-B7E0C9486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37</xdr:col>
      <xdr:colOff>333375</xdr:colOff>
      <xdr:row>27</xdr:row>
      <xdr:rowOff>76200</xdr:rowOff>
    </xdr:from>
    <xdr:to>
      <xdr:col>40</xdr:col>
      <xdr:colOff>828675</xdr:colOff>
      <xdr:row>41</xdr:row>
      <xdr:rowOff>152400</xdr:rowOff>
    </xdr:to>
    <xdr:graphicFrame macro="">
      <xdr:nvGraphicFramePr>
        <xdr:cNvPr id="8" name="Gráfico 7">
          <a:extLst>
            <a:ext uri="{FF2B5EF4-FFF2-40B4-BE49-F238E27FC236}">
              <a16:creationId xmlns:a16="http://schemas.microsoft.com/office/drawing/2014/main" id="{7A95E4CF-A3AF-4B45-C6BE-125E43FE9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635977</xdr:colOff>
      <xdr:row>46</xdr:row>
      <xdr:rowOff>169741</xdr:rowOff>
    </xdr:from>
    <xdr:to>
      <xdr:col>31</xdr:col>
      <xdr:colOff>366345</xdr:colOff>
      <xdr:row>61</xdr:row>
      <xdr:rowOff>50555</xdr:rowOff>
    </xdr:to>
    <xdr:graphicFrame macro="">
      <xdr:nvGraphicFramePr>
        <xdr:cNvPr id="9" name="Gráfico 8">
          <a:extLst>
            <a:ext uri="{FF2B5EF4-FFF2-40B4-BE49-F238E27FC236}">
              <a16:creationId xmlns:a16="http://schemas.microsoft.com/office/drawing/2014/main" id="{15F92A1B-AC8B-D0E2-104D-2E10F22E0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267889</xdr:colOff>
      <xdr:row>7</xdr:row>
      <xdr:rowOff>92869</xdr:rowOff>
    </xdr:from>
    <xdr:to>
      <xdr:col>34</xdr:col>
      <xdr:colOff>220264</xdr:colOff>
      <xdr:row>21</xdr:row>
      <xdr:rowOff>169069</xdr:rowOff>
    </xdr:to>
    <xdr:graphicFrame macro="">
      <xdr:nvGraphicFramePr>
        <xdr:cNvPr id="4" name="Gráfico 3">
          <a:extLst>
            <a:ext uri="{FF2B5EF4-FFF2-40B4-BE49-F238E27FC236}">
              <a16:creationId xmlns:a16="http://schemas.microsoft.com/office/drawing/2014/main" id="{CCF42564-45FE-22F7-D27E-1781EA673E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123825</xdr:colOff>
      <xdr:row>4</xdr:row>
      <xdr:rowOff>66675</xdr:rowOff>
    </xdr:from>
    <xdr:to>
      <xdr:col>6</xdr:col>
      <xdr:colOff>828675</xdr:colOff>
      <xdr:row>18</xdr:row>
      <xdr:rowOff>142875</xdr:rowOff>
    </xdr:to>
    <xdr:graphicFrame macro="">
      <xdr:nvGraphicFramePr>
        <xdr:cNvPr id="2" name="Gráfico 1">
          <a:extLst>
            <a:ext uri="{FF2B5EF4-FFF2-40B4-BE49-F238E27FC236}">
              <a16:creationId xmlns:a16="http://schemas.microsoft.com/office/drawing/2014/main" id="{2E489C97-EB57-FF6C-E411-FBA0FAC0D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4</xdr:row>
      <xdr:rowOff>95250</xdr:rowOff>
    </xdr:from>
    <xdr:to>
      <xdr:col>12</xdr:col>
      <xdr:colOff>19050</xdr:colOff>
      <xdr:row>18</xdr:row>
      <xdr:rowOff>171450</xdr:rowOff>
    </xdr:to>
    <xdr:graphicFrame macro="">
      <xdr:nvGraphicFramePr>
        <xdr:cNvPr id="3" name="Gráfico 2">
          <a:extLst>
            <a:ext uri="{FF2B5EF4-FFF2-40B4-BE49-F238E27FC236}">
              <a16:creationId xmlns:a16="http://schemas.microsoft.com/office/drawing/2014/main" id="{E65D175B-9943-98A2-6568-87FCAF14F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123825</xdr:colOff>
      <xdr:row>23</xdr:row>
      <xdr:rowOff>133350</xdr:rowOff>
    </xdr:from>
    <xdr:to>
      <xdr:col>6</xdr:col>
      <xdr:colOff>142875</xdr:colOff>
      <xdr:row>38</xdr:row>
      <xdr:rowOff>19050</xdr:rowOff>
    </xdr:to>
    <xdr:graphicFrame macro="">
      <xdr:nvGraphicFramePr>
        <xdr:cNvPr id="4" name="Gráfico 3">
          <a:extLst>
            <a:ext uri="{FF2B5EF4-FFF2-40B4-BE49-F238E27FC236}">
              <a16:creationId xmlns:a16="http://schemas.microsoft.com/office/drawing/2014/main" id="{2DF95731-E6FA-44F9-9482-7BB12249A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742950</xdr:colOff>
      <xdr:row>4</xdr:row>
      <xdr:rowOff>114300</xdr:rowOff>
    </xdr:from>
    <xdr:to>
      <xdr:col>17</xdr:col>
      <xdr:colOff>28575</xdr:colOff>
      <xdr:row>19</xdr:row>
      <xdr:rowOff>0</xdr:rowOff>
    </xdr:to>
    <xdr:graphicFrame macro="">
      <xdr:nvGraphicFramePr>
        <xdr:cNvPr id="5" name="Gráfico 4">
          <a:extLst>
            <a:ext uri="{FF2B5EF4-FFF2-40B4-BE49-F238E27FC236}">
              <a16:creationId xmlns:a16="http://schemas.microsoft.com/office/drawing/2014/main" id="{F3F94915-1997-E200-D243-132E9B3D6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733425</xdr:colOff>
      <xdr:row>23</xdr:row>
      <xdr:rowOff>66675</xdr:rowOff>
    </xdr:from>
    <xdr:to>
      <xdr:col>17</xdr:col>
      <xdr:colOff>19050</xdr:colOff>
      <xdr:row>37</xdr:row>
      <xdr:rowOff>142875</xdr:rowOff>
    </xdr:to>
    <xdr:graphicFrame macro="">
      <xdr:nvGraphicFramePr>
        <xdr:cNvPr id="6" name="Gráfico 5">
          <a:extLst>
            <a:ext uri="{FF2B5EF4-FFF2-40B4-BE49-F238E27FC236}">
              <a16:creationId xmlns:a16="http://schemas.microsoft.com/office/drawing/2014/main" id="{5CEEBFD5-F875-9697-76B5-8D4E9479F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714375</xdr:colOff>
      <xdr:row>3</xdr:row>
      <xdr:rowOff>123825</xdr:rowOff>
    </xdr:from>
    <xdr:to>
      <xdr:col>8</xdr:col>
      <xdr:colOff>152400</xdr:colOff>
      <xdr:row>18</xdr:row>
      <xdr:rowOff>9525</xdr:rowOff>
    </xdr:to>
    <xdr:graphicFrame macro="">
      <xdr:nvGraphicFramePr>
        <xdr:cNvPr id="4" name="Gráfico 3">
          <a:extLst>
            <a:ext uri="{FF2B5EF4-FFF2-40B4-BE49-F238E27FC236}">
              <a16:creationId xmlns:a16="http://schemas.microsoft.com/office/drawing/2014/main" id="{BCFC0826-1013-1DA4-39FB-0D8340A18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190500</xdr:colOff>
      <xdr:row>3</xdr:row>
      <xdr:rowOff>57150</xdr:rowOff>
    </xdr:from>
    <xdr:to>
      <xdr:col>12</xdr:col>
      <xdr:colOff>800100</xdr:colOff>
      <xdr:row>17</xdr:row>
      <xdr:rowOff>133350</xdr:rowOff>
    </xdr:to>
    <xdr:graphicFrame macro="">
      <xdr:nvGraphicFramePr>
        <xdr:cNvPr id="5" name="Gráfico 4">
          <a:extLst>
            <a:ext uri="{FF2B5EF4-FFF2-40B4-BE49-F238E27FC236}">
              <a16:creationId xmlns:a16="http://schemas.microsoft.com/office/drawing/2014/main" id="{FF5DFA63-78BA-2A8E-6F77-C8CC0165F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Umaña" refreshedDate="45990.885073611113" createdVersion="8" refreshedVersion="8" minRefreshableVersion="3" recordCount="5000" xr:uid="{3166BA8D-ED8D-4D2A-A34B-33BE4B0DC017}">
  <cacheSource type="worksheet">
    <worksheetSource ref="A1:I5001" sheet="moras"/>
  </cacheSource>
  <cacheFields count="9">
    <cacheField name="IDENTIFICACION" numFmtId="0">
      <sharedItems containsSemiMixedTypes="0" containsString="0" containsNumber="1" containsInteger="1" minValue="1" maxValue="5000"/>
    </cacheField>
    <cacheField name="SEXO" numFmtId="0">
      <sharedItems count="2">
        <s v="HOMBRE"/>
        <s v="MUJER"/>
      </sharedItems>
    </cacheField>
    <cacheField name="SALARIO" numFmtId="164">
      <sharedItems containsString="0" containsBlank="1" containsNumber="1" minValue="10" maxValue="16858742"/>
    </cacheField>
    <cacheField name="TIPO_ASEGURAMIENTO" numFmtId="0">
      <sharedItems count="7">
        <s v="ASALARIADO"/>
        <s v="PENSIONADOS EN SU PROPIO SISTEMA"/>
        <s v="ASEGURADO VOLUNTARIO"/>
        <s v="TRABAJADOR INDEPENDIENTE"/>
        <s v="CONVENIOS ESPECIALES DE TRABAJADORES INDEPENDIENTES"/>
        <s v=""/>
        <s v="CONVENIOS ESPECIALES DE ASEGURADOS VOLUNTARIOS"/>
      </sharedItems>
    </cacheField>
    <cacheField name="SECTOR" numFmtId="0">
      <sharedItems count="2">
        <s v="SECTOR PUBLICO"/>
        <s v="SECTOR PRIVADO"/>
      </sharedItems>
    </cacheField>
    <cacheField name="INDICADOR_ACTIVO" numFmtId="0">
      <sharedItems count="2">
        <s v="SI"/>
        <s v="NO"/>
      </sharedItems>
    </cacheField>
    <cacheField name="INDICADOR.EXTRANJERO" numFmtId="0">
      <sharedItems count="2">
        <s v="NO"/>
        <s v="SI"/>
      </sharedItems>
    </cacheField>
    <cacheField name="INDICADOR_MOROSO" numFmtId="0">
      <sharedItems count="2">
        <s v="NO"/>
        <s v="SI"/>
      </sharedItems>
    </cacheField>
    <cacheField name="EDAD" numFmtId="0">
      <sharedItems containsString="0" containsBlank="1" containsNumber="1" containsInteger="1" minValue="14" maxValue="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Umaña" refreshedDate="45990.887609953701" createdVersion="8" refreshedVersion="8" minRefreshableVersion="3" recordCount="5000" xr:uid="{443357FE-4F62-4566-934A-BCCC52081D3A}">
  <cacheSource type="worksheet">
    <worksheetSource ref="A1:P5001" sheet="moras"/>
  </cacheSource>
  <cacheFields count="16">
    <cacheField name="IDENTIFICACION" numFmtId="0">
      <sharedItems containsSemiMixedTypes="0" containsString="0" containsNumber="1" containsInteger="1" minValue="1" maxValue="5000"/>
    </cacheField>
    <cacheField name="SEXO" numFmtId="0">
      <sharedItems/>
    </cacheField>
    <cacheField name="SALARIO" numFmtId="164">
      <sharedItems containsString="0" containsBlank="1" containsNumber="1" minValue="10" maxValue="16858742"/>
    </cacheField>
    <cacheField name="TIPO_ASEGURAMIENTO" numFmtId="0">
      <sharedItems/>
    </cacheField>
    <cacheField name="SECTOR" numFmtId="0">
      <sharedItems/>
    </cacheField>
    <cacheField name="INDICADOR_ACTIVO" numFmtId="0">
      <sharedItems/>
    </cacheField>
    <cacheField name="INDICADOR.EXTRANJERO" numFmtId="0">
      <sharedItems/>
    </cacheField>
    <cacheField name="INDICADOR_MOROSO" numFmtId="0">
      <sharedItems count="2">
        <s v="NO"/>
        <s v="SI"/>
      </sharedItems>
    </cacheField>
    <cacheField name="EDAD" numFmtId="0">
      <sharedItems containsString="0" containsBlank="1" containsNumber="1" containsInteger="1" minValue="14" maxValue="99"/>
    </cacheField>
    <cacheField name="Z-SCORE SALARIO" numFmtId="0">
      <sharedItems containsSemiMixedTypes="0" containsString="0" containsNumber="1" minValue="-0.81076736351959466" maxValue="19.976768681636372"/>
    </cacheField>
    <cacheField name="Valor mayor 1,96" numFmtId="0">
      <sharedItems/>
    </cacheField>
    <cacheField name="Z-SCORE EDAD" numFmtId="0">
      <sharedItems containsSemiMixedTypes="0" containsString="0" containsNumber="1" minValue="-2.9575540464544843" maxValue="4.0294036311821291"/>
    </cacheField>
    <cacheField name="Valor mayor 1,962" numFmtId="0">
      <sharedItems/>
    </cacheField>
    <cacheField name="Imputar con Media para Salario" numFmtId="165">
      <sharedItems containsSemiMixedTypes="0" containsString="0" containsNumber="1" minValue="10" maxValue="16858742"/>
    </cacheField>
    <cacheField name="Imputar con Moda Tipo_aseguramiento" numFmtId="0">
      <sharedItems count="6">
        <s v="ASALARIADO"/>
        <s v="PENSIONADOS EN SU PROPIO SISTEMA"/>
        <s v="ASEGURADO VOLUNTARIO"/>
        <s v="TRABAJADOR INDEPENDIENTE"/>
        <s v="CONVENIOS ESPECIALES DE TRABAJADORES INDEPENDIENTES"/>
        <s v="CONVENIOS ESPECIALES DE ASEGURADOS VOLUNTARIOS"/>
      </sharedItems>
    </cacheField>
    <cacheField name="Imputar con Media para Edad" numFmtId="0">
      <sharedItems containsSemiMixedTypes="0" containsString="0" containsNumber="1" minValue="14" maxValue="9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Umaña" refreshedDate="45990.89625150463" createdVersion="8" refreshedVersion="8" minRefreshableVersion="3" recordCount="2" xr:uid="{B56594AD-B852-4B4E-8E95-3E4AC59D07F5}">
  <cacheSource type="worksheet">
    <worksheetSource ref="A1:B3" sheet="Gráficos morosidad categóricas"/>
  </cacheSource>
  <cacheFields count="2">
    <cacheField name="SEXO" numFmtId="0">
      <sharedItems count="2">
        <s v="Hombre"/>
        <s v="Mujer"/>
      </sharedItems>
    </cacheField>
    <cacheField name="% DE MOROSOSO" numFmtId="10">
      <sharedItems containsSemiMixedTypes="0" containsString="0" containsNumber="1" minValue="0.16901408450704225" maxValue="0.17729083665338646"/>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Umaña" refreshedDate="45990.896878356485" createdVersion="8" refreshedVersion="8" minRefreshableVersion="3" recordCount="2" xr:uid="{68B3E0EC-457B-4F57-8DDF-9166B36F4134}">
  <cacheSource type="worksheet">
    <worksheetSource ref="A4:B6" sheet="Gráficos morosidad categóricas"/>
  </cacheSource>
  <cacheFields count="2">
    <cacheField name="SECTOR" numFmtId="0">
      <sharedItems count="2">
        <s v="Público"/>
        <s v="Privado"/>
      </sharedItems>
    </cacheField>
    <cacheField name="% DE MOROSOSO" numFmtId="10">
      <sharedItems containsSemiMixedTypes="0" containsString="0" containsNumber="1" minValue="0.15173674588665448" maxValue="0.1802355350742447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Umaña" refreshedDate="45990.897558912038" createdVersion="8" refreshedVersion="8" minRefreshableVersion="3" recordCount="6" xr:uid="{5A3DDBC7-BE02-43B8-BF1A-8BE2C8FE7A64}">
  <cacheSource type="worksheet">
    <worksheetSource ref="A7:B13" sheet="Gráficos morosidad categóricas"/>
  </cacheSource>
  <cacheFields count="2">
    <cacheField name="TIPO ASEGURAMIENTO" numFmtId="0">
      <sharedItems count="6">
        <s v="Asalariado"/>
        <s v="Asegurado voluntario"/>
        <s v="Convenios especiales de asegurados voluntarios"/>
        <s v="Convenios especiales de trabajadores independientes"/>
        <s v="Pensionados en su propio sistema"/>
        <s v="Trabajador independiente"/>
      </sharedItems>
    </cacheField>
    <cacheField name="% DE MOROSOSO" numFmtId="10">
      <sharedItems containsSemiMixedTypes="0" containsString="0" containsNumber="1" minValue="0" maxValue="0.56142857142857139"/>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Umaña" refreshedDate="45990.898324768517" createdVersion="8" refreshedVersion="8" minRefreshableVersion="3" recordCount="2" xr:uid="{B5453BBF-B979-4A3B-B7A3-AA040E93516B}">
  <cacheSource type="worksheet">
    <worksheetSource ref="A14:B16" sheet="Gráficos morosidad categóricas"/>
  </cacheSource>
  <cacheFields count="2">
    <cacheField name="INDICADOR ACTIVO" numFmtId="0">
      <sharedItems count="2">
        <s v="Si"/>
        <s v="No"/>
      </sharedItems>
    </cacheField>
    <cacheField name="% DE MOROSOSO" numFmtId="10">
      <sharedItems containsSemiMixedTypes="0" containsString="0" containsNumber="1" minValue="0.17156665324204592" maxValue="0.52941176470588236"/>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Umaña" refreshedDate="45990.899092013889" createdVersion="8" refreshedVersion="8" minRefreshableVersion="3" recordCount="2" xr:uid="{6C74DBCD-A1B1-4C3C-9711-0836D77B6438}">
  <cacheSource type="worksheet">
    <worksheetSource ref="A17:B19" sheet="Gráficos morosidad categóricas"/>
  </cacheSource>
  <cacheFields count="2">
    <cacheField name="INDICADOR EXTRANJERO" numFmtId="0">
      <sharedItems count="2">
        <s v="Si"/>
        <s v="No"/>
      </sharedItems>
    </cacheField>
    <cacheField name="% DE MOROSOSO" numFmtId="10">
      <sharedItems containsSemiMixedTypes="0" containsString="0" containsNumber="1" minValue="0.16488514896520354" maxValue="0.24046434494195687"/>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Umaña" refreshedDate="45990.966256712964" createdVersion="8" refreshedVersion="8" minRefreshableVersion="3" recordCount="2" xr:uid="{71D4ACEA-9406-4385-81F3-03D9AD6BDDA3}">
  <cacheSource type="worksheet">
    <worksheetSource ref="A1:B3" sheet="Gráficos morosidad numéricas"/>
  </cacheSource>
  <cacheFields count="2">
    <cacheField name="Indicador de morosidad" numFmtId="0">
      <sharedItems count="2">
        <s v="SI"/>
        <s v="NO"/>
      </sharedItems>
    </cacheField>
    <cacheField name="Promedio edad" numFmtId="0">
      <sharedItems containsSemiMixedTypes="0" containsString="0" containsNumber="1" minValue="41.542062719471879" maxValue="43.635632183908044"/>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andro Umaña" refreshedDate="45990.966634490738" createdVersion="8" refreshedVersion="8" minRefreshableVersion="3" recordCount="2" xr:uid="{F0F2820A-2723-42AA-817F-A28B34965FE4}">
  <cacheSource type="worksheet">
    <worksheetSource ref="A4:B6" sheet="Gráficos morosidad numéricas"/>
  </cacheSource>
  <cacheFields count="2">
    <cacheField name="Indicador de morosidad" numFmtId="0">
      <sharedItems count="2">
        <s v="SI"/>
        <s v="NO"/>
      </sharedItems>
    </cacheField>
    <cacheField name="Promedio salario" numFmtId="0">
      <sharedItems containsSemiMixedTypes="0" containsString="0" containsNumber="1" minValue="498811.47212643694" maxValue="690969.850147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m/>
    <x v="0"/>
    <x v="0"/>
    <x v="0"/>
    <x v="0"/>
    <x v="0"/>
    <n v="42"/>
  </r>
  <r>
    <n v="2"/>
    <x v="0"/>
    <n v="3315014"/>
    <x v="1"/>
    <x v="0"/>
    <x v="0"/>
    <x v="0"/>
    <x v="0"/>
    <n v="77"/>
  </r>
  <r>
    <n v="3"/>
    <x v="1"/>
    <n v="270486.01"/>
    <x v="0"/>
    <x v="1"/>
    <x v="0"/>
    <x v="0"/>
    <x v="0"/>
    <n v="45"/>
  </r>
  <r>
    <n v="4"/>
    <x v="1"/>
    <n v="544949.82999999996"/>
    <x v="0"/>
    <x v="1"/>
    <x v="0"/>
    <x v="0"/>
    <x v="0"/>
    <n v="49"/>
  </r>
  <r>
    <n v="5"/>
    <x v="1"/>
    <n v="210000"/>
    <x v="0"/>
    <x v="1"/>
    <x v="0"/>
    <x v="0"/>
    <x v="0"/>
    <n v="42"/>
  </r>
  <r>
    <n v="6"/>
    <x v="0"/>
    <n v="397150"/>
    <x v="0"/>
    <x v="1"/>
    <x v="0"/>
    <x v="0"/>
    <x v="0"/>
    <n v="44"/>
  </r>
  <r>
    <n v="7"/>
    <x v="0"/>
    <n v="854712"/>
    <x v="0"/>
    <x v="1"/>
    <x v="0"/>
    <x v="0"/>
    <x v="0"/>
    <n v="38"/>
  </r>
  <r>
    <n v="8"/>
    <x v="0"/>
    <n v="401000"/>
    <x v="0"/>
    <x v="1"/>
    <x v="0"/>
    <x v="1"/>
    <x v="1"/>
    <n v="36"/>
  </r>
  <r>
    <n v="9"/>
    <x v="1"/>
    <n v="264703.96000000002"/>
    <x v="0"/>
    <x v="1"/>
    <x v="0"/>
    <x v="0"/>
    <x v="0"/>
    <n v="21"/>
  </r>
  <r>
    <n v="10"/>
    <x v="0"/>
    <n v="4677126.8499999996"/>
    <x v="0"/>
    <x v="1"/>
    <x v="0"/>
    <x v="0"/>
    <x v="0"/>
    <n v="40"/>
  </r>
  <r>
    <n v="11"/>
    <x v="1"/>
    <n v="1200000"/>
    <x v="0"/>
    <x v="1"/>
    <x v="0"/>
    <x v="0"/>
    <x v="0"/>
    <n v="30"/>
  </r>
  <r>
    <n v="12"/>
    <x v="1"/>
    <n v="1030132"/>
    <x v="0"/>
    <x v="0"/>
    <x v="0"/>
    <x v="0"/>
    <x v="1"/>
    <n v="58"/>
  </r>
  <r>
    <n v="13"/>
    <x v="0"/>
    <n v="731287.5"/>
    <x v="0"/>
    <x v="0"/>
    <x v="0"/>
    <x v="0"/>
    <x v="0"/>
    <n v="40"/>
  </r>
  <r>
    <n v="14"/>
    <x v="0"/>
    <n v="282305"/>
    <x v="2"/>
    <x v="1"/>
    <x v="0"/>
    <x v="0"/>
    <x v="0"/>
    <n v="51"/>
  </r>
  <r>
    <n v="15"/>
    <x v="1"/>
    <n v="343390.86"/>
    <x v="3"/>
    <x v="1"/>
    <x v="0"/>
    <x v="0"/>
    <x v="0"/>
    <n v="59"/>
  </r>
  <r>
    <n v="16"/>
    <x v="1"/>
    <n v="1943489.5"/>
    <x v="0"/>
    <x v="0"/>
    <x v="0"/>
    <x v="0"/>
    <x v="0"/>
    <n v="58"/>
  </r>
  <r>
    <n v="17"/>
    <x v="1"/>
    <n v="1108980"/>
    <x v="0"/>
    <x v="0"/>
    <x v="0"/>
    <x v="0"/>
    <x v="1"/>
    <n v="36"/>
  </r>
  <r>
    <n v="18"/>
    <x v="1"/>
    <n v="133157"/>
    <x v="0"/>
    <x v="1"/>
    <x v="0"/>
    <x v="0"/>
    <x v="0"/>
    <n v="39"/>
  </r>
  <r>
    <n v="19"/>
    <x v="0"/>
    <n v="553939"/>
    <x v="0"/>
    <x v="1"/>
    <x v="0"/>
    <x v="0"/>
    <x v="0"/>
    <n v="45"/>
  </r>
  <r>
    <n v="20"/>
    <x v="1"/>
    <n v="309820"/>
    <x v="2"/>
    <x v="1"/>
    <x v="0"/>
    <x v="1"/>
    <x v="1"/>
    <n v="52"/>
  </r>
  <r>
    <n v="21"/>
    <x v="1"/>
    <m/>
    <x v="0"/>
    <x v="1"/>
    <x v="0"/>
    <x v="1"/>
    <x v="0"/>
    <n v="28"/>
  </r>
  <r>
    <n v="22"/>
    <x v="0"/>
    <n v="278030"/>
    <x v="4"/>
    <x v="1"/>
    <x v="0"/>
    <x v="0"/>
    <x v="0"/>
    <n v="59"/>
  </r>
  <r>
    <n v="23"/>
    <x v="0"/>
    <n v="2124814"/>
    <x v="0"/>
    <x v="1"/>
    <x v="0"/>
    <x v="0"/>
    <x v="0"/>
    <n v="32"/>
  </r>
  <r>
    <n v="24"/>
    <x v="0"/>
    <n v="191744.68"/>
    <x v="0"/>
    <x v="1"/>
    <x v="0"/>
    <x v="0"/>
    <x v="0"/>
    <n v="18"/>
  </r>
  <r>
    <n v="25"/>
    <x v="1"/>
    <n v="1117489"/>
    <x v="0"/>
    <x v="0"/>
    <x v="0"/>
    <x v="0"/>
    <x v="1"/>
    <n v="36"/>
  </r>
  <r>
    <n v="26"/>
    <x v="0"/>
    <n v="1451530"/>
    <x v="1"/>
    <x v="0"/>
    <x v="0"/>
    <x v="0"/>
    <x v="0"/>
    <n v="62"/>
  </r>
  <r>
    <n v="27"/>
    <x v="0"/>
    <n v="66700"/>
    <x v="0"/>
    <x v="1"/>
    <x v="0"/>
    <x v="0"/>
    <x v="0"/>
    <n v="38"/>
  </r>
  <r>
    <n v="28"/>
    <x v="1"/>
    <n v="73410"/>
    <x v="0"/>
    <x v="1"/>
    <x v="0"/>
    <x v="1"/>
    <x v="0"/>
    <n v="22"/>
  </r>
  <r>
    <n v="29"/>
    <x v="0"/>
    <n v="815355.66"/>
    <x v="0"/>
    <x v="0"/>
    <x v="0"/>
    <x v="0"/>
    <x v="0"/>
    <n v="42"/>
  </r>
  <r>
    <n v="30"/>
    <x v="0"/>
    <n v="398125"/>
    <x v="0"/>
    <x v="1"/>
    <x v="0"/>
    <x v="0"/>
    <x v="0"/>
    <n v="38"/>
  </r>
  <r>
    <n v="31"/>
    <x v="0"/>
    <n v="606763.96"/>
    <x v="0"/>
    <x v="1"/>
    <x v="0"/>
    <x v="0"/>
    <x v="0"/>
    <n v="39"/>
  </r>
  <r>
    <n v="32"/>
    <x v="0"/>
    <n v="360420"/>
    <x v="3"/>
    <x v="1"/>
    <x v="0"/>
    <x v="0"/>
    <x v="1"/>
    <n v="53"/>
  </r>
  <r>
    <n v="33"/>
    <x v="1"/>
    <n v="297046"/>
    <x v="0"/>
    <x v="1"/>
    <x v="0"/>
    <x v="1"/>
    <x v="0"/>
    <n v="41"/>
  </r>
  <r>
    <n v="34"/>
    <x v="0"/>
    <n v="558030"/>
    <x v="0"/>
    <x v="1"/>
    <x v="0"/>
    <x v="0"/>
    <x v="0"/>
    <n v="28"/>
  </r>
  <r>
    <n v="35"/>
    <x v="0"/>
    <n v="68309.03"/>
    <x v="0"/>
    <x v="1"/>
    <x v="0"/>
    <x v="0"/>
    <x v="0"/>
    <n v="43"/>
  </r>
  <r>
    <n v="36"/>
    <x v="0"/>
    <m/>
    <x v="0"/>
    <x v="0"/>
    <x v="0"/>
    <x v="0"/>
    <x v="0"/>
    <n v="62"/>
  </r>
  <r>
    <n v="37"/>
    <x v="0"/>
    <n v="1552307.5"/>
    <x v="0"/>
    <x v="1"/>
    <x v="0"/>
    <x v="1"/>
    <x v="0"/>
    <n v="41"/>
  </r>
  <r>
    <n v="38"/>
    <x v="0"/>
    <n v="1531575"/>
    <x v="2"/>
    <x v="1"/>
    <x v="0"/>
    <x v="1"/>
    <x v="0"/>
    <n v="66"/>
  </r>
  <r>
    <n v="39"/>
    <x v="0"/>
    <n v="3220569.09"/>
    <x v="0"/>
    <x v="1"/>
    <x v="0"/>
    <x v="0"/>
    <x v="0"/>
    <n v="48"/>
  </r>
  <r>
    <n v="40"/>
    <x v="0"/>
    <n v="658917"/>
    <x v="0"/>
    <x v="0"/>
    <x v="0"/>
    <x v="0"/>
    <x v="1"/>
    <n v="56"/>
  </r>
  <r>
    <n v="41"/>
    <x v="0"/>
    <n v="631707.6"/>
    <x v="0"/>
    <x v="1"/>
    <x v="0"/>
    <x v="0"/>
    <x v="0"/>
    <n v="25"/>
  </r>
  <r>
    <n v="42"/>
    <x v="1"/>
    <n v="977376"/>
    <x v="0"/>
    <x v="1"/>
    <x v="0"/>
    <x v="0"/>
    <x v="0"/>
    <n v="33"/>
  </r>
  <r>
    <n v="43"/>
    <x v="1"/>
    <n v="278030"/>
    <x v="4"/>
    <x v="1"/>
    <x v="0"/>
    <x v="1"/>
    <x v="0"/>
    <n v="23"/>
  </r>
  <r>
    <n v="44"/>
    <x v="0"/>
    <n v="633750"/>
    <x v="0"/>
    <x v="1"/>
    <x v="0"/>
    <x v="0"/>
    <x v="0"/>
    <n v="43"/>
  </r>
  <r>
    <n v="45"/>
    <x v="1"/>
    <n v="376776"/>
    <x v="0"/>
    <x v="1"/>
    <x v="0"/>
    <x v="0"/>
    <x v="0"/>
    <n v="27"/>
  </r>
  <r>
    <n v="46"/>
    <x v="1"/>
    <n v="1878386.22"/>
    <x v="0"/>
    <x v="1"/>
    <x v="0"/>
    <x v="0"/>
    <x v="0"/>
    <n v="28"/>
  </r>
  <r>
    <n v="47"/>
    <x v="1"/>
    <n v="2224883"/>
    <x v="0"/>
    <x v="1"/>
    <x v="0"/>
    <x v="0"/>
    <x v="0"/>
    <n v="49"/>
  </r>
  <r>
    <n v="48"/>
    <x v="1"/>
    <n v="349000"/>
    <x v="0"/>
    <x v="1"/>
    <x v="0"/>
    <x v="0"/>
    <x v="0"/>
    <n v="36"/>
  </r>
  <r>
    <n v="49"/>
    <x v="0"/>
    <n v="675069.69"/>
    <x v="0"/>
    <x v="1"/>
    <x v="0"/>
    <x v="0"/>
    <x v="0"/>
    <n v="39"/>
  </r>
  <r>
    <n v="50"/>
    <x v="0"/>
    <n v="443282"/>
    <x v="0"/>
    <x v="1"/>
    <x v="0"/>
    <x v="1"/>
    <x v="0"/>
    <m/>
  </r>
  <r>
    <n v="51"/>
    <x v="0"/>
    <n v="297044.99"/>
    <x v="3"/>
    <x v="1"/>
    <x v="0"/>
    <x v="0"/>
    <x v="0"/>
    <n v="66"/>
  </r>
  <r>
    <n v="52"/>
    <x v="0"/>
    <n v="1505458.92"/>
    <x v="0"/>
    <x v="0"/>
    <x v="0"/>
    <x v="0"/>
    <x v="0"/>
    <m/>
  </r>
  <r>
    <n v="53"/>
    <x v="1"/>
    <n v="743436"/>
    <x v="0"/>
    <x v="1"/>
    <x v="0"/>
    <x v="0"/>
    <x v="0"/>
    <n v="28"/>
  </r>
  <r>
    <n v="54"/>
    <x v="0"/>
    <n v="379422"/>
    <x v="3"/>
    <x v="1"/>
    <x v="0"/>
    <x v="0"/>
    <x v="0"/>
    <n v="43"/>
  </r>
  <r>
    <n v="55"/>
    <x v="0"/>
    <n v="300000"/>
    <x v="2"/>
    <x v="1"/>
    <x v="0"/>
    <x v="0"/>
    <x v="0"/>
    <n v="44"/>
  </r>
  <r>
    <n v="56"/>
    <x v="1"/>
    <n v="159787.22"/>
    <x v="0"/>
    <x v="1"/>
    <x v="0"/>
    <x v="1"/>
    <x v="0"/>
    <n v="44"/>
  </r>
  <r>
    <n v="57"/>
    <x v="1"/>
    <n v="267741.03999999998"/>
    <x v="0"/>
    <x v="1"/>
    <x v="0"/>
    <x v="0"/>
    <x v="0"/>
    <n v="32"/>
  </r>
  <r>
    <n v="58"/>
    <x v="1"/>
    <n v="376777"/>
    <x v="0"/>
    <x v="1"/>
    <x v="0"/>
    <x v="0"/>
    <x v="0"/>
    <n v="43"/>
  </r>
  <r>
    <n v="59"/>
    <x v="0"/>
    <n v="386161"/>
    <x v="3"/>
    <x v="1"/>
    <x v="0"/>
    <x v="0"/>
    <x v="1"/>
    <n v="45"/>
  </r>
  <r>
    <n v="60"/>
    <x v="0"/>
    <n v="278030"/>
    <x v="4"/>
    <x v="1"/>
    <x v="0"/>
    <x v="0"/>
    <x v="0"/>
    <n v="22"/>
  </r>
  <r>
    <n v="61"/>
    <x v="0"/>
    <n v="1594012.66"/>
    <x v="0"/>
    <x v="1"/>
    <x v="0"/>
    <x v="0"/>
    <x v="0"/>
    <n v="32"/>
  </r>
  <r>
    <n v="62"/>
    <x v="0"/>
    <n v="1401725.03"/>
    <x v="1"/>
    <x v="0"/>
    <x v="0"/>
    <x v="0"/>
    <x v="0"/>
    <n v="85"/>
  </r>
  <r>
    <n v="63"/>
    <x v="0"/>
    <n v="366358.49"/>
    <x v="0"/>
    <x v="1"/>
    <x v="0"/>
    <x v="0"/>
    <x v="0"/>
    <n v="51"/>
  </r>
  <r>
    <n v="64"/>
    <x v="1"/>
    <n v="411794"/>
    <x v="3"/>
    <x v="1"/>
    <x v="0"/>
    <x v="0"/>
    <x v="0"/>
    <n v="53"/>
  </r>
  <r>
    <n v="65"/>
    <x v="0"/>
    <n v="340510.83"/>
    <x v="0"/>
    <x v="1"/>
    <x v="0"/>
    <x v="0"/>
    <x v="0"/>
    <n v="40"/>
  </r>
  <r>
    <n v="66"/>
    <x v="0"/>
    <n v="3217736"/>
    <x v="0"/>
    <x v="1"/>
    <x v="0"/>
    <x v="0"/>
    <x v="0"/>
    <n v="32"/>
  </r>
  <r>
    <n v="67"/>
    <x v="0"/>
    <n v="133603.53"/>
    <x v="1"/>
    <x v="0"/>
    <x v="0"/>
    <x v="0"/>
    <x v="0"/>
    <n v="72"/>
  </r>
  <r>
    <n v="68"/>
    <x v="0"/>
    <n v="140435.81"/>
    <x v="1"/>
    <x v="0"/>
    <x v="0"/>
    <x v="0"/>
    <x v="0"/>
    <n v="74"/>
  </r>
  <r>
    <n v="69"/>
    <x v="0"/>
    <n v="1866932.5"/>
    <x v="0"/>
    <x v="0"/>
    <x v="0"/>
    <x v="0"/>
    <x v="0"/>
    <n v="57"/>
  </r>
  <r>
    <n v="70"/>
    <x v="0"/>
    <n v="299647"/>
    <x v="2"/>
    <x v="1"/>
    <x v="0"/>
    <x v="0"/>
    <x v="0"/>
    <m/>
  </r>
  <r>
    <n v="71"/>
    <x v="1"/>
    <n v="544163.5"/>
    <x v="0"/>
    <x v="1"/>
    <x v="0"/>
    <x v="0"/>
    <x v="0"/>
    <n v="24"/>
  </r>
  <r>
    <n v="72"/>
    <x v="1"/>
    <n v="2128928"/>
    <x v="5"/>
    <x v="0"/>
    <x v="0"/>
    <x v="0"/>
    <x v="1"/>
    <n v="42"/>
  </r>
  <r>
    <n v="73"/>
    <x v="0"/>
    <n v="278030"/>
    <x v="4"/>
    <x v="1"/>
    <x v="0"/>
    <x v="0"/>
    <x v="0"/>
    <n v="57"/>
  </r>
  <r>
    <n v="74"/>
    <x v="1"/>
    <n v="508972.79999999999"/>
    <x v="0"/>
    <x v="0"/>
    <x v="0"/>
    <x v="0"/>
    <x v="0"/>
    <n v="46"/>
  </r>
  <r>
    <n v="75"/>
    <x v="0"/>
    <n v="476424.06"/>
    <x v="0"/>
    <x v="1"/>
    <x v="0"/>
    <x v="0"/>
    <x v="0"/>
    <n v="24"/>
  </r>
  <r>
    <n v="76"/>
    <x v="1"/>
    <n v="278035"/>
    <x v="3"/>
    <x v="1"/>
    <x v="0"/>
    <x v="0"/>
    <x v="1"/>
    <n v="27"/>
  </r>
  <r>
    <n v="77"/>
    <x v="0"/>
    <n v="297046"/>
    <x v="2"/>
    <x v="1"/>
    <x v="1"/>
    <x v="0"/>
    <x v="1"/>
    <n v="29"/>
  </r>
  <r>
    <n v="78"/>
    <x v="1"/>
    <n v="643859.19999999995"/>
    <x v="0"/>
    <x v="0"/>
    <x v="0"/>
    <x v="0"/>
    <x v="0"/>
    <n v="35"/>
  </r>
  <r>
    <n v="79"/>
    <x v="0"/>
    <n v="364678.16"/>
    <x v="0"/>
    <x v="1"/>
    <x v="0"/>
    <x v="0"/>
    <x v="0"/>
    <n v="28"/>
  </r>
  <r>
    <n v="80"/>
    <x v="1"/>
    <n v="297046"/>
    <x v="2"/>
    <x v="1"/>
    <x v="0"/>
    <x v="0"/>
    <x v="0"/>
    <n v="50"/>
  </r>
  <r>
    <n v="81"/>
    <x v="1"/>
    <n v="909000"/>
    <x v="0"/>
    <x v="1"/>
    <x v="0"/>
    <x v="0"/>
    <x v="1"/>
    <n v="27"/>
  </r>
  <r>
    <n v="82"/>
    <x v="1"/>
    <n v="1769610.96"/>
    <x v="0"/>
    <x v="0"/>
    <x v="0"/>
    <x v="0"/>
    <x v="0"/>
    <n v="56"/>
  </r>
  <r>
    <n v="83"/>
    <x v="0"/>
    <n v="415861"/>
    <x v="3"/>
    <x v="1"/>
    <x v="0"/>
    <x v="0"/>
    <x v="1"/>
    <n v="34"/>
  </r>
  <r>
    <n v="84"/>
    <x v="1"/>
    <n v="1404047"/>
    <x v="0"/>
    <x v="0"/>
    <x v="0"/>
    <x v="0"/>
    <x v="1"/>
    <n v="53"/>
  </r>
  <r>
    <n v="85"/>
    <x v="1"/>
    <n v="457842.57"/>
    <x v="0"/>
    <x v="1"/>
    <x v="0"/>
    <x v="0"/>
    <x v="0"/>
    <n v="50"/>
  </r>
  <r>
    <n v="86"/>
    <x v="1"/>
    <n v="297046"/>
    <x v="2"/>
    <x v="1"/>
    <x v="0"/>
    <x v="0"/>
    <x v="0"/>
    <n v="36"/>
  </r>
  <r>
    <n v="87"/>
    <x v="0"/>
    <n v="347356.26"/>
    <x v="0"/>
    <x v="1"/>
    <x v="0"/>
    <x v="0"/>
    <x v="0"/>
    <n v="38"/>
  </r>
  <r>
    <n v="88"/>
    <x v="1"/>
    <n v="432031"/>
    <x v="0"/>
    <x v="0"/>
    <x v="0"/>
    <x v="0"/>
    <x v="1"/>
    <n v="31"/>
  </r>
  <r>
    <n v="89"/>
    <x v="0"/>
    <n v="419292"/>
    <x v="3"/>
    <x v="1"/>
    <x v="0"/>
    <x v="1"/>
    <x v="0"/>
    <n v="36"/>
  </r>
  <r>
    <n v="90"/>
    <x v="1"/>
    <n v="622035.81999999995"/>
    <x v="0"/>
    <x v="0"/>
    <x v="0"/>
    <x v="0"/>
    <x v="0"/>
    <n v="30"/>
  </r>
  <r>
    <n v="91"/>
    <x v="0"/>
    <n v="483142.5"/>
    <x v="0"/>
    <x v="1"/>
    <x v="0"/>
    <x v="0"/>
    <x v="0"/>
    <n v="33"/>
  </r>
  <r>
    <n v="92"/>
    <x v="0"/>
    <n v="609320.69999999995"/>
    <x v="0"/>
    <x v="0"/>
    <x v="0"/>
    <x v="0"/>
    <x v="0"/>
    <n v="39"/>
  </r>
  <r>
    <n v="93"/>
    <x v="0"/>
    <n v="982902.8"/>
    <x v="0"/>
    <x v="0"/>
    <x v="0"/>
    <x v="0"/>
    <x v="0"/>
    <n v="49"/>
  </r>
  <r>
    <n v="94"/>
    <x v="1"/>
    <n v="800002"/>
    <x v="0"/>
    <x v="1"/>
    <x v="0"/>
    <x v="0"/>
    <x v="0"/>
    <n v="30"/>
  </r>
  <r>
    <n v="95"/>
    <x v="0"/>
    <n v="938875"/>
    <x v="0"/>
    <x v="1"/>
    <x v="0"/>
    <x v="0"/>
    <x v="0"/>
    <n v="28"/>
  </r>
  <r>
    <n v="96"/>
    <x v="1"/>
    <n v="412625.63"/>
    <x v="0"/>
    <x v="1"/>
    <x v="0"/>
    <x v="0"/>
    <x v="0"/>
    <n v="26"/>
  </r>
  <r>
    <n v="97"/>
    <x v="0"/>
    <n v="234334"/>
    <x v="0"/>
    <x v="1"/>
    <x v="0"/>
    <x v="0"/>
    <x v="0"/>
    <n v="21"/>
  </r>
  <r>
    <n v="98"/>
    <x v="1"/>
    <n v="675720"/>
    <x v="0"/>
    <x v="0"/>
    <x v="0"/>
    <x v="0"/>
    <x v="0"/>
    <n v="36"/>
  </r>
  <r>
    <n v="99"/>
    <x v="1"/>
    <n v="283745.98"/>
    <x v="0"/>
    <x v="1"/>
    <x v="0"/>
    <x v="0"/>
    <x v="0"/>
    <n v="22"/>
  </r>
  <r>
    <n v="100"/>
    <x v="1"/>
    <n v="3729038.4"/>
    <x v="0"/>
    <x v="0"/>
    <x v="0"/>
    <x v="0"/>
    <x v="0"/>
    <n v="50"/>
  </r>
  <r>
    <n v="101"/>
    <x v="1"/>
    <n v="300000"/>
    <x v="0"/>
    <x v="1"/>
    <x v="0"/>
    <x v="0"/>
    <x v="0"/>
    <n v="33"/>
  </r>
  <r>
    <n v="102"/>
    <x v="1"/>
    <n v="377900"/>
    <x v="0"/>
    <x v="1"/>
    <x v="0"/>
    <x v="0"/>
    <x v="0"/>
    <n v="57"/>
  </r>
  <r>
    <n v="103"/>
    <x v="0"/>
    <n v="300018"/>
    <x v="2"/>
    <x v="1"/>
    <x v="0"/>
    <x v="0"/>
    <x v="0"/>
    <n v="63"/>
  </r>
  <r>
    <n v="104"/>
    <x v="1"/>
    <n v="306643.32"/>
    <x v="0"/>
    <x v="1"/>
    <x v="0"/>
    <x v="0"/>
    <x v="0"/>
    <n v="30"/>
  </r>
  <r>
    <n v="105"/>
    <x v="0"/>
    <n v="462759"/>
    <x v="0"/>
    <x v="1"/>
    <x v="0"/>
    <x v="0"/>
    <x v="0"/>
    <n v="35"/>
  </r>
  <r>
    <n v="106"/>
    <x v="1"/>
    <n v="1411236"/>
    <x v="0"/>
    <x v="0"/>
    <x v="0"/>
    <x v="0"/>
    <x v="0"/>
    <n v="30"/>
  </r>
  <r>
    <n v="107"/>
    <x v="0"/>
    <n v="310124"/>
    <x v="2"/>
    <x v="1"/>
    <x v="0"/>
    <x v="0"/>
    <x v="0"/>
    <n v="51"/>
  </r>
  <r>
    <n v="108"/>
    <x v="0"/>
    <n v="505145"/>
    <x v="3"/>
    <x v="1"/>
    <x v="0"/>
    <x v="1"/>
    <x v="1"/>
    <n v="30"/>
  </r>
  <r>
    <n v="109"/>
    <x v="0"/>
    <n v="386161"/>
    <x v="3"/>
    <x v="1"/>
    <x v="0"/>
    <x v="0"/>
    <x v="1"/>
    <n v="44"/>
  </r>
  <r>
    <n v="110"/>
    <x v="1"/>
    <n v="297973.5"/>
    <x v="0"/>
    <x v="0"/>
    <x v="0"/>
    <x v="0"/>
    <x v="0"/>
    <n v="43"/>
  </r>
  <r>
    <n v="111"/>
    <x v="1"/>
    <n v="338049.9"/>
    <x v="0"/>
    <x v="1"/>
    <x v="0"/>
    <x v="0"/>
    <x v="0"/>
    <n v="43"/>
  </r>
  <r>
    <n v="112"/>
    <x v="1"/>
    <n v="298155"/>
    <x v="2"/>
    <x v="1"/>
    <x v="0"/>
    <x v="0"/>
    <x v="0"/>
    <n v="47"/>
  </r>
  <r>
    <n v="113"/>
    <x v="1"/>
    <n v="278030.99"/>
    <x v="4"/>
    <x v="1"/>
    <x v="0"/>
    <x v="0"/>
    <x v="0"/>
    <n v="30"/>
  </r>
  <r>
    <n v="114"/>
    <x v="1"/>
    <n v="382026.4"/>
    <x v="0"/>
    <x v="1"/>
    <x v="0"/>
    <x v="0"/>
    <x v="0"/>
    <n v="44"/>
  </r>
  <r>
    <n v="115"/>
    <x v="1"/>
    <n v="239485.57"/>
    <x v="0"/>
    <x v="1"/>
    <x v="0"/>
    <x v="0"/>
    <x v="0"/>
    <n v="21"/>
  </r>
  <r>
    <n v="116"/>
    <x v="0"/>
    <n v="672873.47"/>
    <x v="0"/>
    <x v="1"/>
    <x v="0"/>
    <x v="1"/>
    <x v="0"/>
    <n v="32"/>
  </r>
  <r>
    <n v="117"/>
    <x v="1"/>
    <n v="995442"/>
    <x v="0"/>
    <x v="1"/>
    <x v="0"/>
    <x v="1"/>
    <x v="1"/>
    <n v="52"/>
  </r>
  <r>
    <n v="118"/>
    <x v="0"/>
    <n v="659864.57999999996"/>
    <x v="0"/>
    <x v="1"/>
    <x v="0"/>
    <x v="0"/>
    <x v="0"/>
    <n v="27"/>
  </r>
  <r>
    <n v="119"/>
    <x v="0"/>
    <n v="681758.7"/>
    <x v="0"/>
    <x v="1"/>
    <x v="0"/>
    <x v="0"/>
    <x v="0"/>
    <n v="30"/>
  </r>
  <r>
    <n v="120"/>
    <x v="1"/>
    <n v="297046"/>
    <x v="2"/>
    <x v="1"/>
    <x v="0"/>
    <x v="1"/>
    <x v="1"/>
    <n v="37"/>
  </r>
  <r>
    <n v="121"/>
    <x v="1"/>
    <n v="149929.63"/>
    <x v="0"/>
    <x v="1"/>
    <x v="0"/>
    <x v="1"/>
    <x v="0"/>
    <n v="28"/>
  </r>
  <r>
    <n v="122"/>
    <x v="1"/>
    <n v="297514"/>
    <x v="2"/>
    <x v="1"/>
    <x v="0"/>
    <x v="0"/>
    <x v="0"/>
    <n v="45"/>
  </r>
  <r>
    <n v="123"/>
    <x v="1"/>
    <n v="297062"/>
    <x v="2"/>
    <x v="1"/>
    <x v="0"/>
    <x v="0"/>
    <x v="0"/>
    <n v="40"/>
  </r>
  <r>
    <n v="124"/>
    <x v="0"/>
    <n v="1179097"/>
    <x v="0"/>
    <x v="1"/>
    <x v="0"/>
    <x v="0"/>
    <x v="0"/>
    <n v="41"/>
  </r>
  <r>
    <n v="125"/>
    <x v="0"/>
    <n v="300018"/>
    <x v="2"/>
    <x v="1"/>
    <x v="0"/>
    <x v="0"/>
    <x v="0"/>
    <n v="82"/>
  </r>
  <r>
    <n v="126"/>
    <x v="1"/>
    <n v="366996.25"/>
    <x v="0"/>
    <x v="1"/>
    <x v="0"/>
    <x v="0"/>
    <x v="0"/>
    <n v="44"/>
  </r>
  <r>
    <n v="127"/>
    <x v="1"/>
    <n v="976712.18"/>
    <x v="0"/>
    <x v="1"/>
    <x v="0"/>
    <x v="0"/>
    <x v="0"/>
    <n v="32"/>
  </r>
  <r>
    <n v="128"/>
    <x v="1"/>
    <n v="212500"/>
    <x v="0"/>
    <x v="1"/>
    <x v="0"/>
    <x v="1"/>
    <x v="0"/>
    <n v="45"/>
  </r>
  <r>
    <n v="129"/>
    <x v="0"/>
    <n v="300018"/>
    <x v="3"/>
    <x v="1"/>
    <x v="0"/>
    <x v="0"/>
    <x v="0"/>
    <n v="58"/>
  </r>
  <r>
    <n v="130"/>
    <x v="0"/>
    <n v="489327"/>
    <x v="0"/>
    <x v="0"/>
    <x v="0"/>
    <x v="0"/>
    <x v="0"/>
    <n v="33"/>
  </r>
  <r>
    <n v="131"/>
    <x v="1"/>
    <n v="299647"/>
    <x v="2"/>
    <x v="1"/>
    <x v="0"/>
    <x v="0"/>
    <x v="0"/>
    <n v="50"/>
  </r>
  <r>
    <n v="132"/>
    <x v="0"/>
    <n v="1093666.56"/>
    <x v="0"/>
    <x v="1"/>
    <x v="0"/>
    <x v="0"/>
    <x v="1"/>
    <n v="55"/>
  </r>
  <r>
    <n v="133"/>
    <x v="0"/>
    <n v="677626.04"/>
    <x v="0"/>
    <x v="1"/>
    <x v="0"/>
    <x v="0"/>
    <x v="0"/>
    <n v="57"/>
  </r>
  <r>
    <n v="134"/>
    <x v="0"/>
    <n v="462063.22"/>
    <x v="0"/>
    <x v="1"/>
    <x v="0"/>
    <x v="0"/>
    <x v="0"/>
    <n v="54"/>
  </r>
  <r>
    <n v="135"/>
    <x v="0"/>
    <n v="966790.5"/>
    <x v="0"/>
    <x v="0"/>
    <x v="0"/>
    <x v="0"/>
    <x v="0"/>
    <n v="43"/>
  </r>
  <r>
    <n v="136"/>
    <x v="0"/>
    <n v="318242.84000000003"/>
    <x v="0"/>
    <x v="0"/>
    <x v="0"/>
    <x v="0"/>
    <x v="0"/>
    <n v="59"/>
  </r>
  <r>
    <n v="137"/>
    <x v="0"/>
    <n v="1411134.97"/>
    <x v="0"/>
    <x v="1"/>
    <x v="0"/>
    <x v="0"/>
    <x v="0"/>
    <n v="31"/>
  </r>
  <r>
    <n v="138"/>
    <x v="1"/>
    <n v="402904"/>
    <x v="6"/>
    <x v="1"/>
    <x v="0"/>
    <x v="1"/>
    <x v="0"/>
    <n v="24"/>
  </r>
  <r>
    <n v="139"/>
    <x v="0"/>
    <n v="356903.88"/>
    <x v="0"/>
    <x v="1"/>
    <x v="0"/>
    <x v="0"/>
    <x v="0"/>
    <n v="43"/>
  </r>
  <r>
    <n v="140"/>
    <x v="0"/>
    <n v="278035"/>
    <x v="2"/>
    <x v="1"/>
    <x v="0"/>
    <x v="0"/>
    <x v="0"/>
    <n v="41"/>
  </r>
  <r>
    <n v="141"/>
    <x v="1"/>
    <n v="297046"/>
    <x v="3"/>
    <x v="1"/>
    <x v="0"/>
    <x v="0"/>
    <x v="0"/>
    <n v="65"/>
  </r>
  <r>
    <n v="142"/>
    <x v="1"/>
    <n v="400000"/>
    <x v="0"/>
    <x v="1"/>
    <x v="0"/>
    <x v="0"/>
    <x v="0"/>
    <n v="46"/>
  </r>
  <r>
    <n v="143"/>
    <x v="1"/>
    <n v="497114.36"/>
    <x v="0"/>
    <x v="0"/>
    <x v="0"/>
    <x v="0"/>
    <x v="0"/>
    <n v="28"/>
  </r>
  <r>
    <n v="144"/>
    <x v="0"/>
    <n v="270074"/>
    <x v="0"/>
    <x v="1"/>
    <x v="0"/>
    <x v="0"/>
    <x v="1"/>
    <n v="60"/>
  </r>
  <r>
    <n v="145"/>
    <x v="0"/>
    <n v="680668.64"/>
    <x v="0"/>
    <x v="1"/>
    <x v="0"/>
    <x v="0"/>
    <x v="0"/>
    <n v="37"/>
  </r>
  <r>
    <n v="146"/>
    <x v="1"/>
    <n v="148500"/>
    <x v="0"/>
    <x v="1"/>
    <x v="0"/>
    <x v="0"/>
    <x v="0"/>
    <n v="50"/>
  </r>
  <r>
    <n v="147"/>
    <x v="1"/>
    <n v="372323"/>
    <x v="0"/>
    <x v="0"/>
    <x v="0"/>
    <x v="0"/>
    <x v="0"/>
    <n v="29"/>
  </r>
  <r>
    <n v="148"/>
    <x v="1"/>
    <n v="1069289.8"/>
    <x v="1"/>
    <x v="0"/>
    <x v="0"/>
    <x v="0"/>
    <x v="0"/>
    <n v="86"/>
  </r>
  <r>
    <n v="149"/>
    <x v="1"/>
    <n v="258000"/>
    <x v="0"/>
    <x v="1"/>
    <x v="0"/>
    <x v="0"/>
    <x v="0"/>
    <n v="30"/>
  </r>
  <r>
    <n v="150"/>
    <x v="1"/>
    <n v="304345"/>
    <x v="2"/>
    <x v="1"/>
    <x v="0"/>
    <x v="0"/>
    <x v="0"/>
    <n v="50"/>
  </r>
  <r>
    <n v="151"/>
    <x v="1"/>
    <n v="299647"/>
    <x v="5"/>
    <x v="1"/>
    <x v="0"/>
    <x v="0"/>
    <x v="0"/>
    <n v="40"/>
  </r>
  <r>
    <n v="152"/>
    <x v="0"/>
    <n v="253472"/>
    <x v="0"/>
    <x v="1"/>
    <x v="0"/>
    <x v="1"/>
    <x v="0"/>
    <n v="21"/>
  </r>
  <r>
    <n v="153"/>
    <x v="0"/>
    <n v="851079"/>
    <x v="0"/>
    <x v="1"/>
    <x v="0"/>
    <x v="0"/>
    <x v="0"/>
    <n v="58"/>
  </r>
  <r>
    <n v="154"/>
    <x v="1"/>
    <n v="353911.5"/>
    <x v="0"/>
    <x v="0"/>
    <x v="0"/>
    <x v="0"/>
    <x v="0"/>
    <n v="41"/>
  </r>
  <r>
    <n v="155"/>
    <x v="1"/>
    <n v="513465"/>
    <x v="0"/>
    <x v="1"/>
    <x v="0"/>
    <x v="0"/>
    <x v="0"/>
    <n v="49"/>
  </r>
  <r>
    <n v="156"/>
    <x v="0"/>
    <n v="300018"/>
    <x v="2"/>
    <x v="1"/>
    <x v="0"/>
    <x v="0"/>
    <x v="0"/>
    <n v="57"/>
  </r>
  <r>
    <n v="157"/>
    <x v="0"/>
    <n v="659491.07999999996"/>
    <x v="0"/>
    <x v="1"/>
    <x v="0"/>
    <x v="0"/>
    <x v="0"/>
    <n v="27"/>
  </r>
  <r>
    <n v="158"/>
    <x v="0"/>
    <n v="356000"/>
    <x v="0"/>
    <x v="1"/>
    <x v="0"/>
    <x v="0"/>
    <x v="1"/>
    <n v="56"/>
  </r>
  <r>
    <n v="159"/>
    <x v="0"/>
    <n v="315941"/>
    <x v="0"/>
    <x v="1"/>
    <x v="0"/>
    <x v="1"/>
    <x v="0"/>
    <n v="52"/>
  </r>
  <r>
    <n v="160"/>
    <x v="0"/>
    <n v="427506.38"/>
    <x v="4"/>
    <x v="1"/>
    <x v="0"/>
    <x v="0"/>
    <x v="0"/>
    <n v="28"/>
  </r>
  <r>
    <n v="161"/>
    <x v="0"/>
    <n v="299441"/>
    <x v="3"/>
    <x v="1"/>
    <x v="0"/>
    <x v="0"/>
    <x v="0"/>
    <n v="54"/>
  </r>
  <r>
    <n v="162"/>
    <x v="0"/>
    <n v="360458"/>
    <x v="0"/>
    <x v="0"/>
    <x v="0"/>
    <x v="0"/>
    <x v="0"/>
    <n v="30"/>
  </r>
  <r>
    <n v="163"/>
    <x v="0"/>
    <n v="297050"/>
    <x v="3"/>
    <x v="1"/>
    <x v="0"/>
    <x v="0"/>
    <x v="0"/>
    <n v="46"/>
  </r>
  <r>
    <n v="164"/>
    <x v="0"/>
    <n v="338659.6"/>
    <x v="0"/>
    <x v="1"/>
    <x v="0"/>
    <x v="1"/>
    <x v="0"/>
    <n v="33"/>
  </r>
  <r>
    <n v="165"/>
    <x v="0"/>
    <n v="4605901.54"/>
    <x v="0"/>
    <x v="0"/>
    <x v="0"/>
    <x v="0"/>
    <x v="0"/>
    <n v="68"/>
  </r>
  <r>
    <n v="166"/>
    <x v="0"/>
    <n v="299647"/>
    <x v="2"/>
    <x v="1"/>
    <x v="0"/>
    <x v="0"/>
    <x v="0"/>
    <n v="68"/>
  </r>
  <r>
    <n v="167"/>
    <x v="1"/>
    <n v="111053"/>
    <x v="0"/>
    <x v="1"/>
    <x v="0"/>
    <x v="0"/>
    <x v="0"/>
    <n v="54"/>
  </r>
  <r>
    <n v="168"/>
    <x v="0"/>
    <n v="371304"/>
    <x v="3"/>
    <x v="1"/>
    <x v="0"/>
    <x v="0"/>
    <x v="1"/>
    <n v="46"/>
  </r>
  <r>
    <n v="169"/>
    <x v="1"/>
    <n v="672365.54"/>
    <x v="0"/>
    <x v="1"/>
    <x v="0"/>
    <x v="0"/>
    <x v="0"/>
    <n v="38"/>
  </r>
  <r>
    <n v="170"/>
    <x v="0"/>
    <n v="475269"/>
    <x v="3"/>
    <x v="1"/>
    <x v="0"/>
    <x v="0"/>
    <x v="1"/>
    <n v="63"/>
  </r>
  <r>
    <n v="171"/>
    <x v="0"/>
    <n v="360420"/>
    <x v="3"/>
    <x v="1"/>
    <x v="0"/>
    <x v="0"/>
    <x v="1"/>
    <n v="33"/>
  </r>
  <r>
    <n v="172"/>
    <x v="0"/>
    <n v="278030"/>
    <x v="4"/>
    <x v="1"/>
    <x v="0"/>
    <x v="0"/>
    <x v="0"/>
    <n v="48"/>
  </r>
  <r>
    <n v="173"/>
    <x v="0"/>
    <n v="472546.14"/>
    <x v="0"/>
    <x v="1"/>
    <x v="0"/>
    <x v="0"/>
    <x v="0"/>
    <n v="28"/>
  </r>
  <r>
    <n v="174"/>
    <x v="0"/>
    <n v="11102.62"/>
    <x v="0"/>
    <x v="1"/>
    <x v="0"/>
    <x v="0"/>
    <x v="0"/>
    <n v="23"/>
  </r>
  <r>
    <n v="175"/>
    <x v="1"/>
    <n v="444259.2"/>
    <x v="0"/>
    <x v="1"/>
    <x v="0"/>
    <x v="0"/>
    <x v="0"/>
    <n v="28"/>
  </r>
  <r>
    <n v="176"/>
    <x v="0"/>
    <n v="793801.12"/>
    <x v="0"/>
    <x v="1"/>
    <x v="0"/>
    <x v="1"/>
    <x v="0"/>
    <n v="36"/>
  </r>
  <r>
    <n v="177"/>
    <x v="1"/>
    <n v="504963.25"/>
    <x v="0"/>
    <x v="1"/>
    <x v="0"/>
    <x v="0"/>
    <x v="0"/>
    <n v="44"/>
  </r>
  <r>
    <n v="178"/>
    <x v="0"/>
    <n v="345802.5"/>
    <x v="0"/>
    <x v="1"/>
    <x v="0"/>
    <x v="0"/>
    <x v="0"/>
    <n v="52"/>
  </r>
  <r>
    <n v="179"/>
    <x v="0"/>
    <n v="413497"/>
    <x v="3"/>
    <x v="1"/>
    <x v="0"/>
    <x v="0"/>
    <x v="1"/>
    <n v="54"/>
  </r>
  <r>
    <n v="180"/>
    <x v="0"/>
    <n v="683560"/>
    <x v="0"/>
    <x v="0"/>
    <x v="0"/>
    <x v="0"/>
    <x v="0"/>
    <n v="61"/>
  </r>
  <r>
    <n v="181"/>
    <x v="0"/>
    <n v="375000"/>
    <x v="0"/>
    <x v="1"/>
    <x v="0"/>
    <x v="0"/>
    <x v="1"/>
    <n v="27"/>
  </r>
  <r>
    <n v="182"/>
    <x v="1"/>
    <n v="1244526"/>
    <x v="0"/>
    <x v="1"/>
    <x v="0"/>
    <x v="0"/>
    <x v="0"/>
    <n v="26"/>
  </r>
  <r>
    <n v="183"/>
    <x v="1"/>
    <n v="1379419"/>
    <x v="1"/>
    <x v="0"/>
    <x v="0"/>
    <x v="0"/>
    <x v="0"/>
    <n v="70"/>
  </r>
  <r>
    <n v="184"/>
    <x v="1"/>
    <n v="987935"/>
    <x v="0"/>
    <x v="0"/>
    <x v="0"/>
    <x v="0"/>
    <x v="0"/>
    <n v="36"/>
  </r>
  <r>
    <n v="185"/>
    <x v="0"/>
    <n v="373465.3"/>
    <x v="0"/>
    <x v="1"/>
    <x v="0"/>
    <x v="0"/>
    <x v="0"/>
    <n v="39"/>
  </r>
  <r>
    <n v="186"/>
    <x v="0"/>
    <n v="165495"/>
    <x v="0"/>
    <x v="1"/>
    <x v="0"/>
    <x v="0"/>
    <x v="0"/>
    <n v="59"/>
  </r>
  <r>
    <n v="187"/>
    <x v="1"/>
    <n v="297046"/>
    <x v="2"/>
    <x v="1"/>
    <x v="0"/>
    <x v="0"/>
    <x v="0"/>
    <n v="64"/>
  </r>
  <r>
    <n v="188"/>
    <x v="1"/>
    <n v="2050000"/>
    <x v="0"/>
    <x v="1"/>
    <x v="0"/>
    <x v="0"/>
    <x v="0"/>
    <n v="46"/>
  </r>
  <r>
    <n v="189"/>
    <x v="1"/>
    <n v="297045"/>
    <x v="3"/>
    <x v="1"/>
    <x v="0"/>
    <x v="0"/>
    <x v="1"/>
    <n v="38"/>
  </r>
  <r>
    <n v="190"/>
    <x v="1"/>
    <n v="297045"/>
    <x v="3"/>
    <x v="1"/>
    <x v="1"/>
    <x v="0"/>
    <x v="1"/>
    <n v="42"/>
  </r>
  <r>
    <n v="191"/>
    <x v="1"/>
    <n v="405063"/>
    <x v="3"/>
    <x v="1"/>
    <x v="0"/>
    <x v="0"/>
    <x v="1"/>
    <n v="69"/>
  </r>
  <r>
    <n v="192"/>
    <x v="1"/>
    <n v="496208.33"/>
    <x v="0"/>
    <x v="1"/>
    <x v="0"/>
    <x v="1"/>
    <x v="0"/>
    <n v="45"/>
  </r>
  <r>
    <n v="193"/>
    <x v="0"/>
    <n v="2033150.05"/>
    <x v="4"/>
    <x v="1"/>
    <x v="0"/>
    <x v="0"/>
    <x v="0"/>
    <n v="46"/>
  </r>
  <r>
    <n v="194"/>
    <x v="1"/>
    <n v="155250"/>
    <x v="0"/>
    <x v="1"/>
    <x v="0"/>
    <x v="0"/>
    <x v="0"/>
    <n v="36"/>
  </r>
  <r>
    <n v="195"/>
    <x v="1"/>
    <n v="278030"/>
    <x v="3"/>
    <x v="1"/>
    <x v="0"/>
    <x v="0"/>
    <x v="1"/>
    <n v="56"/>
  </r>
  <r>
    <n v="196"/>
    <x v="1"/>
    <n v="846788"/>
    <x v="0"/>
    <x v="0"/>
    <x v="0"/>
    <x v="0"/>
    <x v="1"/>
    <n v="31"/>
  </r>
  <r>
    <n v="197"/>
    <x v="0"/>
    <n v="300018"/>
    <x v="3"/>
    <x v="1"/>
    <x v="0"/>
    <x v="0"/>
    <x v="0"/>
    <n v="32"/>
  </r>
  <r>
    <n v="198"/>
    <x v="1"/>
    <n v="1476004"/>
    <x v="1"/>
    <x v="0"/>
    <x v="0"/>
    <x v="0"/>
    <x v="0"/>
    <n v="68"/>
  </r>
  <r>
    <n v="199"/>
    <x v="0"/>
    <n v="174167"/>
    <x v="0"/>
    <x v="1"/>
    <x v="0"/>
    <x v="1"/>
    <x v="0"/>
    <n v="32"/>
  </r>
  <r>
    <n v="200"/>
    <x v="0"/>
    <n v="622035.84"/>
    <x v="0"/>
    <x v="0"/>
    <x v="0"/>
    <x v="0"/>
    <x v="0"/>
    <n v="27"/>
  </r>
  <r>
    <n v="201"/>
    <x v="0"/>
    <n v="563607"/>
    <x v="3"/>
    <x v="1"/>
    <x v="0"/>
    <x v="0"/>
    <x v="1"/>
    <n v="72"/>
  </r>
  <r>
    <n v="202"/>
    <x v="1"/>
    <n v="386190.46"/>
    <x v="0"/>
    <x v="1"/>
    <x v="0"/>
    <x v="0"/>
    <x v="0"/>
    <n v="33"/>
  </r>
  <r>
    <n v="203"/>
    <x v="0"/>
    <n v="378684"/>
    <x v="3"/>
    <x v="1"/>
    <x v="0"/>
    <x v="0"/>
    <x v="1"/>
    <n v="38"/>
  </r>
  <r>
    <n v="204"/>
    <x v="0"/>
    <n v="1623057.2"/>
    <x v="0"/>
    <x v="1"/>
    <x v="0"/>
    <x v="0"/>
    <x v="0"/>
    <n v="31"/>
  </r>
  <r>
    <n v="205"/>
    <x v="1"/>
    <n v="126835.08"/>
    <x v="1"/>
    <x v="0"/>
    <x v="0"/>
    <x v="0"/>
    <x v="0"/>
    <n v="67"/>
  </r>
  <r>
    <n v="206"/>
    <x v="0"/>
    <n v="404467"/>
    <x v="2"/>
    <x v="1"/>
    <x v="0"/>
    <x v="0"/>
    <x v="0"/>
    <n v="64"/>
  </r>
  <r>
    <n v="207"/>
    <x v="0"/>
    <n v="586511.31000000006"/>
    <x v="0"/>
    <x v="1"/>
    <x v="0"/>
    <x v="0"/>
    <x v="0"/>
    <n v="24"/>
  </r>
  <r>
    <n v="208"/>
    <x v="0"/>
    <n v="808295.5"/>
    <x v="0"/>
    <x v="0"/>
    <x v="0"/>
    <x v="0"/>
    <x v="0"/>
    <n v="42"/>
  </r>
  <r>
    <n v="209"/>
    <x v="1"/>
    <n v="819816.67"/>
    <x v="0"/>
    <x v="1"/>
    <x v="0"/>
    <x v="1"/>
    <x v="0"/>
    <n v="32"/>
  </r>
  <r>
    <n v="210"/>
    <x v="0"/>
    <n v="57724"/>
    <x v="0"/>
    <x v="1"/>
    <x v="0"/>
    <x v="0"/>
    <x v="1"/>
    <n v="19"/>
  </r>
  <r>
    <n v="211"/>
    <x v="1"/>
    <n v="2230223.4"/>
    <x v="0"/>
    <x v="0"/>
    <x v="0"/>
    <x v="0"/>
    <x v="0"/>
    <n v="56"/>
  </r>
  <r>
    <n v="212"/>
    <x v="0"/>
    <n v="681656.18"/>
    <x v="0"/>
    <x v="1"/>
    <x v="0"/>
    <x v="0"/>
    <x v="0"/>
    <n v="42"/>
  </r>
  <r>
    <n v="213"/>
    <x v="1"/>
    <n v="1611959.32"/>
    <x v="0"/>
    <x v="0"/>
    <x v="0"/>
    <x v="0"/>
    <x v="0"/>
    <n v="47"/>
  </r>
  <r>
    <n v="214"/>
    <x v="1"/>
    <n v="1307797.8700000001"/>
    <x v="0"/>
    <x v="1"/>
    <x v="0"/>
    <x v="0"/>
    <x v="0"/>
    <n v="30"/>
  </r>
  <r>
    <n v="215"/>
    <x v="0"/>
    <n v="366599"/>
    <x v="0"/>
    <x v="1"/>
    <x v="0"/>
    <x v="0"/>
    <x v="0"/>
    <n v="53"/>
  </r>
  <r>
    <n v="216"/>
    <x v="0"/>
    <n v="462831"/>
    <x v="3"/>
    <x v="1"/>
    <x v="0"/>
    <x v="0"/>
    <x v="0"/>
    <n v="32"/>
  </r>
  <r>
    <n v="217"/>
    <x v="0"/>
    <n v="639148"/>
    <x v="3"/>
    <x v="1"/>
    <x v="0"/>
    <x v="0"/>
    <x v="1"/>
    <n v="41"/>
  </r>
  <r>
    <n v="218"/>
    <x v="0"/>
    <n v="310124"/>
    <x v="3"/>
    <x v="1"/>
    <x v="0"/>
    <x v="0"/>
    <x v="0"/>
    <n v="34"/>
  </r>
  <r>
    <n v="219"/>
    <x v="1"/>
    <n v="800000"/>
    <x v="0"/>
    <x v="1"/>
    <x v="0"/>
    <x v="0"/>
    <x v="0"/>
    <n v="30"/>
  </r>
  <r>
    <n v="220"/>
    <x v="1"/>
    <n v="1520118"/>
    <x v="0"/>
    <x v="0"/>
    <x v="0"/>
    <x v="0"/>
    <x v="0"/>
    <n v="32"/>
  </r>
  <r>
    <n v="221"/>
    <x v="1"/>
    <n v="460000"/>
    <x v="0"/>
    <x v="1"/>
    <x v="0"/>
    <x v="0"/>
    <x v="0"/>
    <n v="28"/>
  </r>
  <r>
    <n v="222"/>
    <x v="1"/>
    <n v="446964"/>
    <x v="0"/>
    <x v="1"/>
    <x v="0"/>
    <x v="0"/>
    <x v="0"/>
    <n v="64"/>
  </r>
  <r>
    <n v="223"/>
    <x v="1"/>
    <n v="241000"/>
    <x v="0"/>
    <x v="1"/>
    <x v="0"/>
    <x v="1"/>
    <x v="0"/>
    <n v="35"/>
  </r>
  <r>
    <n v="224"/>
    <x v="0"/>
    <n v="1254322.1299999999"/>
    <x v="0"/>
    <x v="1"/>
    <x v="0"/>
    <x v="0"/>
    <x v="0"/>
    <n v="33"/>
  </r>
  <r>
    <n v="225"/>
    <x v="0"/>
    <n v="503396"/>
    <x v="0"/>
    <x v="0"/>
    <x v="0"/>
    <x v="0"/>
    <x v="0"/>
    <n v="55"/>
  </r>
  <r>
    <n v="226"/>
    <x v="0"/>
    <n v="1845300"/>
    <x v="0"/>
    <x v="1"/>
    <x v="0"/>
    <x v="0"/>
    <x v="0"/>
    <n v="37"/>
  </r>
  <r>
    <n v="227"/>
    <x v="0"/>
    <n v="505464"/>
    <x v="3"/>
    <x v="1"/>
    <x v="0"/>
    <x v="0"/>
    <x v="0"/>
    <n v="42"/>
  </r>
  <r>
    <n v="228"/>
    <x v="1"/>
    <n v="1083593.7"/>
    <x v="0"/>
    <x v="0"/>
    <x v="0"/>
    <x v="0"/>
    <x v="0"/>
    <n v="30"/>
  </r>
  <r>
    <n v="229"/>
    <x v="1"/>
    <n v="450680"/>
    <x v="3"/>
    <x v="1"/>
    <x v="0"/>
    <x v="0"/>
    <x v="1"/>
    <n v="28"/>
  </r>
  <r>
    <n v="230"/>
    <x v="0"/>
    <n v="407031"/>
    <x v="0"/>
    <x v="1"/>
    <x v="0"/>
    <x v="0"/>
    <x v="0"/>
    <n v="51"/>
  </r>
  <r>
    <n v="231"/>
    <x v="0"/>
    <n v="800000"/>
    <x v="0"/>
    <x v="1"/>
    <x v="0"/>
    <x v="0"/>
    <x v="0"/>
    <n v="54"/>
  </r>
  <r>
    <n v="232"/>
    <x v="0"/>
    <n v="366302.13"/>
    <x v="0"/>
    <x v="1"/>
    <x v="0"/>
    <x v="0"/>
    <x v="0"/>
    <n v="52"/>
  </r>
  <r>
    <n v="233"/>
    <x v="1"/>
    <n v="801100.65"/>
    <x v="0"/>
    <x v="1"/>
    <x v="0"/>
    <x v="0"/>
    <x v="0"/>
    <n v="46"/>
  </r>
  <r>
    <n v="234"/>
    <x v="0"/>
    <n v="278030"/>
    <x v="4"/>
    <x v="1"/>
    <x v="0"/>
    <x v="0"/>
    <x v="0"/>
    <n v="37"/>
  </r>
  <r>
    <n v="235"/>
    <x v="1"/>
    <n v="300018"/>
    <x v="2"/>
    <x v="1"/>
    <x v="0"/>
    <x v="0"/>
    <x v="0"/>
    <n v="56"/>
  </r>
  <r>
    <n v="236"/>
    <x v="1"/>
    <n v="1002472.71"/>
    <x v="0"/>
    <x v="0"/>
    <x v="0"/>
    <x v="0"/>
    <x v="0"/>
    <n v="51"/>
  </r>
  <r>
    <n v="237"/>
    <x v="0"/>
    <n v="904595.72"/>
    <x v="0"/>
    <x v="1"/>
    <x v="0"/>
    <x v="0"/>
    <x v="0"/>
    <n v="39"/>
  </r>
  <r>
    <n v="238"/>
    <x v="1"/>
    <n v="354854"/>
    <x v="0"/>
    <x v="1"/>
    <x v="0"/>
    <x v="0"/>
    <x v="0"/>
    <n v="25"/>
  </r>
  <r>
    <n v="239"/>
    <x v="1"/>
    <n v="448927.5"/>
    <x v="0"/>
    <x v="1"/>
    <x v="0"/>
    <x v="0"/>
    <x v="0"/>
    <n v="45"/>
  </r>
  <r>
    <n v="240"/>
    <x v="1"/>
    <n v="762579"/>
    <x v="0"/>
    <x v="1"/>
    <x v="0"/>
    <x v="0"/>
    <x v="0"/>
    <n v="26"/>
  </r>
  <r>
    <n v="241"/>
    <x v="0"/>
    <n v="500000"/>
    <x v="0"/>
    <x v="1"/>
    <x v="0"/>
    <x v="0"/>
    <x v="1"/>
    <n v="61"/>
  </r>
  <r>
    <n v="242"/>
    <x v="0"/>
    <n v="606345.6"/>
    <x v="0"/>
    <x v="1"/>
    <x v="0"/>
    <x v="0"/>
    <x v="0"/>
    <n v="21"/>
  </r>
  <r>
    <n v="243"/>
    <x v="1"/>
    <n v="411069"/>
    <x v="3"/>
    <x v="1"/>
    <x v="0"/>
    <x v="0"/>
    <x v="1"/>
    <n v="56"/>
  </r>
  <r>
    <n v="244"/>
    <x v="0"/>
    <n v="636770"/>
    <x v="0"/>
    <x v="1"/>
    <x v="0"/>
    <x v="0"/>
    <x v="0"/>
    <n v="37"/>
  </r>
  <r>
    <n v="245"/>
    <x v="0"/>
    <n v="299647"/>
    <x v="2"/>
    <x v="1"/>
    <x v="0"/>
    <x v="0"/>
    <x v="0"/>
    <n v="42"/>
  </r>
  <r>
    <n v="246"/>
    <x v="0"/>
    <n v="435182.43"/>
    <x v="0"/>
    <x v="1"/>
    <x v="0"/>
    <x v="0"/>
    <x v="0"/>
    <n v="24"/>
  </r>
  <r>
    <n v="247"/>
    <x v="1"/>
    <n v="2891000"/>
    <x v="0"/>
    <x v="1"/>
    <x v="0"/>
    <x v="0"/>
    <x v="0"/>
    <n v="32"/>
  </r>
  <r>
    <n v="248"/>
    <x v="0"/>
    <n v="409154"/>
    <x v="0"/>
    <x v="0"/>
    <x v="0"/>
    <x v="0"/>
    <x v="1"/>
    <n v="36"/>
  </r>
  <r>
    <n v="249"/>
    <x v="1"/>
    <n v="556132"/>
    <x v="0"/>
    <x v="0"/>
    <x v="0"/>
    <x v="0"/>
    <x v="0"/>
    <n v="51"/>
  </r>
  <r>
    <n v="250"/>
    <x v="1"/>
    <n v="173710"/>
    <x v="0"/>
    <x v="1"/>
    <x v="0"/>
    <x v="0"/>
    <x v="0"/>
    <n v="20"/>
  </r>
  <r>
    <n v="251"/>
    <x v="1"/>
    <n v="601898.22"/>
    <x v="0"/>
    <x v="0"/>
    <x v="0"/>
    <x v="0"/>
    <x v="0"/>
    <n v="21"/>
  </r>
  <r>
    <n v="252"/>
    <x v="0"/>
    <n v="297046"/>
    <x v="2"/>
    <x v="1"/>
    <x v="0"/>
    <x v="0"/>
    <x v="0"/>
    <n v="26"/>
  </r>
  <r>
    <n v="253"/>
    <x v="0"/>
    <n v="455087.65"/>
    <x v="0"/>
    <x v="1"/>
    <x v="0"/>
    <x v="0"/>
    <x v="0"/>
    <n v="58"/>
  </r>
  <r>
    <n v="254"/>
    <x v="0"/>
    <n v="278030"/>
    <x v="4"/>
    <x v="1"/>
    <x v="0"/>
    <x v="0"/>
    <x v="1"/>
    <n v="50"/>
  </r>
  <r>
    <n v="255"/>
    <x v="1"/>
    <n v="1198261.6000000001"/>
    <x v="0"/>
    <x v="0"/>
    <x v="0"/>
    <x v="0"/>
    <x v="0"/>
    <n v="43"/>
  </r>
  <r>
    <n v="256"/>
    <x v="1"/>
    <n v="430147.81"/>
    <x v="0"/>
    <x v="1"/>
    <x v="0"/>
    <x v="0"/>
    <x v="0"/>
    <n v="50"/>
  </r>
  <r>
    <n v="257"/>
    <x v="1"/>
    <n v="500000"/>
    <x v="0"/>
    <x v="1"/>
    <x v="0"/>
    <x v="0"/>
    <x v="1"/>
    <n v="23"/>
  </r>
  <r>
    <n v="258"/>
    <x v="1"/>
    <n v="1819625.78"/>
    <x v="0"/>
    <x v="1"/>
    <x v="0"/>
    <x v="0"/>
    <x v="0"/>
    <n v="38"/>
  </r>
  <r>
    <n v="259"/>
    <x v="1"/>
    <n v="355312"/>
    <x v="0"/>
    <x v="1"/>
    <x v="0"/>
    <x v="0"/>
    <x v="0"/>
    <n v="56"/>
  </r>
  <r>
    <n v="260"/>
    <x v="0"/>
    <n v="262016"/>
    <x v="0"/>
    <x v="1"/>
    <x v="0"/>
    <x v="0"/>
    <x v="0"/>
    <n v="40"/>
  </r>
  <r>
    <n v="261"/>
    <x v="0"/>
    <n v="507212.75"/>
    <x v="0"/>
    <x v="0"/>
    <x v="0"/>
    <x v="0"/>
    <x v="0"/>
    <n v="62"/>
  </r>
  <r>
    <n v="262"/>
    <x v="0"/>
    <n v="319590"/>
    <x v="0"/>
    <x v="1"/>
    <x v="0"/>
    <x v="0"/>
    <x v="0"/>
    <n v="28"/>
  </r>
  <r>
    <n v="263"/>
    <x v="0"/>
    <n v="331181"/>
    <x v="3"/>
    <x v="1"/>
    <x v="0"/>
    <x v="0"/>
    <x v="1"/>
    <n v="62"/>
  </r>
  <r>
    <n v="264"/>
    <x v="0"/>
    <n v="509509"/>
    <x v="3"/>
    <x v="1"/>
    <x v="0"/>
    <x v="0"/>
    <x v="0"/>
    <n v="42"/>
  </r>
  <r>
    <n v="265"/>
    <x v="1"/>
    <n v="820120"/>
    <x v="0"/>
    <x v="1"/>
    <x v="0"/>
    <x v="0"/>
    <x v="0"/>
    <n v="27"/>
  </r>
  <r>
    <n v="266"/>
    <x v="1"/>
    <n v="439400"/>
    <x v="0"/>
    <x v="1"/>
    <x v="0"/>
    <x v="0"/>
    <x v="0"/>
    <n v="34"/>
  </r>
  <r>
    <n v="267"/>
    <x v="0"/>
    <n v="2184000"/>
    <x v="0"/>
    <x v="1"/>
    <x v="0"/>
    <x v="0"/>
    <x v="0"/>
    <n v="41"/>
  </r>
  <r>
    <n v="268"/>
    <x v="1"/>
    <n v="110000"/>
    <x v="0"/>
    <x v="1"/>
    <x v="0"/>
    <x v="1"/>
    <x v="0"/>
    <n v="28"/>
  </r>
  <r>
    <n v="269"/>
    <x v="0"/>
    <n v="180000"/>
    <x v="0"/>
    <x v="1"/>
    <x v="0"/>
    <x v="0"/>
    <x v="0"/>
    <n v="45"/>
  </r>
  <r>
    <n v="270"/>
    <x v="1"/>
    <n v="350000"/>
    <x v="0"/>
    <x v="1"/>
    <x v="0"/>
    <x v="0"/>
    <x v="0"/>
    <n v="29"/>
  </r>
  <r>
    <n v="271"/>
    <x v="0"/>
    <n v="281250"/>
    <x v="0"/>
    <x v="0"/>
    <x v="0"/>
    <x v="0"/>
    <x v="0"/>
    <n v="58"/>
  </r>
  <r>
    <n v="272"/>
    <x v="1"/>
    <n v="829364.58"/>
    <x v="0"/>
    <x v="1"/>
    <x v="0"/>
    <x v="0"/>
    <x v="0"/>
    <n v="30"/>
  </r>
  <r>
    <n v="273"/>
    <x v="1"/>
    <n v="403983"/>
    <x v="3"/>
    <x v="1"/>
    <x v="0"/>
    <x v="0"/>
    <x v="1"/>
    <n v="41"/>
  </r>
  <r>
    <n v="274"/>
    <x v="1"/>
    <n v="545646"/>
    <x v="0"/>
    <x v="1"/>
    <x v="0"/>
    <x v="0"/>
    <x v="0"/>
    <n v="44"/>
  </r>
  <r>
    <n v="275"/>
    <x v="0"/>
    <n v="417064"/>
    <x v="0"/>
    <x v="1"/>
    <x v="0"/>
    <x v="0"/>
    <x v="0"/>
    <n v="59"/>
  </r>
  <r>
    <n v="276"/>
    <x v="0"/>
    <n v="621333.79"/>
    <x v="0"/>
    <x v="1"/>
    <x v="0"/>
    <x v="0"/>
    <x v="0"/>
    <n v="47"/>
  </r>
  <r>
    <n v="277"/>
    <x v="0"/>
    <n v="297046"/>
    <x v="2"/>
    <x v="1"/>
    <x v="0"/>
    <x v="0"/>
    <x v="0"/>
    <n v="24"/>
  </r>
  <r>
    <n v="278"/>
    <x v="1"/>
    <n v="527824.5"/>
    <x v="1"/>
    <x v="0"/>
    <x v="0"/>
    <x v="0"/>
    <x v="0"/>
    <n v="68"/>
  </r>
  <r>
    <n v="279"/>
    <x v="0"/>
    <n v="278030"/>
    <x v="4"/>
    <x v="1"/>
    <x v="0"/>
    <x v="0"/>
    <x v="0"/>
    <n v="43"/>
  </r>
  <r>
    <n v="280"/>
    <x v="1"/>
    <n v="300000"/>
    <x v="2"/>
    <x v="1"/>
    <x v="0"/>
    <x v="1"/>
    <x v="0"/>
    <n v="57"/>
  </r>
  <r>
    <n v="281"/>
    <x v="1"/>
    <n v="453393.84"/>
    <x v="0"/>
    <x v="1"/>
    <x v="0"/>
    <x v="0"/>
    <x v="0"/>
    <n v="31"/>
  </r>
  <r>
    <n v="282"/>
    <x v="1"/>
    <n v="297062"/>
    <x v="3"/>
    <x v="1"/>
    <x v="0"/>
    <x v="0"/>
    <x v="1"/>
    <n v="40"/>
  </r>
  <r>
    <n v="283"/>
    <x v="1"/>
    <n v="245436.97"/>
    <x v="0"/>
    <x v="1"/>
    <x v="0"/>
    <x v="0"/>
    <x v="0"/>
    <n v="27"/>
  </r>
  <r>
    <n v="284"/>
    <x v="0"/>
    <n v="2005101"/>
    <x v="0"/>
    <x v="1"/>
    <x v="0"/>
    <x v="0"/>
    <x v="0"/>
    <n v="32"/>
  </r>
  <r>
    <n v="285"/>
    <x v="1"/>
    <n v="342332"/>
    <x v="3"/>
    <x v="1"/>
    <x v="0"/>
    <x v="0"/>
    <x v="0"/>
    <n v="61"/>
  </r>
  <r>
    <n v="286"/>
    <x v="0"/>
    <n v="1000000"/>
    <x v="0"/>
    <x v="1"/>
    <x v="0"/>
    <x v="0"/>
    <x v="1"/>
    <n v="52"/>
  </r>
  <r>
    <n v="287"/>
    <x v="0"/>
    <n v="347514.23"/>
    <x v="0"/>
    <x v="1"/>
    <x v="0"/>
    <x v="0"/>
    <x v="0"/>
    <n v="30"/>
  </r>
  <r>
    <n v="288"/>
    <x v="1"/>
    <n v="750000"/>
    <x v="0"/>
    <x v="1"/>
    <x v="0"/>
    <x v="0"/>
    <x v="1"/>
    <n v="28"/>
  </r>
  <r>
    <n v="289"/>
    <x v="0"/>
    <n v="336364.94"/>
    <x v="0"/>
    <x v="1"/>
    <x v="0"/>
    <x v="0"/>
    <x v="0"/>
    <n v="24"/>
  </r>
  <r>
    <n v="290"/>
    <x v="0"/>
    <n v="351055"/>
    <x v="3"/>
    <x v="1"/>
    <x v="0"/>
    <x v="0"/>
    <x v="1"/>
    <n v="51"/>
  </r>
  <r>
    <n v="291"/>
    <x v="0"/>
    <n v="345385"/>
    <x v="0"/>
    <x v="1"/>
    <x v="0"/>
    <x v="0"/>
    <x v="0"/>
    <n v="32"/>
  </r>
  <r>
    <n v="292"/>
    <x v="0"/>
    <n v="396805"/>
    <x v="0"/>
    <x v="1"/>
    <x v="0"/>
    <x v="0"/>
    <x v="0"/>
    <n v="40"/>
  </r>
  <r>
    <n v="293"/>
    <x v="1"/>
    <n v="297045"/>
    <x v="3"/>
    <x v="1"/>
    <x v="0"/>
    <x v="0"/>
    <x v="1"/>
    <n v="62"/>
  </r>
  <r>
    <n v="294"/>
    <x v="0"/>
    <n v="1313852.97"/>
    <x v="0"/>
    <x v="1"/>
    <x v="0"/>
    <x v="0"/>
    <x v="0"/>
    <n v="52"/>
  </r>
  <r>
    <n v="295"/>
    <x v="0"/>
    <n v="328192"/>
    <x v="3"/>
    <x v="1"/>
    <x v="0"/>
    <x v="1"/>
    <x v="1"/>
    <n v="32"/>
  </r>
  <r>
    <n v="296"/>
    <x v="1"/>
    <n v="478452"/>
    <x v="3"/>
    <x v="1"/>
    <x v="0"/>
    <x v="0"/>
    <x v="1"/>
    <n v="58"/>
  </r>
  <r>
    <n v="297"/>
    <x v="0"/>
    <n v="299647"/>
    <x v="3"/>
    <x v="1"/>
    <x v="0"/>
    <x v="0"/>
    <x v="1"/>
    <n v="57"/>
  </r>
  <r>
    <n v="298"/>
    <x v="0"/>
    <n v="263360.19"/>
    <x v="0"/>
    <x v="1"/>
    <x v="0"/>
    <x v="0"/>
    <x v="0"/>
    <n v="24"/>
  </r>
  <r>
    <n v="299"/>
    <x v="1"/>
    <n v="2312395"/>
    <x v="0"/>
    <x v="0"/>
    <x v="0"/>
    <x v="0"/>
    <x v="0"/>
    <n v="61"/>
  </r>
  <r>
    <n v="300"/>
    <x v="0"/>
    <n v="300000"/>
    <x v="0"/>
    <x v="1"/>
    <x v="0"/>
    <x v="0"/>
    <x v="0"/>
    <n v="26"/>
  </r>
  <r>
    <n v="301"/>
    <x v="0"/>
    <n v="1819599"/>
    <x v="1"/>
    <x v="0"/>
    <x v="0"/>
    <x v="0"/>
    <x v="0"/>
    <n v="80"/>
  </r>
  <r>
    <n v="302"/>
    <x v="0"/>
    <n v="551500"/>
    <x v="0"/>
    <x v="1"/>
    <x v="0"/>
    <x v="0"/>
    <x v="0"/>
    <n v="34"/>
  </r>
  <r>
    <n v="303"/>
    <x v="1"/>
    <n v="338775.81"/>
    <x v="0"/>
    <x v="1"/>
    <x v="0"/>
    <x v="0"/>
    <x v="0"/>
    <n v="46"/>
  </r>
  <r>
    <n v="304"/>
    <x v="1"/>
    <n v="278030"/>
    <x v="4"/>
    <x v="1"/>
    <x v="0"/>
    <x v="0"/>
    <x v="0"/>
    <n v="70"/>
  </r>
  <r>
    <n v="305"/>
    <x v="1"/>
    <n v="1068785"/>
    <x v="1"/>
    <x v="0"/>
    <x v="0"/>
    <x v="0"/>
    <x v="0"/>
    <n v="63"/>
  </r>
  <r>
    <n v="306"/>
    <x v="0"/>
    <n v="2549958.42"/>
    <x v="0"/>
    <x v="1"/>
    <x v="0"/>
    <x v="0"/>
    <x v="0"/>
    <n v="41"/>
  </r>
  <r>
    <n v="307"/>
    <x v="0"/>
    <n v="181084"/>
    <x v="0"/>
    <x v="1"/>
    <x v="0"/>
    <x v="0"/>
    <x v="0"/>
    <n v="55"/>
  </r>
  <r>
    <n v="308"/>
    <x v="0"/>
    <n v="1059381.6000000001"/>
    <x v="0"/>
    <x v="1"/>
    <x v="0"/>
    <x v="0"/>
    <x v="0"/>
    <n v="28"/>
  </r>
  <r>
    <n v="309"/>
    <x v="0"/>
    <n v="343178"/>
    <x v="0"/>
    <x v="1"/>
    <x v="0"/>
    <x v="0"/>
    <x v="1"/>
    <n v="32"/>
  </r>
  <r>
    <n v="310"/>
    <x v="0"/>
    <n v="606620"/>
    <x v="0"/>
    <x v="1"/>
    <x v="0"/>
    <x v="0"/>
    <x v="0"/>
    <n v="20"/>
  </r>
  <r>
    <n v="311"/>
    <x v="0"/>
    <n v="320524.5"/>
    <x v="0"/>
    <x v="1"/>
    <x v="0"/>
    <x v="0"/>
    <x v="0"/>
    <n v="29"/>
  </r>
  <r>
    <n v="312"/>
    <x v="1"/>
    <n v="1171666.67"/>
    <x v="0"/>
    <x v="1"/>
    <x v="0"/>
    <x v="0"/>
    <x v="0"/>
    <n v="51"/>
  </r>
  <r>
    <n v="313"/>
    <x v="1"/>
    <n v="113848"/>
    <x v="0"/>
    <x v="1"/>
    <x v="0"/>
    <x v="0"/>
    <x v="0"/>
    <n v="31"/>
  </r>
  <r>
    <n v="314"/>
    <x v="0"/>
    <n v="391476"/>
    <x v="0"/>
    <x v="0"/>
    <x v="0"/>
    <x v="0"/>
    <x v="0"/>
    <n v="60"/>
  </r>
  <r>
    <n v="315"/>
    <x v="1"/>
    <n v="558250"/>
    <x v="0"/>
    <x v="1"/>
    <x v="0"/>
    <x v="0"/>
    <x v="0"/>
    <n v="28"/>
  </r>
  <r>
    <n v="316"/>
    <x v="0"/>
    <n v="313164"/>
    <x v="0"/>
    <x v="1"/>
    <x v="0"/>
    <x v="0"/>
    <x v="0"/>
    <n v="56"/>
  </r>
  <r>
    <n v="317"/>
    <x v="0"/>
    <n v="433000"/>
    <x v="0"/>
    <x v="1"/>
    <x v="0"/>
    <x v="0"/>
    <x v="0"/>
    <n v="45"/>
  </r>
  <r>
    <n v="318"/>
    <x v="0"/>
    <n v="124453.88"/>
    <x v="0"/>
    <x v="1"/>
    <x v="0"/>
    <x v="0"/>
    <x v="0"/>
    <n v="40"/>
  </r>
  <r>
    <n v="319"/>
    <x v="1"/>
    <n v="382136"/>
    <x v="3"/>
    <x v="1"/>
    <x v="0"/>
    <x v="0"/>
    <x v="1"/>
    <n v="42"/>
  </r>
  <r>
    <n v="320"/>
    <x v="0"/>
    <n v="297046"/>
    <x v="3"/>
    <x v="1"/>
    <x v="0"/>
    <x v="0"/>
    <x v="0"/>
    <n v="50"/>
  </r>
  <r>
    <n v="321"/>
    <x v="0"/>
    <n v="401814.2"/>
    <x v="0"/>
    <x v="1"/>
    <x v="0"/>
    <x v="0"/>
    <x v="0"/>
    <n v="46"/>
  </r>
  <r>
    <n v="322"/>
    <x v="1"/>
    <n v="1103954"/>
    <x v="0"/>
    <x v="0"/>
    <x v="0"/>
    <x v="0"/>
    <x v="1"/>
    <n v="60"/>
  </r>
  <r>
    <n v="323"/>
    <x v="0"/>
    <n v="207648"/>
    <x v="0"/>
    <x v="1"/>
    <x v="0"/>
    <x v="0"/>
    <x v="0"/>
    <n v="28"/>
  </r>
  <r>
    <n v="324"/>
    <x v="0"/>
    <n v="719752.5"/>
    <x v="0"/>
    <x v="0"/>
    <x v="0"/>
    <x v="0"/>
    <x v="0"/>
    <n v="39"/>
  </r>
  <r>
    <n v="325"/>
    <x v="1"/>
    <n v="140000"/>
    <x v="0"/>
    <x v="1"/>
    <x v="0"/>
    <x v="1"/>
    <x v="1"/>
    <n v="49"/>
  </r>
  <r>
    <n v="326"/>
    <x v="1"/>
    <n v="1883093.97"/>
    <x v="0"/>
    <x v="1"/>
    <x v="0"/>
    <x v="0"/>
    <x v="0"/>
    <n v="34"/>
  </r>
  <r>
    <n v="327"/>
    <x v="1"/>
    <n v="1366089.12"/>
    <x v="1"/>
    <x v="0"/>
    <x v="0"/>
    <x v="1"/>
    <x v="0"/>
    <n v="73"/>
  </r>
  <r>
    <n v="328"/>
    <x v="0"/>
    <n v="298155"/>
    <x v="3"/>
    <x v="1"/>
    <x v="0"/>
    <x v="0"/>
    <x v="1"/>
    <n v="39"/>
  </r>
  <r>
    <n v="329"/>
    <x v="0"/>
    <n v="499999"/>
    <x v="0"/>
    <x v="1"/>
    <x v="0"/>
    <x v="0"/>
    <x v="0"/>
    <n v="31"/>
  </r>
  <r>
    <n v="330"/>
    <x v="0"/>
    <n v="1340908"/>
    <x v="0"/>
    <x v="0"/>
    <x v="0"/>
    <x v="0"/>
    <x v="0"/>
    <n v="54"/>
  </r>
  <r>
    <n v="331"/>
    <x v="0"/>
    <n v="300000"/>
    <x v="0"/>
    <x v="1"/>
    <x v="0"/>
    <x v="1"/>
    <x v="0"/>
    <n v="28"/>
  </r>
  <r>
    <n v="332"/>
    <x v="1"/>
    <n v="297046"/>
    <x v="2"/>
    <x v="1"/>
    <x v="0"/>
    <x v="1"/>
    <x v="0"/>
    <n v="27"/>
  </r>
  <r>
    <n v="333"/>
    <x v="0"/>
    <n v="304232.90000000002"/>
    <x v="0"/>
    <x v="1"/>
    <x v="0"/>
    <x v="1"/>
    <x v="0"/>
    <n v="24"/>
  </r>
  <r>
    <n v="334"/>
    <x v="0"/>
    <n v="509509"/>
    <x v="3"/>
    <x v="1"/>
    <x v="0"/>
    <x v="0"/>
    <x v="1"/>
    <n v="35"/>
  </r>
  <r>
    <n v="335"/>
    <x v="0"/>
    <n v="1202425"/>
    <x v="0"/>
    <x v="0"/>
    <x v="0"/>
    <x v="0"/>
    <x v="0"/>
    <n v="40"/>
  </r>
  <r>
    <n v="336"/>
    <x v="0"/>
    <n v="591445.27"/>
    <x v="0"/>
    <x v="1"/>
    <x v="0"/>
    <x v="0"/>
    <x v="0"/>
    <n v="30"/>
  </r>
  <r>
    <n v="337"/>
    <x v="1"/>
    <n v="1953183.27"/>
    <x v="0"/>
    <x v="1"/>
    <x v="0"/>
    <x v="0"/>
    <x v="0"/>
    <n v="36"/>
  </r>
  <r>
    <n v="338"/>
    <x v="1"/>
    <n v="570798.64"/>
    <x v="0"/>
    <x v="1"/>
    <x v="0"/>
    <x v="0"/>
    <x v="0"/>
    <n v="26"/>
  </r>
  <r>
    <n v="339"/>
    <x v="1"/>
    <n v="539203"/>
    <x v="0"/>
    <x v="1"/>
    <x v="0"/>
    <x v="0"/>
    <x v="0"/>
    <n v="29"/>
  </r>
  <r>
    <n v="340"/>
    <x v="1"/>
    <n v="359544.27"/>
    <x v="6"/>
    <x v="1"/>
    <x v="0"/>
    <x v="1"/>
    <x v="0"/>
    <n v="32"/>
  </r>
  <r>
    <n v="341"/>
    <x v="1"/>
    <n v="516446.5"/>
    <x v="0"/>
    <x v="0"/>
    <x v="0"/>
    <x v="0"/>
    <x v="0"/>
    <n v="33"/>
  </r>
  <r>
    <n v="342"/>
    <x v="1"/>
    <n v="378355"/>
    <x v="0"/>
    <x v="1"/>
    <x v="0"/>
    <x v="1"/>
    <x v="0"/>
    <n v="62"/>
  </r>
  <r>
    <n v="343"/>
    <x v="0"/>
    <n v="454558.2"/>
    <x v="0"/>
    <x v="0"/>
    <x v="0"/>
    <x v="0"/>
    <x v="0"/>
    <n v="34"/>
  </r>
  <r>
    <n v="344"/>
    <x v="1"/>
    <n v="403983"/>
    <x v="3"/>
    <x v="1"/>
    <x v="0"/>
    <x v="0"/>
    <x v="1"/>
    <n v="67"/>
  </r>
  <r>
    <n v="345"/>
    <x v="1"/>
    <n v="1544187.5"/>
    <x v="0"/>
    <x v="1"/>
    <x v="0"/>
    <x v="1"/>
    <x v="0"/>
    <n v="28"/>
  </r>
  <r>
    <n v="346"/>
    <x v="0"/>
    <n v="328196"/>
    <x v="3"/>
    <x v="1"/>
    <x v="0"/>
    <x v="1"/>
    <x v="1"/>
    <n v="27"/>
  </r>
  <r>
    <n v="347"/>
    <x v="0"/>
    <n v="574094.44999999995"/>
    <x v="0"/>
    <x v="1"/>
    <x v="0"/>
    <x v="0"/>
    <x v="0"/>
    <n v="57"/>
  </r>
  <r>
    <n v="348"/>
    <x v="1"/>
    <n v="1320518.73"/>
    <x v="0"/>
    <x v="0"/>
    <x v="0"/>
    <x v="0"/>
    <x v="0"/>
    <n v="34"/>
  </r>
  <r>
    <n v="349"/>
    <x v="0"/>
    <n v="356455"/>
    <x v="3"/>
    <x v="1"/>
    <x v="0"/>
    <x v="0"/>
    <x v="1"/>
    <n v="40"/>
  </r>
  <r>
    <n v="350"/>
    <x v="0"/>
    <n v="297046"/>
    <x v="3"/>
    <x v="1"/>
    <x v="0"/>
    <x v="0"/>
    <x v="0"/>
    <n v="42"/>
  </r>
  <r>
    <n v="351"/>
    <x v="0"/>
    <n v="505686.39"/>
    <x v="0"/>
    <x v="1"/>
    <x v="0"/>
    <x v="0"/>
    <x v="0"/>
    <n v="22"/>
  </r>
  <r>
    <n v="352"/>
    <x v="1"/>
    <n v="511789.2"/>
    <x v="0"/>
    <x v="1"/>
    <x v="0"/>
    <x v="0"/>
    <x v="0"/>
    <n v="29"/>
  </r>
  <r>
    <n v="353"/>
    <x v="1"/>
    <n v="333094.01"/>
    <x v="0"/>
    <x v="1"/>
    <x v="0"/>
    <x v="0"/>
    <x v="0"/>
    <n v="32"/>
  </r>
  <r>
    <n v="354"/>
    <x v="1"/>
    <n v="419608"/>
    <x v="3"/>
    <x v="1"/>
    <x v="0"/>
    <x v="0"/>
    <x v="0"/>
    <n v="43"/>
  </r>
  <r>
    <n v="355"/>
    <x v="1"/>
    <n v="297046"/>
    <x v="3"/>
    <x v="1"/>
    <x v="0"/>
    <x v="0"/>
    <x v="1"/>
    <n v="28"/>
  </r>
  <r>
    <n v="356"/>
    <x v="0"/>
    <n v="297046"/>
    <x v="3"/>
    <x v="1"/>
    <x v="0"/>
    <x v="0"/>
    <x v="1"/>
    <n v="39"/>
  </r>
  <r>
    <n v="357"/>
    <x v="0"/>
    <n v="1540950"/>
    <x v="2"/>
    <x v="1"/>
    <x v="0"/>
    <x v="1"/>
    <x v="0"/>
    <n v="63"/>
  </r>
  <r>
    <n v="358"/>
    <x v="1"/>
    <n v="416150"/>
    <x v="0"/>
    <x v="1"/>
    <x v="0"/>
    <x v="1"/>
    <x v="0"/>
    <n v="30"/>
  </r>
  <r>
    <n v="359"/>
    <x v="0"/>
    <n v="400353"/>
    <x v="3"/>
    <x v="1"/>
    <x v="0"/>
    <x v="0"/>
    <x v="0"/>
    <n v="30"/>
  </r>
  <r>
    <n v="360"/>
    <x v="0"/>
    <n v="323296"/>
    <x v="3"/>
    <x v="1"/>
    <x v="0"/>
    <x v="1"/>
    <x v="1"/>
    <n v="67"/>
  </r>
  <r>
    <n v="361"/>
    <x v="1"/>
    <n v="159000"/>
    <x v="0"/>
    <x v="1"/>
    <x v="0"/>
    <x v="0"/>
    <x v="0"/>
    <n v="49"/>
  </r>
  <r>
    <n v="362"/>
    <x v="1"/>
    <n v="172428.6"/>
    <x v="0"/>
    <x v="1"/>
    <x v="0"/>
    <x v="0"/>
    <x v="0"/>
    <n v="27"/>
  </r>
  <r>
    <n v="363"/>
    <x v="1"/>
    <n v="1331904"/>
    <x v="0"/>
    <x v="0"/>
    <x v="0"/>
    <x v="0"/>
    <x v="0"/>
    <n v="42"/>
  </r>
  <r>
    <n v="364"/>
    <x v="0"/>
    <n v="339750"/>
    <x v="2"/>
    <x v="1"/>
    <x v="0"/>
    <x v="1"/>
    <x v="0"/>
    <n v="30"/>
  </r>
  <r>
    <n v="365"/>
    <x v="0"/>
    <n v="445567"/>
    <x v="3"/>
    <x v="1"/>
    <x v="0"/>
    <x v="0"/>
    <x v="1"/>
    <n v="74"/>
  </r>
  <r>
    <n v="366"/>
    <x v="0"/>
    <n v="1076127.4099999999"/>
    <x v="0"/>
    <x v="1"/>
    <x v="0"/>
    <x v="0"/>
    <x v="0"/>
    <n v="48"/>
  </r>
  <r>
    <n v="367"/>
    <x v="0"/>
    <n v="597379.25"/>
    <x v="0"/>
    <x v="1"/>
    <x v="0"/>
    <x v="0"/>
    <x v="0"/>
    <n v="36"/>
  </r>
  <r>
    <n v="368"/>
    <x v="0"/>
    <n v="400000"/>
    <x v="0"/>
    <x v="1"/>
    <x v="0"/>
    <x v="1"/>
    <x v="0"/>
    <n v="34"/>
  </r>
  <r>
    <n v="369"/>
    <x v="0"/>
    <n v="10652"/>
    <x v="0"/>
    <x v="1"/>
    <x v="0"/>
    <x v="1"/>
    <x v="0"/>
    <n v="42"/>
  </r>
  <r>
    <n v="370"/>
    <x v="1"/>
    <n v="474509.98"/>
    <x v="0"/>
    <x v="1"/>
    <x v="0"/>
    <x v="0"/>
    <x v="0"/>
    <n v="28"/>
  </r>
  <r>
    <n v="371"/>
    <x v="1"/>
    <n v="3053247.24"/>
    <x v="1"/>
    <x v="0"/>
    <x v="0"/>
    <x v="0"/>
    <x v="0"/>
    <n v="99"/>
  </r>
  <r>
    <n v="372"/>
    <x v="0"/>
    <n v="1233060.23"/>
    <x v="0"/>
    <x v="1"/>
    <x v="0"/>
    <x v="0"/>
    <x v="0"/>
    <n v="30"/>
  </r>
  <r>
    <n v="373"/>
    <x v="1"/>
    <n v="529014.48"/>
    <x v="0"/>
    <x v="1"/>
    <x v="0"/>
    <x v="0"/>
    <x v="0"/>
    <n v="29"/>
  </r>
  <r>
    <n v="374"/>
    <x v="0"/>
    <n v="297000"/>
    <x v="3"/>
    <x v="1"/>
    <x v="0"/>
    <x v="0"/>
    <x v="0"/>
    <n v="21"/>
  </r>
  <r>
    <n v="375"/>
    <x v="0"/>
    <n v="711457.86"/>
    <x v="0"/>
    <x v="1"/>
    <x v="0"/>
    <x v="1"/>
    <x v="0"/>
    <n v="44"/>
  </r>
  <r>
    <n v="376"/>
    <x v="0"/>
    <n v="765532.1"/>
    <x v="0"/>
    <x v="1"/>
    <x v="0"/>
    <x v="1"/>
    <x v="0"/>
    <n v="43"/>
  </r>
  <r>
    <n v="377"/>
    <x v="1"/>
    <n v="300018"/>
    <x v="3"/>
    <x v="1"/>
    <x v="0"/>
    <x v="0"/>
    <x v="0"/>
    <n v="55"/>
  </r>
  <r>
    <n v="378"/>
    <x v="0"/>
    <n v="594092"/>
    <x v="3"/>
    <x v="1"/>
    <x v="0"/>
    <x v="0"/>
    <x v="1"/>
    <n v="53"/>
  </r>
  <r>
    <n v="379"/>
    <x v="1"/>
    <n v="943396.65"/>
    <x v="0"/>
    <x v="0"/>
    <x v="0"/>
    <x v="0"/>
    <x v="0"/>
    <n v="38"/>
  </r>
  <r>
    <n v="380"/>
    <x v="0"/>
    <n v="280000"/>
    <x v="0"/>
    <x v="1"/>
    <x v="0"/>
    <x v="0"/>
    <x v="0"/>
    <n v="33"/>
  </r>
  <r>
    <n v="381"/>
    <x v="0"/>
    <n v="1414130.5"/>
    <x v="0"/>
    <x v="0"/>
    <x v="0"/>
    <x v="0"/>
    <x v="0"/>
    <n v="34"/>
  </r>
  <r>
    <n v="382"/>
    <x v="1"/>
    <n v="300018"/>
    <x v="3"/>
    <x v="1"/>
    <x v="0"/>
    <x v="0"/>
    <x v="1"/>
    <n v="32"/>
  </r>
  <r>
    <n v="383"/>
    <x v="0"/>
    <n v="695508.19"/>
    <x v="0"/>
    <x v="1"/>
    <x v="0"/>
    <x v="0"/>
    <x v="0"/>
    <n v="36"/>
  </r>
  <r>
    <n v="384"/>
    <x v="0"/>
    <n v="343811"/>
    <x v="3"/>
    <x v="1"/>
    <x v="0"/>
    <x v="0"/>
    <x v="0"/>
    <n v="64"/>
  </r>
  <r>
    <n v="385"/>
    <x v="0"/>
    <n v="356858"/>
    <x v="3"/>
    <x v="1"/>
    <x v="0"/>
    <x v="0"/>
    <x v="0"/>
    <n v="57"/>
  </r>
  <r>
    <n v="386"/>
    <x v="1"/>
    <n v="1314924.8600000001"/>
    <x v="0"/>
    <x v="1"/>
    <x v="0"/>
    <x v="0"/>
    <x v="0"/>
    <n v="37"/>
  </r>
  <r>
    <n v="387"/>
    <x v="0"/>
    <n v="652872.57999999996"/>
    <x v="0"/>
    <x v="1"/>
    <x v="0"/>
    <x v="1"/>
    <x v="0"/>
    <n v="54"/>
  </r>
  <r>
    <n v="388"/>
    <x v="0"/>
    <n v="297045"/>
    <x v="2"/>
    <x v="1"/>
    <x v="0"/>
    <x v="0"/>
    <x v="0"/>
    <n v="44"/>
  </r>
  <r>
    <n v="389"/>
    <x v="0"/>
    <n v="463313.7"/>
    <x v="0"/>
    <x v="0"/>
    <x v="0"/>
    <x v="0"/>
    <x v="0"/>
    <n v="36"/>
  </r>
  <r>
    <n v="390"/>
    <x v="1"/>
    <n v="144000"/>
    <x v="0"/>
    <x v="1"/>
    <x v="0"/>
    <x v="0"/>
    <x v="0"/>
    <n v="20"/>
  </r>
  <r>
    <n v="391"/>
    <x v="0"/>
    <n v="610513"/>
    <x v="3"/>
    <x v="1"/>
    <x v="0"/>
    <x v="0"/>
    <x v="1"/>
    <n v="34"/>
  </r>
  <r>
    <n v="392"/>
    <x v="1"/>
    <n v="950292"/>
    <x v="0"/>
    <x v="1"/>
    <x v="0"/>
    <x v="0"/>
    <x v="0"/>
    <n v="38"/>
  </r>
  <r>
    <n v="393"/>
    <x v="0"/>
    <n v="798210"/>
    <x v="0"/>
    <x v="0"/>
    <x v="0"/>
    <x v="0"/>
    <x v="0"/>
    <n v="39"/>
  </r>
  <r>
    <n v="394"/>
    <x v="0"/>
    <n v="783125"/>
    <x v="0"/>
    <x v="1"/>
    <x v="0"/>
    <x v="0"/>
    <x v="1"/>
    <n v="32"/>
  </r>
  <r>
    <n v="395"/>
    <x v="0"/>
    <n v="466553.21"/>
    <x v="0"/>
    <x v="1"/>
    <x v="0"/>
    <x v="0"/>
    <x v="0"/>
    <n v="36"/>
  </r>
  <r>
    <n v="396"/>
    <x v="0"/>
    <n v="14290"/>
    <x v="0"/>
    <x v="1"/>
    <x v="0"/>
    <x v="0"/>
    <x v="0"/>
    <n v="57"/>
  </r>
  <r>
    <n v="397"/>
    <x v="0"/>
    <n v="289448"/>
    <x v="3"/>
    <x v="1"/>
    <x v="0"/>
    <x v="0"/>
    <x v="0"/>
    <n v="52"/>
  </r>
  <r>
    <n v="398"/>
    <x v="0"/>
    <n v="323432.7"/>
    <x v="0"/>
    <x v="1"/>
    <x v="0"/>
    <x v="1"/>
    <x v="0"/>
    <n v="50"/>
  </r>
  <r>
    <n v="399"/>
    <x v="1"/>
    <n v="577151"/>
    <x v="0"/>
    <x v="0"/>
    <x v="0"/>
    <x v="0"/>
    <x v="0"/>
    <n v="34"/>
  </r>
  <r>
    <n v="400"/>
    <x v="0"/>
    <n v="622335.6"/>
    <x v="0"/>
    <x v="1"/>
    <x v="0"/>
    <x v="0"/>
    <x v="0"/>
    <n v="50"/>
  </r>
  <r>
    <n v="401"/>
    <x v="1"/>
    <n v="205048"/>
    <x v="0"/>
    <x v="1"/>
    <x v="0"/>
    <x v="1"/>
    <x v="0"/>
    <n v="36"/>
  </r>
  <r>
    <n v="402"/>
    <x v="0"/>
    <n v="278030.99"/>
    <x v="4"/>
    <x v="1"/>
    <x v="0"/>
    <x v="0"/>
    <x v="0"/>
    <n v="52"/>
  </r>
  <r>
    <n v="403"/>
    <x v="0"/>
    <n v="425699.65"/>
    <x v="0"/>
    <x v="1"/>
    <x v="0"/>
    <x v="0"/>
    <x v="0"/>
    <n v="42"/>
  </r>
  <r>
    <n v="404"/>
    <x v="0"/>
    <n v="74118.77"/>
    <x v="0"/>
    <x v="0"/>
    <x v="0"/>
    <x v="0"/>
    <x v="0"/>
    <n v="22"/>
  </r>
  <r>
    <n v="405"/>
    <x v="0"/>
    <n v="1063180"/>
    <x v="0"/>
    <x v="1"/>
    <x v="0"/>
    <x v="0"/>
    <x v="0"/>
    <n v="55"/>
  </r>
  <r>
    <n v="406"/>
    <x v="0"/>
    <n v="614527"/>
    <x v="0"/>
    <x v="1"/>
    <x v="0"/>
    <x v="0"/>
    <x v="0"/>
    <n v="38"/>
  </r>
  <r>
    <n v="407"/>
    <x v="0"/>
    <n v="278030"/>
    <x v="4"/>
    <x v="1"/>
    <x v="0"/>
    <x v="0"/>
    <x v="0"/>
    <n v="42"/>
  </r>
  <r>
    <n v="408"/>
    <x v="1"/>
    <n v="398320"/>
    <x v="0"/>
    <x v="0"/>
    <x v="0"/>
    <x v="0"/>
    <x v="1"/>
    <n v="62"/>
  </r>
  <r>
    <n v="409"/>
    <x v="0"/>
    <n v="302188"/>
    <x v="2"/>
    <x v="1"/>
    <x v="0"/>
    <x v="0"/>
    <x v="0"/>
    <n v="36"/>
  </r>
  <r>
    <n v="410"/>
    <x v="0"/>
    <n v="500000"/>
    <x v="0"/>
    <x v="1"/>
    <x v="0"/>
    <x v="0"/>
    <x v="0"/>
    <n v="22"/>
  </r>
  <r>
    <n v="411"/>
    <x v="1"/>
    <n v="594092"/>
    <x v="3"/>
    <x v="1"/>
    <x v="0"/>
    <x v="0"/>
    <x v="0"/>
    <n v="55"/>
  </r>
  <r>
    <n v="412"/>
    <x v="0"/>
    <n v="639148"/>
    <x v="3"/>
    <x v="1"/>
    <x v="0"/>
    <x v="1"/>
    <x v="1"/>
    <n v="49"/>
  </r>
  <r>
    <n v="413"/>
    <x v="0"/>
    <n v="415861"/>
    <x v="3"/>
    <x v="1"/>
    <x v="0"/>
    <x v="1"/>
    <x v="1"/>
    <n v="45"/>
  </r>
  <r>
    <n v="414"/>
    <x v="0"/>
    <n v="854328.45"/>
    <x v="0"/>
    <x v="0"/>
    <x v="0"/>
    <x v="0"/>
    <x v="0"/>
    <n v="50"/>
  </r>
  <r>
    <n v="415"/>
    <x v="0"/>
    <n v="293000"/>
    <x v="0"/>
    <x v="1"/>
    <x v="0"/>
    <x v="0"/>
    <x v="0"/>
    <n v="38"/>
  </r>
  <r>
    <n v="416"/>
    <x v="0"/>
    <n v="213192"/>
    <x v="0"/>
    <x v="1"/>
    <x v="0"/>
    <x v="0"/>
    <x v="0"/>
    <n v="30"/>
  </r>
  <r>
    <n v="417"/>
    <x v="1"/>
    <n v="5063660"/>
    <x v="0"/>
    <x v="0"/>
    <x v="0"/>
    <x v="0"/>
    <x v="1"/>
    <n v="40"/>
  </r>
  <r>
    <n v="418"/>
    <x v="1"/>
    <n v="736280"/>
    <x v="0"/>
    <x v="1"/>
    <x v="0"/>
    <x v="0"/>
    <x v="0"/>
    <n v="33"/>
  </r>
  <r>
    <n v="419"/>
    <x v="0"/>
    <n v="200000"/>
    <x v="0"/>
    <x v="1"/>
    <x v="0"/>
    <x v="0"/>
    <x v="0"/>
    <n v="46"/>
  </r>
  <r>
    <n v="420"/>
    <x v="0"/>
    <n v="92670"/>
    <x v="0"/>
    <x v="1"/>
    <x v="0"/>
    <x v="0"/>
    <x v="0"/>
    <n v="22"/>
  </r>
  <r>
    <n v="421"/>
    <x v="0"/>
    <n v="492739.1"/>
    <x v="0"/>
    <x v="1"/>
    <x v="0"/>
    <x v="1"/>
    <x v="0"/>
    <n v="45"/>
  </r>
  <r>
    <n v="422"/>
    <x v="0"/>
    <n v="136224.42000000001"/>
    <x v="0"/>
    <x v="1"/>
    <x v="0"/>
    <x v="0"/>
    <x v="0"/>
    <n v="30"/>
  </r>
  <r>
    <n v="423"/>
    <x v="0"/>
    <n v="1189549"/>
    <x v="3"/>
    <x v="1"/>
    <x v="0"/>
    <x v="0"/>
    <x v="0"/>
    <n v="50"/>
  </r>
  <r>
    <n v="424"/>
    <x v="1"/>
    <n v="339035"/>
    <x v="0"/>
    <x v="1"/>
    <x v="0"/>
    <x v="0"/>
    <x v="0"/>
    <n v="40"/>
  </r>
  <r>
    <n v="425"/>
    <x v="0"/>
    <n v="581850"/>
    <x v="0"/>
    <x v="1"/>
    <x v="0"/>
    <x v="0"/>
    <x v="0"/>
    <n v="32"/>
  </r>
  <r>
    <n v="426"/>
    <x v="0"/>
    <n v="425737"/>
    <x v="3"/>
    <x v="1"/>
    <x v="0"/>
    <x v="0"/>
    <x v="1"/>
    <n v="52"/>
  </r>
  <r>
    <n v="427"/>
    <x v="1"/>
    <n v="622188"/>
    <x v="0"/>
    <x v="1"/>
    <x v="0"/>
    <x v="0"/>
    <x v="0"/>
    <n v="31"/>
  </r>
  <r>
    <n v="428"/>
    <x v="1"/>
    <n v="519825"/>
    <x v="3"/>
    <x v="1"/>
    <x v="0"/>
    <x v="0"/>
    <x v="1"/>
    <n v="52"/>
  </r>
  <r>
    <n v="429"/>
    <x v="1"/>
    <n v="651555"/>
    <x v="0"/>
    <x v="1"/>
    <x v="0"/>
    <x v="0"/>
    <x v="0"/>
    <n v="39"/>
  </r>
  <r>
    <n v="430"/>
    <x v="0"/>
    <n v="432667"/>
    <x v="0"/>
    <x v="1"/>
    <x v="0"/>
    <x v="0"/>
    <x v="0"/>
    <n v="23"/>
  </r>
  <r>
    <n v="431"/>
    <x v="1"/>
    <n v="575270"/>
    <x v="0"/>
    <x v="1"/>
    <x v="0"/>
    <x v="0"/>
    <x v="0"/>
    <n v="54"/>
  </r>
  <r>
    <n v="432"/>
    <x v="1"/>
    <n v="297046"/>
    <x v="2"/>
    <x v="1"/>
    <x v="0"/>
    <x v="0"/>
    <x v="0"/>
    <n v="54"/>
  </r>
  <r>
    <n v="433"/>
    <x v="0"/>
    <n v="107146.67"/>
    <x v="0"/>
    <x v="1"/>
    <x v="0"/>
    <x v="1"/>
    <x v="0"/>
    <n v="34"/>
  </r>
  <r>
    <n v="434"/>
    <x v="1"/>
    <n v="389357"/>
    <x v="0"/>
    <x v="1"/>
    <x v="0"/>
    <x v="0"/>
    <x v="1"/>
    <n v="51"/>
  </r>
  <r>
    <n v="435"/>
    <x v="0"/>
    <n v="408495"/>
    <x v="0"/>
    <x v="1"/>
    <x v="0"/>
    <x v="0"/>
    <x v="0"/>
    <n v="49"/>
  </r>
  <r>
    <n v="436"/>
    <x v="0"/>
    <n v="150222"/>
    <x v="0"/>
    <x v="1"/>
    <x v="0"/>
    <x v="0"/>
    <x v="0"/>
    <n v="56"/>
  </r>
  <r>
    <n v="437"/>
    <x v="1"/>
    <n v="297046"/>
    <x v="2"/>
    <x v="1"/>
    <x v="0"/>
    <x v="1"/>
    <x v="0"/>
    <n v="47"/>
  </r>
  <r>
    <n v="438"/>
    <x v="0"/>
    <n v="1042254.3"/>
    <x v="0"/>
    <x v="1"/>
    <x v="0"/>
    <x v="0"/>
    <x v="0"/>
    <n v="41"/>
  </r>
  <r>
    <n v="439"/>
    <x v="0"/>
    <n v="685221"/>
    <x v="1"/>
    <x v="0"/>
    <x v="0"/>
    <x v="0"/>
    <x v="0"/>
    <n v="81"/>
  </r>
  <r>
    <n v="440"/>
    <x v="0"/>
    <n v="806740.07"/>
    <x v="0"/>
    <x v="1"/>
    <x v="0"/>
    <x v="0"/>
    <x v="0"/>
    <n v="23"/>
  </r>
  <r>
    <n v="441"/>
    <x v="1"/>
    <n v="140000"/>
    <x v="0"/>
    <x v="1"/>
    <x v="0"/>
    <x v="1"/>
    <x v="0"/>
    <n v="39"/>
  </r>
  <r>
    <n v="442"/>
    <x v="1"/>
    <n v="567930"/>
    <x v="3"/>
    <x v="1"/>
    <x v="0"/>
    <x v="0"/>
    <x v="1"/>
    <n v="74"/>
  </r>
  <r>
    <n v="443"/>
    <x v="0"/>
    <n v="539324"/>
    <x v="0"/>
    <x v="0"/>
    <x v="0"/>
    <x v="0"/>
    <x v="0"/>
    <n v="38"/>
  </r>
  <r>
    <n v="444"/>
    <x v="1"/>
    <n v="105633.33"/>
    <x v="0"/>
    <x v="0"/>
    <x v="0"/>
    <x v="0"/>
    <x v="0"/>
    <n v="40"/>
  </r>
  <r>
    <n v="445"/>
    <x v="0"/>
    <n v="310544"/>
    <x v="2"/>
    <x v="1"/>
    <x v="0"/>
    <x v="0"/>
    <x v="0"/>
    <n v="58"/>
  </r>
  <r>
    <n v="446"/>
    <x v="1"/>
    <n v="375321.53"/>
    <x v="0"/>
    <x v="1"/>
    <x v="0"/>
    <x v="0"/>
    <x v="1"/>
    <n v="32"/>
  </r>
  <r>
    <n v="447"/>
    <x v="0"/>
    <n v="255660"/>
    <x v="0"/>
    <x v="1"/>
    <x v="0"/>
    <x v="1"/>
    <x v="0"/>
    <n v="22"/>
  </r>
  <r>
    <n v="448"/>
    <x v="1"/>
    <n v="213862.5"/>
    <x v="0"/>
    <x v="1"/>
    <x v="0"/>
    <x v="0"/>
    <x v="0"/>
    <n v="32"/>
  </r>
  <r>
    <n v="449"/>
    <x v="1"/>
    <n v="404463"/>
    <x v="3"/>
    <x v="1"/>
    <x v="0"/>
    <x v="0"/>
    <x v="1"/>
    <n v="38"/>
  </r>
  <r>
    <n v="450"/>
    <x v="0"/>
    <n v="5712732"/>
    <x v="0"/>
    <x v="1"/>
    <x v="0"/>
    <x v="0"/>
    <x v="0"/>
    <n v="37"/>
  </r>
  <r>
    <n v="451"/>
    <x v="1"/>
    <n v="1633023.24"/>
    <x v="0"/>
    <x v="0"/>
    <x v="0"/>
    <x v="0"/>
    <x v="0"/>
    <n v="31"/>
  </r>
  <r>
    <n v="452"/>
    <x v="0"/>
    <n v="269000"/>
    <x v="0"/>
    <x v="1"/>
    <x v="0"/>
    <x v="1"/>
    <x v="0"/>
    <n v="43"/>
  </r>
  <r>
    <n v="453"/>
    <x v="0"/>
    <n v="531666.67000000004"/>
    <x v="0"/>
    <x v="1"/>
    <x v="0"/>
    <x v="0"/>
    <x v="0"/>
    <n v="29"/>
  </r>
  <r>
    <n v="454"/>
    <x v="1"/>
    <n v="3263393.64"/>
    <x v="0"/>
    <x v="0"/>
    <x v="0"/>
    <x v="0"/>
    <x v="0"/>
    <n v="39"/>
  </r>
  <r>
    <n v="455"/>
    <x v="0"/>
    <n v="404950"/>
    <x v="0"/>
    <x v="1"/>
    <x v="0"/>
    <x v="1"/>
    <x v="0"/>
    <n v="36"/>
  </r>
  <r>
    <n v="456"/>
    <x v="0"/>
    <n v="1549936.32"/>
    <x v="0"/>
    <x v="1"/>
    <x v="0"/>
    <x v="0"/>
    <x v="0"/>
    <n v="39"/>
  </r>
  <r>
    <n v="457"/>
    <x v="1"/>
    <n v="300018"/>
    <x v="3"/>
    <x v="1"/>
    <x v="0"/>
    <x v="0"/>
    <x v="0"/>
    <n v="56"/>
  </r>
  <r>
    <n v="458"/>
    <x v="1"/>
    <n v="157790"/>
    <x v="0"/>
    <x v="1"/>
    <x v="0"/>
    <x v="0"/>
    <x v="0"/>
    <n v="24"/>
  </r>
  <r>
    <n v="459"/>
    <x v="0"/>
    <n v="1642037.78"/>
    <x v="1"/>
    <x v="0"/>
    <x v="0"/>
    <x v="0"/>
    <x v="0"/>
    <n v="80"/>
  </r>
  <r>
    <n v="460"/>
    <x v="0"/>
    <n v="335205.06"/>
    <x v="0"/>
    <x v="1"/>
    <x v="0"/>
    <x v="1"/>
    <x v="0"/>
    <n v="52"/>
  </r>
  <r>
    <n v="461"/>
    <x v="1"/>
    <n v="639148"/>
    <x v="3"/>
    <x v="1"/>
    <x v="0"/>
    <x v="1"/>
    <x v="0"/>
    <n v="44"/>
  </r>
  <r>
    <n v="462"/>
    <x v="0"/>
    <n v="316964.69"/>
    <x v="0"/>
    <x v="1"/>
    <x v="0"/>
    <x v="1"/>
    <x v="0"/>
    <n v="19"/>
  </r>
  <r>
    <n v="463"/>
    <x v="1"/>
    <n v="525373.54"/>
    <x v="0"/>
    <x v="1"/>
    <x v="0"/>
    <x v="0"/>
    <x v="0"/>
    <n v="27"/>
  </r>
  <r>
    <n v="464"/>
    <x v="1"/>
    <n v="150000"/>
    <x v="0"/>
    <x v="1"/>
    <x v="0"/>
    <x v="0"/>
    <x v="0"/>
    <n v="42"/>
  </r>
  <r>
    <n v="465"/>
    <x v="1"/>
    <n v="1346033"/>
    <x v="1"/>
    <x v="0"/>
    <x v="0"/>
    <x v="0"/>
    <x v="0"/>
    <n v="55"/>
  </r>
  <r>
    <n v="466"/>
    <x v="1"/>
    <n v="963278.53"/>
    <x v="0"/>
    <x v="0"/>
    <x v="0"/>
    <x v="0"/>
    <x v="0"/>
    <n v="57"/>
  </r>
  <r>
    <n v="467"/>
    <x v="0"/>
    <n v="2172786.41"/>
    <x v="0"/>
    <x v="0"/>
    <x v="0"/>
    <x v="0"/>
    <x v="0"/>
    <n v="34"/>
  </r>
  <r>
    <n v="468"/>
    <x v="0"/>
    <n v="400000"/>
    <x v="0"/>
    <x v="1"/>
    <x v="0"/>
    <x v="0"/>
    <x v="0"/>
    <n v="35"/>
  </r>
  <r>
    <n v="469"/>
    <x v="1"/>
    <n v="355252.75"/>
    <x v="0"/>
    <x v="1"/>
    <x v="0"/>
    <x v="0"/>
    <x v="0"/>
    <n v="47"/>
  </r>
  <r>
    <n v="470"/>
    <x v="0"/>
    <n v="451135"/>
    <x v="0"/>
    <x v="1"/>
    <x v="0"/>
    <x v="0"/>
    <x v="0"/>
    <n v="28"/>
  </r>
  <r>
    <n v="471"/>
    <x v="1"/>
    <n v="1554200"/>
    <x v="0"/>
    <x v="0"/>
    <x v="0"/>
    <x v="0"/>
    <x v="1"/>
    <n v="55"/>
  </r>
  <r>
    <n v="472"/>
    <x v="1"/>
    <n v="300000"/>
    <x v="3"/>
    <x v="1"/>
    <x v="0"/>
    <x v="0"/>
    <x v="0"/>
    <n v="41"/>
  </r>
  <r>
    <n v="473"/>
    <x v="0"/>
    <n v="229799.17"/>
    <x v="0"/>
    <x v="1"/>
    <x v="0"/>
    <x v="0"/>
    <x v="0"/>
    <n v="34"/>
  </r>
  <r>
    <n v="474"/>
    <x v="0"/>
    <n v="202270"/>
    <x v="0"/>
    <x v="1"/>
    <x v="0"/>
    <x v="0"/>
    <x v="1"/>
    <n v="27"/>
  </r>
  <r>
    <n v="475"/>
    <x v="0"/>
    <n v="278030"/>
    <x v="4"/>
    <x v="1"/>
    <x v="0"/>
    <x v="0"/>
    <x v="0"/>
    <n v="43"/>
  </r>
  <r>
    <n v="476"/>
    <x v="0"/>
    <n v="298195"/>
    <x v="3"/>
    <x v="1"/>
    <x v="0"/>
    <x v="0"/>
    <x v="1"/>
    <n v="40"/>
  </r>
  <r>
    <n v="477"/>
    <x v="0"/>
    <n v="297050"/>
    <x v="2"/>
    <x v="1"/>
    <x v="0"/>
    <x v="0"/>
    <x v="0"/>
    <n v="48"/>
  </r>
  <r>
    <n v="478"/>
    <x v="0"/>
    <n v="5189999.8"/>
    <x v="0"/>
    <x v="1"/>
    <x v="0"/>
    <x v="0"/>
    <x v="0"/>
    <n v="49"/>
  </r>
  <r>
    <n v="479"/>
    <x v="0"/>
    <n v="3309108"/>
    <x v="0"/>
    <x v="0"/>
    <x v="0"/>
    <x v="0"/>
    <x v="0"/>
    <n v="47"/>
  </r>
  <r>
    <n v="480"/>
    <x v="0"/>
    <n v="575846"/>
    <x v="3"/>
    <x v="1"/>
    <x v="0"/>
    <x v="1"/>
    <x v="1"/>
    <n v="46"/>
  </r>
  <r>
    <n v="481"/>
    <x v="0"/>
    <n v="458557"/>
    <x v="3"/>
    <x v="1"/>
    <x v="0"/>
    <x v="0"/>
    <x v="1"/>
    <n v="49"/>
  </r>
  <r>
    <n v="482"/>
    <x v="0"/>
    <n v="449214"/>
    <x v="0"/>
    <x v="1"/>
    <x v="0"/>
    <x v="1"/>
    <x v="0"/>
    <n v="47"/>
  </r>
  <r>
    <n v="483"/>
    <x v="0"/>
    <n v="957595"/>
    <x v="0"/>
    <x v="1"/>
    <x v="0"/>
    <x v="0"/>
    <x v="0"/>
    <n v="30"/>
  </r>
  <r>
    <n v="484"/>
    <x v="0"/>
    <n v="667314"/>
    <x v="0"/>
    <x v="0"/>
    <x v="0"/>
    <x v="0"/>
    <x v="0"/>
    <n v="40"/>
  </r>
  <r>
    <n v="485"/>
    <x v="1"/>
    <n v="297046"/>
    <x v="2"/>
    <x v="1"/>
    <x v="0"/>
    <x v="0"/>
    <x v="0"/>
    <n v="49"/>
  </r>
  <r>
    <n v="486"/>
    <x v="1"/>
    <n v="1476678"/>
    <x v="0"/>
    <x v="0"/>
    <x v="0"/>
    <x v="0"/>
    <x v="1"/>
    <n v="54"/>
  </r>
  <r>
    <n v="487"/>
    <x v="0"/>
    <n v="1708336.5"/>
    <x v="0"/>
    <x v="0"/>
    <x v="0"/>
    <x v="0"/>
    <x v="0"/>
    <n v="25"/>
  </r>
  <r>
    <n v="488"/>
    <x v="0"/>
    <n v="294619"/>
    <x v="0"/>
    <x v="1"/>
    <x v="0"/>
    <x v="0"/>
    <x v="0"/>
    <n v="46"/>
  </r>
  <r>
    <n v="489"/>
    <x v="1"/>
    <n v="480000"/>
    <x v="0"/>
    <x v="1"/>
    <x v="0"/>
    <x v="0"/>
    <x v="0"/>
    <n v="26"/>
  </r>
  <r>
    <n v="490"/>
    <x v="0"/>
    <n v="131000"/>
    <x v="0"/>
    <x v="1"/>
    <x v="0"/>
    <x v="0"/>
    <x v="0"/>
    <n v="53"/>
  </r>
  <r>
    <n v="491"/>
    <x v="0"/>
    <n v="2034486"/>
    <x v="0"/>
    <x v="1"/>
    <x v="0"/>
    <x v="0"/>
    <x v="0"/>
    <n v="36"/>
  </r>
  <r>
    <n v="492"/>
    <x v="0"/>
    <n v="450886"/>
    <x v="3"/>
    <x v="1"/>
    <x v="0"/>
    <x v="0"/>
    <x v="0"/>
    <n v="42"/>
  </r>
  <r>
    <n v="493"/>
    <x v="0"/>
    <n v="911309"/>
    <x v="3"/>
    <x v="1"/>
    <x v="0"/>
    <x v="0"/>
    <x v="0"/>
    <n v="51"/>
  </r>
  <r>
    <n v="494"/>
    <x v="0"/>
    <n v="297046"/>
    <x v="2"/>
    <x v="1"/>
    <x v="0"/>
    <x v="1"/>
    <x v="0"/>
    <n v="36"/>
  </r>
  <r>
    <n v="495"/>
    <x v="1"/>
    <n v="570322.28"/>
    <x v="0"/>
    <x v="1"/>
    <x v="0"/>
    <x v="1"/>
    <x v="0"/>
    <n v="43"/>
  </r>
  <r>
    <n v="496"/>
    <x v="0"/>
    <n v="398239.35"/>
    <x v="0"/>
    <x v="1"/>
    <x v="0"/>
    <x v="0"/>
    <x v="0"/>
    <n v="20"/>
  </r>
  <r>
    <n v="497"/>
    <x v="0"/>
    <n v="525200"/>
    <x v="0"/>
    <x v="1"/>
    <x v="0"/>
    <x v="0"/>
    <x v="0"/>
    <n v="32"/>
  </r>
  <r>
    <n v="498"/>
    <x v="1"/>
    <n v="278030"/>
    <x v="4"/>
    <x v="1"/>
    <x v="0"/>
    <x v="0"/>
    <x v="0"/>
    <n v="47"/>
  </r>
  <r>
    <n v="499"/>
    <x v="0"/>
    <n v="447826"/>
    <x v="3"/>
    <x v="1"/>
    <x v="0"/>
    <x v="0"/>
    <x v="1"/>
    <n v="56"/>
  </r>
  <r>
    <n v="500"/>
    <x v="1"/>
    <n v="600000"/>
    <x v="0"/>
    <x v="1"/>
    <x v="0"/>
    <x v="0"/>
    <x v="0"/>
    <n v="37"/>
  </r>
  <r>
    <n v="501"/>
    <x v="0"/>
    <n v="461711"/>
    <x v="3"/>
    <x v="1"/>
    <x v="0"/>
    <x v="1"/>
    <x v="1"/>
    <n v="40"/>
  </r>
  <r>
    <n v="502"/>
    <x v="0"/>
    <n v="482134"/>
    <x v="3"/>
    <x v="1"/>
    <x v="0"/>
    <x v="0"/>
    <x v="0"/>
    <n v="69"/>
  </r>
  <r>
    <n v="503"/>
    <x v="1"/>
    <n v="355157"/>
    <x v="0"/>
    <x v="1"/>
    <x v="0"/>
    <x v="0"/>
    <x v="0"/>
    <n v="40"/>
  </r>
  <r>
    <n v="504"/>
    <x v="0"/>
    <n v="2029285.16"/>
    <x v="0"/>
    <x v="1"/>
    <x v="0"/>
    <x v="0"/>
    <x v="0"/>
    <n v="38"/>
  </r>
  <r>
    <n v="505"/>
    <x v="0"/>
    <n v="278030"/>
    <x v="4"/>
    <x v="1"/>
    <x v="0"/>
    <x v="0"/>
    <x v="0"/>
    <n v="54"/>
  </r>
  <r>
    <n v="506"/>
    <x v="0"/>
    <n v="104180.5"/>
    <x v="0"/>
    <x v="1"/>
    <x v="0"/>
    <x v="0"/>
    <x v="0"/>
    <n v="28"/>
  </r>
  <r>
    <n v="507"/>
    <x v="1"/>
    <n v="450000"/>
    <x v="0"/>
    <x v="1"/>
    <x v="0"/>
    <x v="0"/>
    <x v="0"/>
    <n v="54"/>
  </r>
  <r>
    <n v="508"/>
    <x v="1"/>
    <n v="300018"/>
    <x v="2"/>
    <x v="1"/>
    <x v="0"/>
    <x v="0"/>
    <x v="0"/>
    <n v="55"/>
  </r>
  <r>
    <n v="509"/>
    <x v="0"/>
    <n v="562770.44999999995"/>
    <x v="0"/>
    <x v="1"/>
    <x v="0"/>
    <x v="0"/>
    <x v="0"/>
    <n v="36"/>
  </r>
  <r>
    <n v="510"/>
    <x v="1"/>
    <n v="571789"/>
    <x v="3"/>
    <x v="1"/>
    <x v="0"/>
    <x v="0"/>
    <x v="0"/>
    <n v="30"/>
  </r>
  <r>
    <n v="511"/>
    <x v="0"/>
    <n v="896977"/>
    <x v="0"/>
    <x v="1"/>
    <x v="0"/>
    <x v="0"/>
    <x v="0"/>
    <n v="53"/>
  </r>
  <r>
    <n v="512"/>
    <x v="1"/>
    <n v="220000"/>
    <x v="0"/>
    <x v="1"/>
    <x v="0"/>
    <x v="0"/>
    <x v="0"/>
    <n v="19"/>
  </r>
  <r>
    <n v="513"/>
    <x v="0"/>
    <n v="447772"/>
    <x v="0"/>
    <x v="0"/>
    <x v="0"/>
    <x v="0"/>
    <x v="0"/>
    <n v="41"/>
  </r>
  <r>
    <n v="514"/>
    <x v="0"/>
    <n v="297046"/>
    <x v="2"/>
    <x v="1"/>
    <x v="0"/>
    <x v="0"/>
    <x v="0"/>
    <n v="39"/>
  </r>
  <r>
    <n v="515"/>
    <x v="0"/>
    <n v="319574.40000000002"/>
    <x v="0"/>
    <x v="1"/>
    <x v="0"/>
    <x v="0"/>
    <x v="1"/>
    <n v="52"/>
  </r>
  <r>
    <n v="516"/>
    <x v="0"/>
    <n v="343390.86"/>
    <x v="0"/>
    <x v="1"/>
    <x v="0"/>
    <x v="1"/>
    <x v="0"/>
    <n v="64"/>
  </r>
  <r>
    <n v="517"/>
    <x v="1"/>
    <n v="184342.85"/>
    <x v="0"/>
    <x v="1"/>
    <x v="0"/>
    <x v="0"/>
    <x v="0"/>
    <n v="28"/>
  </r>
  <r>
    <n v="518"/>
    <x v="0"/>
    <n v="699800"/>
    <x v="0"/>
    <x v="1"/>
    <x v="0"/>
    <x v="0"/>
    <x v="0"/>
    <n v="26"/>
  </r>
  <r>
    <n v="519"/>
    <x v="1"/>
    <n v="177298.8"/>
    <x v="0"/>
    <x v="1"/>
    <x v="0"/>
    <x v="0"/>
    <x v="0"/>
    <n v="33"/>
  </r>
  <r>
    <n v="520"/>
    <x v="0"/>
    <n v="1599143.96"/>
    <x v="0"/>
    <x v="0"/>
    <x v="0"/>
    <x v="0"/>
    <x v="0"/>
    <n v="31"/>
  </r>
  <r>
    <n v="521"/>
    <x v="0"/>
    <n v="556296.12"/>
    <x v="1"/>
    <x v="0"/>
    <x v="0"/>
    <x v="0"/>
    <x v="0"/>
    <n v="63"/>
  </r>
  <r>
    <n v="522"/>
    <x v="1"/>
    <n v="206538"/>
    <x v="0"/>
    <x v="1"/>
    <x v="0"/>
    <x v="0"/>
    <x v="1"/>
    <n v="56"/>
  </r>
  <r>
    <n v="523"/>
    <x v="0"/>
    <n v="436481"/>
    <x v="3"/>
    <x v="1"/>
    <x v="0"/>
    <x v="0"/>
    <x v="1"/>
    <n v="51"/>
  </r>
  <r>
    <n v="524"/>
    <x v="0"/>
    <n v="318445"/>
    <x v="3"/>
    <x v="1"/>
    <x v="0"/>
    <x v="0"/>
    <x v="0"/>
    <n v="47"/>
  </r>
  <r>
    <n v="525"/>
    <x v="1"/>
    <n v="280000"/>
    <x v="0"/>
    <x v="1"/>
    <x v="0"/>
    <x v="0"/>
    <x v="0"/>
    <n v="27"/>
  </r>
  <r>
    <n v="526"/>
    <x v="1"/>
    <n v="250070.75"/>
    <x v="0"/>
    <x v="1"/>
    <x v="0"/>
    <x v="0"/>
    <x v="0"/>
    <n v="54"/>
  </r>
  <r>
    <n v="527"/>
    <x v="0"/>
    <n v="1214203"/>
    <x v="0"/>
    <x v="0"/>
    <x v="0"/>
    <x v="0"/>
    <x v="0"/>
    <n v="36"/>
  </r>
  <r>
    <n v="528"/>
    <x v="0"/>
    <n v="430371"/>
    <x v="3"/>
    <x v="1"/>
    <x v="0"/>
    <x v="0"/>
    <x v="1"/>
    <n v="34"/>
  </r>
  <r>
    <n v="529"/>
    <x v="0"/>
    <n v="558244.5"/>
    <x v="0"/>
    <x v="1"/>
    <x v="0"/>
    <x v="0"/>
    <x v="0"/>
    <n v="51"/>
  </r>
  <r>
    <n v="530"/>
    <x v="1"/>
    <n v="304913"/>
    <x v="0"/>
    <x v="0"/>
    <x v="0"/>
    <x v="0"/>
    <x v="0"/>
    <n v="45"/>
  </r>
  <r>
    <n v="531"/>
    <x v="0"/>
    <n v="1736277"/>
    <x v="0"/>
    <x v="0"/>
    <x v="0"/>
    <x v="0"/>
    <x v="0"/>
    <n v="42"/>
  </r>
  <r>
    <n v="532"/>
    <x v="1"/>
    <n v="934810.14"/>
    <x v="0"/>
    <x v="0"/>
    <x v="0"/>
    <x v="0"/>
    <x v="0"/>
    <n v="44"/>
  </r>
  <r>
    <n v="533"/>
    <x v="1"/>
    <n v="319303"/>
    <x v="2"/>
    <x v="1"/>
    <x v="0"/>
    <x v="1"/>
    <x v="1"/>
    <n v="42"/>
  </r>
  <r>
    <n v="534"/>
    <x v="1"/>
    <n v="629752"/>
    <x v="0"/>
    <x v="0"/>
    <x v="0"/>
    <x v="0"/>
    <x v="0"/>
    <n v="35"/>
  </r>
  <r>
    <n v="535"/>
    <x v="0"/>
    <n v="10700"/>
    <x v="0"/>
    <x v="1"/>
    <x v="0"/>
    <x v="0"/>
    <x v="0"/>
    <n v="22"/>
  </r>
  <r>
    <n v="536"/>
    <x v="0"/>
    <n v="278030"/>
    <x v="4"/>
    <x v="1"/>
    <x v="0"/>
    <x v="0"/>
    <x v="0"/>
    <n v="56"/>
  </r>
  <r>
    <n v="537"/>
    <x v="0"/>
    <n v="1555300.2"/>
    <x v="0"/>
    <x v="0"/>
    <x v="0"/>
    <x v="0"/>
    <x v="0"/>
    <n v="51"/>
  </r>
  <r>
    <n v="538"/>
    <x v="0"/>
    <n v="812000"/>
    <x v="0"/>
    <x v="1"/>
    <x v="0"/>
    <x v="0"/>
    <x v="1"/>
    <n v="30"/>
  </r>
  <r>
    <n v="539"/>
    <x v="0"/>
    <n v="563607"/>
    <x v="3"/>
    <x v="1"/>
    <x v="0"/>
    <x v="1"/>
    <x v="1"/>
    <n v="53"/>
  </r>
  <r>
    <n v="540"/>
    <x v="0"/>
    <n v="175000"/>
    <x v="0"/>
    <x v="1"/>
    <x v="0"/>
    <x v="0"/>
    <x v="0"/>
    <n v="29"/>
  </r>
  <r>
    <n v="541"/>
    <x v="0"/>
    <n v="403293"/>
    <x v="2"/>
    <x v="1"/>
    <x v="0"/>
    <x v="1"/>
    <x v="0"/>
    <n v="29"/>
  </r>
  <r>
    <n v="542"/>
    <x v="0"/>
    <n v="1523795.76"/>
    <x v="0"/>
    <x v="0"/>
    <x v="0"/>
    <x v="0"/>
    <x v="0"/>
    <n v="61"/>
  </r>
  <r>
    <n v="543"/>
    <x v="0"/>
    <n v="997036"/>
    <x v="0"/>
    <x v="0"/>
    <x v="0"/>
    <x v="0"/>
    <x v="0"/>
    <n v="63"/>
  </r>
  <r>
    <n v="544"/>
    <x v="0"/>
    <n v="532934.25"/>
    <x v="0"/>
    <x v="1"/>
    <x v="0"/>
    <x v="0"/>
    <x v="0"/>
    <n v="36"/>
  </r>
  <r>
    <n v="545"/>
    <x v="0"/>
    <n v="877312.5"/>
    <x v="0"/>
    <x v="1"/>
    <x v="0"/>
    <x v="0"/>
    <x v="0"/>
    <n v="29"/>
  </r>
  <r>
    <n v="546"/>
    <x v="0"/>
    <n v="1738706"/>
    <x v="1"/>
    <x v="0"/>
    <x v="0"/>
    <x v="0"/>
    <x v="0"/>
    <n v="50"/>
  </r>
  <r>
    <n v="547"/>
    <x v="0"/>
    <n v="487592.14"/>
    <x v="1"/>
    <x v="0"/>
    <x v="0"/>
    <x v="0"/>
    <x v="0"/>
    <n v="69"/>
  </r>
  <r>
    <n v="548"/>
    <x v="1"/>
    <n v="772981.75"/>
    <x v="0"/>
    <x v="1"/>
    <x v="0"/>
    <x v="0"/>
    <x v="0"/>
    <n v="37"/>
  </r>
  <r>
    <n v="549"/>
    <x v="1"/>
    <n v="297046"/>
    <x v="2"/>
    <x v="1"/>
    <x v="0"/>
    <x v="0"/>
    <x v="0"/>
    <n v="43"/>
  </r>
  <r>
    <n v="550"/>
    <x v="0"/>
    <n v="1769790"/>
    <x v="0"/>
    <x v="1"/>
    <x v="0"/>
    <x v="0"/>
    <x v="0"/>
    <n v="25"/>
  </r>
  <r>
    <n v="551"/>
    <x v="1"/>
    <n v="561272.5"/>
    <x v="0"/>
    <x v="0"/>
    <x v="0"/>
    <x v="0"/>
    <x v="0"/>
    <n v="52"/>
  </r>
  <r>
    <n v="552"/>
    <x v="0"/>
    <n v="1088603.02"/>
    <x v="0"/>
    <x v="1"/>
    <x v="0"/>
    <x v="0"/>
    <x v="0"/>
    <n v="38"/>
  </r>
  <r>
    <n v="553"/>
    <x v="0"/>
    <n v="1024300.76"/>
    <x v="0"/>
    <x v="1"/>
    <x v="0"/>
    <x v="0"/>
    <x v="0"/>
    <n v="38"/>
  </r>
  <r>
    <n v="554"/>
    <x v="0"/>
    <n v="278030"/>
    <x v="4"/>
    <x v="1"/>
    <x v="0"/>
    <x v="0"/>
    <x v="0"/>
    <n v="30"/>
  </r>
  <r>
    <n v="555"/>
    <x v="1"/>
    <n v="426667"/>
    <x v="0"/>
    <x v="1"/>
    <x v="0"/>
    <x v="0"/>
    <x v="0"/>
    <n v="25"/>
  </r>
  <r>
    <n v="556"/>
    <x v="0"/>
    <n v="523027"/>
    <x v="3"/>
    <x v="1"/>
    <x v="0"/>
    <x v="0"/>
    <x v="1"/>
    <n v="33"/>
  </r>
  <r>
    <n v="557"/>
    <x v="0"/>
    <n v="358433"/>
    <x v="0"/>
    <x v="1"/>
    <x v="0"/>
    <x v="0"/>
    <x v="0"/>
    <n v="42"/>
  </r>
  <r>
    <n v="558"/>
    <x v="1"/>
    <n v="290307.3"/>
    <x v="0"/>
    <x v="0"/>
    <x v="0"/>
    <x v="0"/>
    <x v="0"/>
    <n v="25"/>
  </r>
  <r>
    <n v="559"/>
    <x v="0"/>
    <n v="475208"/>
    <x v="0"/>
    <x v="0"/>
    <x v="0"/>
    <x v="0"/>
    <x v="0"/>
    <n v="41"/>
  </r>
  <r>
    <n v="560"/>
    <x v="0"/>
    <n v="385702"/>
    <x v="2"/>
    <x v="1"/>
    <x v="0"/>
    <x v="0"/>
    <x v="0"/>
    <n v="32"/>
  </r>
  <r>
    <n v="561"/>
    <x v="0"/>
    <n v="297046"/>
    <x v="3"/>
    <x v="1"/>
    <x v="0"/>
    <x v="0"/>
    <x v="0"/>
    <n v="61"/>
  </r>
  <r>
    <n v="562"/>
    <x v="1"/>
    <n v="344000"/>
    <x v="0"/>
    <x v="1"/>
    <x v="0"/>
    <x v="0"/>
    <x v="0"/>
    <n v="26"/>
  </r>
  <r>
    <n v="563"/>
    <x v="1"/>
    <n v="1302556.5"/>
    <x v="0"/>
    <x v="0"/>
    <x v="0"/>
    <x v="0"/>
    <x v="0"/>
    <n v="41"/>
  </r>
  <r>
    <n v="564"/>
    <x v="1"/>
    <n v="939461.54"/>
    <x v="0"/>
    <x v="1"/>
    <x v="0"/>
    <x v="0"/>
    <x v="0"/>
    <n v="25"/>
  </r>
  <r>
    <n v="565"/>
    <x v="0"/>
    <n v="402139.4"/>
    <x v="0"/>
    <x v="1"/>
    <x v="0"/>
    <x v="0"/>
    <x v="0"/>
    <n v="39"/>
  </r>
  <r>
    <n v="566"/>
    <x v="0"/>
    <n v="387763"/>
    <x v="3"/>
    <x v="1"/>
    <x v="0"/>
    <x v="0"/>
    <x v="0"/>
    <n v="53"/>
  </r>
  <r>
    <n v="567"/>
    <x v="0"/>
    <n v="370000"/>
    <x v="0"/>
    <x v="1"/>
    <x v="0"/>
    <x v="1"/>
    <x v="0"/>
    <n v="45"/>
  </r>
  <r>
    <n v="568"/>
    <x v="1"/>
    <n v="444333.33"/>
    <x v="0"/>
    <x v="1"/>
    <x v="0"/>
    <x v="0"/>
    <x v="0"/>
    <n v="23"/>
  </r>
  <r>
    <n v="569"/>
    <x v="0"/>
    <n v="179344"/>
    <x v="0"/>
    <x v="1"/>
    <x v="0"/>
    <x v="0"/>
    <x v="0"/>
    <n v="29"/>
  </r>
  <r>
    <n v="570"/>
    <x v="1"/>
    <n v="289448"/>
    <x v="3"/>
    <x v="1"/>
    <x v="0"/>
    <x v="0"/>
    <x v="0"/>
    <n v="52"/>
  </r>
  <r>
    <n v="571"/>
    <x v="0"/>
    <n v="588210"/>
    <x v="0"/>
    <x v="0"/>
    <x v="0"/>
    <x v="0"/>
    <x v="1"/>
    <n v="35"/>
  </r>
  <r>
    <n v="572"/>
    <x v="0"/>
    <n v="336000"/>
    <x v="0"/>
    <x v="1"/>
    <x v="0"/>
    <x v="0"/>
    <x v="0"/>
    <n v="53"/>
  </r>
  <r>
    <n v="573"/>
    <x v="0"/>
    <n v="452192.8"/>
    <x v="0"/>
    <x v="1"/>
    <x v="0"/>
    <x v="0"/>
    <x v="0"/>
    <n v="49"/>
  </r>
  <r>
    <n v="574"/>
    <x v="0"/>
    <n v="360000"/>
    <x v="0"/>
    <x v="1"/>
    <x v="0"/>
    <x v="0"/>
    <x v="0"/>
    <n v="36"/>
  </r>
  <r>
    <n v="575"/>
    <x v="1"/>
    <n v="3033354.29"/>
    <x v="0"/>
    <x v="0"/>
    <x v="0"/>
    <x v="0"/>
    <x v="0"/>
    <n v="27"/>
  </r>
  <r>
    <n v="576"/>
    <x v="1"/>
    <n v="1176797.18"/>
    <x v="0"/>
    <x v="1"/>
    <x v="0"/>
    <x v="0"/>
    <x v="0"/>
    <n v="60"/>
  </r>
  <r>
    <n v="577"/>
    <x v="0"/>
    <n v="293293"/>
    <x v="0"/>
    <x v="1"/>
    <x v="0"/>
    <x v="0"/>
    <x v="0"/>
    <n v="51"/>
  </r>
  <r>
    <n v="578"/>
    <x v="0"/>
    <n v="297046"/>
    <x v="2"/>
    <x v="1"/>
    <x v="0"/>
    <x v="0"/>
    <x v="0"/>
    <n v="30"/>
  </r>
  <r>
    <n v="579"/>
    <x v="1"/>
    <n v="962128.4"/>
    <x v="0"/>
    <x v="1"/>
    <x v="0"/>
    <x v="0"/>
    <x v="0"/>
    <n v="32"/>
  </r>
  <r>
    <n v="580"/>
    <x v="0"/>
    <n v="800945.46"/>
    <x v="0"/>
    <x v="1"/>
    <x v="0"/>
    <x v="0"/>
    <x v="0"/>
    <n v="46"/>
  </r>
  <r>
    <n v="581"/>
    <x v="0"/>
    <n v="445567"/>
    <x v="3"/>
    <x v="1"/>
    <x v="0"/>
    <x v="0"/>
    <x v="1"/>
    <n v="56"/>
  </r>
  <r>
    <n v="582"/>
    <x v="0"/>
    <n v="130000"/>
    <x v="0"/>
    <x v="1"/>
    <x v="0"/>
    <x v="0"/>
    <x v="0"/>
    <n v="26"/>
  </r>
  <r>
    <n v="583"/>
    <x v="0"/>
    <n v="753130.72"/>
    <x v="0"/>
    <x v="1"/>
    <x v="0"/>
    <x v="0"/>
    <x v="0"/>
    <n v="22"/>
  </r>
  <r>
    <n v="584"/>
    <x v="0"/>
    <n v="180000"/>
    <x v="0"/>
    <x v="1"/>
    <x v="0"/>
    <x v="0"/>
    <x v="0"/>
    <n v="28"/>
  </r>
  <r>
    <n v="585"/>
    <x v="0"/>
    <n v="377035"/>
    <x v="3"/>
    <x v="1"/>
    <x v="0"/>
    <x v="0"/>
    <x v="1"/>
    <n v="49"/>
  </r>
  <r>
    <n v="586"/>
    <x v="1"/>
    <n v="308874"/>
    <x v="0"/>
    <x v="0"/>
    <x v="0"/>
    <x v="0"/>
    <x v="1"/>
    <n v="57"/>
  </r>
  <r>
    <n v="587"/>
    <x v="1"/>
    <n v="1591051.5"/>
    <x v="0"/>
    <x v="0"/>
    <x v="0"/>
    <x v="0"/>
    <x v="0"/>
    <n v="62"/>
  </r>
  <r>
    <n v="588"/>
    <x v="0"/>
    <n v="415503"/>
    <x v="0"/>
    <x v="1"/>
    <x v="0"/>
    <x v="0"/>
    <x v="0"/>
    <n v="52"/>
  </r>
  <r>
    <n v="589"/>
    <x v="1"/>
    <n v="397559.9"/>
    <x v="0"/>
    <x v="1"/>
    <x v="0"/>
    <x v="0"/>
    <x v="0"/>
    <n v="21"/>
  </r>
  <r>
    <n v="590"/>
    <x v="1"/>
    <n v="1422244"/>
    <x v="1"/>
    <x v="0"/>
    <x v="0"/>
    <x v="0"/>
    <x v="0"/>
    <n v="77"/>
  </r>
  <r>
    <n v="591"/>
    <x v="1"/>
    <n v="297046"/>
    <x v="2"/>
    <x v="1"/>
    <x v="0"/>
    <x v="0"/>
    <x v="0"/>
    <n v="26"/>
  </r>
  <r>
    <n v="592"/>
    <x v="1"/>
    <n v="1039384"/>
    <x v="0"/>
    <x v="0"/>
    <x v="0"/>
    <x v="0"/>
    <x v="1"/>
    <n v="43"/>
  </r>
  <r>
    <n v="593"/>
    <x v="0"/>
    <n v="310363"/>
    <x v="2"/>
    <x v="1"/>
    <x v="0"/>
    <x v="0"/>
    <x v="0"/>
    <n v="60"/>
  </r>
  <r>
    <n v="594"/>
    <x v="0"/>
    <n v="1150000"/>
    <x v="0"/>
    <x v="1"/>
    <x v="0"/>
    <x v="0"/>
    <x v="0"/>
    <n v="37"/>
  </r>
  <r>
    <n v="595"/>
    <x v="1"/>
    <n v="360191"/>
    <x v="0"/>
    <x v="0"/>
    <x v="0"/>
    <x v="0"/>
    <x v="1"/>
    <n v="42"/>
  </r>
  <r>
    <n v="596"/>
    <x v="0"/>
    <n v="2183437.7799999998"/>
    <x v="0"/>
    <x v="0"/>
    <x v="0"/>
    <x v="0"/>
    <x v="0"/>
    <n v="43"/>
  </r>
  <r>
    <n v="597"/>
    <x v="0"/>
    <n v="278030"/>
    <x v="4"/>
    <x v="1"/>
    <x v="0"/>
    <x v="0"/>
    <x v="0"/>
    <n v="53"/>
  </r>
  <r>
    <n v="598"/>
    <x v="1"/>
    <n v="518073.51"/>
    <x v="0"/>
    <x v="1"/>
    <x v="0"/>
    <x v="0"/>
    <x v="0"/>
    <n v="46"/>
  </r>
  <r>
    <n v="599"/>
    <x v="0"/>
    <n v="390486.2"/>
    <x v="0"/>
    <x v="0"/>
    <x v="0"/>
    <x v="0"/>
    <x v="0"/>
    <n v="51"/>
  </r>
  <r>
    <n v="600"/>
    <x v="0"/>
    <n v="2170393.56"/>
    <x v="0"/>
    <x v="0"/>
    <x v="0"/>
    <x v="0"/>
    <x v="0"/>
    <n v="41"/>
  </r>
  <r>
    <n v="601"/>
    <x v="0"/>
    <n v="299825"/>
    <x v="3"/>
    <x v="1"/>
    <x v="0"/>
    <x v="1"/>
    <x v="1"/>
    <n v="36"/>
  </r>
  <r>
    <n v="602"/>
    <x v="1"/>
    <n v="273601"/>
    <x v="0"/>
    <x v="1"/>
    <x v="0"/>
    <x v="1"/>
    <x v="0"/>
    <n v="39"/>
  </r>
  <r>
    <n v="603"/>
    <x v="0"/>
    <n v="751546.8"/>
    <x v="0"/>
    <x v="1"/>
    <x v="0"/>
    <x v="0"/>
    <x v="0"/>
    <n v="29"/>
  </r>
  <r>
    <n v="604"/>
    <x v="0"/>
    <n v="839652"/>
    <x v="3"/>
    <x v="1"/>
    <x v="0"/>
    <x v="0"/>
    <x v="1"/>
    <n v="77"/>
  </r>
  <r>
    <n v="605"/>
    <x v="1"/>
    <n v="1742394.77"/>
    <x v="0"/>
    <x v="1"/>
    <x v="0"/>
    <x v="0"/>
    <x v="0"/>
    <n v="39"/>
  </r>
  <r>
    <n v="606"/>
    <x v="0"/>
    <n v="1008778"/>
    <x v="1"/>
    <x v="0"/>
    <x v="0"/>
    <x v="0"/>
    <x v="0"/>
    <n v="75"/>
  </r>
  <r>
    <n v="607"/>
    <x v="0"/>
    <n v="587551.63"/>
    <x v="1"/>
    <x v="0"/>
    <x v="0"/>
    <x v="0"/>
    <x v="0"/>
    <n v="68"/>
  </r>
  <r>
    <n v="608"/>
    <x v="1"/>
    <n v="112200"/>
    <x v="0"/>
    <x v="1"/>
    <x v="0"/>
    <x v="0"/>
    <x v="0"/>
    <n v="53"/>
  </r>
  <r>
    <n v="609"/>
    <x v="1"/>
    <n v="927718"/>
    <x v="0"/>
    <x v="0"/>
    <x v="0"/>
    <x v="0"/>
    <x v="1"/>
    <n v="29"/>
  </r>
  <r>
    <n v="610"/>
    <x v="0"/>
    <n v="400166.55"/>
    <x v="0"/>
    <x v="1"/>
    <x v="0"/>
    <x v="1"/>
    <x v="0"/>
    <n v="31"/>
  </r>
  <r>
    <n v="611"/>
    <x v="1"/>
    <n v="1173695"/>
    <x v="1"/>
    <x v="0"/>
    <x v="0"/>
    <x v="0"/>
    <x v="0"/>
    <n v="71"/>
  </r>
  <r>
    <n v="612"/>
    <x v="1"/>
    <n v="317000"/>
    <x v="0"/>
    <x v="1"/>
    <x v="0"/>
    <x v="0"/>
    <x v="1"/>
    <n v="39"/>
  </r>
  <r>
    <n v="613"/>
    <x v="0"/>
    <n v="369367.93"/>
    <x v="0"/>
    <x v="0"/>
    <x v="0"/>
    <x v="0"/>
    <x v="0"/>
    <n v="35"/>
  </r>
  <r>
    <n v="614"/>
    <x v="1"/>
    <n v="453746"/>
    <x v="1"/>
    <x v="0"/>
    <x v="0"/>
    <x v="0"/>
    <x v="0"/>
    <n v="81"/>
  </r>
  <r>
    <n v="615"/>
    <x v="0"/>
    <n v="319572"/>
    <x v="0"/>
    <x v="1"/>
    <x v="0"/>
    <x v="1"/>
    <x v="0"/>
    <n v="43"/>
  </r>
  <r>
    <n v="616"/>
    <x v="0"/>
    <n v="1486691"/>
    <x v="0"/>
    <x v="0"/>
    <x v="0"/>
    <x v="0"/>
    <x v="1"/>
    <n v="31"/>
  </r>
  <r>
    <n v="617"/>
    <x v="0"/>
    <n v="352881"/>
    <x v="3"/>
    <x v="1"/>
    <x v="0"/>
    <x v="0"/>
    <x v="0"/>
    <n v="53"/>
  </r>
  <r>
    <n v="618"/>
    <x v="1"/>
    <n v="352852"/>
    <x v="0"/>
    <x v="0"/>
    <x v="0"/>
    <x v="0"/>
    <x v="0"/>
    <n v="53"/>
  </r>
  <r>
    <n v="619"/>
    <x v="0"/>
    <n v="223463"/>
    <x v="0"/>
    <x v="1"/>
    <x v="0"/>
    <x v="1"/>
    <x v="0"/>
    <n v="20"/>
  </r>
  <r>
    <n v="620"/>
    <x v="0"/>
    <n v="573400"/>
    <x v="0"/>
    <x v="1"/>
    <x v="0"/>
    <x v="0"/>
    <x v="0"/>
    <n v="23"/>
  </r>
  <r>
    <n v="621"/>
    <x v="0"/>
    <n v="278030"/>
    <x v="4"/>
    <x v="1"/>
    <x v="0"/>
    <x v="0"/>
    <x v="0"/>
    <n v="78"/>
  </r>
  <r>
    <n v="622"/>
    <x v="1"/>
    <n v="502100"/>
    <x v="3"/>
    <x v="1"/>
    <x v="0"/>
    <x v="0"/>
    <x v="0"/>
    <n v="48"/>
  </r>
  <r>
    <n v="623"/>
    <x v="0"/>
    <n v="215000"/>
    <x v="0"/>
    <x v="1"/>
    <x v="0"/>
    <x v="0"/>
    <x v="0"/>
    <n v="60"/>
  </r>
  <r>
    <n v="624"/>
    <x v="0"/>
    <n v="367392"/>
    <x v="0"/>
    <x v="1"/>
    <x v="0"/>
    <x v="0"/>
    <x v="0"/>
    <n v="24"/>
  </r>
  <r>
    <n v="625"/>
    <x v="1"/>
    <n v="150000"/>
    <x v="0"/>
    <x v="1"/>
    <x v="0"/>
    <x v="0"/>
    <x v="0"/>
    <n v="44"/>
  </r>
  <r>
    <n v="626"/>
    <x v="0"/>
    <n v="679660.62"/>
    <x v="0"/>
    <x v="1"/>
    <x v="0"/>
    <x v="0"/>
    <x v="0"/>
    <n v="21"/>
  </r>
  <r>
    <n v="627"/>
    <x v="0"/>
    <n v="2796475"/>
    <x v="0"/>
    <x v="0"/>
    <x v="0"/>
    <x v="0"/>
    <x v="1"/>
    <n v="52"/>
  </r>
  <r>
    <n v="628"/>
    <x v="1"/>
    <n v="359544.27"/>
    <x v="6"/>
    <x v="1"/>
    <x v="0"/>
    <x v="1"/>
    <x v="0"/>
    <n v="46"/>
  </r>
  <r>
    <n v="629"/>
    <x v="0"/>
    <n v="298018"/>
    <x v="2"/>
    <x v="1"/>
    <x v="0"/>
    <x v="0"/>
    <x v="0"/>
    <n v="36"/>
  </r>
  <r>
    <n v="630"/>
    <x v="1"/>
    <n v="382136"/>
    <x v="3"/>
    <x v="1"/>
    <x v="0"/>
    <x v="0"/>
    <x v="0"/>
    <n v="53"/>
  </r>
  <r>
    <n v="631"/>
    <x v="1"/>
    <n v="297046"/>
    <x v="2"/>
    <x v="1"/>
    <x v="0"/>
    <x v="0"/>
    <x v="1"/>
    <n v="35"/>
  </r>
  <r>
    <n v="632"/>
    <x v="0"/>
    <n v="297046"/>
    <x v="2"/>
    <x v="1"/>
    <x v="0"/>
    <x v="0"/>
    <x v="0"/>
    <n v="39"/>
  </r>
  <r>
    <n v="633"/>
    <x v="1"/>
    <n v="347615"/>
    <x v="3"/>
    <x v="1"/>
    <x v="0"/>
    <x v="0"/>
    <x v="0"/>
    <n v="36"/>
  </r>
  <r>
    <n v="634"/>
    <x v="1"/>
    <n v="297044"/>
    <x v="2"/>
    <x v="1"/>
    <x v="0"/>
    <x v="0"/>
    <x v="0"/>
    <n v="19"/>
  </r>
  <r>
    <n v="635"/>
    <x v="1"/>
    <n v="297046"/>
    <x v="2"/>
    <x v="1"/>
    <x v="0"/>
    <x v="0"/>
    <x v="0"/>
    <n v="31"/>
  </r>
  <r>
    <n v="636"/>
    <x v="0"/>
    <n v="1169887"/>
    <x v="0"/>
    <x v="0"/>
    <x v="0"/>
    <x v="0"/>
    <x v="0"/>
    <n v="45"/>
  </r>
  <r>
    <n v="637"/>
    <x v="0"/>
    <n v="1253145.82"/>
    <x v="0"/>
    <x v="0"/>
    <x v="0"/>
    <x v="0"/>
    <x v="0"/>
    <n v="34"/>
  </r>
  <r>
    <n v="638"/>
    <x v="0"/>
    <n v="577032.5"/>
    <x v="0"/>
    <x v="1"/>
    <x v="0"/>
    <x v="0"/>
    <x v="0"/>
    <n v="53"/>
  </r>
  <r>
    <n v="639"/>
    <x v="0"/>
    <n v="305704"/>
    <x v="3"/>
    <x v="1"/>
    <x v="0"/>
    <x v="0"/>
    <x v="0"/>
    <n v="68"/>
  </r>
  <r>
    <n v="640"/>
    <x v="1"/>
    <n v="297045"/>
    <x v="2"/>
    <x v="1"/>
    <x v="0"/>
    <x v="0"/>
    <x v="0"/>
    <n v="30"/>
  </r>
  <r>
    <n v="641"/>
    <x v="1"/>
    <n v="697711"/>
    <x v="1"/>
    <x v="0"/>
    <x v="0"/>
    <x v="0"/>
    <x v="0"/>
    <n v="76"/>
  </r>
  <r>
    <n v="642"/>
    <x v="0"/>
    <n v="1611056.5"/>
    <x v="0"/>
    <x v="0"/>
    <x v="0"/>
    <x v="0"/>
    <x v="0"/>
    <n v="55"/>
  </r>
  <r>
    <n v="643"/>
    <x v="0"/>
    <n v="278030"/>
    <x v="4"/>
    <x v="1"/>
    <x v="0"/>
    <x v="0"/>
    <x v="0"/>
    <n v="26"/>
  </r>
  <r>
    <n v="644"/>
    <x v="1"/>
    <n v="970360"/>
    <x v="0"/>
    <x v="0"/>
    <x v="0"/>
    <x v="0"/>
    <x v="0"/>
    <n v="41"/>
  </r>
  <r>
    <n v="645"/>
    <x v="1"/>
    <n v="159787.23000000001"/>
    <x v="0"/>
    <x v="1"/>
    <x v="0"/>
    <x v="0"/>
    <x v="0"/>
    <n v="36"/>
  </r>
  <r>
    <n v="646"/>
    <x v="0"/>
    <n v="680400"/>
    <x v="0"/>
    <x v="1"/>
    <x v="0"/>
    <x v="0"/>
    <x v="0"/>
    <n v="63"/>
  </r>
  <r>
    <n v="647"/>
    <x v="1"/>
    <n v="1556653.39"/>
    <x v="0"/>
    <x v="1"/>
    <x v="0"/>
    <x v="0"/>
    <x v="0"/>
    <n v="44"/>
  </r>
  <r>
    <n v="648"/>
    <x v="1"/>
    <n v="280000"/>
    <x v="0"/>
    <x v="1"/>
    <x v="0"/>
    <x v="1"/>
    <x v="0"/>
    <n v="59"/>
  </r>
  <r>
    <n v="649"/>
    <x v="0"/>
    <n v="311895"/>
    <x v="3"/>
    <x v="1"/>
    <x v="0"/>
    <x v="0"/>
    <x v="1"/>
    <n v="41"/>
  </r>
  <r>
    <n v="650"/>
    <x v="0"/>
    <n v="297046"/>
    <x v="2"/>
    <x v="1"/>
    <x v="1"/>
    <x v="1"/>
    <x v="0"/>
    <n v="71"/>
  </r>
  <r>
    <n v="651"/>
    <x v="1"/>
    <n v="540000"/>
    <x v="0"/>
    <x v="1"/>
    <x v="0"/>
    <x v="0"/>
    <x v="0"/>
    <n v="26"/>
  </r>
  <r>
    <n v="652"/>
    <x v="1"/>
    <n v="312690"/>
    <x v="0"/>
    <x v="0"/>
    <x v="0"/>
    <x v="0"/>
    <x v="0"/>
    <n v="57"/>
  </r>
  <r>
    <n v="653"/>
    <x v="0"/>
    <n v="216975"/>
    <x v="0"/>
    <x v="1"/>
    <x v="0"/>
    <x v="0"/>
    <x v="0"/>
    <n v="32"/>
  </r>
  <r>
    <n v="654"/>
    <x v="0"/>
    <n v="254494.92"/>
    <x v="0"/>
    <x v="0"/>
    <x v="0"/>
    <x v="0"/>
    <x v="0"/>
    <n v="31"/>
  </r>
  <r>
    <n v="655"/>
    <x v="0"/>
    <n v="278030"/>
    <x v="4"/>
    <x v="1"/>
    <x v="0"/>
    <x v="1"/>
    <x v="0"/>
    <n v="38"/>
  </r>
  <r>
    <n v="656"/>
    <x v="0"/>
    <n v="291178.01"/>
    <x v="0"/>
    <x v="1"/>
    <x v="0"/>
    <x v="0"/>
    <x v="0"/>
    <n v="34"/>
  </r>
  <r>
    <n v="657"/>
    <x v="0"/>
    <n v="1181901"/>
    <x v="0"/>
    <x v="0"/>
    <x v="0"/>
    <x v="0"/>
    <x v="0"/>
    <n v="55"/>
  </r>
  <r>
    <n v="658"/>
    <x v="0"/>
    <n v="494539.06"/>
    <x v="0"/>
    <x v="1"/>
    <x v="0"/>
    <x v="1"/>
    <x v="0"/>
    <n v="39"/>
  </r>
  <r>
    <n v="659"/>
    <x v="1"/>
    <n v="299647"/>
    <x v="2"/>
    <x v="1"/>
    <x v="0"/>
    <x v="0"/>
    <x v="0"/>
    <n v="51"/>
  </r>
  <r>
    <n v="660"/>
    <x v="0"/>
    <n v="386161"/>
    <x v="3"/>
    <x v="1"/>
    <x v="0"/>
    <x v="0"/>
    <x v="1"/>
    <n v="49"/>
  </r>
  <r>
    <n v="661"/>
    <x v="0"/>
    <n v="300000"/>
    <x v="3"/>
    <x v="1"/>
    <x v="0"/>
    <x v="0"/>
    <x v="0"/>
    <n v="30"/>
  </r>
  <r>
    <n v="662"/>
    <x v="0"/>
    <n v="2425879.86"/>
    <x v="0"/>
    <x v="1"/>
    <x v="0"/>
    <x v="0"/>
    <x v="0"/>
    <n v="31"/>
  </r>
  <r>
    <n v="663"/>
    <x v="0"/>
    <n v="552616.01"/>
    <x v="0"/>
    <x v="1"/>
    <x v="0"/>
    <x v="0"/>
    <x v="0"/>
    <n v="30"/>
  </r>
  <r>
    <n v="664"/>
    <x v="0"/>
    <n v="454965.33"/>
    <x v="0"/>
    <x v="1"/>
    <x v="0"/>
    <x v="0"/>
    <x v="1"/>
    <n v="48"/>
  </r>
  <r>
    <n v="665"/>
    <x v="1"/>
    <n v="834260"/>
    <x v="0"/>
    <x v="0"/>
    <x v="0"/>
    <x v="0"/>
    <x v="1"/>
    <n v="42"/>
  </r>
  <r>
    <n v="666"/>
    <x v="0"/>
    <n v="329950"/>
    <x v="3"/>
    <x v="1"/>
    <x v="0"/>
    <x v="0"/>
    <x v="1"/>
    <n v="41"/>
  </r>
  <r>
    <n v="667"/>
    <x v="0"/>
    <n v="11.98"/>
    <x v="0"/>
    <x v="1"/>
    <x v="0"/>
    <x v="0"/>
    <x v="0"/>
    <n v="25"/>
  </r>
  <r>
    <n v="668"/>
    <x v="1"/>
    <n v="293333.33"/>
    <x v="0"/>
    <x v="1"/>
    <x v="0"/>
    <x v="0"/>
    <x v="0"/>
    <n v="24"/>
  </r>
  <r>
    <n v="669"/>
    <x v="0"/>
    <n v="580000"/>
    <x v="0"/>
    <x v="1"/>
    <x v="0"/>
    <x v="0"/>
    <x v="0"/>
    <n v="36"/>
  </r>
  <r>
    <n v="670"/>
    <x v="1"/>
    <n v="817600"/>
    <x v="0"/>
    <x v="1"/>
    <x v="0"/>
    <x v="0"/>
    <x v="0"/>
    <n v="38"/>
  </r>
  <r>
    <n v="671"/>
    <x v="1"/>
    <n v="380590.81"/>
    <x v="0"/>
    <x v="1"/>
    <x v="0"/>
    <x v="0"/>
    <x v="0"/>
    <n v="33"/>
  </r>
  <r>
    <n v="672"/>
    <x v="1"/>
    <n v="278868"/>
    <x v="0"/>
    <x v="1"/>
    <x v="0"/>
    <x v="0"/>
    <x v="0"/>
    <n v="22"/>
  </r>
  <r>
    <n v="673"/>
    <x v="0"/>
    <n v="600538.5"/>
    <x v="0"/>
    <x v="1"/>
    <x v="0"/>
    <x v="0"/>
    <x v="0"/>
    <n v="27"/>
  </r>
  <r>
    <n v="674"/>
    <x v="0"/>
    <n v="4764816.1399999997"/>
    <x v="0"/>
    <x v="1"/>
    <x v="0"/>
    <x v="1"/>
    <x v="0"/>
    <n v="53"/>
  </r>
  <r>
    <n v="675"/>
    <x v="0"/>
    <n v="278035"/>
    <x v="2"/>
    <x v="1"/>
    <x v="0"/>
    <x v="0"/>
    <x v="1"/>
    <n v="54"/>
  </r>
  <r>
    <n v="676"/>
    <x v="1"/>
    <n v="5215081"/>
    <x v="0"/>
    <x v="0"/>
    <x v="0"/>
    <x v="0"/>
    <x v="0"/>
    <n v="65"/>
  </r>
  <r>
    <n v="677"/>
    <x v="0"/>
    <n v="319600"/>
    <x v="0"/>
    <x v="1"/>
    <x v="0"/>
    <x v="0"/>
    <x v="0"/>
    <n v="61"/>
  </r>
  <r>
    <n v="678"/>
    <x v="1"/>
    <n v="152460"/>
    <x v="0"/>
    <x v="1"/>
    <x v="0"/>
    <x v="0"/>
    <x v="0"/>
    <n v="65"/>
  </r>
  <r>
    <n v="679"/>
    <x v="0"/>
    <n v="608941"/>
    <x v="3"/>
    <x v="1"/>
    <x v="0"/>
    <x v="0"/>
    <x v="1"/>
    <n v="45"/>
  </r>
  <r>
    <n v="680"/>
    <x v="1"/>
    <n v="454962.33"/>
    <x v="0"/>
    <x v="1"/>
    <x v="0"/>
    <x v="0"/>
    <x v="0"/>
    <n v="44"/>
  </r>
  <r>
    <n v="681"/>
    <x v="0"/>
    <n v="458557"/>
    <x v="3"/>
    <x v="1"/>
    <x v="0"/>
    <x v="0"/>
    <x v="0"/>
    <n v="54"/>
  </r>
  <r>
    <n v="682"/>
    <x v="1"/>
    <n v="791538.55"/>
    <x v="0"/>
    <x v="0"/>
    <x v="0"/>
    <x v="0"/>
    <x v="0"/>
    <n v="40"/>
  </r>
  <r>
    <n v="683"/>
    <x v="0"/>
    <n v="240000"/>
    <x v="0"/>
    <x v="1"/>
    <x v="0"/>
    <x v="0"/>
    <x v="0"/>
    <n v="18"/>
  </r>
  <r>
    <n v="684"/>
    <x v="0"/>
    <n v="278030"/>
    <x v="4"/>
    <x v="1"/>
    <x v="0"/>
    <x v="0"/>
    <x v="0"/>
    <n v="52"/>
  </r>
  <r>
    <n v="685"/>
    <x v="1"/>
    <n v="2115710.04"/>
    <x v="0"/>
    <x v="0"/>
    <x v="0"/>
    <x v="0"/>
    <x v="0"/>
    <n v="46"/>
  </r>
  <r>
    <n v="686"/>
    <x v="1"/>
    <n v="450000"/>
    <x v="0"/>
    <x v="1"/>
    <x v="0"/>
    <x v="0"/>
    <x v="0"/>
    <n v="21"/>
  </r>
  <r>
    <n v="687"/>
    <x v="0"/>
    <n v="594527"/>
    <x v="3"/>
    <x v="1"/>
    <x v="0"/>
    <x v="0"/>
    <x v="1"/>
    <n v="53"/>
  </r>
  <r>
    <n v="688"/>
    <x v="0"/>
    <n v="311895"/>
    <x v="3"/>
    <x v="1"/>
    <x v="0"/>
    <x v="0"/>
    <x v="1"/>
    <n v="37"/>
  </r>
  <r>
    <n v="689"/>
    <x v="1"/>
    <n v="360000"/>
    <x v="0"/>
    <x v="1"/>
    <x v="0"/>
    <x v="0"/>
    <x v="0"/>
    <n v="52"/>
  </r>
  <r>
    <n v="690"/>
    <x v="1"/>
    <n v="369131"/>
    <x v="3"/>
    <x v="1"/>
    <x v="0"/>
    <x v="0"/>
    <x v="0"/>
    <n v="47"/>
  </r>
  <r>
    <n v="691"/>
    <x v="1"/>
    <n v="1041736"/>
    <x v="0"/>
    <x v="1"/>
    <x v="0"/>
    <x v="0"/>
    <x v="0"/>
    <n v="24"/>
  </r>
  <r>
    <n v="692"/>
    <x v="0"/>
    <n v="311895"/>
    <x v="3"/>
    <x v="1"/>
    <x v="0"/>
    <x v="0"/>
    <x v="0"/>
    <n v="40"/>
  </r>
  <r>
    <n v="693"/>
    <x v="0"/>
    <n v="1256604.3"/>
    <x v="0"/>
    <x v="0"/>
    <x v="0"/>
    <x v="0"/>
    <x v="0"/>
    <n v="36"/>
  </r>
  <r>
    <n v="694"/>
    <x v="0"/>
    <n v="292181.09999999998"/>
    <x v="0"/>
    <x v="1"/>
    <x v="0"/>
    <x v="0"/>
    <x v="0"/>
    <n v="42"/>
  </r>
  <r>
    <n v="695"/>
    <x v="0"/>
    <n v="643426.84"/>
    <x v="0"/>
    <x v="0"/>
    <x v="0"/>
    <x v="0"/>
    <x v="0"/>
    <n v="34"/>
  </r>
  <r>
    <n v="696"/>
    <x v="0"/>
    <n v="377730.1"/>
    <x v="0"/>
    <x v="1"/>
    <x v="0"/>
    <x v="0"/>
    <x v="0"/>
    <n v="43"/>
  </r>
  <r>
    <n v="697"/>
    <x v="0"/>
    <n v="326653"/>
    <x v="0"/>
    <x v="1"/>
    <x v="0"/>
    <x v="0"/>
    <x v="0"/>
    <n v="53"/>
  </r>
  <r>
    <n v="698"/>
    <x v="0"/>
    <n v="814289.32"/>
    <x v="0"/>
    <x v="1"/>
    <x v="0"/>
    <x v="0"/>
    <x v="0"/>
    <n v="36"/>
  </r>
  <r>
    <n v="699"/>
    <x v="0"/>
    <n v="800000"/>
    <x v="0"/>
    <x v="1"/>
    <x v="0"/>
    <x v="0"/>
    <x v="0"/>
    <n v="25"/>
  </r>
  <r>
    <n v="700"/>
    <x v="0"/>
    <n v="127421.77"/>
    <x v="0"/>
    <x v="1"/>
    <x v="0"/>
    <x v="0"/>
    <x v="0"/>
    <n v="49"/>
  </r>
  <r>
    <n v="701"/>
    <x v="0"/>
    <n v="278030"/>
    <x v="4"/>
    <x v="1"/>
    <x v="0"/>
    <x v="0"/>
    <x v="0"/>
    <n v="40"/>
  </r>
  <r>
    <n v="702"/>
    <x v="0"/>
    <n v="1120849.99"/>
    <x v="1"/>
    <x v="0"/>
    <x v="0"/>
    <x v="0"/>
    <x v="0"/>
    <n v="63"/>
  </r>
  <r>
    <n v="703"/>
    <x v="1"/>
    <n v="297078"/>
    <x v="0"/>
    <x v="1"/>
    <x v="0"/>
    <x v="0"/>
    <x v="0"/>
    <n v="26"/>
  </r>
  <r>
    <n v="704"/>
    <x v="1"/>
    <n v="890323"/>
    <x v="0"/>
    <x v="0"/>
    <x v="0"/>
    <x v="0"/>
    <x v="0"/>
    <n v="39"/>
  </r>
  <r>
    <n v="705"/>
    <x v="0"/>
    <n v="387953"/>
    <x v="3"/>
    <x v="1"/>
    <x v="0"/>
    <x v="1"/>
    <x v="1"/>
    <n v="39"/>
  </r>
  <r>
    <n v="706"/>
    <x v="0"/>
    <n v="148360"/>
    <x v="0"/>
    <x v="1"/>
    <x v="0"/>
    <x v="0"/>
    <x v="0"/>
    <n v="58"/>
  </r>
  <r>
    <n v="707"/>
    <x v="1"/>
    <n v="337511.75"/>
    <x v="0"/>
    <x v="0"/>
    <x v="0"/>
    <x v="0"/>
    <x v="0"/>
    <n v="30"/>
  </r>
  <r>
    <n v="708"/>
    <x v="1"/>
    <n v="223874"/>
    <x v="0"/>
    <x v="1"/>
    <x v="0"/>
    <x v="0"/>
    <x v="0"/>
    <n v="58"/>
  </r>
  <r>
    <n v="709"/>
    <x v="0"/>
    <n v="351531.84"/>
    <x v="0"/>
    <x v="1"/>
    <x v="0"/>
    <x v="0"/>
    <x v="0"/>
    <n v="26"/>
  </r>
  <r>
    <n v="710"/>
    <x v="1"/>
    <n v="300018"/>
    <x v="3"/>
    <x v="1"/>
    <x v="0"/>
    <x v="1"/>
    <x v="1"/>
    <n v="38"/>
  </r>
  <r>
    <n v="711"/>
    <x v="0"/>
    <n v="8081401.7800000003"/>
    <x v="0"/>
    <x v="1"/>
    <x v="0"/>
    <x v="0"/>
    <x v="0"/>
    <n v="34"/>
  </r>
  <r>
    <n v="712"/>
    <x v="1"/>
    <n v="244860"/>
    <x v="0"/>
    <x v="1"/>
    <x v="0"/>
    <x v="0"/>
    <x v="0"/>
    <n v="56"/>
  </r>
  <r>
    <n v="713"/>
    <x v="0"/>
    <n v="278030.99"/>
    <x v="4"/>
    <x v="1"/>
    <x v="0"/>
    <x v="0"/>
    <x v="0"/>
    <n v="73"/>
  </r>
  <r>
    <n v="714"/>
    <x v="1"/>
    <n v="141509.48000000001"/>
    <x v="1"/>
    <x v="0"/>
    <x v="0"/>
    <x v="0"/>
    <x v="0"/>
    <n v="89"/>
  </r>
  <r>
    <n v="715"/>
    <x v="0"/>
    <n v="806281.31"/>
    <x v="0"/>
    <x v="1"/>
    <x v="0"/>
    <x v="0"/>
    <x v="0"/>
    <n v="41"/>
  </r>
  <r>
    <n v="716"/>
    <x v="0"/>
    <n v="360561"/>
    <x v="0"/>
    <x v="1"/>
    <x v="0"/>
    <x v="0"/>
    <x v="0"/>
    <n v="28"/>
  </r>
  <r>
    <n v="717"/>
    <x v="1"/>
    <n v="593749.30000000005"/>
    <x v="0"/>
    <x v="1"/>
    <x v="0"/>
    <x v="0"/>
    <x v="0"/>
    <n v="27"/>
  </r>
  <r>
    <n v="718"/>
    <x v="1"/>
    <n v="2992612.3"/>
    <x v="0"/>
    <x v="0"/>
    <x v="0"/>
    <x v="0"/>
    <x v="0"/>
    <n v="44"/>
  </r>
  <r>
    <n v="719"/>
    <x v="0"/>
    <n v="2269748.2000000002"/>
    <x v="0"/>
    <x v="1"/>
    <x v="0"/>
    <x v="0"/>
    <x v="0"/>
    <n v="31"/>
  </r>
  <r>
    <n v="720"/>
    <x v="0"/>
    <n v="380825"/>
    <x v="1"/>
    <x v="0"/>
    <x v="0"/>
    <x v="0"/>
    <x v="0"/>
    <n v="68"/>
  </r>
  <r>
    <n v="721"/>
    <x v="0"/>
    <n v="403092"/>
    <x v="3"/>
    <x v="1"/>
    <x v="0"/>
    <x v="0"/>
    <x v="1"/>
    <n v="55"/>
  </r>
  <r>
    <n v="722"/>
    <x v="0"/>
    <n v="408100"/>
    <x v="0"/>
    <x v="1"/>
    <x v="0"/>
    <x v="1"/>
    <x v="0"/>
    <n v="50"/>
  </r>
  <r>
    <n v="723"/>
    <x v="0"/>
    <n v="463260.61"/>
    <x v="0"/>
    <x v="1"/>
    <x v="0"/>
    <x v="0"/>
    <x v="0"/>
    <n v="21"/>
  </r>
  <r>
    <n v="724"/>
    <x v="0"/>
    <n v="377506.13"/>
    <x v="0"/>
    <x v="1"/>
    <x v="0"/>
    <x v="0"/>
    <x v="1"/>
    <n v="23"/>
  </r>
  <r>
    <n v="725"/>
    <x v="1"/>
    <n v="297045"/>
    <x v="3"/>
    <x v="1"/>
    <x v="0"/>
    <x v="1"/>
    <x v="1"/>
    <n v="43"/>
  </r>
  <r>
    <n v="726"/>
    <x v="0"/>
    <n v="48602"/>
    <x v="0"/>
    <x v="1"/>
    <x v="0"/>
    <x v="0"/>
    <x v="0"/>
    <n v="33"/>
  </r>
  <r>
    <n v="727"/>
    <x v="1"/>
    <n v="375000"/>
    <x v="0"/>
    <x v="1"/>
    <x v="0"/>
    <x v="0"/>
    <x v="0"/>
    <n v="36"/>
  </r>
  <r>
    <n v="728"/>
    <x v="0"/>
    <n v="630761.15"/>
    <x v="0"/>
    <x v="1"/>
    <x v="0"/>
    <x v="0"/>
    <x v="0"/>
    <n v="20"/>
  </r>
  <r>
    <n v="729"/>
    <x v="1"/>
    <n v="195874.42"/>
    <x v="1"/>
    <x v="0"/>
    <x v="0"/>
    <x v="0"/>
    <x v="0"/>
    <n v="67"/>
  </r>
  <r>
    <n v="730"/>
    <x v="1"/>
    <n v="650000"/>
    <x v="0"/>
    <x v="1"/>
    <x v="0"/>
    <x v="0"/>
    <x v="0"/>
    <n v="39"/>
  </r>
  <r>
    <n v="731"/>
    <x v="0"/>
    <n v="1005435.78"/>
    <x v="1"/>
    <x v="0"/>
    <x v="0"/>
    <x v="0"/>
    <x v="0"/>
    <n v="60"/>
  </r>
  <r>
    <n v="732"/>
    <x v="1"/>
    <n v="639148"/>
    <x v="3"/>
    <x v="1"/>
    <x v="0"/>
    <x v="1"/>
    <x v="1"/>
    <n v="49"/>
  </r>
  <r>
    <n v="733"/>
    <x v="0"/>
    <n v="1329203.8999999999"/>
    <x v="0"/>
    <x v="0"/>
    <x v="0"/>
    <x v="0"/>
    <x v="0"/>
    <n v="45"/>
  </r>
  <r>
    <n v="734"/>
    <x v="1"/>
    <n v="370861.03"/>
    <x v="0"/>
    <x v="1"/>
    <x v="0"/>
    <x v="0"/>
    <x v="0"/>
    <n v="48"/>
  </r>
  <r>
    <n v="735"/>
    <x v="0"/>
    <n v="266312"/>
    <x v="0"/>
    <x v="1"/>
    <x v="0"/>
    <x v="0"/>
    <x v="0"/>
    <n v="22"/>
  </r>
  <r>
    <n v="736"/>
    <x v="1"/>
    <n v="841070"/>
    <x v="0"/>
    <x v="1"/>
    <x v="0"/>
    <x v="0"/>
    <x v="0"/>
    <n v="25"/>
  </r>
  <r>
    <n v="737"/>
    <x v="0"/>
    <n v="278035"/>
    <x v="3"/>
    <x v="1"/>
    <x v="0"/>
    <x v="0"/>
    <x v="0"/>
    <n v="30"/>
  </r>
  <r>
    <n v="738"/>
    <x v="1"/>
    <n v="310124"/>
    <x v="3"/>
    <x v="1"/>
    <x v="0"/>
    <x v="0"/>
    <x v="0"/>
    <n v="44"/>
  </r>
  <r>
    <n v="739"/>
    <x v="0"/>
    <n v="299647"/>
    <x v="2"/>
    <x v="1"/>
    <x v="0"/>
    <x v="0"/>
    <x v="0"/>
    <n v="67"/>
  </r>
  <r>
    <n v="740"/>
    <x v="1"/>
    <n v="300018"/>
    <x v="2"/>
    <x v="1"/>
    <x v="0"/>
    <x v="0"/>
    <x v="0"/>
    <n v="61"/>
  </r>
  <r>
    <n v="741"/>
    <x v="1"/>
    <n v="278030"/>
    <x v="4"/>
    <x v="1"/>
    <x v="0"/>
    <x v="0"/>
    <x v="0"/>
    <n v="41"/>
  </r>
  <r>
    <n v="742"/>
    <x v="1"/>
    <n v="194000"/>
    <x v="0"/>
    <x v="1"/>
    <x v="0"/>
    <x v="1"/>
    <x v="0"/>
    <n v="33"/>
  </r>
  <r>
    <n v="743"/>
    <x v="0"/>
    <n v="639148"/>
    <x v="3"/>
    <x v="1"/>
    <x v="0"/>
    <x v="0"/>
    <x v="1"/>
    <n v="39"/>
  </r>
  <r>
    <n v="744"/>
    <x v="1"/>
    <n v="232016.33"/>
    <x v="0"/>
    <x v="1"/>
    <x v="0"/>
    <x v="1"/>
    <x v="1"/>
    <n v="47"/>
  </r>
  <r>
    <n v="745"/>
    <x v="0"/>
    <n v="255658.75"/>
    <x v="0"/>
    <x v="1"/>
    <x v="0"/>
    <x v="0"/>
    <x v="0"/>
    <n v="32"/>
  </r>
  <r>
    <n v="746"/>
    <x v="0"/>
    <n v="311586"/>
    <x v="0"/>
    <x v="1"/>
    <x v="0"/>
    <x v="0"/>
    <x v="0"/>
    <n v="51"/>
  </r>
  <r>
    <n v="747"/>
    <x v="1"/>
    <n v="933864.5"/>
    <x v="0"/>
    <x v="0"/>
    <x v="0"/>
    <x v="0"/>
    <x v="0"/>
    <n v="31"/>
  </r>
  <r>
    <n v="748"/>
    <x v="0"/>
    <n v="310124"/>
    <x v="3"/>
    <x v="1"/>
    <x v="0"/>
    <x v="0"/>
    <x v="0"/>
    <n v="45"/>
  </r>
  <r>
    <n v="749"/>
    <x v="1"/>
    <n v="359544.27"/>
    <x v="0"/>
    <x v="1"/>
    <x v="0"/>
    <x v="0"/>
    <x v="0"/>
    <n v="25"/>
  </r>
  <r>
    <n v="750"/>
    <x v="0"/>
    <n v="298000"/>
    <x v="2"/>
    <x v="1"/>
    <x v="0"/>
    <x v="0"/>
    <x v="0"/>
    <n v="63"/>
  </r>
  <r>
    <n v="751"/>
    <x v="1"/>
    <n v="990303"/>
    <x v="1"/>
    <x v="0"/>
    <x v="0"/>
    <x v="0"/>
    <x v="0"/>
    <n v="80"/>
  </r>
  <r>
    <n v="752"/>
    <x v="1"/>
    <n v="297046"/>
    <x v="2"/>
    <x v="1"/>
    <x v="0"/>
    <x v="0"/>
    <x v="0"/>
    <n v="39"/>
  </r>
  <r>
    <n v="753"/>
    <x v="0"/>
    <n v="2760356.1"/>
    <x v="0"/>
    <x v="0"/>
    <x v="0"/>
    <x v="0"/>
    <x v="0"/>
    <n v="28"/>
  </r>
  <r>
    <n v="754"/>
    <x v="0"/>
    <n v="2244669.12"/>
    <x v="0"/>
    <x v="1"/>
    <x v="0"/>
    <x v="0"/>
    <x v="0"/>
    <n v="37"/>
  </r>
  <r>
    <n v="755"/>
    <x v="1"/>
    <n v="297045"/>
    <x v="3"/>
    <x v="1"/>
    <x v="0"/>
    <x v="0"/>
    <x v="1"/>
    <n v="53"/>
  </r>
  <r>
    <n v="756"/>
    <x v="0"/>
    <n v="1271852.72"/>
    <x v="0"/>
    <x v="1"/>
    <x v="0"/>
    <x v="0"/>
    <x v="0"/>
    <n v="34"/>
  </r>
  <r>
    <n v="757"/>
    <x v="1"/>
    <n v="2058548.97"/>
    <x v="0"/>
    <x v="0"/>
    <x v="0"/>
    <x v="0"/>
    <x v="0"/>
    <n v="38"/>
  </r>
  <r>
    <n v="758"/>
    <x v="1"/>
    <n v="352379"/>
    <x v="0"/>
    <x v="1"/>
    <x v="0"/>
    <x v="0"/>
    <x v="0"/>
    <n v="39"/>
  </r>
  <r>
    <n v="759"/>
    <x v="1"/>
    <n v="2389951.08"/>
    <x v="0"/>
    <x v="0"/>
    <x v="0"/>
    <x v="0"/>
    <x v="0"/>
    <n v="61"/>
  </r>
  <r>
    <n v="760"/>
    <x v="1"/>
    <n v="450886"/>
    <x v="3"/>
    <x v="1"/>
    <x v="0"/>
    <x v="0"/>
    <x v="1"/>
    <n v="51"/>
  </r>
  <r>
    <n v="761"/>
    <x v="0"/>
    <n v="558635.76"/>
    <x v="0"/>
    <x v="1"/>
    <x v="0"/>
    <x v="0"/>
    <x v="0"/>
    <n v="34"/>
  </r>
  <r>
    <n v="762"/>
    <x v="0"/>
    <n v="489159"/>
    <x v="0"/>
    <x v="1"/>
    <x v="0"/>
    <x v="1"/>
    <x v="0"/>
    <n v="34"/>
  </r>
  <r>
    <n v="763"/>
    <x v="1"/>
    <n v="463300"/>
    <x v="0"/>
    <x v="1"/>
    <x v="0"/>
    <x v="0"/>
    <x v="0"/>
    <n v="40"/>
  </r>
  <r>
    <n v="764"/>
    <x v="0"/>
    <n v="360904.76"/>
    <x v="0"/>
    <x v="1"/>
    <x v="0"/>
    <x v="1"/>
    <x v="0"/>
    <n v="43"/>
  </r>
  <r>
    <n v="765"/>
    <x v="1"/>
    <n v="1156421"/>
    <x v="0"/>
    <x v="0"/>
    <x v="0"/>
    <x v="0"/>
    <x v="1"/>
    <n v="36"/>
  </r>
  <r>
    <n v="766"/>
    <x v="0"/>
    <n v="388293"/>
    <x v="0"/>
    <x v="1"/>
    <x v="0"/>
    <x v="0"/>
    <x v="0"/>
    <n v="53"/>
  </r>
  <r>
    <n v="767"/>
    <x v="0"/>
    <n v="1214906"/>
    <x v="0"/>
    <x v="0"/>
    <x v="0"/>
    <x v="0"/>
    <x v="0"/>
    <n v="29"/>
  </r>
  <r>
    <n v="768"/>
    <x v="0"/>
    <n v="795801"/>
    <x v="0"/>
    <x v="0"/>
    <x v="0"/>
    <x v="0"/>
    <x v="0"/>
    <n v="36"/>
  </r>
  <r>
    <n v="769"/>
    <x v="1"/>
    <n v="318619.2"/>
    <x v="0"/>
    <x v="1"/>
    <x v="0"/>
    <x v="1"/>
    <x v="0"/>
    <n v="42"/>
  </r>
  <r>
    <n v="770"/>
    <x v="0"/>
    <n v="650078.5"/>
    <x v="0"/>
    <x v="0"/>
    <x v="0"/>
    <x v="0"/>
    <x v="0"/>
    <n v="34"/>
  </r>
  <r>
    <n v="771"/>
    <x v="0"/>
    <n v="433085"/>
    <x v="3"/>
    <x v="1"/>
    <x v="0"/>
    <x v="1"/>
    <x v="1"/>
    <n v="53"/>
  </r>
  <r>
    <n v="772"/>
    <x v="1"/>
    <n v="294000"/>
    <x v="0"/>
    <x v="1"/>
    <x v="0"/>
    <x v="0"/>
    <x v="0"/>
    <n v="24"/>
  </r>
  <r>
    <n v="773"/>
    <x v="0"/>
    <n v="405063"/>
    <x v="3"/>
    <x v="1"/>
    <x v="0"/>
    <x v="0"/>
    <x v="1"/>
    <n v="72"/>
  </r>
  <r>
    <n v="774"/>
    <x v="0"/>
    <n v="299647"/>
    <x v="2"/>
    <x v="1"/>
    <x v="0"/>
    <x v="0"/>
    <x v="0"/>
    <n v="59"/>
  </r>
  <r>
    <n v="775"/>
    <x v="0"/>
    <n v="10000"/>
    <x v="0"/>
    <x v="1"/>
    <x v="0"/>
    <x v="1"/>
    <x v="0"/>
    <n v="51"/>
  </r>
  <r>
    <n v="776"/>
    <x v="0"/>
    <n v="364976.92"/>
    <x v="0"/>
    <x v="1"/>
    <x v="0"/>
    <x v="0"/>
    <x v="1"/>
    <n v="51"/>
  </r>
  <r>
    <n v="777"/>
    <x v="1"/>
    <n v="102524"/>
    <x v="0"/>
    <x v="1"/>
    <x v="0"/>
    <x v="0"/>
    <x v="0"/>
    <n v="47"/>
  </r>
  <r>
    <n v="778"/>
    <x v="0"/>
    <n v="636512.32999999996"/>
    <x v="0"/>
    <x v="1"/>
    <x v="0"/>
    <x v="0"/>
    <x v="0"/>
    <n v="22"/>
  </r>
  <r>
    <n v="779"/>
    <x v="0"/>
    <n v="278030"/>
    <x v="4"/>
    <x v="1"/>
    <x v="0"/>
    <x v="0"/>
    <x v="0"/>
    <n v="55"/>
  </r>
  <r>
    <n v="780"/>
    <x v="0"/>
    <n v="453693.52"/>
    <x v="0"/>
    <x v="1"/>
    <x v="0"/>
    <x v="1"/>
    <x v="0"/>
    <n v="49"/>
  </r>
  <r>
    <n v="781"/>
    <x v="1"/>
    <n v="1131487.6499999999"/>
    <x v="1"/>
    <x v="0"/>
    <x v="0"/>
    <x v="0"/>
    <x v="0"/>
    <n v="68"/>
  </r>
  <r>
    <n v="782"/>
    <x v="0"/>
    <n v="297045"/>
    <x v="2"/>
    <x v="1"/>
    <x v="0"/>
    <x v="1"/>
    <x v="0"/>
    <n v="66"/>
  </r>
  <r>
    <n v="783"/>
    <x v="1"/>
    <n v="629382"/>
    <x v="0"/>
    <x v="1"/>
    <x v="0"/>
    <x v="0"/>
    <x v="0"/>
    <n v="29"/>
  </r>
  <r>
    <n v="784"/>
    <x v="0"/>
    <n v="338166"/>
    <x v="3"/>
    <x v="1"/>
    <x v="0"/>
    <x v="0"/>
    <x v="0"/>
    <n v="36"/>
  </r>
  <r>
    <n v="785"/>
    <x v="0"/>
    <n v="350000"/>
    <x v="0"/>
    <x v="1"/>
    <x v="0"/>
    <x v="1"/>
    <x v="0"/>
    <n v="38"/>
  </r>
  <r>
    <n v="786"/>
    <x v="0"/>
    <n v="85000"/>
    <x v="0"/>
    <x v="1"/>
    <x v="0"/>
    <x v="1"/>
    <x v="1"/>
    <n v="38"/>
  </r>
  <r>
    <n v="787"/>
    <x v="1"/>
    <n v="675918.4"/>
    <x v="0"/>
    <x v="1"/>
    <x v="0"/>
    <x v="0"/>
    <x v="0"/>
    <n v="32"/>
  </r>
  <r>
    <n v="788"/>
    <x v="1"/>
    <n v="250000"/>
    <x v="0"/>
    <x v="1"/>
    <x v="0"/>
    <x v="0"/>
    <x v="0"/>
    <n v="37"/>
  </r>
  <r>
    <n v="789"/>
    <x v="0"/>
    <n v="1187649.48"/>
    <x v="0"/>
    <x v="0"/>
    <x v="0"/>
    <x v="0"/>
    <x v="0"/>
    <n v="51"/>
  </r>
  <r>
    <n v="790"/>
    <x v="0"/>
    <n v="337254.54"/>
    <x v="0"/>
    <x v="1"/>
    <x v="0"/>
    <x v="0"/>
    <x v="0"/>
    <n v="38"/>
  </r>
  <r>
    <n v="791"/>
    <x v="1"/>
    <n v="297046"/>
    <x v="2"/>
    <x v="1"/>
    <x v="0"/>
    <x v="0"/>
    <x v="0"/>
    <n v="52"/>
  </r>
  <r>
    <n v="792"/>
    <x v="1"/>
    <n v="297102"/>
    <x v="2"/>
    <x v="1"/>
    <x v="0"/>
    <x v="0"/>
    <x v="0"/>
    <n v="53"/>
  </r>
  <r>
    <n v="793"/>
    <x v="0"/>
    <n v="1998877"/>
    <x v="0"/>
    <x v="0"/>
    <x v="0"/>
    <x v="0"/>
    <x v="1"/>
    <n v="50"/>
  </r>
  <r>
    <n v="794"/>
    <x v="0"/>
    <n v="208000"/>
    <x v="0"/>
    <x v="1"/>
    <x v="0"/>
    <x v="0"/>
    <x v="0"/>
    <n v="29"/>
  </r>
  <r>
    <n v="795"/>
    <x v="1"/>
    <n v="479051.66"/>
    <x v="0"/>
    <x v="1"/>
    <x v="0"/>
    <x v="0"/>
    <x v="0"/>
    <n v="47"/>
  </r>
  <r>
    <n v="796"/>
    <x v="0"/>
    <n v="1146094.07"/>
    <x v="0"/>
    <x v="0"/>
    <x v="0"/>
    <x v="0"/>
    <x v="0"/>
    <n v="48"/>
  </r>
  <r>
    <n v="797"/>
    <x v="1"/>
    <n v="720000"/>
    <x v="0"/>
    <x v="1"/>
    <x v="0"/>
    <x v="1"/>
    <x v="0"/>
    <n v="34"/>
  </r>
  <r>
    <n v="798"/>
    <x v="1"/>
    <n v="451549.84"/>
    <x v="0"/>
    <x v="1"/>
    <x v="0"/>
    <x v="0"/>
    <x v="0"/>
    <n v="44"/>
  </r>
  <r>
    <n v="799"/>
    <x v="1"/>
    <n v="382136"/>
    <x v="3"/>
    <x v="1"/>
    <x v="0"/>
    <x v="0"/>
    <x v="1"/>
    <n v="35"/>
  </r>
  <r>
    <n v="800"/>
    <x v="0"/>
    <n v="200000"/>
    <x v="0"/>
    <x v="1"/>
    <x v="0"/>
    <x v="0"/>
    <x v="0"/>
    <n v="38"/>
  </r>
  <r>
    <n v="801"/>
    <x v="0"/>
    <n v="1017758"/>
    <x v="3"/>
    <x v="1"/>
    <x v="0"/>
    <x v="0"/>
    <x v="0"/>
    <n v="61"/>
  </r>
  <r>
    <n v="802"/>
    <x v="1"/>
    <n v="769515.15"/>
    <x v="0"/>
    <x v="0"/>
    <x v="0"/>
    <x v="0"/>
    <x v="0"/>
    <n v="42"/>
  </r>
  <r>
    <n v="803"/>
    <x v="1"/>
    <n v="938855"/>
    <x v="1"/>
    <x v="0"/>
    <x v="0"/>
    <x v="0"/>
    <x v="0"/>
    <n v="73"/>
  </r>
  <r>
    <n v="804"/>
    <x v="0"/>
    <n v="75000"/>
    <x v="0"/>
    <x v="1"/>
    <x v="0"/>
    <x v="0"/>
    <x v="0"/>
    <n v="26"/>
  </r>
  <r>
    <n v="805"/>
    <x v="1"/>
    <n v="430007.09"/>
    <x v="0"/>
    <x v="1"/>
    <x v="0"/>
    <x v="0"/>
    <x v="0"/>
    <n v="25"/>
  </r>
  <r>
    <n v="806"/>
    <x v="0"/>
    <n v="533558"/>
    <x v="3"/>
    <x v="1"/>
    <x v="0"/>
    <x v="1"/>
    <x v="1"/>
    <n v="41"/>
  </r>
  <r>
    <n v="807"/>
    <x v="1"/>
    <n v="347514"/>
    <x v="0"/>
    <x v="1"/>
    <x v="0"/>
    <x v="0"/>
    <x v="0"/>
    <n v="20"/>
  </r>
  <r>
    <n v="808"/>
    <x v="0"/>
    <n v="226500"/>
    <x v="0"/>
    <x v="1"/>
    <x v="0"/>
    <x v="0"/>
    <x v="0"/>
    <n v="35"/>
  </r>
  <r>
    <n v="809"/>
    <x v="1"/>
    <n v="545926"/>
    <x v="3"/>
    <x v="1"/>
    <x v="0"/>
    <x v="0"/>
    <x v="0"/>
    <n v="40"/>
  </r>
  <r>
    <n v="810"/>
    <x v="0"/>
    <n v="289717"/>
    <x v="3"/>
    <x v="1"/>
    <x v="0"/>
    <x v="0"/>
    <x v="1"/>
    <n v="30"/>
  </r>
  <r>
    <n v="811"/>
    <x v="0"/>
    <n v="1765910"/>
    <x v="0"/>
    <x v="1"/>
    <x v="0"/>
    <x v="0"/>
    <x v="0"/>
    <n v="56"/>
  </r>
  <r>
    <n v="812"/>
    <x v="0"/>
    <n v="353119.82"/>
    <x v="0"/>
    <x v="1"/>
    <x v="0"/>
    <x v="0"/>
    <x v="0"/>
    <n v="36"/>
  </r>
  <r>
    <n v="813"/>
    <x v="1"/>
    <n v="44230.75"/>
    <x v="0"/>
    <x v="1"/>
    <x v="0"/>
    <x v="0"/>
    <x v="0"/>
    <n v="32"/>
  </r>
  <r>
    <n v="814"/>
    <x v="0"/>
    <n v="382136"/>
    <x v="3"/>
    <x v="1"/>
    <x v="0"/>
    <x v="0"/>
    <x v="1"/>
    <n v="46"/>
  </r>
  <r>
    <n v="815"/>
    <x v="1"/>
    <n v="115500"/>
    <x v="0"/>
    <x v="1"/>
    <x v="0"/>
    <x v="0"/>
    <x v="0"/>
    <n v="51"/>
  </r>
  <r>
    <n v="816"/>
    <x v="1"/>
    <n v="3289892.56"/>
    <x v="0"/>
    <x v="0"/>
    <x v="0"/>
    <x v="0"/>
    <x v="0"/>
    <n v="43"/>
  </r>
  <r>
    <n v="817"/>
    <x v="0"/>
    <n v="892687.5"/>
    <x v="0"/>
    <x v="1"/>
    <x v="0"/>
    <x v="0"/>
    <x v="0"/>
    <n v="35"/>
  </r>
  <r>
    <n v="818"/>
    <x v="1"/>
    <n v="261476.98"/>
    <x v="0"/>
    <x v="0"/>
    <x v="0"/>
    <x v="0"/>
    <x v="0"/>
    <n v="33"/>
  </r>
  <r>
    <n v="819"/>
    <x v="0"/>
    <n v="229395.18"/>
    <x v="0"/>
    <x v="1"/>
    <x v="0"/>
    <x v="0"/>
    <x v="0"/>
    <n v="57"/>
  </r>
  <r>
    <n v="820"/>
    <x v="1"/>
    <n v="854646.84"/>
    <x v="0"/>
    <x v="0"/>
    <x v="0"/>
    <x v="0"/>
    <x v="0"/>
    <n v="24"/>
  </r>
  <r>
    <n v="821"/>
    <x v="0"/>
    <n v="438402.25"/>
    <x v="0"/>
    <x v="1"/>
    <x v="0"/>
    <x v="0"/>
    <x v="0"/>
    <n v="28"/>
  </r>
  <r>
    <n v="822"/>
    <x v="0"/>
    <n v="440612.25"/>
    <x v="0"/>
    <x v="1"/>
    <x v="0"/>
    <x v="0"/>
    <x v="0"/>
    <n v="24"/>
  </r>
  <r>
    <n v="823"/>
    <x v="0"/>
    <n v="299784"/>
    <x v="2"/>
    <x v="1"/>
    <x v="0"/>
    <x v="0"/>
    <x v="0"/>
    <n v="50"/>
  </r>
  <r>
    <n v="824"/>
    <x v="0"/>
    <n v="320283"/>
    <x v="3"/>
    <x v="1"/>
    <x v="0"/>
    <x v="0"/>
    <x v="1"/>
    <n v="36"/>
  </r>
  <r>
    <n v="825"/>
    <x v="0"/>
    <n v="255360"/>
    <x v="0"/>
    <x v="1"/>
    <x v="0"/>
    <x v="0"/>
    <x v="0"/>
    <n v="25"/>
  </r>
  <r>
    <n v="826"/>
    <x v="1"/>
    <n v="387500"/>
    <x v="0"/>
    <x v="1"/>
    <x v="0"/>
    <x v="0"/>
    <x v="0"/>
    <n v="38"/>
  </r>
  <r>
    <n v="827"/>
    <x v="0"/>
    <n v="310124"/>
    <x v="3"/>
    <x v="1"/>
    <x v="0"/>
    <x v="0"/>
    <x v="0"/>
    <n v="65"/>
  </r>
  <r>
    <n v="828"/>
    <x v="1"/>
    <n v="343390.86"/>
    <x v="0"/>
    <x v="1"/>
    <x v="0"/>
    <x v="0"/>
    <x v="0"/>
    <n v="28"/>
  </r>
  <r>
    <n v="829"/>
    <x v="1"/>
    <n v="391062"/>
    <x v="0"/>
    <x v="1"/>
    <x v="0"/>
    <x v="0"/>
    <x v="0"/>
    <n v="33"/>
  </r>
  <r>
    <n v="830"/>
    <x v="0"/>
    <n v="584267"/>
    <x v="0"/>
    <x v="0"/>
    <x v="0"/>
    <x v="0"/>
    <x v="0"/>
    <n v="29"/>
  </r>
  <r>
    <n v="831"/>
    <x v="0"/>
    <n v="1034936.1"/>
    <x v="0"/>
    <x v="0"/>
    <x v="0"/>
    <x v="0"/>
    <x v="0"/>
    <n v="49"/>
  </r>
  <r>
    <n v="832"/>
    <x v="0"/>
    <n v="410000"/>
    <x v="0"/>
    <x v="1"/>
    <x v="0"/>
    <x v="0"/>
    <x v="0"/>
    <n v="32"/>
  </r>
  <r>
    <n v="833"/>
    <x v="0"/>
    <n v="297046"/>
    <x v="2"/>
    <x v="1"/>
    <x v="0"/>
    <x v="0"/>
    <x v="0"/>
    <n v="53"/>
  </r>
  <r>
    <n v="834"/>
    <x v="1"/>
    <n v="622035.84"/>
    <x v="0"/>
    <x v="0"/>
    <x v="0"/>
    <x v="0"/>
    <x v="0"/>
    <n v="26"/>
  </r>
  <r>
    <n v="835"/>
    <x v="1"/>
    <n v="917703"/>
    <x v="0"/>
    <x v="0"/>
    <x v="0"/>
    <x v="0"/>
    <x v="0"/>
    <n v="44"/>
  </r>
  <r>
    <n v="836"/>
    <x v="0"/>
    <n v="241454.4"/>
    <x v="0"/>
    <x v="1"/>
    <x v="0"/>
    <x v="1"/>
    <x v="0"/>
    <n v="23"/>
  </r>
  <r>
    <n v="837"/>
    <x v="1"/>
    <n v="440000"/>
    <x v="0"/>
    <x v="1"/>
    <x v="0"/>
    <x v="1"/>
    <x v="0"/>
    <n v="39"/>
  </r>
  <r>
    <n v="838"/>
    <x v="1"/>
    <n v="623738"/>
    <x v="0"/>
    <x v="1"/>
    <x v="0"/>
    <x v="0"/>
    <x v="0"/>
    <n v="26"/>
  </r>
  <r>
    <n v="839"/>
    <x v="0"/>
    <n v="599294"/>
    <x v="2"/>
    <x v="1"/>
    <x v="0"/>
    <x v="0"/>
    <x v="0"/>
    <n v="54"/>
  </r>
  <r>
    <n v="840"/>
    <x v="1"/>
    <n v="555095.79"/>
    <x v="0"/>
    <x v="1"/>
    <x v="0"/>
    <x v="0"/>
    <x v="0"/>
    <n v="33"/>
  </r>
  <r>
    <n v="841"/>
    <x v="1"/>
    <n v="330550"/>
    <x v="0"/>
    <x v="1"/>
    <x v="0"/>
    <x v="0"/>
    <x v="0"/>
    <n v="59"/>
  </r>
  <r>
    <n v="842"/>
    <x v="1"/>
    <n v="291759.3"/>
    <x v="0"/>
    <x v="1"/>
    <x v="0"/>
    <x v="0"/>
    <x v="1"/>
    <n v="51"/>
  </r>
  <r>
    <n v="843"/>
    <x v="1"/>
    <n v="842365.76"/>
    <x v="0"/>
    <x v="1"/>
    <x v="0"/>
    <x v="0"/>
    <x v="0"/>
    <n v="29"/>
  </r>
  <r>
    <n v="844"/>
    <x v="1"/>
    <n v="432916.67"/>
    <x v="0"/>
    <x v="1"/>
    <x v="0"/>
    <x v="0"/>
    <x v="0"/>
    <n v="23"/>
  </r>
  <r>
    <n v="845"/>
    <x v="0"/>
    <n v="319224"/>
    <x v="0"/>
    <x v="1"/>
    <x v="0"/>
    <x v="0"/>
    <x v="0"/>
    <n v="27"/>
  </r>
  <r>
    <n v="846"/>
    <x v="1"/>
    <n v="3697124"/>
    <x v="1"/>
    <x v="0"/>
    <x v="0"/>
    <x v="0"/>
    <x v="0"/>
    <n v="73"/>
  </r>
  <r>
    <n v="847"/>
    <x v="1"/>
    <n v="278030"/>
    <x v="2"/>
    <x v="1"/>
    <x v="0"/>
    <x v="0"/>
    <x v="1"/>
    <n v="56"/>
  </r>
  <r>
    <n v="848"/>
    <x v="1"/>
    <n v="416328.46"/>
    <x v="0"/>
    <x v="0"/>
    <x v="0"/>
    <x v="0"/>
    <x v="0"/>
    <n v="55"/>
  </r>
  <r>
    <n v="849"/>
    <x v="0"/>
    <n v="1907539.5"/>
    <x v="0"/>
    <x v="0"/>
    <x v="0"/>
    <x v="0"/>
    <x v="0"/>
    <n v="56"/>
  </r>
  <r>
    <n v="850"/>
    <x v="1"/>
    <n v="350000"/>
    <x v="0"/>
    <x v="1"/>
    <x v="0"/>
    <x v="0"/>
    <x v="0"/>
    <n v="51"/>
  </r>
  <r>
    <n v="851"/>
    <x v="0"/>
    <n v="310124"/>
    <x v="3"/>
    <x v="1"/>
    <x v="0"/>
    <x v="1"/>
    <x v="0"/>
    <n v="41"/>
  </r>
  <r>
    <n v="852"/>
    <x v="1"/>
    <n v="400000"/>
    <x v="0"/>
    <x v="1"/>
    <x v="0"/>
    <x v="0"/>
    <x v="0"/>
    <n v="41"/>
  </r>
  <r>
    <n v="853"/>
    <x v="0"/>
    <n v="353469"/>
    <x v="0"/>
    <x v="1"/>
    <x v="0"/>
    <x v="0"/>
    <x v="0"/>
    <n v="44"/>
  </r>
  <r>
    <n v="854"/>
    <x v="0"/>
    <n v="362010"/>
    <x v="0"/>
    <x v="1"/>
    <x v="0"/>
    <x v="0"/>
    <x v="1"/>
    <n v="72"/>
  </r>
  <r>
    <n v="855"/>
    <x v="0"/>
    <n v="1547953.43"/>
    <x v="0"/>
    <x v="1"/>
    <x v="0"/>
    <x v="0"/>
    <x v="0"/>
    <n v="25"/>
  </r>
  <r>
    <n v="856"/>
    <x v="1"/>
    <n v="297046"/>
    <x v="3"/>
    <x v="1"/>
    <x v="0"/>
    <x v="0"/>
    <x v="0"/>
    <n v="34"/>
  </r>
  <r>
    <n v="857"/>
    <x v="0"/>
    <n v="653810.62"/>
    <x v="0"/>
    <x v="1"/>
    <x v="0"/>
    <x v="0"/>
    <x v="0"/>
    <n v="59"/>
  </r>
  <r>
    <n v="858"/>
    <x v="1"/>
    <n v="790070"/>
    <x v="1"/>
    <x v="0"/>
    <x v="0"/>
    <x v="0"/>
    <x v="0"/>
    <n v="69"/>
  </r>
  <r>
    <n v="859"/>
    <x v="0"/>
    <n v="546563"/>
    <x v="3"/>
    <x v="1"/>
    <x v="0"/>
    <x v="0"/>
    <x v="1"/>
    <n v="51"/>
  </r>
  <r>
    <n v="860"/>
    <x v="1"/>
    <n v="260000"/>
    <x v="0"/>
    <x v="1"/>
    <x v="0"/>
    <x v="0"/>
    <x v="1"/>
    <n v="37"/>
  </r>
  <r>
    <n v="861"/>
    <x v="0"/>
    <n v="343391"/>
    <x v="0"/>
    <x v="1"/>
    <x v="0"/>
    <x v="0"/>
    <x v="0"/>
    <n v="32"/>
  </r>
  <r>
    <n v="862"/>
    <x v="1"/>
    <n v="114247"/>
    <x v="0"/>
    <x v="0"/>
    <x v="0"/>
    <x v="0"/>
    <x v="0"/>
    <n v="29"/>
  </r>
  <r>
    <n v="863"/>
    <x v="1"/>
    <n v="100186"/>
    <x v="0"/>
    <x v="1"/>
    <x v="0"/>
    <x v="0"/>
    <x v="0"/>
    <n v="48"/>
  </r>
  <r>
    <n v="864"/>
    <x v="0"/>
    <n v="1500000"/>
    <x v="0"/>
    <x v="1"/>
    <x v="0"/>
    <x v="1"/>
    <x v="0"/>
    <n v="62"/>
  </r>
  <r>
    <n v="865"/>
    <x v="1"/>
    <n v="278030"/>
    <x v="3"/>
    <x v="1"/>
    <x v="0"/>
    <x v="1"/>
    <x v="1"/>
    <n v="40"/>
  </r>
  <r>
    <n v="866"/>
    <x v="0"/>
    <n v="445258.23999999999"/>
    <x v="0"/>
    <x v="1"/>
    <x v="0"/>
    <x v="0"/>
    <x v="0"/>
    <n v="45"/>
  </r>
  <r>
    <n v="867"/>
    <x v="0"/>
    <n v="257920"/>
    <x v="0"/>
    <x v="1"/>
    <x v="0"/>
    <x v="1"/>
    <x v="0"/>
    <n v="58"/>
  </r>
  <r>
    <n v="868"/>
    <x v="0"/>
    <n v="1776922.56"/>
    <x v="0"/>
    <x v="1"/>
    <x v="0"/>
    <x v="0"/>
    <x v="0"/>
    <n v="27"/>
  </r>
  <r>
    <n v="869"/>
    <x v="0"/>
    <n v="757568"/>
    <x v="0"/>
    <x v="0"/>
    <x v="0"/>
    <x v="0"/>
    <x v="0"/>
    <n v="47"/>
  </r>
  <r>
    <n v="870"/>
    <x v="0"/>
    <n v="509509"/>
    <x v="3"/>
    <x v="1"/>
    <x v="0"/>
    <x v="0"/>
    <x v="1"/>
    <n v="63"/>
  </r>
  <r>
    <n v="871"/>
    <x v="0"/>
    <n v="805518"/>
    <x v="0"/>
    <x v="1"/>
    <x v="0"/>
    <x v="0"/>
    <x v="0"/>
    <n v="61"/>
  </r>
  <r>
    <n v="872"/>
    <x v="0"/>
    <n v="255660"/>
    <x v="0"/>
    <x v="1"/>
    <x v="0"/>
    <x v="0"/>
    <x v="0"/>
    <n v="30"/>
  </r>
  <r>
    <n v="873"/>
    <x v="1"/>
    <n v="517272"/>
    <x v="3"/>
    <x v="1"/>
    <x v="0"/>
    <x v="0"/>
    <x v="0"/>
    <n v="60"/>
  </r>
  <r>
    <n v="874"/>
    <x v="0"/>
    <n v="297050"/>
    <x v="2"/>
    <x v="1"/>
    <x v="0"/>
    <x v="0"/>
    <x v="1"/>
    <n v="37"/>
  </r>
  <r>
    <n v="875"/>
    <x v="0"/>
    <n v="315687"/>
    <x v="0"/>
    <x v="1"/>
    <x v="0"/>
    <x v="1"/>
    <x v="1"/>
    <n v="45"/>
  </r>
  <r>
    <n v="876"/>
    <x v="1"/>
    <n v="372300"/>
    <x v="0"/>
    <x v="1"/>
    <x v="0"/>
    <x v="0"/>
    <x v="1"/>
    <n v="26"/>
  </r>
  <r>
    <n v="877"/>
    <x v="0"/>
    <n v="678734.05"/>
    <x v="0"/>
    <x v="1"/>
    <x v="0"/>
    <x v="0"/>
    <x v="0"/>
    <n v="33"/>
  </r>
  <r>
    <n v="878"/>
    <x v="1"/>
    <n v="315617"/>
    <x v="2"/>
    <x v="1"/>
    <x v="0"/>
    <x v="0"/>
    <x v="0"/>
    <n v="35"/>
  </r>
  <r>
    <n v="879"/>
    <x v="0"/>
    <n v="1455906.15"/>
    <x v="4"/>
    <x v="1"/>
    <x v="0"/>
    <x v="0"/>
    <x v="0"/>
    <n v="38"/>
  </r>
  <r>
    <n v="880"/>
    <x v="1"/>
    <n v="166295"/>
    <x v="0"/>
    <x v="1"/>
    <x v="0"/>
    <x v="0"/>
    <x v="0"/>
    <n v="50"/>
  </r>
  <r>
    <n v="881"/>
    <x v="1"/>
    <n v="5887012.5"/>
    <x v="0"/>
    <x v="1"/>
    <x v="0"/>
    <x v="0"/>
    <x v="0"/>
    <n v="27"/>
  </r>
  <r>
    <n v="882"/>
    <x v="1"/>
    <n v="297046"/>
    <x v="2"/>
    <x v="1"/>
    <x v="0"/>
    <x v="0"/>
    <x v="0"/>
    <n v="61"/>
  </r>
  <r>
    <n v="883"/>
    <x v="0"/>
    <n v="503465"/>
    <x v="0"/>
    <x v="0"/>
    <x v="0"/>
    <x v="0"/>
    <x v="1"/>
    <n v="56"/>
  </r>
  <r>
    <n v="884"/>
    <x v="1"/>
    <n v="534815.5"/>
    <x v="0"/>
    <x v="0"/>
    <x v="0"/>
    <x v="0"/>
    <x v="0"/>
    <n v="29"/>
  </r>
  <r>
    <n v="885"/>
    <x v="1"/>
    <n v="401010"/>
    <x v="3"/>
    <x v="1"/>
    <x v="0"/>
    <x v="0"/>
    <x v="1"/>
    <n v="50"/>
  </r>
  <r>
    <n v="886"/>
    <x v="0"/>
    <n v="325000"/>
    <x v="0"/>
    <x v="1"/>
    <x v="0"/>
    <x v="0"/>
    <x v="0"/>
    <n v="37"/>
  </r>
  <r>
    <n v="887"/>
    <x v="0"/>
    <n v="1142714"/>
    <x v="0"/>
    <x v="1"/>
    <x v="0"/>
    <x v="0"/>
    <x v="0"/>
    <n v="37"/>
  </r>
  <r>
    <n v="888"/>
    <x v="0"/>
    <n v="553642.06000000006"/>
    <x v="0"/>
    <x v="1"/>
    <x v="0"/>
    <x v="0"/>
    <x v="0"/>
    <n v="27"/>
  </r>
  <r>
    <n v="889"/>
    <x v="0"/>
    <n v="168300"/>
    <x v="0"/>
    <x v="1"/>
    <x v="0"/>
    <x v="1"/>
    <x v="0"/>
    <n v="23"/>
  </r>
  <r>
    <n v="890"/>
    <x v="0"/>
    <n v="290371"/>
    <x v="3"/>
    <x v="1"/>
    <x v="0"/>
    <x v="0"/>
    <x v="0"/>
    <n v="34"/>
  </r>
  <r>
    <n v="891"/>
    <x v="0"/>
    <n v="2687778.85"/>
    <x v="0"/>
    <x v="1"/>
    <x v="0"/>
    <x v="0"/>
    <x v="0"/>
    <n v="51"/>
  </r>
  <r>
    <n v="892"/>
    <x v="0"/>
    <n v="130000"/>
    <x v="0"/>
    <x v="1"/>
    <x v="0"/>
    <x v="1"/>
    <x v="0"/>
    <n v="22"/>
  </r>
  <r>
    <n v="893"/>
    <x v="0"/>
    <n v="575032.5"/>
    <x v="0"/>
    <x v="1"/>
    <x v="0"/>
    <x v="0"/>
    <x v="0"/>
    <n v="35"/>
  </r>
  <r>
    <n v="894"/>
    <x v="0"/>
    <n v="423268.13"/>
    <x v="0"/>
    <x v="1"/>
    <x v="0"/>
    <x v="0"/>
    <x v="0"/>
    <n v="59"/>
  </r>
  <r>
    <n v="895"/>
    <x v="0"/>
    <n v="447541.9"/>
    <x v="0"/>
    <x v="1"/>
    <x v="0"/>
    <x v="1"/>
    <x v="0"/>
    <n v="31"/>
  </r>
  <r>
    <n v="896"/>
    <x v="0"/>
    <n v="639148"/>
    <x v="3"/>
    <x v="1"/>
    <x v="0"/>
    <x v="1"/>
    <x v="0"/>
    <n v="70"/>
  </r>
  <r>
    <n v="897"/>
    <x v="1"/>
    <n v="406742.56"/>
    <x v="0"/>
    <x v="1"/>
    <x v="0"/>
    <x v="0"/>
    <x v="0"/>
    <n v="28"/>
  </r>
  <r>
    <n v="898"/>
    <x v="0"/>
    <n v="356653"/>
    <x v="3"/>
    <x v="1"/>
    <x v="0"/>
    <x v="0"/>
    <x v="1"/>
    <n v="47"/>
  </r>
  <r>
    <n v="899"/>
    <x v="0"/>
    <n v="550000"/>
    <x v="0"/>
    <x v="1"/>
    <x v="0"/>
    <x v="0"/>
    <x v="1"/>
    <n v="25"/>
  </r>
  <r>
    <n v="900"/>
    <x v="0"/>
    <n v="1813773.65"/>
    <x v="0"/>
    <x v="1"/>
    <x v="0"/>
    <x v="0"/>
    <x v="0"/>
    <n v="58"/>
  </r>
  <r>
    <n v="901"/>
    <x v="1"/>
    <n v="1807234"/>
    <x v="0"/>
    <x v="1"/>
    <x v="0"/>
    <x v="0"/>
    <x v="0"/>
    <n v="39"/>
  </r>
  <r>
    <n v="902"/>
    <x v="0"/>
    <n v="450000"/>
    <x v="0"/>
    <x v="1"/>
    <x v="0"/>
    <x v="0"/>
    <x v="0"/>
    <n v="58"/>
  </r>
  <r>
    <n v="903"/>
    <x v="1"/>
    <n v="297046"/>
    <x v="3"/>
    <x v="1"/>
    <x v="0"/>
    <x v="0"/>
    <x v="0"/>
    <n v="34"/>
  </r>
  <r>
    <n v="904"/>
    <x v="0"/>
    <n v="785016.42"/>
    <x v="0"/>
    <x v="1"/>
    <x v="0"/>
    <x v="0"/>
    <x v="0"/>
    <n v="22"/>
  </r>
  <r>
    <n v="905"/>
    <x v="0"/>
    <n v="299065"/>
    <x v="0"/>
    <x v="1"/>
    <x v="0"/>
    <x v="0"/>
    <x v="0"/>
    <n v="36"/>
  </r>
  <r>
    <n v="906"/>
    <x v="1"/>
    <n v="338166"/>
    <x v="3"/>
    <x v="1"/>
    <x v="0"/>
    <x v="0"/>
    <x v="1"/>
    <n v="29"/>
  </r>
  <r>
    <n v="907"/>
    <x v="1"/>
    <n v="2623756.52"/>
    <x v="0"/>
    <x v="0"/>
    <x v="0"/>
    <x v="0"/>
    <x v="0"/>
    <n v="42"/>
  </r>
  <r>
    <n v="908"/>
    <x v="1"/>
    <n v="2085526.5"/>
    <x v="0"/>
    <x v="0"/>
    <x v="0"/>
    <x v="0"/>
    <x v="0"/>
    <n v="56"/>
  </r>
  <r>
    <n v="909"/>
    <x v="0"/>
    <n v="930427.8"/>
    <x v="0"/>
    <x v="1"/>
    <x v="0"/>
    <x v="0"/>
    <x v="0"/>
    <n v="33"/>
  </r>
  <r>
    <n v="910"/>
    <x v="0"/>
    <n v="150000"/>
    <x v="0"/>
    <x v="1"/>
    <x v="0"/>
    <x v="0"/>
    <x v="0"/>
    <n v="43"/>
  </r>
  <r>
    <n v="911"/>
    <x v="0"/>
    <n v="299647"/>
    <x v="2"/>
    <x v="1"/>
    <x v="0"/>
    <x v="0"/>
    <x v="0"/>
    <n v="75"/>
  </r>
  <r>
    <n v="912"/>
    <x v="0"/>
    <n v="385548"/>
    <x v="3"/>
    <x v="1"/>
    <x v="0"/>
    <x v="0"/>
    <x v="1"/>
    <n v="66"/>
  </r>
  <r>
    <n v="913"/>
    <x v="0"/>
    <n v="2894048.26"/>
    <x v="1"/>
    <x v="0"/>
    <x v="0"/>
    <x v="0"/>
    <x v="0"/>
    <n v="63"/>
  </r>
  <r>
    <n v="914"/>
    <x v="1"/>
    <n v="297046"/>
    <x v="2"/>
    <x v="1"/>
    <x v="0"/>
    <x v="0"/>
    <x v="1"/>
    <n v="60"/>
  </r>
  <r>
    <n v="915"/>
    <x v="1"/>
    <n v="451350"/>
    <x v="0"/>
    <x v="1"/>
    <x v="0"/>
    <x v="0"/>
    <x v="0"/>
    <n v="25"/>
  </r>
  <r>
    <n v="916"/>
    <x v="1"/>
    <n v="639148"/>
    <x v="3"/>
    <x v="1"/>
    <x v="0"/>
    <x v="1"/>
    <x v="0"/>
    <n v="66"/>
  </r>
  <r>
    <n v="917"/>
    <x v="0"/>
    <n v="1529085.26"/>
    <x v="0"/>
    <x v="0"/>
    <x v="0"/>
    <x v="0"/>
    <x v="0"/>
    <n v="28"/>
  </r>
  <r>
    <n v="918"/>
    <x v="0"/>
    <n v="230212.72"/>
    <x v="0"/>
    <x v="1"/>
    <x v="0"/>
    <x v="0"/>
    <x v="0"/>
    <n v="20"/>
  </r>
  <r>
    <n v="919"/>
    <x v="0"/>
    <n v="620245"/>
    <x v="3"/>
    <x v="1"/>
    <x v="0"/>
    <x v="0"/>
    <x v="1"/>
    <n v="37"/>
  </r>
  <r>
    <n v="920"/>
    <x v="0"/>
    <n v="353240"/>
    <x v="0"/>
    <x v="0"/>
    <x v="0"/>
    <x v="0"/>
    <x v="0"/>
    <n v="35"/>
  </r>
  <r>
    <n v="921"/>
    <x v="0"/>
    <n v="523001.59999999998"/>
    <x v="0"/>
    <x v="1"/>
    <x v="0"/>
    <x v="0"/>
    <x v="0"/>
    <n v="38"/>
  </r>
  <r>
    <n v="922"/>
    <x v="0"/>
    <n v="477172.1"/>
    <x v="0"/>
    <x v="1"/>
    <x v="0"/>
    <x v="0"/>
    <x v="0"/>
    <n v="20"/>
  </r>
  <r>
    <n v="923"/>
    <x v="0"/>
    <n v="297046"/>
    <x v="3"/>
    <x v="1"/>
    <x v="0"/>
    <x v="0"/>
    <x v="0"/>
    <n v="35"/>
  </r>
  <r>
    <n v="924"/>
    <x v="0"/>
    <n v="458557"/>
    <x v="3"/>
    <x v="1"/>
    <x v="0"/>
    <x v="1"/>
    <x v="1"/>
    <n v="41"/>
  </r>
  <r>
    <n v="925"/>
    <x v="0"/>
    <n v="639148"/>
    <x v="3"/>
    <x v="1"/>
    <x v="0"/>
    <x v="0"/>
    <x v="1"/>
    <n v="50"/>
  </r>
  <r>
    <n v="926"/>
    <x v="1"/>
    <n v="299647"/>
    <x v="2"/>
    <x v="1"/>
    <x v="0"/>
    <x v="0"/>
    <x v="0"/>
    <n v="68"/>
  </r>
  <r>
    <n v="927"/>
    <x v="1"/>
    <n v="996543.9"/>
    <x v="0"/>
    <x v="0"/>
    <x v="0"/>
    <x v="0"/>
    <x v="0"/>
    <n v="54"/>
  </r>
  <r>
    <n v="928"/>
    <x v="0"/>
    <n v="355000"/>
    <x v="0"/>
    <x v="1"/>
    <x v="0"/>
    <x v="0"/>
    <x v="0"/>
    <n v="60"/>
  </r>
  <r>
    <n v="929"/>
    <x v="1"/>
    <n v="319590"/>
    <x v="0"/>
    <x v="1"/>
    <x v="0"/>
    <x v="0"/>
    <x v="0"/>
    <n v="35"/>
  </r>
  <r>
    <n v="930"/>
    <x v="1"/>
    <n v="74000"/>
    <x v="0"/>
    <x v="1"/>
    <x v="0"/>
    <x v="0"/>
    <x v="0"/>
    <n v="34"/>
  </r>
  <r>
    <n v="931"/>
    <x v="0"/>
    <n v="442546.73"/>
    <x v="0"/>
    <x v="1"/>
    <x v="0"/>
    <x v="0"/>
    <x v="0"/>
    <n v="40"/>
  </r>
  <r>
    <n v="932"/>
    <x v="0"/>
    <n v="1249086"/>
    <x v="1"/>
    <x v="0"/>
    <x v="0"/>
    <x v="0"/>
    <x v="0"/>
    <n v="73"/>
  </r>
  <r>
    <n v="933"/>
    <x v="0"/>
    <n v="505000"/>
    <x v="0"/>
    <x v="1"/>
    <x v="0"/>
    <x v="0"/>
    <x v="0"/>
    <n v="21"/>
  </r>
  <r>
    <n v="934"/>
    <x v="0"/>
    <n v="2471797"/>
    <x v="1"/>
    <x v="0"/>
    <x v="0"/>
    <x v="0"/>
    <x v="0"/>
    <n v="78"/>
  </r>
  <r>
    <n v="935"/>
    <x v="1"/>
    <n v="146600"/>
    <x v="0"/>
    <x v="1"/>
    <x v="0"/>
    <x v="0"/>
    <x v="0"/>
    <n v="36"/>
  </r>
  <r>
    <n v="936"/>
    <x v="1"/>
    <n v="300932.62"/>
    <x v="0"/>
    <x v="1"/>
    <x v="0"/>
    <x v="0"/>
    <x v="0"/>
    <n v="52"/>
  </r>
  <r>
    <n v="937"/>
    <x v="0"/>
    <n v="275000"/>
    <x v="0"/>
    <x v="1"/>
    <x v="0"/>
    <x v="0"/>
    <x v="0"/>
    <n v="42"/>
  </r>
  <r>
    <n v="938"/>
    <x v="0"/>
    <n v="515165"/>
    <x v="0"/>
    <x v="1"/>
    <x v="0"/>
    <x v="0"/>
    <x v="0"/>
    <n v="46"/>
  </r>
  <r>
    <n v="939"/>
    <x v="1"/>
    <n v="297046"/>
    <x v="2"/>
    <x v="1"/>
    <x v="0"/>
    <x v="0"/>
    <x v="0"/>
    <n v="56"/>
  </r>
  <r>
    <n v="940"/>
    <x v="1"/>
    <n v="1205262.5"/>
    <x v="0"/>
    <x v="0"/>
    <x v="0"/>
    <x v="0"/>
    <x v="0"/>
    <n v="31"/>
  </r>
  <r>
    <n v="941"/>
    <x v="0"/>
    <n v="1578046.6"/>
    <x v="0"/>
    <x v="1"/>
    <x v="0"/>
    <x v="0"/>
    <x v="0"/>
    <n v="35"/>
  </r>
  <r>
    <n v="942"/>
    <x v="1"/>
    <n v="271673.09000000003"/>
    <x v="0"/>
    <x v="1"/>
    <x v="0"/>
    <x v="0"/>
    <x v="0"/>
    <n v="24"/>
  </r>
  <r>
    <n v="943"/>
    <x v="0"/>
    <n v="297050"/>
    <x v="2"/>
    <x v="1"/>
    <x v="0"/>
    <x v="0"/>
    <x v="0"/>
    <n v="46"/>
  </r>
  <r>
    <n v="944"/>
    <x v="1"/>
    <n v="691550"/>
    <x v="0"/>
    <x v="1"/>
    <x v="0"/>
    <x v="0"/>
    <x v="1"/>
    <n v="43"/>
  </r>
  <r>
    <n v="945"/>
    <x v="1"/>
    <n v="322474"/>
    <x v="2"/>
    <x v="1"/>
    <x v="0"/>
    <x v="0"/>
    <x v="0"/>
    <n v="28"/>
  </r>
  <r>
    <n v="946"/>
    <x v="0"/>
    <n v="540083"/>
    <x v="3"/>
    <x v="1"/>
    <x v="0"/>
    <x v="0"/>
    <x v="1"/>
    <n v="60"/>
  </r>
  <r>
    <n v="947"/>
    <x v="1"/>
    <n v="291108"/>
    <x v="0"/>
    <x v="1"/>
    <x v="0"/>
    <x v="1"/>
    <x v="0"/>
    <n v="40"/>
  </r>
  <r>
    <n v="948"/>
    <x v="1"/>
    <n v="557449.5"/>
    <x v="0"/>
    <x v="0"/>
    <x v="0"/>
    <x v="0"/>
    <x v="0"/>
    <n v="36"/>
  </r>
  <r>
    <n v="949"/>
    <x v="0"/>
    <n v="682612"/>
    <x v="0"/>
    <x v="1"/>
    <x v="0"/>
    <x v="0"/>
    <x v="0"/>
    <n v="31"/>
  </r>
  <r>
    <n v="950"/>
    <x v="1"/>
    <n v="359550"/>
    <x v="0"/>
    <x v="1"/>
    <x v="0"/>
    <x v="0"/>
    <x v="0"/>
    <n v="54"/>
  </r>
  <r>
    <n v="951"/>
    <x v="1"/>
    <n v="444886.15"/>
    <x v="0"/>
    <x v="1"/>
    <x v="0"/>
    <x v="0"/>
    <x v="0"/>
    <n v="43"/>
  </r>
  <r>
    <n v="952"/>
    <x v="0"/>
    <n v="1027375.02"/>
    <x v="1"/>
    <x v="0"/>
    <x v="0"/>
    <x v="0"/>
    <x v="0"/>
    <n v="65"/>
  </r>
  <r>
    <n v="953"/>
    <x v="0"/>
    <n v="297046"/>
    <x v="2"/>
    <x v="1"/>
    <x v="0"/>
    <x v="0"/>
    <x v="0"/>
    <n v="24"/>
  </r>
  <r>
    <n v="954"/>
    <x v="0"/>
    <n v="266831.25"/>
    <x v="0"/>
    <x v="1"/>
    <x v="0"/>
    <x v="0"/>
    <x v="0"/>
    <n v="21"/>
  </r>
  <r>
    <n v="955"/>
    <x v="0"/>
    <n v="943684.2"/>
    <x v="0"/>
    <x v="0"/>
    <x v="0"/>
    <x v="0"/>
    <x v="0"/>
    <n v="39"/>
  </r>
  <r>
    <n v="956"/>
    <x v="0"/>
    <n v="814208"/>
    <x v="3"/>
    <x v="1"/>
    <x v="0"/>
    <x v="0"/>
    <x v="0"/>
    <n v="49"/>
  </r>
  <r>
    <n v="957"/>
    <x v="0"/>
    <n v="298155"/>
    <x v="3"/>
    <x v="1"/>
    <x v="0"/>
    <x v="0"/>
    <x v="0"/>
    <n v="63"/>
  </r>
  <r>
    <n v="958"/>
    <x v="1"/>
    <n v="1102583.95"/>
    <x v="0"/>
    <x v="1"/>
    <x v="0"/>
    <x v="0"/>
    <x v="0"/>
    <n v="36"/>
  </r>
  <r>
    <n v="959"/>
    <x v="0"/>
    <n v="326749"/>
    <x v="2"/>
    <x v="1"/>
    <x v="0"/>
    <x v="0"/>
    <x v="0"/>
    <n v="47"/>
  </r>
  <r>
    <n v="960"/>
    <x v="0"/>
    <n v="419576"/>
    <x v="3"/>
    <x v="1"/>
    <x v="0"/>
    <x v="0"/>
    <x v="0"/>
    <n v="59"/>
  </r>
  <r>
    <n v="961"/>
    <x v="1"/>
    <n v="1828056.75"/>
    <x v="0"/>
    <x v="1"/>
    <x v="0"/>
    <x v="0"/>
    <x v="0"/>
    <n v="40"/>
  </r>
  <r>
    <n v="962"/>
    <x v="0"/>
    <n v="1335784.1399999999"/>
    <x v="0"/>
    <x v="1"/>
    <x v="0"/>
    <x v="0"/>
    <x v="0"/>
    <n v="36"/>
  </r>
  <r>
    <n v="963"/>
    <x v="0"/>
    <n v="302470"/>
    <x v="2"/>
    <x v="1"/>
    <x v="0"/>
    <x v="0"/>
    <x v="0"/>
    <n v="43"/>
  </r>
  <r>
    <n v="964"/>
    <x v="1"/>
    <n v="538365"/>
    <x v="1"/>
    <x v="0"/>
    <x v="0"/>
    <x v="0"/>
    <x v="0"/>
    <n v="71"/>
  </r>
  <r>
    <n v="965"/>
    <x v="1"/>
    <n v="383420.24"/>
    <x v="0"/>
    <x v="1"/>
    <x v="0"/>
    <x v="0"/>
    <x v="0"/>
    <n v="23"/>
  </r>
  <r>
    <n v="966"/>
    <x v="1"/>
    <n v="2385230"/>
    <x v="0"/>
    <x v="1"/>
    <x v="0"/>
    <x v="0"/>
    <x v="0"/>
    <n v="61"/>
  </r>
  <r>
    <n v="967"/>
    <x v="1"/>
    <n v="300018"/>
    <x v="2"/>
    <x v="1"/>
    <x v="0"/>
    <x v="0"/>
    <x v="0"/>
    <n v="47"/>
  </r>
  <r>
    <n v="968"/>
    <x v="1"/>
    <n v="309100.09999999998"/>
    <x v="0"/>
    <x v="1"/>
    <x v="0"/>
    <x v="0"/>
    <x v="0"/>
    <n v="20"/>
  </r>
  <r>
    <n v="969"/>
    <x v="0"/>
    <n v="300000"/>
    <x v="0"/>
    <x v="1"/>
    <x v="0"/>
    <x v="0"/>
    <x v="0"/>
    <n v="60"/>
  </r>
  <r>
    <n v="970"/>
    <x v="0"/>
    <n v="420000"/>
    <x v="0"/>
    <x v="1"/>
    <x v="0"/>
    <x v="0"/>
    <x v="0"/>
    <n v="25"/>
  </r>
  <r>
    <n v="971"/>
    <x v="0"/>
    <n v="1326988.8"/>
    <x v="0"/>
    <x v="0"/>
    <x v="0"/>
    <x v="0"/>
    <x v="0"/>
    <n v="38"/>
  </r>
  <r>
    <n v="972"/>
    <x v="0"/>
    <n v="405798"/>
    <x v="3"/>
    <x v="1"/>
    <x v="0"/>
    <x v="0"/>
    <x v="1"/>
    <n v="60"/>
  </r>
  <r>
    <n v="973"/>
    <x v="1"/>
    <n v="299647"/>
    <x v="2"/>
    <x v="1"/>
    <x v="0"/>
    <x v="0"/>
    <x v="0"/>
    <n v="40"/>
  </r>
  <r>
    <n v="974"/>
    <x v="1"/>
    <n v="837414"/>
    <x v="3"/>
    <x v="1"/>
    <x v="0"/>
    <x v="0"/>
    <x v="0"/>
    <n v="65"/>
  </r>
  <r>
    <n v="975"/>
    <x v="0"/>
    <n v="329119.93"/>
    <x v="0"/>
    <x v="1"/>
    <x v="0"/>
    <x v="0"/>
    <x v="0"/>
    <n v="28"/>
  </r>
  <r>
    <n v="976"/>
    <x v="0"/>
    <n v="966467.2"/>
    <x v="0"/>
    <x v="1"/>
    <x v="0"/>
    <x v="1"/>
    <x v="0"/>
    <n v="29"/>
  </r>
  <r>
    <n v="977"/>
    <x v="1"/>
    <n v="424747.4"/>
    <x v="0"/>
    <x v="1"/>
    <x v="0"/>
    <x v="0"/>
    <x v="0"/>
    <n v="49"/>
  </r>
  <r>
    <n v="978"/>
    <x v="1"/>
    <n v="951165"/>
    <x v="1"/>
    <x v="0"/>
    <x v="0"/>
    <x v="0"/>
    <x v="0"/>
    <n v="69"/>
  </r>
  <r>
    <n v="979"/>
    <x v="0"/>
    <n v="480560.24"/>
    <x v="0"/>
    <x v="1"/>
    <x v="0"/>
    <x v="0"/>
    <x v="0"/>
    <n v="25"/>
  </r>
  <r>
    <n v="980"/>
    <x v="1"/>
    <n v="1713724"/>
    <x v="1"/>
    <x v="0"/>
    <x v="0"/>
    <x v="0"/>
    <x v="0"/>
    <n v="63"/>
  </r>
  <r>
    <n v="981"/>
    <x v="0"/>
    <n v="848691.7"/>
    <x v="0"/>
    <x v="1"/>
    <x v="0"/>
    <x v="0"/>
    <x v="0"/>
    <n v="49"/>
  </r>
  <r>
    <n v="982"/>
    <x v="1"/>
    <n v="297046"/>
    <x v="2"/>
    <x v="1"/>
    <x v="0"/>
    <x v="1"/>
    <x v="0"/>
    <n v="51"/>
  </r>
  <r>
    <n v="983"/>
    <x v="0"/>
    <n v="278030.99"/>
    <x v="4"/>
    <x v="1"/>
    <x v="0"/>
    <x v="0"/>
    <x v="0"/>
    <n v="30"/>
  </r>
  <r>
    <n v="984"/>
    <x v="1"/>
    <n v="297045"/>
    <x v="2"/>
    <x v="1"/>
    <x v="0"/>
    <x v="0"/>
    <x v="0"/>
    <n v="59"/>
  </r>
  <r>
    <n v="985"/>
    <x v="1"/>
    <n v="297973.5"/>
    <x v="0"/>
    <x v="0"/>
    <x v="0"/>
    <x v="0"/>
    <x v="1"/>
    <n v="42"/>
  </r>
  <r>
    <n v="986"/>
    <x v="1"/>
    <n v="1079349.94"/>
    <x v="0"/>
    <x v="1"/>
    <x v="0"/>
    <x v="0"/>
    <x v="0"/>
    <n v="37"/>
  </r>
  <r>
    <n v="987"/>
    <x v="0"/>
    <n v="326749"/>
    <x v="2"/>
    <x v="1"/>
    <x v="0"/>
    <x v="0"/>
    <x v="0"/>
    <n v="56"/>
  </r>
  <r>
    <n v="988"/>
    <x v="0"/>
    <n v="377926.85"/>
    <x v="0"/>
    <x v="1"/>
    <x v="0"/>
    <x v="0"/>
    <x v="0"/>
    <n v="22"/>
  </r>
  <r>
    <n v="989"/>
    <x v="0"/>
    <n v="324047"/>
    <x v="3"/>
    <x v="1"/>
    <x v="0"/>
    <x v="1"/>
    <x v="1"/>
    <n v="48"/>
  </r>
  <r>
    <n v="990"/>
    <x v="1"/>
    <n v="374301"/>
    <x v="3"/>
    <x v="1"/>
    <x v="0"/>
    <x v="0"/>
    <x v="0"/>
    <n v="33"/>
  </r>
  <r>
    <n v="991"/>
    <x v="1"/>
    <n v="297973.8"/>
    <x v="0"/>
    <x v="0"/>
    <x v="0"/>
    <x v="0"/>
    <x v="0"/>
    <n v="60"/>
  </r>
  <r>
    <n v="992"/>
    <x v="1"/>
    <n v="355060"/>
    <x v="0"/>
    <x v="1"/>
    <x v="0"/>
    <x v="1"/>
    <x v="0"/>
    <n v="56"/>
  </r>
  <r>
    <n v="993"/>
    <x v="1"/>
    <n v="297046"/>
    <x v="2"/>
    <x v="1"/>
    <x v="0"/>
    <x v="0"/>
    <x v="0"/>
    <n v="19"/>
  </r>
  <r>
    <n v="994"/>
    <x v="0"/>
    <n v="342028"/>
    <x v="0"/>
    <x v="1"/>
    <x v="0"/>
    <x v="0"/>
    <x v="0"/>
    <n v="35"/>
  </r>
  <r>
    <n v="995"/>
    <x v="0"/>
    <n v="343836"/>
    <x v="3"/>
    <x v="1"/>
    <x v="0"/>
    <x v="1"/>
    <x v="1"/>
    <n v="40"/>
  </r>
  <r>
    <n v="996"/>
    <x v="0"/>
    <n v="430591.65"/>
    <x v="0"/>
    <x v="1"/>
    <x v="0"/>
    <x v="0"/>
    <x v="0"/>
    <n v="23"/>
  </r>
  <r>
    <n v="997"/>
    <x v="0"/>
    <n v="979079.94"/>
    <x v="0"/>
    <x v="0"/>
    <x v="0"/>
    <x v="0"/>
    <x v="0"/>
    <n v="48"/>
  </r>
  <r>
    <n v="998"/>
    <x v="1"/>
    <n v="428662.7"/>
    <x v="0"/>
    <x v="1"/>
    <x v="0"/>
    <x v="1"/>
    <x v="0"/>
    <n v="45"/>
  </r>
  <r>
    <n v="999"/>
    <x v="0"/>
    <n v="278030"/>
    <x v="4"/>
    <x v="1"/>
    <x v="0"/>
    <x v="0"/>
    <x v="0"/>
    <n v="62"/>
  </r>
  <r>
    <n v="1000"/>
    <x v="0"/>
    <n v="324741.92"/>
    <x v="0"/>
    <x v="1"/>
    <x v="0"/>
    <x v="1"/>
    <x v="0"/>
    <n v="47"/>
  </r>
  <r>
    <n v="1001"/>
    <x v="0"/>
    <n v="390128.11"/>
    <x v="0"/>
    <x v="1"/>
    <x v="0"/>
    <x v="0"/>
    <x v="0"/>
    <n v="30"/>
  </r>
  <r>
    <n v="1002"/>
    <x v="0"/>
    <n v="713928"/>
    <x v="0"/>
    <x v="1"/>
    <x v="0"/>
    <x v="1"/>
    <x v="0"/>
    <n v="24"/>
  </r>
  <r>
    <n v="1003"/>
    <x v="0"/>
    <n v="1077120"/>
    <x v="0"/>
    <x v="1"/>
    <x v="0"/>
    <x v="0"/>
    <x v="0"/>
    <n v="44"/>
  </r>
  <r>
    <n v="1004"/>
    <x v="1"/>
    <n v="433738.95"/>
    <x v="0"/>
    <x v="1"/>
    <x v="0"/>
    <x v="0"/>
    <x v="0"/>
    <n v="45"/>
  </r>
  <r>
    <n v="1005"/>
    <x v="1"/>
    <n v="176387.09"/>
    <x v="1"/>
    <x v="0"/>
    <x v="0"/>
    <x v="0"/>
    <x v="0"/>
    <n v="88"/>
  </r>
  <r>
    <n v="1006"/>
    <x v="0"/>
    <n v="278030"/>
    <x v="4"/>
    <x v="1"/>
    <x v="0"/>
    <x v="0"/>
    <x v="0"/>
    <n v="50"/>
  </r>
  <r>
    <n v="1007"/>
    <x v="1"/>
    <n v="1407034.2"/>
    <x v="0"/>
    <x v="1"/>
    <x v="0"/>
    <x v="0"/>
    <x v="0"/>
    <n v="31"/>
  </r>
  <r>
    <n v="1008"/>
    <x v="0"/>
    <n v="1656666.67"/>
    <x v="0"/>
    <x v="1"/>
    <x v="0"/>
    <x v="0"/>
    <x v="0"/>
    <n v="37"/>
  </r>
  <r>
    <n v="1009"/>
    <x v="1"/>
    <n v="199161"/>
    <x v="0"/>
    <x v="1"/>
    <x v="0"/>
    <x v="1"/>
    <x v="1"/>
    <n v="54"/>
  </r>
  <r>
    <n v="1010"/>
    <x v="0"/>
    <n v="600473"/>
    <x v="0"/>
    <x v="0"/>
    <x v="0"/>
    <x v="0"/>
    <x v="0"/>
    <n v="32"/>
  </r>
  <r>
    <n v="1011"/>
    <x v="0"/>
    <n v="544648"/>
    <x v="3"/>
    <x v="1"/>
    <x v="0"/>
    <x v="0"/>
    <x v="0"/>
    <n v="39"/>
  </r>
  <r>
    <n v="1012"/>
    <x v="1"/>
    <n v="757952.07"/>
    <x v="0"/>
    <x v="0"/>
    <x v="0"/>
    <x v="0"/>
    <x v="0"/>
    <n v="34"/>
  </r>
  <r>
    <n v="1013"/>
    <x v="0"/>
    <n v="297045"/>
    <x v="2"/>
    <x v="1"/>
    <x v="0"/>
    <x v="0"/>
    <x v="0"/>
    <n v="60"/>
  </r>
  <r>
    <n v="1014"/>
    <x v="1"/>
    <n v="514678"/>
    <x v="1"/>
    <x v="0"/>
    <x v="0"/>
    <x v="0"/>
    <x v="0"/>
    <n v="73"/>
  </r>
  <r>
    <n v="1015"/>
    <x v="0"/>
    <n v="207840"/>
    <x v="0"/>
    <x v="1"/>
    <x v="0"/>
    <x v="1"/>
    <x v="0"/>
    <n v="41"/>
  </r>
  <r>
    <n v="1016"/>
    <x v="1"/>
    <n v="592970"/>
    <x v="0"/>
    <x v="0"/>
    <x v="0"/>
    <x v="0"/>
    <x v="1"/>
    <n v="37"/>
  </r>
  <r>
    <n v="1017"/>
    <x v="0"/>
    <n v="418054"/>
    <x v="3"/>
    <x v="1"/>
    <x v="0"/>
    <x v="0"/>
    <x v="1"/>
    <n v="48"/>
  </r>
  <r>
    <n v="1018"/>
    <x v="0"/>
    <n v="140375"/>
    <x v="0"/>
    <x v="1"/>
    <x v="0"/>
    <x v="0"/>
    <x v="0"/>
    <n v="54"/>
  </r>
  <r>
    <n v="1019"/>
    <x v="1"/>
    <n v="2152089.7000000002"/>
    <x v="0"/>
    <x v="0"/>
    <x v="0"/>
    <x v="0"/>
    <x v="0"/>
    <n v="42"/>
  </r>
  <r>
    <n v="1020"/>
    <x v="1"/>
    <n v="1444541"/>
    <x v="1"/>
    <x v="0"/>
    <x v="0"/>
    <x v="0"/>
    <x v="0"/>
    <n v="69"/>
  </r>
  <r>
    <n v="1021"/>
    <x v="0"/>
    <n v="326749"/>
    <x v="3"/>
    <x v="1"/>
    <x v="0"/>
    <x v="0"/>
    <x v="1"/>
    <n v="58"/>
  </r>
  <r>
    <n v="1022"/>
    <x v="0"/>
    <n v="4644820.8"/>
    <x v="0"/>
    <x v="0"/>
    <x v="0"/>
    <x v="0"/>
    <x v="0"/>
    <n v="37"/>
  </r>
  <r>
    <n v="1023"/>
    <x v="1"/>
    <n v="517053.85"/>
    <x v="0"/>
    <x v="1"/>
    <x v="0"/>
    <x v="0"/>
    <x v="1"/>
    <n v="28"/>
  </r>
  <r>
    <n v="1024"/>
    <x v="0"/>
    <n v="3692520"/>
    <x v="0"/>
    <x v="1"/>
    <x v="0"/>
    <x v="0"/>
    <x v="0"/>
    <n v="47"/>
  </r>
  <r>
    <n v="1025"/>
    <x v="0"/>
    <n v="333671"/>
    <x v="0"/>
    <x v="1"/>
    <x v="0"/>
    <x v="1"/>
    <x v="0"/>
    <n v="23"/>
  </r>
  <r>
    <n v="1026"/>
    <x v="1"/>
    <n v="504571.88"/>
    <x v="0"/>
    <x v="1"/>
    <x v="0"/>
    <x v="0"/>
    <x v="0"/>
    <n v="31"/>
  </r>
  <r>
    <n v="1027"/>
    <x v="1"/>
    <n v="264120"/>
    <x v="0"/>
    <x v="1"/>
    <x v="0"/>
    <x v="0"/>
    <x v="1"/>
    <n v="32"/>
  </r>
  <r>
    <n v="1028"/>
    <x v="1"/>
    <n v="766575.22"/>
    <x v="1"/>
    <x v="0"/>
    <x v="0"/>
    <x v="0"/>
    <x v="0"/>
    <n v="71"/>
  </r>
  <r>
    <n v="1029"/>
    <x v="0"/>
    <n v="1020006.8"/>
    <x v="0"/>
    <x v="1"/>
    <x v="0"/>
    <x v="0"/>
    <x v="0"/>
    <n v="30"/>
  </r>
  <r>
    <n v="1030"/>
    <x v="0"/>
    <n v="701742"/>
    <x v="0"/>
    <x v="0"/>
    <x v="0"/>
    <x v="0"/>
    <x v="0"/>
    <n v="30"/>
  </r>
  <r>
    <n v="1031"/>
    <x v="0"/>
    <n v="320000"/>
    <x v="0"/>
    <x v="1"/>
    <x v="0"/>
    <x v="1"/>
    <x v="0"/>
    <n v="41"/>
  </r>
  <r>
    <n v="1032"/>
    <x v="0"/>
    <n v="1340270.3400000001"/>
    <x v="0"/>
    <x v="1"/>
    <x v="0"/>
    <x v="0"/>
    <x v="0"/>
    <n v="32"/>
  </r>
  <r>
    <n v="1033"/>
    <x v="0"/>
    <n v="639148"/>
    <x v="3"/>
    <x v="1"/>
    <x v="0"/>
    <x v="0"/>
    <x v="1"/>
    <n v="73"/>
  </r>
  <r>
    <n v="1034"/>
    <x v="1"/>
    <n v="1790761"/>
    <x v="0"/>
    <x v="0"/>
    <x v="0"/>
    <x v="0"/>
    <x v="1"/>
    <n v="54"/>
  </r>
  <r>
    <n v="1035"/>
    <x v="0"/>
    <n v="1170360"/>
    <x v="4"/>
    <x v="1"/>
    <x v="0"/>
    <x v="0"/>
    <x v="0"/>
    <n v="61"/>
  </r>
  <r>
    <n v="1036"/>
    <x v="1"/>
    <n v="196106.25"/>
    <x v="0"/>
    <x v="0"/>
    <x v="0"/>
    <x v="0"/>
    <x v="0"/>
    <n v="38"/>
  </r>
  <r>
    <n v="1037"/>
    <x v="1"/>
    <n v="1510021"/>
    <x v="0"/>
    <x v="0"/>
    <x v="0"/>
    <x v="0"/>
    <x v="1"/>
    <n v="46"/>
  </r>
  <r>
    <n v="1038"/>
    <x v="0"/>
    <n v="297058"/>
    <x v="2"/>
    <x v="1"/>
    <x v="1"/>
    <x v="0"/>
    <x v="1"/>
    <n v="43"/>
  </r>
  <r>
    <n v="1039"/>
    <x v="1"/>
    <n v="465916"/>
    <x v="0"/>
    <x v="0"/>
    <x v="0"/>
    <x v="0"/>
    <x v="0"/>
    <n v="36"/>
  </r>
  <r>
    <n v="1040"/>
    <x v="1"/>
    <n v="632704.4"/>
    <x v="0"/>
    <x v="0"/>
    <x v="0"/>
    <x v="0"/>
    <x v="0"/>
    <n v="35"/>
  </r>
  <r>
    <n v="1041"/>
    <x v="1"/>
    <n v="952206"/>
    <x v="0"/>
    <x v="0"/>
    <x v="0"/>
    <x v="0"/>
    <x v="1"/>
    <n v="57"/>
  </r>
  <r>
    <n v="1042"/>
    <x v="0"/>
    <n v="1902994.84"/>
    <x v="0"/>
    <x v="0"/>
    <x v="0"/>
    <x v="0"/>
    <x v="0"/>
    <n v="40"/>
  </r>
  <r>
    <n v="1043"/>
    <x v="1"/>
    <n v="1215206.99"/>
    <x v="0"/>
    <x v="1"/>
    <x v="0"/>
    <x v="0"/>
    <x v="0"/>
    <n v="36"/>
  </r>
  <r>
    <n v="1044"/>
    <x v="1"/>
    <n v="518584.68"/>
    <x v="0"/>
    <x v="1"/>
    <x v="0"/>
    <x v="0"/>
    <x v="0"/>
    <n v="19"/>
  </r>
  <r>
    <n v="1045"/>
    <x v="1"/>
    <n v="426767.25"/>
    <x v="0"/>
    <x v="1"/>
    <x v="0"/>
    <x v="0"/>
    <x v="0"/>
    <n v="27"/>
  </r>
  <r>
    <n v="1046"/>
    <x v="0"/>
    <n v="325779.37"/>
    <x v="0"/>
    <x v="1"/>
    <x v="0"/>
    <x v="0"/>
    <x v="0"/>
    <n v="20"/>
  </r>
  <r>
    <n v="1047"/>
    <x v="0"/>
    <n v="355776"/>
    <x v="0"/>
    <x v="1"/>
    <x v="0"/>
    <x v="0"/>
    <x v="0"/>
    <n v="22"/>
  </r>
  <r>
    <n v="1048"/>
    <x v="0"/>
    <n v="150000"/>
    <x v="0"/>
    <x v="1"/>
    <x v="0"/>
    <x v="1"/>
    <x v="0"/>
    <n v="31"/>
  </r>
  <r>
    <n v="1049"/>
    <x v="0"/>
    <n v="297429"/>
    <x v="3"/>
    <x v="1"/>
    <x v="0"/>
    <x v="0"/>
    <x v="1"/>
    <n v="28"/>
  </r>
  <r>
    <n v="1050"/>
    <x v="0"/>
    <n v="327400"/>
    <x v="0"/>
    <x v="1"/>
    <x v="0"/>
    <x v="0"/>
    <x v="0"/>
    <n v="27"/>
  </r>
  <r>
    <n v="1051"/>
    <x v="0"/>
    <n v="4742229.6399999997"/>
    <x v="0"/>
    <x v="1"/>
    <x v="0"/>
    <x v="0"/>
    <x v="0"/>
    <n v="49"/>
  </r>
  <r>
    <n v="1052"/>
    <x v="1"/>
    <n v="396057"/>
    <x v="3"/>
    <x v="1"/>
    <x v="0"/>
    <x v="0"/>
    <x v="0"/>
    <n v="19"/>
  </r>
  <r>
    <n v="1053"/>
    <x v="0"/>
    <n v="1492126.5"/>
    <x v="0"/>
    <x v="0"/>
    <x v="0"/>
    <x v="0"/>
    <x v="0"/>
    <n v="41"/>
  </r>
  <r>
    <n v="1054"/>
    <x v="0"/>
    <n v="1301239"/>
    <x v="1"/>
    <x v="0"/>
    <x v="0"/>
    <x v="0"/>
    <x v="0"/>
    <n v="76"/>
  </r>
  <r>
    <n v="1055"/>
    <x v="1"/>
    <n v="359544.27"/>
    <x v="6"/>
    <x v="1"/>
    <x v="0"/>
    <x v="1"/>
    <x v="0"/>
    <n v="26"/>
  </r>
  <r>
    <n v="1056"/>
    <x v="1"/>
    <n v="297110"/>
    <x v="3"/>
    <x v="1"/>
    <x v="0"/>
    <x v="0"/>
    <x v="1"/>
    <n v="35"/>
  </r>
  <r>
    <n v="1057"/>
    <x v="1"/>
    <n v="467500.65"/>
    <x v="0"/>
    <x v="1"/>
    <x v="0"/>
    <x v="0"/>
    <x v="0"/>
    <n v="43"/>
  </r>
  <r>
    <n v="1058"/>
    <x v="1"/>
    <n v="297046"/>
    <x v="2"/>
    <x v="1"/>
    <x v="0"/>
    <x v="1"/>
    <x v="0"/>
    <n v="22"/>
  </r>
  <r>
    <n v="1059"/>
    <x v="0"/>
    <n v="276964.83"/>
    <x v="0"/>
    <x v="1"/>
    <x v="0"/>
    <x v="0"/>
    <x v="0"/>
    <n v="58"/>
  </r>
  <r>
    <n v="1060"/>
    <x v="0"/>
    <n v="360000"/>
    <x v="0"/>
    <x v="1"/>
    <x v="0"/>
    <x v="0"/>
    <x v="0"/>
    <n v="40"/>
  </r>
  <r>
    <n v="1061"/>
    <x v="0"/>
    <n v="491540.23"/>
    <x v="0"/>
    <x v="1"/>
    <x v="0"/>
    <x v="0"/>
    <x v="0"/>
    <n v="50"/>
  </r>
  <r>
    <n v="1062"/>
    <x v="1"/>
    <n v="307401"/>
    <x v="0"/>
    <x v="0"/>
    <x v="0"/>
    <x v="0"/>
    <x v="1"/>
    <n v="28"/>
  </r>
  <r>
    <n v="1063"/>
    <x v="0"/>
    <n v="141510.22"/>
    <x v="1"/>
    <x v="0"/>
    <x v="0"/>
    <x v="0"/>
    <x v="0"/>
    <n v="90"/>
  </r>
  <r>
    <n v="1064"/>
    <x v="1"/>
    <n v="721809"/>
    <x v="0"/>
    <x v="0"/>
    <x v="0"/>
    <x v="0"/>
    <x v="1"/>
    <n v="46"/>
  </r>
  <r>
    <n v="1065"/>
    <x v="0"/>
    <n v="363793"/>
    <x v="0"/>
    <x v="1"/>
    <x v="0"/>
    <x v="1"/>
    <x v="0"/>
    <n v="51"/>
  </r>
  <r>
    <n v="1066"/>
    <x v="0"/>
    <n v="592200"/>
    <x v="0"/>
    <x v="1"/>
    <x v="0"/>
    <x v="1"/>
    <x v="0"/>
    <n v="53"/>
  </r>
  <r>
    <n v="1067"/>
    <x v="1"/>
    <n v="2196851"/>
    <x v="0"/>
    <x v="1"/>
    <x v="0"/>
    <x v="0"/>
    <x v="0"/>
    <n v="41"/>
  </r>
  <r>
    <n v="1068"/>
    <x v="0"/>
    <n v="495108.62"/>
    <x v="0"/>
    <x v="0"/>
    <x v="0"/>
    <x v="0"/>
    <x v="0"/>
    <n v="25"/>
  </r>
  <r>
    <n v="1069"/>
    <x v="1"/>
    <n v="380000"/>
    <x v="0"/>
    <x v="1"/>
    <x v="0"/>
    <x v="0"/>
    <x v="0"/>
    <n v="57"/>
  </r>
  <r>
    <n v="1070"/>
    <x v="1"/>
    <n v="2183054.04"/>
    <x v="0"/>
    <x v="1"/>
    <x v="0"/>
    <x v="0"/>
    <x v="0"/>
    <n v="32"/>
  </r>
  <r>
    <n v="1071"/>
    <x v="0"/>
    <n v="651535"/>
    <x v="0"/>
    <x v="1"/>
    <x v="0"/>
    <x v="0"/>
    <x v="0"/>
    <n v="34"/>
  </r>
  <r>
    <n v="1072"/>
    <x v="1"/>
    <n v="278030"/>
    <x v="4"/>
    <x v="1"/>
    <x v="0"/>
    <x v="0"/>
    <x v="0"/>
    <n v="29"/>
  </r>
  <r>
    <n v="1073"/>
    <x v="0"/>
    <n v="299647"/>
    <x v="2"/>
    <x v="1"/>
    <x v="0"/>
    <x v="0"/>
    <x v="0"/>
    <n v="64"/>
  </r>
  <r>
    <n v="1074"/>
    <x v="1"/>
    <n v="347520"/>
    <x v="0"/>
    <x v="1"/>
    <x v="0"/>
    <x v="0"/>
    <x v="0"/>
    <n v="35"/>
  </r>
  <r>
    <n v="1075"/>
    <x v="0"/>
    <n v="594640"/>
    <x v="0"/>
    <x v="1"/>
    <x v="0"/>
    <x v="0"/>
    <x v="0"/>
    <n v="36"/>
  </r>
  <r>
    <n v="1076"/>
    <x v="0"/>
    <n v="207858"/>
    <x v="0"/>
    <x v="1"/>
    <x v="0"/>
    <x v="0"/>
    <x v="0"/>
    <n v="55"/>
  </r>
  <r>
    <n v="1077"/>
    <x v="0"/>
    <n v="3211392"/>
    <x v="0"/>
    <x v="0"/>
    <x v="0"/>
    <x v="0"/>
    <x v="0"/>
    <n v="60"/>
  </r>
  <r>
    <n v="1078"/>
    <x v="0"/>
    <n v="631550.63"/>
    <x v="0"/>
    <x v="1"/>
    <x v="0"/>
    <x v="0"/>
    <x v="0"/>
    <n v="38"/>
  </r>
  <r>
    <n v="1079"/>
    <x v="0"/>
    <n v="374222.12"/>
    <x v="0"/>
    <x v="1"/>
    <x v="0"/>
    <x v="0"/>
    <x v="0"/>
    <n v="31"/>
  </r>
  <r>
    <n v="1080"/>
    <x v="1"/>
    <n v="338166"/>
    <x v="2"/>
    <x v="1"/>
    <x v="0"/>
    <x v="0"/>
    <x v="0"/>
    <n v="63"/>
  </r>
  <r>
    <n v="1081"/>
    <x v="1"/>
    <n v="180000"/>
    <x v="0"/>
    <x v="1"/>
    <x v="0"/>
    <x v="1"/>
    <x v="0"/>
    <n v="78"/>
  </r>
  <r>
    <n v="1082"/>
    <x v="1"/>
    <n v="582638"/>
    <x v="3"/>
    <x v="1"/>
    <x v="0"/>
    <x v="1"/>
    <x v="1"/>
    <n v="60"/>
  </r>
  <r>
    <n v="1083"/>
    <x v="1"/>
    <n v="818240.4"/>
    <x v="0"/>
    <x v="1"/>
    <x v="0"/>
    <x v="0"/>
    <x v="0"/>
    <n v="26"/>
  </r>
  <r>
    <n v="1084"/>
    <x v="1"/>
    <n v="317915"/>
    <x v="0"/>
    <x v="1"/>
    <x v="0"/>
    <x v="0"/>
    <x v="0"/>
    <n v="41"/>
  </r>
  <r>
    <n v="1085"/>
    <x v="0"/>
    <n v="449694.75"/>
    <x v="0"/>
    <x v="1"/>
    <x v="0"/>
    <x v="0"/>
    <x v="0"/>
    <n v="21"/>
  </r>
  <r>
    <n v="1086"/>
    <x v="1"/>
    <n v="607000"/>
    <x v="0"/>
    <x v="1"/>
    <x v="0"/>
    <x v="0"/>
    <x v="0"/>
    <n v="41"/>
  </r>
  <r>
    <n v="1087"/>
    <x v="0"/>
    <n v="302470"/>
    <x v="3"/>
    <x v="1"/>
    <x v="0"/>
    <x v="0"/>
    <x v="1"/>
    <n v="31"/>
  </r>
  <r>
    <n v="1088"/>
    <x v="0"/>
    <n v="300000"/>
    <x v="0"/>
    <x v="1"/>
    <x v="0"/>
    <x v="0"/>
    <x v="0"/>
    <n v="58"/>
  </r>
  <r>
    <n v="1089"/>
    <x v="0"/>
    <n v="359543"/>
    <x v="0"/>
    <x v="1"/>
    <x v="0"/>
    <x v="0"/>
    <x v="0"/>
    <n v="20"/>
  </r>
  <r>
    <n v="1090"/>
    <x v="1"/>
    <n v="717302"/>
    <x v="0"/>
    <x v="1"/>
    <x v="0"/>
    <x v="0"/>
    <x v="0"/>
    <n v="42"/>
  </r>
  <r>
    <n v="1091"/>
    <x v="0"/>
    <n v="301597.40000000002"/>
    <x v="0"/>
    <x v="1"/>
    <x v="0"/>
    <x v="1"/>
    <x v="0"/>
    <n v="46"/>
  </r>
  <r>
    <n v="1092"/>
    <x v="1"/>
    <n v="297046"/>
    <x v="2"/>
    <x v="1"/>
    <x v="0"/>
    <x v="0"/>
    <x v="0"/>
    <n v="34"/>
  </r>
  <r>
    <n v="1093"/>
    <x v="0"/>
    <n v="700000"/>
    <x v="0"/>
    <x v="1"/>
    <x v="0"/>
    <x v="0"/>
    <x v="0"/>
    <n v="22"/>
  </r>
  <r>
    <n v="1094"/>
    <x v="1"/>
    <n v="384000"/>
    <x v="0"/>
    <x v="1"/>
    <x v="0"/>
    <x v="0"/>
    <x v="0"/>
    <n v="48"/>
  </r>
  <r>
    <n v="1095"/>
    <x v="0"/>
    <n v="783349.9"/>
    <x v="0"/>
    <x v="0"/>
    <x v="0"/>
    <x v="0"/>
    <x v="0"/>
    <n v="45"/>
  </r>
  <r>
    <n v="1096"/>
    <x v="0"/>
    <n v="1615550.07"/>
    <x v="0"/>
    <x v="1"/>
    <x v="0"/>
    <x v="0"/>
    <x v="1"/>
    <n v="37"/>
  </r>
  <r>
    <n v="1097"/>
    <x v="1"/>
    <n v="247663"/>
    <x v="0"/>
    <x v="1"/>
    <x v="0"/>
    <x v="0"/>
    <x v="0"/>
    <n v="19"/>
  </r>
  <r>
    <n v="1098"/>
    <x v="1"/>
    <n v="1267616.3899999999"/>
    <x v="0"/>
    <x v="1"/>
    <x v="0"/>
    <x v="0"/>
    <x v="0"/>
    <n v="35"/>
  </r>
  <r>
    <n v="1099"/>
    <x v="0"/>
    <n v="377999"/>
    <x v="3"/>
    <x v="1"/>
    <x v="0"/>
    <x v="0"/>
    <x v="1"/>
    <n v="37"/>
  </r>
  <r>
    <n v="1100"/>
    <x v="1"/>
    <n v="297044"/>
    <x v="2"/>
    <x v="1"/>
    <x v="0"/>
    <x v="0"/>
    <x v="0"/>
    <n v="53"/>
  </r>
  <r>
    <n v="1101"/>
    <x v="0"/>
    <n v="278030"/>
    <x v="4"/>
    <x v="1"/>
    <x v="0"/>
    <x v="0"/>
    <x v="0"/>
    <n v="24"/>
  </r>
  <r>
    <n v="1102"/>
    <x v="0"/>
    <n v="297045"/>
    <x v="3"/>
    <x v="1"/>
    <x v="0"/>
    <x v="0"/>
    <x v="1"/>
    <n v="33"/>
  </r>
  <r>
    <n v="1103"/>
    <x v="0"/>
    <n v="239460"/>
    <x v="0"/>
    <x v="1"/>
    <x v="0"/>
    <x v="0"/>
    <x v="0"/>
    <n v="26"/>
  </r>
  <r>
    <n v="1104"/>
    <x v="0"/>
    <n v="331181"/>
    <x v="3"/>
    <x v="1"/>
    <x v="0"/>
    <x v="1"/>
    <x v="1"/>
    <n v="30"/>
  </r>
  <r>
    <n v="1105"/>
    <x v="0"/>
    <n v="580840.93999999994"/>
    <x v="0"/>
    <x v="1"/>
    <x v="0"/>
    <x v="0"/>
    <x v="0"/>
    <n v="37"/>
  </r>
  <r>
    <n v="1106"/>
    <x v="1"/>
    <n v="850000"/>
    <x v="0"/>
    <x v="1"/>
    <x v="0"/>
    <x v="0"/>
    <x v="0"/>
    <n v="38"/>
  </r>
  <r>
    <n v="1107"/>
    <x v="0"/>
    <n v="367500"/>
    <x v="0"/>
    <x v="1"/>
    <x v="0"/>
    <x v="0"/>
    <x v="0"/>
    <n v="32"/>
  </r>
  <r>
    <n v="1108"/>
    <x v="0"/>
    <n v="594092"/>
    <x v="3"/>
    <x v="1"/>
    <x v="0"/>
    <x v="0"/>
    <x v="0"/>
    <n v="62"/>
  </r>
  <r>
    <n v="1109"/>
    <x v="1"/>
    <n v="297046"/>
    <x v="3"/>
    <x v="1"/>
    <x v="0"/>
    <x v="0"/>
    <x v="0"/>
    <n v="33"/>
  </r>
  <r>
    <n v="1110"/>
    <x v="0"/>
    <n v="429000"/>
    <x v="0"/>
    <x v="1"/>
    <x v="0"/>
    <x v="1"/>
    <x v="0"/>
    <n v="53"/>
  </r>
  <r>
    <n v="1111"/>
    <x v="0"/>
    <n v="460742.68"/>
    <x v="0"/>
    <x v="1"/>
    <x v="0"/>
    <x v="0"/>
    <x v="0"/>
    <n v="34"/>
  </r>
  <r>
    <n v="1112"/>
    <x v="1"/>
    <n v="469397.06"/>
    <x v="0"/>
    <x v="1"/>
    <x v="0"/>
    <x v="0"/>
    <x v="0"/>
    <n v="21"/>
  </r>
  <r>
    <n v="1113"/>
    <x v="0"/>
    <n v="509509"/>
    <x v="3"/>
    <x v="1"/>
    <x v="0"/>
    <x v="0"/>
    <x v="1"/>
    <n v="48"/>
  </r>
  <r>
    <n v="1114"/>
    <x v="1"/>
    <n v="297046"/>
    <x v="2"/>
    <x v="1"/>
    <x v="0"/>
    <x v="0"/>
    <x v="0"/>
    <n v="43"/>
  </r>
  <r>
    <n v="1115"/>
    <x v="1"/>
    <n v="326036"/>
    <x v="0"/>
    <x v="1"/>
    <x v="0"/>
    <x v="0"/>
    <x v="1"/>
    <n v="54"/>
  </r>
  <r>
    <n v="1116"/>
    <x v="0"/>
    <n v="297046"/>
    <x v="3"/>
    <x v="1"/>
    <x v="0"/>
    <x v="0"/>
    <x v="0"/>
    <n v="53"/>
  </r>
  <r>
    <n v="1117"/>
    <x v="0"/>
    <n v="425000"/>
    <x v="0"/>
    <x v="1"/>
    <x v="0"/>
    <x v="0"/>
    <x v="0"/>
    <n v="20"/>
  </r>
  <r>
    <n v="1118"/>
    <x v="0"/>
    <n v="1427100.52"/>
    <x v="0"/>
    <x v="0"/>
    <x v="0"/>
    <x v="0"/>
    <x v="0"/>
    <n v="44"/>
  </r>
  <r>
    <n v="1119"/>
    <x v="0"/>
    <n v="321287"/>
    <x v="2"/>
    <x v="1"/>
    <x v="0"/>
    <x v="0"/>
    <x v="0"/>
    <n v="54"/>
  </r>
  <r>
    <n v="1120"/>
    <x v="0"/>
    <n v="610142"/>
    <x v="3"/>
    <x v="1"/>
    <x v="0"/>
    <x v="0"/>
    <x v="0"/>
    <n v="61"/>
  </r>
  <r>
    <n v="1121"/>
    <x v="0"/>
    <n v="1602501"/>
    <x v="1"/>
    <x v="0"/>
    <x v="0"/>
    <x v="0"/>
    <x v="0"/>
    <n v="60"/>
  </r>
  <r>
    <n v="1122"/>
    <x v="0"/>
    <n v="440086.31"/>
    <x v="0"/>
    <x v="1"/>
    <x v="0"/>
    <x v="0"/>
    <x v="0"/>
    <n v="53"/>
  </r>
  <r>
    <n v="1123"/>
    <x v="0"/>
    <n v="812849"/>
    <x v="2"/>
    <x v="1"/>
    <x v="0"/>
    <x v="1"/>
    <x v="0"/>
    <n v="74"/>
  </r>
  <r>
    <n v="1124"/>
    <x v="0"/>
    <n v="449060"/>
    <x v="0"/>
    <x v="0"/>
    <x v="0"/>
    <x v="0"/>
    <x v="1"/>
    <n v="58"/>
  </r>
  <r>
    <n v="1125"/>
    <x v="0"/>
    <n v="326753"/>
    <x v="2"/>
    <x v="1"/>
    <x v="0"/>
    <x v="0"/>
    <x v="0"/>
    <n v="42"/>
  </r>
  <r>
    <n v="1126"/>
    <x v="0"/>
    <n v="364062.51"/>
    <x v="0"/>
    <x v="1"/>
    <x v="0"/>
    <x v="0"/>
    <x v="0"/>
    <n v="27"/>
  </r>
  <r>
    <n v="1127"/>
    <x v="0"/>
    <n v="278030.99"/>
    <x v="4"/>
    <x v="1"/>
    <x v="0"/>
    <x v="0"/>
    <x v="0"/>
    <n v="31"/>
  </r>
  <r>
    <n v="1128"/>
    <x v="0"/>
    <n v="876640.38"/>
    <x v="0"/>
    <x v="1"/>
    <x v="0"/>
    <x v="0"/>
    <x v="0"/>
    <n v="49"/>
  </r>
  <r>
    <n v="1129"/>
    <x v="0"/>
    <n v="288203"/>
    <x v="0"/>
    <x v="0"/>
    <x v="0"/>
    <x v="0"/>
    <x v="1"/>
    <n v="26"/>
  </r>
  <r>
    <n v="1130"/>
    <x v="0"/>
    <n v="51450.83"/>
    <x v="0"/>
    <x v="1"/>
    <x v="0"/>
    <x v="1"/>
    <x v="0"/>
    <n v="50"/>
  </r>
  <r>
    <n v="1131"/>
    <x v="0"/>
    <n v="538446.65"/>
    <x v="0"/>
    <x v="1"/>
    <x v="0"/>
    <x v="0"/>
    <x v="0"/>
    <n v="28"/>
  </r>
  <r>
    <n v="1132"/>
    <x v="1"/>
    <n v="198257.15"/>
    <x v="1"/>
    <x v="0"/>
    <x v="0"/>
    <x v="0"/>
    <x v="0"/>
    <n v="97"/>
  </r>
  <r>
    <n v="1133"/>
    <x v="0"/>
    <n v="278030"/>
    <x v="4"/>
    <x v="1"/>
    <x v="0"/>
    <x v="1"/>
    <x v="0"/>
    <n v="39"/>
  </r>
  <r>
    <n v="1134"/>
    <x v="0"/>
    <n v="636889"/>
    <x v="3"/>
    <x v="1"/>
    <x v="0"/>
    <x v="0"/>
    <x v="1"/>
    <n v="49"/>
  </r>
  <r>
    <n v="1135"/>
    <x v="0"/>
    <n v="600000"/>
    <x v="0"/>
    <x v="1"/>
    <x v="0"/>
    <x v="1"/>
    <x v="1"/>
    <n v="58"/>
  </r>
  <r>
    <n v="1136"/>
    <x v="1"/>
    <n v="297139"/>
    <x v="2"/>
    <x v="1"/>
    <x v="1"/>
    <x v="0"/>
    <x v="1"/>
    <n v="41"/>
  </r>
  <r>
    <n v="1137"/>
    <x v="1"/>
    <n v="277000"/>
    <x v="0"/>
    <x v="1"/>
    <x v="0"/>
    <x v="0"/>
    <x v="0"/>
    <n v="46"/>
  </r>
  <r>
    <n v="1138"/>
    <x v="0"/>
    <n v="635014"/>
    <x v="3"/>
    <x v="1"/>
    <x v="0"/>
    <x v="0"/>
    <x v="0"/>
    <n v="51"/>
  </r>
  <r>
    <n v="1139"/>
    <x v="0"/>
    <n v="79912"/>
    <x v="0"/>
    <x v="1"/>
    <x v="0"/>
    <x v="0"/>
    <x v="0"/>
    <n v="19"/>
  </r>
  <r>
    <n v="1140"/>
    <x v="0"/>
    <n v="393512.27"/>
    <x v="0"/>
    <x v="1"/>
    <x v="0"/>
    <x v="0"/>
    <x v="0"/>
    <n v="44"/>
  </r>
  <r>
    <n v="1141"/>
    <x v="1"/>
    <n v="297046"/>
    <x v="2"/>
    <x v="1"/>
    <x v="0"/>
    <x v="0"/>
    <x v="1"/>
    <n v="21"/>
  </r>
  <r>
    <n v="1142"/>
    <x v="1"/>
    <n v="125736.88"/>
    <x v="0"/>
    <x v="0"/>
    <x v="0"/>
    <x v="0"/>
    <x v="0"/>
    <n v="34"/>
  </r>
  <r>
    <n v="1143"/>
    <x v="0"/>
    <n v="1279854.5"/>
    <x v="0"/>
    <x v="0"/>
    <x v="0"/>
    <x v="0"/>
    <x v="0"/>
    <n v="39"/>
  </r>
  <r>
    <n v="1144"/>
    <x v="1"/>
    <n v="385000"/>
    <x v="0"/>
    <x v="1"/>
    <x v="0"/>
    <x v="0"/>
    <x v="0"/>
    <n v="25"/>
  </r>
  <r>
    <n v="1145"/>
    <x v="0"/>
    <n v="555522"/>
    <x v="0"/>
    <x v="1"/>
    <x v="0"/>
    <x v="0"/>
    <x v="0"/>
    <n v="53"/>
  </r>
  <r>
    <n v="1146"/>
    <x v="0"/>
    <n v="1190185.8999999999"/>
    <x v="0"/>
    <x v="0"/>
    <x v="0"/>
    <x v="0"/>
    <x v="0"/>
    <n v="44"/>
  </r>
  <r>
    <n v="1147"/>
    <x v="1"/>
    <n v="550590.5"/>
    <x v="0"/>
    <x v="0"/>
    <x v="0"/>
    <x v="0"/>
    <x v="0"/>
    <n v="26"/>
  </r>
  <r>
    <n v="1148"/>
    <x v="0"/>
    <n v="297046"/>
    <x v="3"/>
    <x v="1"/>
    <x v="0"/>
    <x v="0"/>
    <x v="0"/>
    <n v="50"/>
  </r>
  <r>
    <n v="1149"/>
    <x v="1"/>
    <n v="475006"/>
    <x v="0"/>
    <x v="1"/>
    <x v="0"/>
    <x v="0"/>
    <x v="0"/>
    <n v="24"/>
  </r>
  <r>
    <n v="1150"/>
    <x v="1"/>
    <n v="356649"/>
    <x v="3"/>
    <x v="1"/>
    <x v="0"/>
    <x v="0"/>
    <x v="1"/>
    <n v="48"/>
  </r>
  <r>
    <n v="1151"/>
    <x v="0"/>
    <n v="278030"/>
    <x v="4"/>
    <x v="1"/>
    <x v="0"/>
    <x v="0"/>
    <x v="0"/>
    <n v="38"/>
  </r>
  <r>
    <n v="1152"/>
    <x v="1"/>
    <n v="290000"/>
    <x v="0"/>
    <x v="1"/>
    <x v="0"/>
    <x v="0"/>
    <x v="0"/>
    <n v="57"/>
  </r>
  <r>
    <n v="1153"/>
    <x v="1"/>
    <n v="1122731"/>
    <x v="1"/>
    <x v="0"/>
    <x v="0"/>
    <x v="0"/>
    <x v="0"/>
    <n v="63"/>
  </r>
  <r>
    <n v="1154"/>
    <x v="1"/>
    <n v="1551166.5"/>
    <x v="0"/>
    <x v="0"/>
    <x v="0"/>
    <x v="0"/>
    <x v="0"/>
    <n v="31"/>
  </r>
  <r>
    <n v="1155"/>
    <x v="1"/>
    <n v="479260"/>
    <x v="0"/>
    <x v="1"/>
    <x v="0"/>
    <x v="0"/>
    <x v="0"/>
    <n v="28"/>
  </r>
  <r>
    <n v="1156"/>
    <x v="1"/>
    <n v="1235915"/>
    <x v="1"/>
    <x v="0"/>
    <x v="0"/>
    <x v="0"/>
    <x v="0"/>
    <n v="64"/>
  </r>
  <r>
    <n v="1157"/>
    <x v="0"/>
    <n v="454230.29"/>
    <x v="0"/>
    <x v="0"/>
    <x v="0"/>
    <x v="0"/>
    <x v="0"/>
    <n v="42"/>
  </r>
  <r>
    <n v="1158"/>
    <x v="0"/>
    <n v="767326.7"/>
    <x v="0"/>
    <x v="0"/>
    <x v="0"/>
    <x v="0"/>
    <x v="0"/>
    <n v="37"/>
  </r>
  <r>
    <n v="1159"/>
    <x v="0"/>
    <n v="322474"/>
    <x v="3"/>
    <x v="1"/>
    <x v="0"/>
    <x v="0"/>
    <x v="1"/>
    <n v="28"/>
  </r>
  <r>
    <n v="1160"/>
    <x v="1"/>
    <n v="400000"/>
    <x v="0"/>
    <x v="1"/>
    <x v="0"/>
    <x v="0"/>
    <x v="1"/>
    <n v="37"/>
  </r>
  <r>
    <n v="1161"/>
    <x v="0"/>
    <n v="445799.84"/>
    <x v="0"/>
    <x v="1"/>
    <x v="0"/>
    <x v="1"/>
    <x v="0"/>
    <n v="34"/>
  </r>
  <r>
    <n v="1162"/>
    <x v="0"/>
    <n v="297046"/>
    <x v="2"/>
    <x v="1"/>
    <x v="0"/>
    <x v="0"/>
    <x v="0"/>
    <n v="48"/>
  </r>
  <r>
    <n v="1163"/>
    <x v="1"/>
    <n v="627720.31000000006"/>
    <x v="0"/>
    <x v="1"/>
    <x v="0"/>
    <x v="0"/>
    <x v="0"/>
    <n v="20"/>
  </r>
  <r>
    <n v="1164"/>
    <x v="0"/>
    <n v="540000"/>
    <x v="0"/>
    <x v="1"/>
    <x v="0"/>
    <x v="0"/>
    <x v="0"/>
    <n v="28"/>
  </r>
  <r>
    <n v="1165"/>
    <x v="1"/>
    <n v="475832.5"/>
    <x v="0"/>
    <x v="1"/>
    <x v="0"/>
    <x v="0"/>
    <x v="0"/>
    <n v="26"/>
  </r>
  <r>
    <n v="1166"/>
    <x v="0"/>
    <n v="324516.38"/>
    <x v="0"/>
    <x v="0"/>
    <x v="0"/>
    <x v="0"/>
    <x v="0"/>
    <n v="54"/>
  </r>
  <r>
    <n v="1167"/>
    <x v="1"/>
    <n v="3300500"/>
    <x v="0"/>
    <x v="1"/>
    <x v="0"/>
    <x v="0"/>
    <x v="0"/>
    <n v="48"/>
  </r>
  <r>
    <n v="1168"/>
    <x v="0"/>
    <n v="387626"/>
    <x v="3"/>
    <x v="1"/>
    <x v="0"/>
    <x v="0"/>
    <x v="1"/>
    <n v="32"/>
  </r>
  <r>
    <n v="1169"/>
    <x v="0"/>
    <n v="802029"/>
    <x v="3"/>
    <x v="1"/>
    <x v="0"/>
    <x v="0"/>
    <x v="0"/>
    <n v="60"/>
  </r>
  <r>
    <n v="1170"/>
    <x v="0"/>
    <n v="331171"/>
    <x v="0"/>
    <x v="1"/>
    <x v="0"/>
    <x v="0"/>
    <x v="0"/>
    <n v="47"/>
  </r>
  <r>
    <n v="1171"/>
    <x v="0"/>
    <n v="3652052.72"/>
    <x v="1"/>
    <x v="0"/>
    <x v="0"/>
    <x v="0"/>
    <x v="0"/>
    <n v="67"/>
  </r>
  <r>
    <n v="1172"/>
    <x v="0"/>
    <n v="2036980.28"/>
    <x v="0"/>
    <x v="1"/>
    <x v="0"/>
    <x v="0"/>
    <x v="0"/>
    <n v="36"/>
  </r>
  <r>
    <n v="1173"/>
    <x v="0"/>
    <n v="279463.71999999997"/>
    <x v="1"/>
    <x v="0"/>
    <x v="0"/>
    <x v="0"/>
    <x v="0"/>
    <n v="72"/>
  </r>
  <r>
    <n v="1174"/>
    <x v="0"/>
    <n v="170013.99"/>
    <x v="0"/>
    <x v="1"/>
    <x v="0"/>
    <x v="0"/>
    <x v="0"/>
    <n v="40"/>
  </r>
  <r>
    <n v="1175"/>
    <x v="1"/>
    <n v="307580"/>
    <x v="0"/>
    <x v="1"/>
    <x v="0"/>
    <x v="0"/>
    <x v="0"/>
    <n v="19"/>
  </r>
  <r>
    <n v="1176"/>
    <x v="0"/>
    <n v="729689.4"/>
    <x v="0"/>
    <x v="1"/>
    <x v="0"/>
    <x v="1"/>
    <x v="0"/>
    <n v="38"/>
  </r>
  <r>
    <n v="1177"/>
    <x v="1"/>
    <n v="287862.75"/>
    <x v="0"/>
    <x v="0"/>
    <x v="0"/>
    <x v="0"/>
    <x v="0"/>
    <n v="56"/>
  </r>
  <r>
    <n v="1178"/>
    <x v="0"/>
    <n v="420583.35"/>
    <x v="0"/>
    <x v="1"/>
    <x v="0"/>
    <x v="0"/>
    <x v="0"/>
    <n v="42"/>
  </r>
  <r>
    <n v="1179"/>
    <x v="1"/>
    <n v="716640"/>
    <x v="0"/>
    <x v="1"/>
    <x v="0"/>
    <x v="0"/>
    <x v="0"/>
    <n v="31"/>
  </r>
  <r>
    <n v="1180"/>
    <x v="0"/>
    <n v="330000"/>
    <x v="0"/>
    <x v="1"/>
    <x v="0"/>
    <x v="1"/>
    <x v="1"/>
    <n v="56"/>
  </r>
  <r>
    <n v="1181"/>
    <x v="0"/>
    <n v="389716.32"/>
    <x v="0"/>
    <x v="1"/>
    <x v="0"/>
    <x v="0"/>
    <x v="0"/>
    <n v="50"/>
  </r>
  <r>
    <n v="1182"/>
    <x v="1"/>
    <n v="297046"/>
    <x v="2"/>
    <x v="1"/>
    <x v="0"/>
    <x v="0"/>
    <x v="0"/>
    <n v="42"/>
  </r>
  <r>
    <n v="1183"/>
    <x v="1"/>
    <n v="299647"/>
    <x v="2"/>
    <x v="1"/>
    <x v="0"/>
    <x v="0"/>
    <x v="0"/>
    <n v="83"/>
  </r>
  <r>
    <n v="1184"/>
    <x v="1"/>
    <n v="530654.96"/>
    <x v="0"/>
    <x v="1"/>
    <x v="0"/>
    <x v="0"/>
    <x v="0"/>
    <n v="26"/>
  </r>
  <r>
    <n v="1185"/>
    <x v="1"/>
    <n v="580000"/>
    <x v="0"/>
    <x v="1"/>
    <x v="0"/>
    <x v="0"/>
    <x v="0"/>
    <n v="29"/>
  </r>
  <r>
    <n v="1186"/>
    <x v="1"/>
    <n v="590156.81999999995"/>
    <x v="0"/>
    <x v="1"/>
    <x v="0"/>
    <x v="0"/>
    <x v="0"/>
    <n v="27"/>
  </r>
  <r>
    <n v="1187"/>
    <x v="1"/>
    <n v="1136716.6599999999"/>
    <x v="0"/>
    <x v="1"/>
    <x v="0"/>
    <x v="0"/>
    <x v="0"/>
    <n v="27"/>
  </r>
  <r>
    <n v="1188"/>
    <x v="0"/>
    <n v="458557"/>
    <x v="3"/>
    <x v="1"/>
    <x v="0"/>
    <x v="0"/>
    <x v="0"/>
    <n v="42"/>
  </r>
  <r>
    <n v="1189"/>
    <x v="0"/>
    <n v="1273490.6299999999"/>
    <x v="0"/>
    <x v="1"/>
    <x v="0"/>
    <x v="0"/>
    <x v="0"/>
    <n v="27"/>
  </r>
  <r>
    <n v="1190"/>
    <x v="0"/>
    <n v="403983"/>
    <x v="3"/>
    <x v="1"/>
    <x v="0"/>
    <x v="0"/>
    <x v="1"/>
    <n v="43"/>
  </r>
  <r>
    <n v="1191"/>
    <x v="0"/>
    <n v="1646695"/>
    <x v="0"/>
    <x v="0"/>
    <x v="0"/>
    <x v="0"/>
    <x v="1"/>
    <n v="54"/>
  </r>
  <r>
    <n v="1192"/>
    <x v="1"/>
    <n v="634764"/>
    <x v="1"/>
    <x v="0"/>
    <x v="0"/>
    <x v="0"/>
    <x v="0"/>
    <n v="69"/>
  </r>
  <r>
    <n v="1193"/>
    <x v="0"/>
    <n v="303131"/>
    <x v="1"/>
    <x v="0"/>
    <x v="0"/>
    <x v="0"/>
    <x v="0"/>
    <n v="88"/>
  </r>
  <r>
    <n v="1194"/>
    <x v="1"/>
    <n v="298751"/>
    <x v="3"/>
    <x v="1"/>
    <x v="0"/>
    <x v="0"/>
    <x v="1"/>
    <n v="36"/>
  </r>
  <r>
    <n v="1195"/>
    <x v="1"/>
    <n v="220000"/>
    <x v="0"/>
    <x v="1"/>
    <x v="0"/>
    <x v="0"/>
    <x v="0"/>
    <n v="25"/>
  </r>
  <r>
    <n v="1196"/>
    <x v="0"/>
    <n v="446228"/>
    <x v="0"/>
    <x v="1"/>
    <x v="0"/>
    <x v="0"/>
    <x v="0"/>
    <n v="30"/>
  </r>
  <r>
    <n v="1197"/>
    <x v="0"/>
    <n v="24000"/>
    <x v="0"/>
    <x v="1"/>
    <x v="0"/>
    <x v="1"/>
    <x v="0"/>
    <n v="35"/>
  </r>
  <r>
    <n v="1198"/>
    <x v="0"/>
    <n v="120159.3"/>
    <x v="0"/>
    <x v="1"/>
    <x v="0"/>
    <x v="0"/>
    <x v="0"/>
    <n v="66"/>
  </r>
  <r>
    <n v="1199"/>
    <x v="0"/>
    <n v="296822.51"/>
    <x v="0"/>
    <x v="1"/>
    <x v="0"/>
    <x v="1"/>
    <x v="0"/>
    <n v="27"/>
  </r>
  <r>
    <n v="1200"/>
    <x v="1"/>
    <n v="278031"/>
    <x v="2"/>
    <x v="1"/>
    <x v="0"/>
    <x v="0"/>
    <x v="1"/>
    <n v="46"/>
  </r>
  <r>
    <n v="1201"/>
    <x v="0"/>
    <n v="305704"/>
    <x v="3"/>
    <x v="1"/>
    <x v="0"/>
    <x v="0"/>
    <x v="1"/>
    <n v="62"/>
  </r>
  <r>
    <n v="1202"/>
    <x v="1"/>
    <n v="164917"/>
    <x v="0"/>
    <x v="0"/>
    <x v="0"/>
    <x v="0"/>
    <x v="0"/>
    <n v="42"/>
  </r>
  <r>
    <n v="1203"/>
    <x v="0"/>
    <n v="278030"/>
    <x v="4"/>
    <x v="1"/>
    <x v="0"/>
    <x v="0"/>
    <x v="1"/>
    <n v="68"/>
  </r>
  <r>
    <n v="1204"/>
    <x v="0"/>
    <n v="297046"/>
    <x v="3"/>
    <x v="1"/>
    <x v="0"/>
    <x v="1"/>
    <x v="1"/>
    <n v="51"/>
  </r>
  <r>
    <n v="1205"/>
    <x v="0"/>
    <n v="1489400.5"/>
    <x v="0"/>
    <x v="0"/>
    <x v="0"/>
    <x v="0"/>
    <x v="0"/>
    <n v="33"/>
  </r>
  <r>
    <n v="1206"/>
    <x v="0"/>
    <n v="355741"/>
    <x v="3"/>
    <x v="1"/>
    <x v="0"/>
    <x v="0"/>
    <x v="1"/>
    <n v="66"/>
  </r>
  <r>
    <n v="1207"/>
    <x v="1"/>
    <n v="314828.5"/>
    <x v="0"/>
    <x v="1"/>
    <x v="0"/>
    <x v="1"/>
    <x v="0"/>
    <n v="22"/>
  </r>
  <r>
    <n v="1208"/>
    <x v="1"/>
    <n v="297045"/>
    <x v="2"/>
    <x v="1"/>
    <x v="0"/>
    <x v="0"/>
    <x v="0"/>
    <n v="49"/>
  </r>
  <r>
    <n v="1209"/>
    <x v="0"/>
    <n v="3355438.16"/>
    <x v="0"/>
    <x v="0"/>
    <x v="0"/>
    <x v="0"/>
    <x v="0"/>
    <n v="34"/>
  </r>
  <r>
    <n v="1210"/>
    <x v="0"/>
    <n v="278030"/>
    <x v="4"/>
    <x v="1"/>
    <x v="0"/>
    <x v="0"/>
    <x v="0"/>
    <n v="42"/>
  </r>
  <r>
    <n v="1211"/>
    <x v="0"/>
    <n v="1177801"/>
    <x v="1"/>
    <x v="0"/>
    <x v="0"/>
    <x v="0"/>
    <x v="0"/>
    <n v="82"/>
  </r>
  <r>
    <n v="1212"/>
    <x v="0"/>
    <n v="297046"/>
    <x v="3"/>
    <x v="1"/>
    <x v="0"/>
    <x v="0"/>
    <x v="0"/>
    <n v="38"/>
  </r>
  <r>
    <n v="1213"/>
    <x v="0"/>
    <n v="278030"/>
    <x v="4"/>
    <x v="1"/>
    <x v="0"/>
    <x v="0"/>
    <x v="0"/>
    <n v="64"/>
  </r>
  <r>
    <n v="1214"/>
    <x v="0"/>
    <n v="3580557"/>
    <x v="1"/>
    <x v="0"/>
    <x v="0"/>
    <x v="0"/>
    <x v="0"/>
    <n v="82"/>
  </r>
  <r>
    <n v="1215"/>
    <x v="0"/>
    <n v="159780"/>
    <x v="0"/>
    <x v="1"/>
    <x v="0"/>
    <x v="1"/>
    <x v="1"/>
    <n v="37"/>
  </r>
  <r>
    <n v="1216"/>
    <x v="0"/>
    <n v="592110"/>
    <x v="0"/>
    <x v="1"/>
    <x v="0"/>
    <x v="0"/>
    <x v="0"/>
    <n v="21"/>
  </r>
  <r>
    <n v="1217"/>
    <x v="0"/>
    <n v="640705.61"/>
    <x v="0"/>
    <x v="1"/>
    <x v="0"/>
    <x v="1"/>
    <x v="0"/>
    <n v="25"/>
  </r>
  <r>
    <n v="1218"/>
    <x v="0"/>
    <n v="3000000"/>
    <x v="0"/>
    <x v="1"/>
    <x v="0"/>
    <x v="0"/>
    <x v="0"/>
    <n v="53"/>
  </r>
  <r>
    <n v="1219"/>
    <x v="0"/>
    <n v="286990.48"/>
    <x v="0"/>
    <x v="1"/>
    <x v="0"/>
    <x v="0"/>
    <x v="0"/>
    <n v="20"/>
  </r>
  <r>
    <n v="1220"/>
    <x v="1"/>
    <n v="297046"/>
    <x v="2"/>
    <x v="1"/>
    <x v="0"/>
    <x v="1"/>
    <x v="0"/>
    <n v="19"/>
  </r>
  <r>
    <n v="1221"/>
    <x v="1"/>
    <n v="486139.05"/>
    <x v="0"/>
    <x v="1"/>
    <x v="0"/>
    <x v="0"/>
    <x v="0"/>
    <n v="48"/>
  </r>
  <r>
    <n v="1222"/>
    <x v="0"/>
    <n v="404181.98"/>
    <x v="0"/>
    <x v="1"/>
    <x v="0"/>
    <x v="1"/>
    <x v="0"/>
    <n v="57"/>
  </r>
  <r>
    <n v="1223"/>
    <x v="0"/>
    <n v="297046"/>
    <x v="2"/>
    <x v="1"/>
    <x v="0"/>
    <x v="0"/>
    <x v="0"/>
    <n v="31"/>
  </r>
  <r>
    <n v="1224"/>
    <x v="1"/>
    <n v="227097.48"/>
    <x v="0"/>
    <x v="1"/>
    <x v="0"/>
    <x v="0"/>
    <x v="0"/>
    <n v="36"/>
  </r>
  <r>
    <n v="1225"/>
    <x v="0"/>
    <n v="415869"/>
    <x v="3"/>
    <x v="1"/>
    <x v="0"/>
    <x v="1"/>
    <x v="1"/>
    <n v="61"/>
  </r>
  <r>
    <n v="1226"/>
    <x v="1"/>
    <n v="418017"/>
    <x v="0"/>
    <x v="1"/>
    <x v="0"/>
    <x v="0"/>
    <x v="0"/>
    <n v="33"/>
  </r>
  <r>
    <n v="1227"/>
    <x v="0"/>
    <n v="403320.12"/>
    <x v="0"/>
    <x v="1"/>
    <x v="0"/>
    <x v="0"/>
    <x v="0"/>
    <n v="40"/>
  </r>
  <r>
    <n v="1228"/>
    <x v="1"/>
    <n v="293611"/>
    <x v="3"/>
    <x v="1"/>
    <x v="0"/>
    <x v="0"/>
    <x v="0"/>
    <n v="29"/>
  </r>
  <r>
    <n v="1229"/>
    <x v="0"/>
    <n v="404463"/>
    <x v="3"/>
    <x v="1"/>
    <x v="0"/>
    <x v="0"/>
    <x v="1"/>
    <n v="57"/>
  </r>
  <r>
    <n v="1230"/>
    <x v="0"/>
    <n v="790612.8"/>
    <x v="0"/>
    <x v="1"/>
    <x v="0"/>
    <x v="0"/>
    <x v="0"/>
    <n v="45"/>
  </r>
  <r>
    <n v="1231"/>
    <x v="1"/>
    <n v="351475.79"/>
    <x v="0"/>
    <x v="1"/>
    <x v="0"/>
    <x v="0"/>
    <x v="0"/>
    <n v="33"/>
  </r>
  <r>
    <n v="1232"/>
    <x v="0"/>
    <n v="140000"/>
    <x v="0"/>
    <x v="1"/>
    <x v="0"/>
    <x v="0"/>
    <x v="0"/>
    <n v="24"/>
  </r>
  <r>
    <n v="1233"/>
    <x v="0"/>
    <n v="367656"/>
    <x v="0"/>
    <x v="1"/>
    <x v="0"/>
    <x v="0"/>
    <x v="0"/>
    <n v="46"/>
  </r>
  <r>
    <n v="1234"/>
    <x v="0"/>
    <n v="437356.05"/>
    <x v="0"/>
    <x v="1"/>
    <x v="0"/>
    <x v="1"/>
    <x v="0"/>
    <n v="29"/>
  </r>
  <r>
    <n v="1235"/>
    <x v="1"/>
    <n v="650000"/>
    <x v="0"/>
    <x v="1"/>
    <x v="0"/>
    <x v="0"/>
    <x v="0"/>
    <n v="39"/>
  </r>
  <r>
    <n v="1236"/>
    <x v="0"/>
    <n v="297046"/>
    <x v="3"/>
    <x v="1"/>
    <x v="0"/>
    <x v="0"/>
    <x v="1"/>
    <n v="30"/>
  </r>
  <r>
    <n v="1237"/>
    <x v="1"/>
    <n v="694194"/>
    <x v="0"/>
    <x v="0"/>
    <x v="0"/>
    <x v="0"/>
    <x v="0"/>
    <n v="33"/>
  </r>
  <r>
    <n v="1238"/>
    <x v="0"/>
    <n v="297046"/>
    <x v="2"/>
    <x v="1"/>
    <x v="0"/>
    <x v="1"/>
    <x v="0"/>
    <n v="26"/>
  </r>
  <r>
    <n v="1239"/>
    <x v="1"/>
    <n v="1990669.08"/>
    <x v="0"/>
    <x v="0"/>
    <x v="0"/>
    <x v="0"/>
    <x v="0"/>
    <n v="38"/>
  </r>
  <r>
    <n v="1240"/>
    <x v="0"/>
    <n v="716480.5"/>
    <x v="0"/>
    <x v="0"/>
    <x v="0"/>
    <x v="0"/>
    <x v="0"/>
    <n v="59"/>
  </r>
  <r>
    <n v="1241"/>
    <x v="0"/>
    <n v="629602.69999999995"/>
    <x v="0"/>
    <x v="1"/>
    <x v="0"/>
    <x v="0"/>
    <x v="0"/>
    <n v="36"/>
  </r>
  <r>
    <n v="1242"/>
    <x v="1"/>
    <n v="139857.5"/>
    <x v="0"/>
    <x v="1"/>
    <x v="0"/>
    <x v="0"/>
    <x v="0"/>
    <n v="33"/>
  </r>
  <r>
    <n v="1243"/>
    <x v="1"/>
    <n v="627456"/>
    <x v="0"/>
    <x v="1"/>
    <x v="0"/>
    <x v="0"/>
    <x v="0"/>
    <n v="50"/>
  </r>
  <r>
    <n v="1244"/>
    <x v="0"/>
    <n v="387148.05"/>
    <x v="0"/>
    <x v="1"/>
    <x v="0"/>
    <x v="0"/>
    <x v="0"/>
    <n v="61"/>
  </r>
  <r>
    <n v="1245"/>
    <x v="0"/>
    <n v="1021093.09"/>
    <x v="0"/>
    <x v="1"/>
    <x v="0"/>
    <x v="0"/>
    <x v="0"/>
    <n v="61"/>
  </r>
  <r>
    <n v="1246"/>
    <x v="0"/>
    <n v="350000"/>
    <x v="0"/>
    <x v="1"/>
    <x v="0"/>
    <x v="0"/>
    <x v="0"/>
    <n v="38"/>
  </r>
  <r>
    <n v="1247"/>
    <x v="0"/>
    <n v="260000"/>
    <x v="0"/>
    <x v="1"/>
    <x v="0"/>
    <x v="0"/>
    <x v="1"/>
    <n v="40"/>
  </r>
  <r>
    <n v="1248"/>
    <x v="0"/>
    <n v="2276454.04"/>
    <x v="0"/>
    <x v="1"/>
    <x v="0"/>
    <x v="0"/>
    <x v="0"/>
    <n v="49"/>
  </r>
  <r>
    <n v="1249"/>
    <x v="1"/>
    <n v="278030"/>
    <x v="2"/>
    <x v="1"/>
    <x v="0"/>
    <x v="1"/>
    <x v="0"/>
    <n v="67"/>
  </r>
  <r>
    <n v="1250"/>
    <x v="1"/>
    <n v="346913"/>
    <x v="0"/>
    <x v="1"/>
    <x v="0"/>
    <x v="0"/>
    <x v="0"/>
    <n v="52"/>
  </r>
  <r>
    <n v="1251"/>
    <x v="0"/>
    <n v="426096.65"/>
    <x v="0"/>
    <x v="1"/>
    <x v="0"/>
    <x v="0"/>
    <x v="0"/>
    <n v="63"/>
  </r>
  <r>
    <n v="1252"/>
    <x v="1"/>
    <n v="251072.18"/>
    <x v="1"/>
    <x v="0"/>
    <x v="0"/>
    <x v="0"/>
    <x v="0"/>
    <n v="14"/>
  </r>
  <r>
    <n v="1253"/>
    <x v="1"/>
    <n v="747594"/>
    <x v="0"/>
    <x v="0"/>
    <x v="0"/>
    <x v="0"/>
    <x v="0"/>
    <n v="31"/>
  </r>
  <r>
    <n v="1254"/>
    <x v="0"/>
    <n v="593740.05000000005"/>
    <x v="0"/>
    <x v="1"/>
    <x v="0"/>
    <x v="0"/>
    <x v="0"/>
    <n v="26"/>
  </r>
  <r>
    <n v="1255"/>
    <x v="0"/>
    <n v="714425"/>
    <x v="0"/>
    <x v="1"/>
    <x v="0"/>
    <x v="0"/>
    <x v="0"/>
    <n v="33"/>
  </r>
  <r>
    <n v="1256"/>
    <x v="0"/>
    <n v="1176482.04"/>
    <x v="0"/>
    <x v="1"/>
    <x v="0"/>
    <x v="0"/>
    <x v="0"/>
    <n v="52"/>
  </r>
  <r>
    <n v="1257"/>
    <x v="0"/>
    <n v="1006388.25"/>
    <x v="0"/>
    <x v="1"/>
    <x v="0"/>
    <x v="0"/>
    <x v="0"/>
    <n v="52"/>
  </r>
  <r>
    <n v="1258"/>
    <x v="0"/>
    <n v="278035"/>
    <x v="3"/>
    <x v="1"/>
    <x v="0"/>
    <x v="0"/>
    <x v="0"/>
    <n v="32"/>
  </r>
  <r>
    <n v="1259"/>
    <x v="1"/>
    <n v="353398.58"/>
    <x v="0"/>
    <x v="1"/>
    <x v="0"/>
    <x v="0"/>
    <x v="0"/>
    <n v="27"/>
  </r>
  <r>
    <n v="1260"/>
    <x v="0"/>
    <n v="278030"/>
    <x v="4"/>
    <x v="1"/>
    <x v="0"/>
    <x v="0"/>
    <x v="0"/>
    <n v="68"/>
  </r>
  <r>
    <n v="1261"/>
    <x v="0"/>
    <n v="531911.06000000006"/>
    <x v="0"/>
    <x v="1"/>
    <x v="0"/>
    <x v="0"/>
    <x v="0"/>
    <n v="27"/>
  </r>
  <r>
    <n v="1262"/>
    <x v="1"/>
    <n v="273622"/>
    <x v="0"/>
    <x v="1"/>
    <x v="0"/>
    <x v="0"/>
    <x v="0"/>
    <n v="47"/>
  </r>
  <r>
    <n v="1263"/>
    <x v="0"/>
    <n v="347320"/>
    <x v="0"/>
    <x v="1"/>
    <x v="0"/>
    <x v="1"/>
    <x v="0"/>
    <n v="42"/>
  </r>
  <r>
    <n v="1264"/>
    <x v="1"/>
    <n v="1124791.5"/>
    <x v="0"/>
    <x v="1"/>
    <x v="0"/>
    <x v="0"/>
    <x v="0"/>
    <n v="28"/>
  </r>
  <r>
    <n v="1265"/>
    <x v="1"/>
    <n v="205000"/>
    <x v="0"/>
    <x v="1"/>
    <x v="0"/>
    <x v="0"/>
    <x v="0"/>
    <n v="45"/>
  </r>
  <r>
    <n v="1266"/>
    <x v="1"/>
    <n v="630000"/>
    <x v="0"/>
    <x v="1"/>
    <x v="0"/>
    <x v="0"/>
    <x v="0"/>
    <n v="64"/>
  </r>
  <r>
    <n v="1267"/>
    <x v="0"/>
    <n v="920750"/>
    <x v="0"/>
    <x v="1"/>
    <x v="0"/>
    <x v="0"/>
    <x v="1"/>
    <n v="46"/>
  </r>
  <r>
    <n v="1268"/>
    <x v="0"/>
    <n v="703681"/>
    <x v="0"/>
    <x v="1"/>
    <x v="0"/>
    <x v="0"/>
    <x v="0"/>
    <n v="32"/>
  </r>
  <r>
    <n v="1269"/>
    <x v="1"/>
    <n v="365528"/>
    <x v="0"/>
    <x v="0"/>
    <x v="0"/>
    <x v="0"/>
    <x v="0"/>
    <n v="34"/>
  </r>
  <r>
    <n v="1270"/>
    <x v="0"/>
    <n v="305704"/>
    <x v="3"/>
    <x v="1"/>
    <x v="0"/>
    <x v="0"/>
    <x v="0"/>
    <n v="57"/>
  </r>
  <r>
    <n v="1271"/>
    <x v="0"/>
    <n v="179401.84"/>
    <x v="0"/>
    <x v="1"/>
    <x v="0"/>
    <x v="0"/>
    <x v="0"/>
    <n v="24"/>
  </r>
  <r>
    <n v="1272"/>
    <x v="0"/>
    <n v="308333"/>
    <x v="0"/>
    <x v="1"/>
    <x v="0"/>
    <x v="0"/>
    <x v="0"/>
    <n v="25"/>
  </r>
  <r>
    <n v="1273"/>
    <x v="0"/>
    <n v="2334718.75"/>
    <x v="0"/>
    <x v="1"/>
    <x v="0"/>
    <x v="0"/>
    <x v="0"/>
    <n v="33"/>
  </r>
  <r>
    <n v="1274"/>
    <x v="1"/>
    <n v="1720445.3"/>
    <x v="0"/>
    <x v="0"/>
    <x v="0"/>
    <x v="0"/>
    <x v="0"/>
    <n v="43"/>
  </r>
  <r>
    <n v="1275"/>
    <x v="1"/>
    <n v="542281.48"/>
    <x v="0"/>
    <x v="1"/>
    <x v="0"/>
    <x v="0"/>
    <x v="0"/>
    <n v="36"/>
  </r>
  <r>
    <n v="1276"/>
    <x v="0"/>
    <n v="486470.39"/>
    <x v="0"/>
    <x v="1"/>
    <x v="0"/>
    <x v="0"/>
    <x v="0"/>
    <n v="69"/>
  </r>
  <r>
    <n v="1277"/>
    <x v="0"/>
    <n v="170502"/>
    <x v="0"/>
    <x v="1"/>
    <x v="0"/>
    <x v="1"/>
    <x v="1"/>
    <n v="52"/>
  </r>
  <r>
    <n v="1278"/>
    <x v="0"/>
    <n v="762500"/>
    <x v="0"/>
    <x v="1"/>
    <x v="0"/>
    <x v="0"/>
    <x v="0"/>
    <n v="38"/>
  </r>
  <r>
    <n v="1279"/>
    <x v="0"/>
    <n v="282305"/>
    <x v="2"/>
    <x v="1"/>
    <x v="0"/>
    <x v="1"/>
    <x v="0"/>
    <n v="45"/>
  </r>
  <r>
    <n v="1280"/>
    <x v="0"/>
    <n v="297045"/>
    <x v="2"/>
    <x v="1"/>
    <x v="0"/>
    <x v="0"/>
    <x v="0"/>
    <n v="42"/>
  </r>
  <r>
    <n v="1281"/>
    <x v="1"/>
    <n v="400228.96"/>
    <x v="0"/>
    <x v="1"/>
    <x v="0"/>
    <x v="0"/>
    <x v="0"/>
    <n v="44"/>
  </r>
  <r>
    <n v="1282"/>
    <x v="0"/>
    <n v="490013.49"/>
    <x v="0"/>
    <x v="1"/>
    <x v="0"/>
    <x v="1"/>
    <x v="0"/>
    <n v="40"/>
  </r>
  <r>
    <n v="1283"/>
    <x v="0"/>
    <n v="343391.57"/>
    <x v="0"/>
    <x v="1"/>
    <x v="0"/>
    <x v="0"/>
    <x v="0"/>
    <n v="36"/>
  </r>
  <r>
    <n v="1284"/>
    <x v="1"/>
    <n v="332161"/>
    <x v="2"/>
    <x v="1"/>
    <x v="0"/>
    <x v="1"/>
    <x v="0"/>
    <n v="40"/>
  </r>
  <r>
    <n v="1285"/>
    <x v="0"/>
    <n v="1083336.99"/>
    <x v="0"/>
    <x v="1"/>
    <x v="0"/>
    <x v="1"/>
    <x v="0"/>
    <n v="48"/>
  </r>
  <r>
    <n v="1286"/>
    <x v="0"/>
    <n v="289083.33"/>
    <x v="0"/>
    <x v="1"/>
    <x v="0"/>
    <x v="0"/>
    <x v="0"/>
    <n v="26"/>
  </r>
  <r>
    <n v="1287"/>
    <x v="1"/>
    <n v="377634.82"/>
    <x v="0"/>
    <x v="1"/>
    <x v="0"/>
    <x v="0"/>
    <x v="0"/>
    <n v="23"/>
  </r>
  <r>
    <n v="1288"/>
    <x v="0"/>
    <n v="278030"/>
    <x v="4"/>
    <x v="1"/>
    <x v="0"/>
    <x v="0"/>
    <x v="0"/>
    <n v="56"/>
  </r>
  <r>
    <n v="1289"/>
    <x v="1"/>
    <n v="297046"/>
    <x v="3"/>
    <x v="1"/>
    <x v="0"/>
    <x v="0"/>
    <x v="0"/>
    <n v="40"/>
  </r>
  <r>
    <n v="1290"/>
    <x v="0"/>
    <n v="382136"/>
    <x v="3"/>
    <x v="1"/>
    <x v="0"/>
    <x v="1"/>
    <x v="1"/>
    <n v="55"/>
  </r>
  <r>
    <n v="1291"/>
    <x v="0"/>
    <n v="609030"/>
    <x v="3"/>
    <x v="1"/>
    <x v="0"/>
    <x v="0"/>
    <x v="1"/>
    <n v="57"/>
  </r>
  <r>
    <n v="1292"/>
    <x v="0"/>
    <n v="465239"/>
    <x v="3"/>
    <x v="1"/>
    <x v="0"/>
    <x v="0"/>
    <x v="1"/>
    <n v="36"/>
  </r>
  <r>
    <n v="1293"/>
    <x v="0"/>
    <n v="449243.84"/>
    <x v="0"/>
    <x v="1"/>
    <x v="0"/>
    <x v="0"/>
    <x v="0"/>
    <n v="34"/>
  </r>
  <r>
    <n v="1294"/>
    <x v="0"/>
    <n v="60000"/>
    <x v="0"/>
    <x v="1"/>
    <x v="0"/>
    <x v="0"/>
    <x v="1"/>
    <n v="18"/>
  </r>
  <r>
    <n v="1295"/>
    <x v="0"/>
    <n v="395499"/>
    <x v="0"/>
    <x v="1"/>
    <x v="0"/>
    <x v="0"/>
    <x v="0"/>
    <n v="27"/>
  </r>
  <r>
    <n v="1296"/>
    <x v="1"/>
    <n v="382136"/>
    <x v="3"/>
    <x v="1"/>
    <x v="0"/>
    <x v="0"/>
    <x v="1"/>
    <n v="62"/>
  </r>
  <r>
    <n v="1297"/>
    <x v="1"/>
    <n v="558849"/>
    <x v="0"/>
    <x v="0"/>
    <x v="0"/>
    <x v="0"/>
    <x v="0"/>
    <n v="33"/>
  </r>
  <r>
    <n v="1298"/>
    <x v="0"/>
    <n v="300000"/>
    <x v="0"/>
    <x v="1"/>
    <x v="0"/>
    <x v="1"/>
    <x v="0"/>
    <n v="36"/>
  </r>
  <r>
    <n v="1299"/>
    <x v="1"/>
    <n v="280000"/>
    <x v="0"/>
    <x v="1"/>
    <x v="0"/>
    <x v="0"/>
    <x v="0"/>
    <n v="33"/>
  </r>
  <r>
    <n v="1300"/>
    <x v="1"/>
    <n v="448387.72"/>
    <x v="0"/>
    <x v="1"/>
    <x v="0"/>
    <x v="0"/>
    <x v="0"/>
    <n v="49"/>
  </r>
  <r>
    <n v="1301"/>
    <x v="1"/>
    <n v="302470"/>
    <x v="2"/>
    <x v="1"/>
    <x v="0"/>
    <x v="1"/>
    <x v="0"/>
    <n v="29"/>
  </r>
  <r>
    <n v="1302"/>
    <x v="1"/>
    <n v="195143"/>
    <x v="0"/>
    <x v="0"/>
    <x v="0"/>
    <x v="0"/>
    <x v="0"/>
    <n v="39"/>
  </r>
  <r>
    <n v="1303"/>
    <x v="0"/>
    <n v="513383.02"/>
    <x v="0"/>
    <x v="1"/>
    <x v="0"/>
    <x v="0"/>
    <x v="0"/>
    <n v="42"/>
  </r>
  <r>
    <n v="1304"/>
    <x v="0"/>
    <n v="278030"/>
    <x v="4"/>
    <x v="1"/>
    <x v="0"/>
    <x v="0"/>
    <x v="0"/>
    <n v="61"/>
  </r>
  <r>
    <n v="1305"/>
    <x v="0"/>
    <n v="343390"/>
    <x v="0"/>
    <x v="1"/>
    <x v="0"/>
    <x v="0"/>
    <x v="0"/>
    <n v="28"/>
  </r>
  <r>
    <n v="1306"/>
    <x v="1"/>
    <n v="1204805.5900000001"/>
    <x v="0"/>
    <x v="1"/>
    <x v="0"/>
    <x v="0"/>
    <x v="0"/>
    <n v="41"/>
  </r>
  <r>
    <n v="1307"/>
    <x v="0"/>
    <n v="1611500"/>
    <x v="0"/>
    <x v="1"/>
    <x v="0"/>
    <x v="0"/>
    <x v="0"/>
    <n v="26"/>
  </r>
  <r>
    <n v="1308"/>
    <x v="1"/>
    <n v="1047569"/>
    <x v="0"/>
    <x v="0"/>
    <x v="0"/>
    <x v="0"/>
    <x v="0"/>
    <n v="47"/>
  </r>
  <r>
    <n v="1309"/>
    <x v="0"/>
    <n v="526800"/>
    <x v="0"/>
    <x v="1"/>
    <x v="0"/>
    <x v="0"/>
    <x v="0"/>
    <n v="44"/>
  </r>
  <r>
    <n v="1310"/>
    <x v="0"/>
    <n v="580021.27"/>
    <x v="0"/>
    <x v="0"/>
    <x v="0"/>
    <x v="0"/>
    <x v="0"/>
    <n v="29"/>
  </r>
  <r>
    <n v="1311"/>
    <x v="0"/>
    <n v="526083.62"/>
    <x v="0"/>
    <x v="1"/>
    <x v="0"/>
    <x v="0"/>
    <x v="0"/>
    <n v="24"/>
  </r>
  <r>
    <n v="1312"/>
    <x v="1"/>
    <n v="910693.65"/>
    <x v="0"/>
    <x v="0"/>
    <x v="0"/>
    <x v="0"/>
    <x v="0"/>
    <n v="40"/>
  </r>
  <r>
    <n v="1313"/>
    <x v="0"/>
    <n v="493046.78"/>
    <x v="0"/>
    <x v="1"/>
    <x v="0"/>
    <x v="0"/>
    <x v="0"/>
    <n v="22"/>
  </r>
  <r>
    <n v="1314"/>
    <x v="0"/>
    <n v="330798"/>
    <x v="3"/>
    <x v="1"/>
    <x v="0"/>
    <x v="0"/>
    <x v="0"/>
    <n v="33"/>
  </r>
  <r>
    <n v="1315"/>
    <x v="0"/>
    <n v="2520949.98"/>
    <x v="1"/>
    <x v="0"/>
    <x v="0"/>
    <x v="0"/>
    <x v="0"/>
    <n v="67"/>
  </r>
  <r>
    <n v="1316"/>
    <x v="1"/>
    <n v="297045"/>
    <x v="2"/>
    <x v="1"/>
    <x v="0"/>
    <x v="0"/>
    <x v="0"/>
    <n v="28"/>
  </r>
  <r>
    <n v="1317"/>
    <x v="0"/>
    <n v="306723.3"/>
    <x v="0"/>
    <x v="1"/>
    <x v="0"/>
    <x v="1"/>
    <x v="0"/>
    <n v="41"/>
  </r>
  <r>
    <n v="1318"/>
    <x v="1"/>
    <n v="300000"/>
    <x v="0"/>
    <x v="1"/>
    <x v="0"/>
    <x v="1"/>
    <x v="0"/>
    <n v="37"/>
  </r>
  <r>
    <n v="1319"/>
    <x v="0"/>
    <n v="666854.69999999995"/>
    <x v="0"/>
    <x v="1"/>
    <x v="0"/>
    <x v="0"/>
    <x v="0"/>
    <n v="23"/>
  </r>
  <r>
    <n v="1320"/>
    <x v="1"/>
    <n v="397927"/>
    <x v="0"/>
    <x v="1"/>
    <x v="0"/>
    <x v="0"/>
    <x v="0"/>
    <n v="27"/>
  </r>
  <r>
    <n v="1321"/>
    <x v="0"/>
    <n v="1214487"/>
    <x v="0"/>
    <x v="0"/>
    <x v="0"/>
    <x v="0"/>
    <x v="0"/>
    <n v="47"/>
  </r>
  <r>
    <n v="1322"/>
    <x v="1"/>
    <n v="778239"/>
    <x v="0"/>
    <x v="0"/>
    <x v="0"/>
    <x v="0"/>
    <x v="0"/>
    <n v="33"/>
  </r>
  <r>
    <n v="1323"/>
    <x v="0"/>
    <n v="870468.31"/>
    <x v="0"/>
    <x v="1"/>
    <x v="0"/>
    <x v="0"/>
    <x v="0"/>
    <n v="45"/>
  </r>
  <r>
    <n v="1324"/>
    <x v="0"/>
    <n v="370000"/>
    <x v="0"/>
    <x v="1"/>
    <x v="0"/>
    <x v="0"/>
    <x v="1"/>
    <n v="41"/>
  </r>
  <r>
    <n v="1325"/>
    <x v="1"/>
    <n v="289546.95"/>
    <x v="0"/>
    <x v="1"/>
    <x v="0"/>
    <x v="0"/>
    <x v="1"/>
    <n v="22"/>
  </r>
  <r>
    <n v="1326"/>
    <x v="0"/>
    <n v="278030"/>
    <x v="4"/>
    <x v="1"/>
    <x v="0"/>
    <x v="0"/>
    <x v="0"/>
    <n v="36"/>
  </r>
  <r>
    <n v="1327"/>
    <x v="1"/>
    <n v="190000"/>
    <x v="0"/>
    <x v="1"/>
    <x v="0"/>
    <x v="1"/>
    <x v="0"/>
    <n v="45"/>
  </r>
  <r>
    <n v="1328"/>
    <x v="0"/>
    <n v="385702"/>
    <x v="3"/>
    <x v="1"/>
    <x v="0"/>
    <x v="0"/>
    <x v="1"/>
    <n v="60"/>
  </r>
  <r>
    <n v="1329"/>
    <x v="0"/>
    <n v="278030"/>
    <x v="4"/>
    <x v="1"/>
    <x v="0"/>
    <x v="1"/>
    <x v="0"/>
    <n v="37"/>
  </r>
  <r>
    <n v="1330"/>
    <x v="0"/>
    <n v="324390"/>
    <x v="0"/>
    <x v="1"/>
    <x v="0"/>
    <x v="0"/>
    <x v="0"/>
    <n v="24"/>
  </r>
  <r>
    <n v="1331"/>
    <x v="1"/>
    <n v="2187872"/>
    <x v="1"/>
    <x v="0"/>
    <x v="0"/>
    <x v="0"/>
    <x v="0"/>
    <n v="68"/>
  </r>
  <r>
    <n v="1332"/>
    <x v="0"/>
    <n v="305704"/>
    <x v="2"/>
    <x v="1"/>
    <x v="0"/>
    <x v="1"/>
    <x v="0"/>
    <n v="87"/>
  </r>
  <r>
    <n v="1333"/>
    <x v="1"/>
    <n v="389481.25"/>
    <x v="0"/>
    <x v="1"/>
    <x v="0"/>
    <x v="1"/>
    <x v="0"/>
    <n v="45"/>
  </r>
  <r>
    <n v="1334"/>
    <x v="0"/>
    <n v="450000"/>
    <x v="0"/>
    <x v="1"/>
    <x v="0"/>
    <x v="0"/>
    <x v="0"/>
    <n v="23"/>
  </r>
  <r>
    <n v="1335"/>
    <x v="1"/>
    <n v="48989.7"/>
    <x v="0"/>
    <x v="1"/>
    <x v="0"/>
    <x v="0"/>
    <x v="0"/>
    <n v="21"/>
  </r>
  <r>
    <n v="1336"/>
    <x v="0"/>
    <n v="977750"/>
    <x v="0"/>
    <x v="1"/>
    <x v="0"/>
    <x v="0"/>
    <x v="0"/>
    <n v="31"/>
  </r>
  <r>
    <n v="1337"/>
    <x v="0"/>
    <n v="305000"/>
    <x v="0"/>
    <x v="1"/>
    <x v="0"/>
    <x v="1"/>
    <x v="0"/>
    <n v="37"/>
  </r>
  <r>
    <n v="1338"/>
    <x v="1"/>
    <n v="297046"/>
    <x v="2"/>
    <x v="1"/>
    <x v="0"/>
    <x v="0"/>
    <x v="0"/>
    <n v="31"/>
  </r>
  <r>
    <n v="1339"/>
    <x v="0"/>
    <n v="65249.56"/>
    <x v="0"/>
    <x v="1"/>
    <x v="0"/>
    <x v="1"/>
    <x v="0"/>
    <n v="26"/>
  </r>
  <r>
    <n v="1340"/>
    <x v="1"/>
    <n v="659264"/>
    <x v="0"/>
    <x v="0"/>
    <x v="0"/>
    <x v="0"/>
    <x v="0"/>
    <n v="40"/>
  </r>
  <r>
    <n v="1341"/>
    <x v="1"/>
    <n v="896802.93"/>
    <x v="0"/>
    <x v="0"/>
    <x v="0"/>
    <x v="0"/>
    <x v="0"/>
    <n v="38"/>
  </r>
  <r>
    <n v="1342"/>
    <x v="0"/>
    <n v="319572"/>
    <x v="0"/>
    <x v="1"/>
    <x v="0"/>
    <x v="0"/>
    <x v="1"/>
    <n v="38"/>
  </r>
  <r>
    <n v="1343"/>
    <x v="0"/>
    <n v="629292.61"/>
    <x v="0"/>
    <x v="1"/>
    <x v="0"/>
    <x v="0"/>
    <x v="0"/>
    <n v="42"/>
  </r>
  <r>
    <n v="1344"/>
    <x v="1"/>
    <n v="1408126"/>
    <x v="0"/>
    <x v="0"/>
    <x v="0"/>
    <x v="0"/>
    <x v="0"/>
    <n v="37"/>
  </r>
  <r>
    <n v="1345"/>
    <x v="0"/>
    <n v="1575682"/>
    <x v="0"/>
    <x v="0"/>
    <x v="0"/>
    <x v="0"/>
    <x v="0"/>
    <n v="38"/>
  </r>
  <r>
    <n v="1346"/>
    <x v="1"/>
    <n v="268333.33"/>
    <x v="0"/>
    <x v="1"/>
    <x v="0"/>
    <x v="0"/>
    <x v="0"/>
    <n v="29"/>
  </r>
  <r>
    <n v="1347"/>
    <x v="1"/>
    <n v="308000"/>
    <x v="0"/>
    <x v="1"/>
    <x v="0"/>
    <x v="0"/>
    <x v="0"/>
    <n v="57"/>
  </r>
  <r>
    <n v="1348"/>
    <x v="0"/>
    <n v="350000"/>
    <x v="0"/>
    <x v="1"/>
    <x v="0"/>
    <x v="0"/>
    <x v="1"/>
    <n v="31"/>
  </r>
  <r>
    <n v="1349"/>
    <x v="1"/>
    <n v="590706.5"/>
    <x v="0"/>
    <x v="0"/>
    <x v="0"/>
    <x v="0"/>
    <x v="0"/>
    <n v="32"/>
  </r>
  <r>
    <n v="1350"/>
    <x v="1"/>
    <n v="759928"/>
    <x v="1"/>
    <x v="0"/>
    <x v="0"/>
    <x v="0"/>
    <x v="0"/>
    <n v="78"/>
  </r>
  <r>
    <n v="1351"/>
    <x v="0"/>
    <n v="182669.09"/>
    <x v="0"/>
    <x v="0"/>
    <x v="0"/>
    <x v="0"/>
    <x v="0"/>
    <n v="37"/>
  </r>
  <r>
    <n v="1352"/>
    <x v="0"/>
    <n v="1954127"/>
    <x v="0"/>
    <x v="0"/>
    <x v="0"/>
    <x v="0"/>
    <x v="0"/>
    <n v="63"/>
  </r>
  <r>
    <n v="1353"/>
    <x v="1"/>
    <n v="727896.34"/>
    <x v="0"/>
    <x v="0"/>
    <x v="0"/>
    <x v="0"/>
    <x v="0"/>
    <n v="28"/>
  </r>
  <r>
    <n v="1354"/>
    <x v="0"/>
    <n v="300018"/>
    <x v="3"/>
    <x v="1"/>
    <x v="0"/>
    <x v="0"/>
    <x v="1"/>
    <n v="53"/>
  </r>
  <r>
    <n v="1355"/>
    <x v="0"/>
    <n v="428100"/>
    <x v="0"/>
    <x v="0"/>
    <x v="0"/>
    <x v="0"/>
    <x v="0"/>
    <n v="22"/>
  </r>
  <r>
    <n v="1356"/>
    <x v="1"/>
    <n v="359544.27"/>
    <x v="6"/>
    <x v="1"/>
    <x v="0"/>
    <x v="1"/>
    <x v="0"/>
    <n v="35"/>
  </r>
  <r>
    <n v="1357"/>
    <x v="1"/>
    <n v="297046"/>
    <x v="2"/>
    <x v="1"/>
    <x v="0"/>
    <x v="0"/>
    <x v="0"/>
    <n v="40"/>
  </r>
  <r>
    <n v="1358"/>
    <x v="0"/>
    <n v="589282.56000000006"/>
    <x v="0"/>
    <x v="0"/>
    <x v="0"/>
    <x v="0"/>
    <x v="0"/>
    <n v="30"/>
  </r>
  <r>
    <n v="1359"/>
    <x v="0"/>
    <n v="129988"/>
    <x v="0"/>
    <x v="0"/>
    <x v="0"/>
    <x v="0"/>
    <x v="1"/>
    <n v="32"/>
  </r>
  <r>
    <n v="1360"/>
    <x v="0"/>
    <n v="417954.15"/>
    <x v="0"/>
    <x v="1"/>
    <x v="0"/>
    <x v="0"/>
    <x v="1"/>
    <n v="31"/>
  </r>
  <r>
    <n v="1361"/>
    <x v="0"/>
    <n v="807282.52"/>
    <x v="0"/>
    <x v="1"/>
    <x v="0"/>
    <x v="0"/>
    <x v="0"/>
    <n v="24"/>
  </r>
  <r>
    <n v="1362"/>
    <x v="1"/>
    <n v="801760"/>
    <x v="0"/>
    <x v="1"/>
    <x v="0"/>
    <x v="0"/>
    <x v="1"/>
    <n v="45"/>
  </r>
  <r>
    <n v="1363"/>
    <x v="0"/>
    <n v="145670.5"/>
    <x v="0"/>
    <x v="1"/>
    <x v="0"/>
    <x v="0"/>
    <x v="0"/>
    <n v="51"/>
  </r>
  <r>
    <n v="1364"/>
    <x v="1"/>
    <n v="337920"/>
    <x v="0"/>
    <x v="1"/>
    <x v="0"/>
    <x v="0"/>
    <x v="1"/>
    <n v="27"/>
  </r>
  <r>
    <n v="1365"/>
    <x v="1"/>
    <n v="387279.29"/>
    <x v="0"/>
    <x v="1"/>
    <x v="0"/>
    <x v="0"/>
    <x v="0"/>
    <n v="35"/>
  </r>
  <r>
    <n v="1366"/>
    <x v="0"/>
    <n v="351604"/>
    <x v="0"/>
    <x v="1"/>
    <x v="0"/>
    <x v="0"/>
    <x v="0"/>
    <n v="22"/>
  </r>
  <r>
    <n v="1367"/>
    <x v="1"/>
    <n v="300018"/>
    <x v="2"/>
    <x v="1"/>
    <x v="0"/>
    <x v="1"/>
    <x v="0"/>
    <n v="45"/>
  </r>
  <r>
    <n v="1368"/>
    <x v="0"/>
    <n v="232960"/>
    <x v="0"/>
    <x v="1"/>
    <x v="0"/>
    <x v="0"/>
    <x v="0"/>
    <n v="60"/>
  </r>
  <r>
    <n v="1369"/>
    <x v="1"/>
    <n v="297046"/>
    <x v="2"/>
    <x v="1"/>
    <x v="0"/>
    <x v="0"/>
    <x v="0"/>
    <n v="56"/>
  </r>
  <r>
    <n v="1370"/>
    <x v="0"/>
    <n v="683000"/>
    <x v="0"/>
    <x v="1"/>
    <x v="0"/>
    <x v="0"/>
    <x v="0"/>
    <n v="38"/>
  </r>
  <r>
    <n v="1371"/>
    <x v="1"/>
    <n v="876520"/>
    <x v="0"/>
    <x v="1"/>
    <x v="0"/>
    <x v="0"/>
    <x v="0"/>
    <n v="32"/>
  </r>
  <r>
    <n v="1372"/>
    <x v="0"/>
    <n v="409455"/>
    <x v="0"/>
    <x v="1"/>
    <x v="0"/>
    <x v="0"/>
    <x v="0"/>
    <n v="25"/>
  </r>
  <r>
    <n v="1373"/>
    <x v="0"/>
    <n v="3654908.92"/>
    <x v="1"/>
    <x v="0"/>
    <x v="0"/>
    <x v="0"/>
    <x v="0"/>
    <n v="62"/>
  </r>
  <r>
    <n v="1374"/>
    <x v="0"/>
    <n v="1202466.6200000001"/>
    <x v="0"/>
    <x v="1"/>
    <x v="0"/>
    <x v="0"/>
    <x v="0"/>
    <n v="39"/>
  </r>
  <r>
    <n v="1375"/>
    <x v="1"/>
    <n v="297082.46999999997"/>
    <x v="0"/>
    <x v="0"/>
    <x v="0"/>
    <x v="0"/>
    <x v="0"/>
    <n v="41"/>
  </r>
  <r>
    <n v="1376"/>
    <x v="0"/>
    <n v="350000"/>
    <x v="0"/>
    <x v="1"/>
    <x v="0"/>
    <x v="0"/>
    <x v="0"/>
    <n v="53"/>
  </r>
  <r>
    <n v="1377"/>
    <x v="1"/>
    <n v="243000"/>
    <x v="0"/>
    <x v="1"/>
    <x v="0"/>
    <x v="0"/>
    <x v="0"/>
    <n v="46"/>
  </r>
  <r>
    <n v="1378"/>
    <x v="1"/>
    <n v="210000"/>
    <x v="0"/>
    <x v="1"/>
    <x v="0"/>
    <x v="1"/>
    <x v="0"/>
    <n v="38"/>
  </r>
  <r>
    <n v="1379"/>
    <x v="1"/>
    <n v="1154739.48"/>
    <x v="0"/>
    <x v="0"/>
    <x v="0"/>
    <x v="0"/>
    <x v="0"/>
    <n v="30"/>
  </r>
  <r>
    <n v="1380"/>
    <x v="0"/>
    <n v="305704"/>
    <x v="3"/>
    <x v="1"/>
    <x v="0"/>
    <x v="0"/>
    <x v="1"/>
    <n v="41"/>
  </r>
  <r>
    <n v="1381"/>
    <x v="0"/>
    <n v="2438887.83"/>
    <x v="0"/>
    <x v="1"/>
    <x v="0"/>
    <x v="0"/>
    <x v="0"/>
    <n v="32"/>
  </r>
  <r>
    <n v="1382"/>
    <x v="1"/>
    <n v="285127"/>
    <x v="0"/>
    <x v="0"/>
    <x v="0"/>
    <x v="0"/>
    <x v="0"/>
    <n v="59"/>
  </r>
  <r>
    <n v="1383"/>
    <x v="0"/>
    <n v="278030.99"/>
    <x v="4"/>
    <x v="1"/>
    <x v="0"/>
    <x v="0"/>
    <x v="0"/>
    <n v="52"/>
  </r>
  <r>
    <n v="1384"/>
    <x v="0"/>
    <n v="1580792"/>
    <x v="0"/>
    <x v="1"/>
    <x v="0"/>
    <x v="0"/>
    <x v="0"/>
    <n v="28"/>
  </r>
  <r>
    <n v="1385"/>
    <x v="1"/>
    <n v="297139"/>
    <x v="2"/>
    <x v="1"/>
    <x v="0"/>
    <x v="1"/>
    <x v="0"/>
    <n v="43"/>
  </r>
  <r>
    <n v="1386"/>
    <x v="1"/>
    <n v="297046"/>
    <x v="2"/>
    <x v="1"/>
    <x v="0"/>
    <x v="0"/>
    <x v="0"/>
    <n v="64"/>
  </r>
  <r>
    <n v="1387"/>
    <x v="0"/>
    <n v="278030"/>
    <x v="4"/>
    <x v="1"/>
    <x v="0"/>
    <x v="0"/>
    <x v="0"/>
    <n v="32"/>
  </r>
  <r>
    <n v="1388"/>
    <x v="0"/>
    <n v="580000"/>
    <x v="0"/>
    <x v="1"/>
    <x v="0"/>
    <x v="0"/>
    <x v="0"/>
    <n v="24"/>
  </r>
  <r>
    <n v="1389"/>
    <x v="1"/>
    <n v="504976"/>
    <x v="3"/>
    <x v="1"/>
    <x v="0"/>
    <x v="0"/>
    <x v="0"/>
    <n v="36"/>
  </r>
  <r>
    <n v="1390"/>
    <x v="0"/>
    <n v="482000"/>
    <x v="0"/>
    <x v="1"/>
    <x v="0"/>
    <x v="0"/>
    <x v="1"/>
    <n v="36"/>
  </r>
  <r>
    <n v="1391"/>
    <x v="0"/>
    <n v="639148"/>
    <x v="2"/>
    <x v="1"/>
    <x v="0"/>
    <x v="0"/>
    <x v="0"/>
    <n v="79"/>
  </r>
  <r>
    <n v="1392"/>
    <x v="0"/>
    <n v="263640"/>
    <x v="0"/>
    <x v="1"/>
    <x v="0"/>
    <x v="0"/>
    <x v="0"/>
    <n v="31"/>
  </r>
  <r>
    <n v="1393"/>
    <x v="1"/>
    <n v="846529"/>
    <x v="0"/>
    <x v="0"/>
    <x v="0"/>
    <x v="0"/>
    <x v="0"/>
    <n v="28"/>
  </r>
  <r>
    <n v="1394"/>
    <x v="1"/>
    <n v="240890.9"/>
    <x v="1"/>
    <x v="0"/>
    <x v="0"/>
    <x v="0"/>
    <x v="0"/>
    <n v="83"/>
  </r>
  <r>
    <n v="1395"/>
    <x v="0"/>
    <n v="924156"/>
    <x v="0"/>
    <x v="1"/>
    <x v="0"/>
    <x v="0"/>
    <x v="0"/>
    <n v="28"/>
  </r>
  <r>
    <n v="1396"/>
    <x v="1"/>
    <n v="1815071.5"/>
    <x v="0"/>
    <x v="0"/>
    <x v="0"/>
    <x v="0"/>
    <x v="0"/>
    <n v="35"/>
  </r>
  <r>
    <n v="1397"/>
    <x v="0"/>
    <n v="585937"/>
    <x v="3"/>
    <x v="1"/>
    <x v="0"/>
    <x v="0"/>
    <x v="1"/>
    <n v="57"/>
  </r>
  <r>
    <n v="1398"/>
    <x v="0"/>
    <n v="223702.12"/>
    <x v="0"/>
    <x v="1"/>
    <x v="0"/>
    <x v="0"/>
    <x v="0"/>
    <n v="53"/>
  </r>
  <r>
    <n v="1399"/>
    <x v="0"/>
    <n v="155807.99"/>
    <x v="0"/>
    <x v="1"/>
    <x v="0"/>
    <x v="0"/>
    <x v="0"/>
    <n v="42"/>
  </r>
  <r>
    <n v="1400"/>
    <x v="0"/>
    <n v="361976.88"/>
    <x v="0"/>
    <x v="1"/>
    <x v="0"/>
    <x v="0"/>
    <x v="0"/>
    <n v="48"/>
  </r>
  <r>
    <n v="1401"/>
    <x v="0"/>
    <n v="573500"/>
    <x v="0"/>
    <x v="1"/>
    <x v="0"/>
    <x v="0"/>
    <x v="0"/>
    <n v="26"/>
  </r>
  <r>
    <n v="1402"/>
    <x v="0"/>
    <n v="180000"/>
    <x v="0"/>
    <x v="1"/>
    <x v="0"/>
    <x v="0"/>
    <x v="1"/>
    <n v="47"/>
  </r>
  <r>
    <n v="1403"/>
    <x v="0"/>
    <n v="811540"/>
    <x v="0"/>
    <x v="1"/>
    <x v="0"/>
    <x v="0"/>
    <x v="0"/>
    <n v="21"/>
  </r>
  <r>
    <n v="1404"/>
    <x v="1"/>
    <n v="760842"/>
    <x v="1"/>
    <x v="0"/>
    <x v="0"/>
    <x v="0"/>
    <x v="0"/>
    <n v="75"/>
  </r>
  <r>
    <n v="1405"/>
    <x v="0"/>
    <n v="1255736.08"/>
    <x v="0"/>
    <x v="1"/>
    <x v="0"/>
    <x v="0"/>
    <x v="0"/>
    <n v="41"/>
  </r>
  <r>
    <n v="1406"/>
    <x v="0"/>
    <n v="1146611.22"/>
    <x v="0"/>
    <x v="0"/>
    <x v="0"/>
    <x v="0"/>
    <x v="0"/>
    <n v="27"/>
  </r>
  <r>
    <n v="1407"/>
    <x v="0"/>
    <n v="1497172.49"/>
    <x v="0"/>
    <x v="0"/>
    <x v="0"/>
    <x v="0"/>
    <x v="0"/>
    <n v="47"/>
  </r>
  <r>
    <n v="1408"/>
    <x v="0"/>
    <n v="1372847.55"/>
    <x v="0"/>
    <x v="0"/>
    <x v="0"/>
    <x v="0"/>
    <x v="0"/>
    <n v="56"/>
  </r>
  <r>
    <n v="1409"/>
    <x v="1"/>
    <n v="830543"/>
    <x v="0"/>
    <x v="0"/>
    <x v="0"/>
    <x v="0"/>
    <x v="1"/>
    <n v="39"/>
  </r>
  <r>
    <n v="1410"/>
    <x v="0"/>
    <n v="650897.42000000004"/>
    <x v="0"/>
    <x v="1"/>
    <x v="0"/>
    <x v="0"/>
    <x v="0"/>
    <n v="38"/>
  </r>
  <r>
    <n v="1411"/>
    <x v="0"/>
    <n v="463597.72"/>
    <x v="0"/>
    <x v="1"/>
    <x v="0"/>
    <x v="1"/>
    <x v="0"/>
    <n v="47"/>
  </r>
  <r>
    <n v="1412"/>
    <x v="1"/>
    <n v="297050"/>
    <x v="2"/>
    <x v="1"/>
    <x v="0"/>
    <x v="0"/>
    <x v="0"/>
    <n v="31"/>
  </r>
  <r>
    <n v="1413"/>
    <x v="0"/>
    <n v="297110"/>
    <x v="2"/>
    <x v="1"/>
    <x v="0"/>
    <x v="0"/>
    <x v="0"/>
    <n v="36"/>
  </r>
  <r>
    <n v="1414"/>
    <x v="1"/>
    <n v="297045"/>
    <x v="2"/>
    <x v="1"/>
    <x v="0"/>
    <x v="0"/>
    <x v="0"/>
    <n v="33"/>
  </r>
  <r>
    <n v="1415"/>
    <x v="1"/>
    <n v="278030"/>
    <x v="4"/>
    <x v="1"/>
    <x v="0"/>
    <x v="0"/>
    <x v="0"/>
    <n v="35"/>
  </r>
  <r>
    <n v="1416"/>
    <x v="1"/>
    <n v="11580185.98"/>
    <x v="0"/>
    <x v="1"/>
    <x v="0"/>
    <x v="0"/>
    <x v="0"/>
    <n v="46"/>
  </r>
  <r>
    <n v="1417"/>
    <x v="0"/>
    <n v="2007029.76"/>
    <x v="0"/>
    <x v="0"/>
    <x v="0"/>
    <x v="0"/>
    <x v="0"/>
    <n v="54"/>
  </r>
  <r>
    <n v="1418"/>
    <x v="0"/>
    <n v="740237.33"/>
    <x v="0"/>
    <x v="0"/>
    <x v="0"/>
    <x v="0"/>
    <x v="0"/>
    <n v="52"/>
  </r>
  <r>
    <n v="1419"/>
    <x v="0"/>
    <n v="140000"/>
    <x v="0"/>
    <x v="1"/>
    <x v="0"/>
    <x v="0"/>
    <x v="0"/>
    <n v="42"/>
  </r>
  <r>
    <n v="1420"/>
    <x v="1"/>
    <n v="300018"/>
    <x v="3"/>
    <x v="1"/>
    <x v="0"/>
    <x v="0"/>
    <x v="1"/>
    <n v="58"/>
  </r>
  <r>
    <n v="1421"/>
    <x v="1"/>
    <n v="297045"/>
    <x v="2"/>
    <x v="1"/>
    <x v="0"/>
    <x v="0"/>
    <x v="1"/>
    <n v="27"/>
  </r>
  <r>
    <n v="1422"/>
    <x v="0"/>
    <n v="266625"/>
    <x v="0"/>
    <x v="1"/>
    <x v="0"/>
    <x v="0"/>
    <x v="0"/>
    <n v="50"/>
  </r>
  <r>
    <n v="1423"/>
    <x v="0"/>
    <n v="282305"/>
    <x v="3"/>
    <x v="1"/>
    <x v="0"/>
    <x v="0"/>
    <x v="1"/>
    <n v="34"/>
  </r>
  <r>
    <n v="1424"/>
    <x v="0"/>
    <n v="574141.48"/>
    <x v="0"/>
    <x v="1"/>
    <x v="0"/>
    <x v="0"/>
    <x v="0"/>
    <n v="22"/>
  </r>
  <r>
    <n v="1425"/>
    <x v="1"/>
    <n v="2072167"/>
    <x v="1"/>
    <x v="0"/>
    <x v="0"/>
    <x v="0"/>
    <x v="0"/>
    <n v="67"/>
  </r>
  <r>
    <n v="1426"/>
    <x v="0"/>
    <n v="278030"/>
    <x v="4"/>
    <x v="1"/>
    <x v="0"/>
    <x v="0"/>
    <x v="0"/>
    <n v="56"/>
  </r>
  <r>
    <n v="1427"/>
    <x v="1"/>
    <n v="2166746.5"/>
    <x v="0"/>
    <x v="0"/>
    <x v="0"/>
    <x v="0"/>
    <x v="0"/>
    <n v="32"/>
  </r>
  <r>
    <n v="1428"/>
    <x v="1"/>
    <n v="532257.68999999994"/>
    <x v="0"/>
    <x v="1"/>
    <x v="0"/>
    <x v="0"/>
    <x v="0"/>
    <n v="42"/>
  </r>
  <r>
    <n v="1429"/>
    <x v="0"/>
    <n v="2762536.65"/>
    <x v="0"/>
    <x v="1"/>
    <x v="0"/>
    <x v="1"/>
    <x v="0"/>
    <n v="42"/>
  </r>
  <r>
    <n v="1430"/>
    <x v="1"/>
    <n v="278030"/>
    <x v="4"/>
    <x v="1"/>
    <x v="0"/>
    <x v="0"/>
    <x v="0"/>
    <n v="60"/>
  </r>
  <r>
    <n v="1431"/>
    <x v="0"/>
    <n v="437183.54"/>
    <x v="0"/>
    <x v="1"/>
    <x v="0"/>
    <x v="0"/>
    <x v="0"/>
    <n v="46"/>
  </r>
  <r>
    <n v="1432"/>
    <x v="0"/>
    <n v="417623.03"/>
    <x v="0"/>
    <x v="1"/>
    <x v="0"/>
    <x v="0"/>
    <x v="0"/>
    <n v="27"/>
  </r>
  <r>
    <n v="1433"/>
    <x v="1"/>
    <n v="170502"/>
    <x v="0"/>
    <x v="1"/>
    <x v="0"/>
    <x v="0"/>
    <x v="0"/>
    <n v="47"/>
  </r>
  <r>
    <n v="1434"/>
    <x v="0"/>
    <n v="573826"/>
    <x v="3"/>
    <x v="1"/>
    <x v="0"/>
    <x v="0"/>
    <x v="1"/>
    <n v="61"/>
  </r>
  <r>
    <n v="1435"/>
    <x v="1"/>
    <n v="297045"/>
    <x v="2"/>
    <x v="1"/>
    <x v="0"/>
    <x v="0"/>
    <x v="1"/>
    <n v="23"/>
  </r>
  <r>
    <n v="1436"/>
    <x v="0"/>
    <n v="406190.91"/>
    <x v="0"/>
    <x v="0"/>
    <x v="0"/>
    <x v="1"/>
    <x v="0"/>
    <n v="22"/>
  </r>
  <r>
    <n v="1437"/>
    <x v="0"/>
    <n v="297046"/>
    <x v="2"/>
    <x v="1"/>
    <x v="0"/>
    <x v="1"/>
    <x v="0"/>
    <n v="44"/>
  </r>
  <r>
    <n v="1438"/>
    <x v="1"/>
    <n v="313897"/>
    <x v="0"/>
    <x v="0"/>
    <x v="0"/>
    <x v="0"/>
    <x v="1"/>
    <n v="31"/>
  </r>
  <r>
    <n v="1439"/>
    <x v="1"/>
    <n v="496170"/>
    <x v="0"/>
    <x v="1"/>
    <x v="0"/>
    <x v="1"/>
    <x v="0"/>
    <n v="28"/>
  </r>
  <r>
    <n v="1440"/>
    <x v="0"/>
    <n v="952596"/>
    <x v="0"/>
    <x v="1"/>
    <x v="0"/>
    <x v="0"/>
    <x v="0"/>
    <n v="61"/>
  </r>
  <r>
    <n v="1441"/>
    <x v="1"/>
    <n v="644244"/>
    <x v="0"/>
    <x v="1"/>
    <x v="0"/>
    <x v="0"/>
    <x v="0"/>
    <n v="25"/>
  </r>
  <r>
    <n v="1442"/>
    <x v="0"/>
    <n v="297045"/>
    <x v="2"/>
    <x v="1"/>
    <x v="0"/>
    <x v="0"/>
    <x v="0"/>
    <n v="36"/>
  </r>
  <r>
    <n v="1443"/>
    <x v="1"/>
    <n v="297044.99"/>
    <x v="4"/>
    <x v="1"/>
    <x v="0"/>
    <x v="1"/>
    <x v="0"/>
    <n v="56"/>
  </r>
  <r>
    <n v="1444"/>
    <x v="1"/>
    <n v="1591132.4"/>
    <x v="0"/>
    <x v="0"/>
    <x v="0"/>
    <x v="0"/>
    <x v="0"/>
    <n v="51"/>
  </r>
  <r>
    <n v="1445"/>
    <x v="0"/>
    <n v="130000"/>
    <x v="0"/>
    <x v="1"/>
    <x v="0"/>
    <x v="1"/>
    <x v="0"/>
    <n v="40"/>
  </r>
  <r>
    <n v="1446"/>
    <x v="0"/>
    <n v="868191.39"/>
    <x v="0"/>
    <x v="1"/>
    <x v="0"/>
    <x v="0"/>
    <x v="0"/>
    <n v="30"/>
  </r>
  <r>
    <n v="1447"/>
    <x v="1"/>
    <n v="122313.33"/>
    <x v="0"/>
    <x v="1"/>
    <x v="0"/>
    <x v="0"/>
    <x v="0"/>
    <n v="42"/>
  </r>
  <r>
    <n v="1448"/>
    <x v="0"/>
    <n v="337000"/>
    <x v="0"/>
    <x v="1"/>
    <x v="0"/>
    <x v="1"/>
    <x v="0"/>
    <n v="42"/>
  </r>
  <r>
    <n v="1449"/>
    <x v="1"/>
    <n v="1448116.5"/>
    <x v="0"/>
    <x v="0"/>
    <x v="0"/>
    <x v="0"/>
    <x v="0"/>
    <n v="42"/>
  </r>
  <r>
    <n v="1450"/>
    <x v="1"/>
    <n v="327716"/>
    <x v="2"/>
    <x v="1"/>
    <x v="0"/>
    <x v="0"/>
    <x v="0"/>
    <n v="40"/>
  </r>
  <r>
    <n v="1451"/>
    <x v="1"/>
    <n v="297044"/>
    <x v="6"/>
    <x v="1"/>
    <x v="0"/>
    <x v="0"/>
    <x v="0"/>
    <n v="27"/>
  </r>
  <r>
    <n v="1452"/>
    <x v="0"/>
    <n v="278030"/>
    <x v="4"/>
    <x v="1"/>
    <x v="0"/>
    <x v="0"/>
    <x v="0"/>
    <n v="48"/>
  </r>
  <r>
    <n v="1453"/>
    <x v="0"/>
    <n v="477915"/>
    <x v="0"/>
    <x v="0"/>
    <x v="0"/>
    <x v="0"/>
    <x v="0"/>
    <n v="21"/>
  </r>
  <r>
    <n v="1454"/>
    <x v="0"/>
    <n v="5472090.3399999999"/>
    <x v="0"/>
    <x v="0"/>
    <x v="0"/>
    <x v="0"/>
    <x v="0"/>
    <n v="42"/>
  </r>
  <r>
    <n v="1455"/>
    <x v="1"/>
    <n v="196822.39"/>
    <x v="1"/>
    <x v="0"/>
    <x v="0"/>
    <x v="0"/>
    <x v="0"/>
    <n v="94"/>
  </r>
  <r>
    <n v="1456"/>
    <x v="1"/>
    <n v="575000"/>
    <x v="0"/>
    <x v="1"/>
    <x v="0"/>
    <x v="0"/>
    <x v="1"/>
    <n v="32"/>
  </r>
  <r>
    <n v="1457"/>
    <x v="1"/>
    <n v="298957"/>
    <x v="2"/>
    <x v="1"/>
    <x v="0"/>
    <x v="0"/>
    <x v="0"/>
    <n v="32"/>
  </r>
  <r>
    <n v="1458"/>
    <x v="1"/>
    <n v="75294.7"/>
    <x v="0"/>
    <x v="1"/>
    <x v="0"/>
    <x v="0"/>
    <x v="0"/>
    <n v="25"/>
  </r>
  <r>
    <n v="1459"/>
    <x v="0"/>
    <n v="278030"/>
    <x v="4"/>
    <x v="1"/>
    <x v="0"/>
    <x v="0"/>
    <x v="0"/>
    <n v="61"/>
  </r>
  <r>
    <n v="1460"/>
    <x v="1"/>
    <n v="278030.99"/>
    <x v="4"/>
    <x v="1"/>
    <x v="0"/>
    <x v="0"/>
    <x v="0"/>
    <n v="34"/>
  </r>
  <r>
    <n v="1461"/>
    <x v="1"/>
    <n v="791499.02"/>
    <x v="0"/>
    <x v="1"/>
    <x v="0"/>
    <x v="0"/>
    <x v="0"/>
    <n v="29"/>
  </r>
  <r>
    <n v="1462"/>
    <x v="0"/>
    <n v="371304"/>
    <x v="3"/>
    <x v="1"/>
    <x v="0"/>
    <x v="0"/>
    <x v="1"/>
    <n v="37"/>
  </r>
  <r>
    <n v="1463"/>
    <x v="1"/>
    <n v="1611870.5"/>
    <x v="0"/>
    <x v="0"/>
    <x v="0"/>
    <x v="0"/>
    <x v="0"/>
    <n v="33"/>
  </r>
  <r>
    <n v="1464"/>
    <x v="0"/>
    <n v="771947.42"/>
    <x v="0"/>
    <x v="1"/>
    <x v="0"/>
    <x v="0"/>
    <x v="0"/>
    <n v="40"/>
  </r>
  <r>
    <n v="1465"/>
    <x v="0"/>
    <n v="278030"/>
    <x v="4"/>
    <x v="1"/>
    <x v="0"/>
    <x v="0"/>
    <x v="0"/>
    <n v="53"/>
  </r>
  <r>
    <n v="1466"/>
    <x v="1"/>
    <n v="1358025.5"/>
    <x v="0"/>
    <x v="0"/>
    <x v="0"/>
    <x v="0"/>
    <x v="0"/>
    <n v="32"/>
  </r>
  <r>
    <n v="1467"/>
    <x v="0"/>
    <n v="1049700.32"/>
    <x v="0"/>
    <x v="1"/>
    <x v="0"/>
    <x v="0"/>
    <x v="0"/>
    <n v="37"/>
  </r>
  <r>
    <n v="1468"/>
    <x v="0"/>
    <n v="311173"/>
    <x v="3"/>
    <x v="1"/>
    <x v="0"/>
    <x v="0"/>
    <x v="1"/>
    <n v="33"/>
  </r>
  <r>
    <n v="1469"/>
    <x v="0"/>
    <n v="266800"/>
    <x v="0"/>
    <x v="1"/>
    <x v="0"/>
    <x v="0"/>
    <x v="0"/>
    <n v="44"/>
  </r>
  <r>
    <n v="1470"/>
    <x v="0"/>
    <n v="196925"/>
    <x v="0"/>
    <x v="1"/>
    <x v="0"/>
    <x v="0"/>
    <x v="1"/>
    <n v="22"/>
  </r>
  <r>
    <n v="1471"/>
    <x v="0"/>
    <n v="342027"/>
    <x v="0"/>
    <x v="1"/>
    <x v="0"/>
    <x v="1"/>
    <x v="0"/>
    <n v="61"/>
  </r>
  <r>
    <n v="1472"/>
    <x v="1"/>
    <n v="1104062"/>
    <x v="1"/>
    <x v="0"/>
    <x v="0"/>
    <x v="0"/>
    <x v="0"/>
    <n v="91"/>
  </r>
  <r>
    <n v="1473"/>
    <x v="0"/>
    <n v="155880"/>
    <x v="0"/>
    <x v="1"/>
    <x v="0"/>
    <x v="0"/>
    <x v="0"/>
    <n v="36"/>
  </r>
  <r>
    <n v="1474"/>
    <x v="0"/>
    <n v="297046"/>
    <x v="2"/>
    <x v="1"/>
    <x v="0"/>
    <x v="0"/>
    <x v="0"/>
    <n v="51"/>
  </r>
  <r>
    <n v="1475"/>
    <x v="0"/>
    <n v="338166"/>
    <x v="3"/>
    <x v="1"/>
    <x v="0"/>
    <x v="0"/>
    <x v="0"/>
    <n v="56"/>
  </r>
  <r>
    <n v="1476"/>
    <x v="0"/>
    <n v="650000"/>
    <x v="0"/>
    <x v="1"/>
    <x v="0"/>
    <x v="0"/>
    <x v="1"/>
    <n v="31"/>
  </r>
  <r>
    <n v="1477"/>
    <x v="0"/>
    <n v="490638.83"/>
    <x v="0"/>
    <x v="0"/>
    <x v="0"/>
    <x v="0"/>
    <x v="0"/>
    <n v="55"/>
  </r>
  <r>
    <n v="1478"/>
    <x v="1"/>
    <n v="432363"/>
    <x v="1"/>
    <x v="0"/>
    <x v="0"/>
    <x v="0"/>
    <x v="0"/>
    <n v="80"/>
  </r>
  <r>
    <n v="1479"/>
    <x v="0"/>
    <n v="360420"/>
    <x v="3"/>
    <x v="1"/>
    <x v="0"/>
    <x v="0"/>
    <x v="1"/>
    <n v="32"/>
  </r>
  <r>
    <n v="1480"/>
    <x v="0"/>
    <n v="351670.01"/>
    <x v="0"/>
    <x v="1"/>
    <x v="0"/>
    <x v="0"/>
    <x v="0"/>
    <n v="21"/>
  </r>
  <r>
    <n v="1481"/>
    <x v="1"/>
    <n v="528606.29"/>
    <x v="0"/>
    <x v="0"/>
    <x v="0"/>
    <x v="0"/>
    <x v="0"/>
    <n v="29"/>
  </r>
  <r>
    <n v="1482"/>
    <x v="1"/>
    <n v="2398731.5"/>
    <x v="0"/>
    <x v="0"/>
    <x v="0"/>
    <x v="0"/>
    <x v="0"/>
    <n v="29"/>
  </r>
  <r>
    <n v="1483"/>
    <x v="0"/>
    <n v="327400"/>
    <x v="0"/>
    <x v="1"/>
    <x v="0"/>
    <x v="0"/>
    <x v="0"/>
    <n v="21"/>
  </r>
  <r>
    <n v="1484"/>
    <x v="1"/>
    <n v="228749"/>
    <x v="0"/>
    <x v="0"/>
    <x v="0"/>
    <x v="0"/>
    <x v="1"/>
    <n v="56"/>
  </r>
  <r>
    <n v="1485"/>
    <x v="1"/>
    <n v="1139623"/>
    <x v="1"/>
    <x v="0"/>
    <x v="0"/>
    <x v="0"/>
    <x v="0"/>
    <n v="78"/>
  </r>
  <r>
    <n v="1486"/>
    <x v="0"/>
    <n v="286145.68"/>
    <x v="0"/>
    <x v="1"/>
    <x v="0"/>
    <x v="0"/>
    <x v="0"/>
    <n v="51"/>
  </r>
  <r>
    <n v="1487"/>
    <x v="0"/>
    <n v="297045"/>
    <x v="2"/>
    <x v="1"/>
    <x v="0"/>
    <x v="0"/>
    <x v="0"/>
    <n v="25"/>
  </r>
  <r>
    <n v="1488"/>
    <x v="0"/>
    <n v="734252.96"/>
    <x v="0"/>
    <x v="1"/>
    <x v="0"/>
    <x v="0"/>
    <x v="0"/>
    <n v="60"/>
  </r>
  <r>
    <n v="1489"/>
    <x v="0"/>
    <n v="592772.23"/>
    <x v="0"/>
    <x v="0"/>
    <x v="0"/>
    <x v="0"/>
    <x v="0"/>
    <n v="25"/>
  </r>
  <r>
    <n v="1490"/>
    <x v="0"/>
    <n v="303333"/>
    <x v="0"/>
    <x v="1"/>
    <x v="0"/>
    <x v="1"/>
    <x v="0"/>
    <n v="38"/>
  </r>
  <r>
    <n v="1491"/>
    <x v="0"/>
    <n v="347135"/>
    <x v="2"/>
    <x v="1"/>
    <x v="0"/>
    <x v="0"/>
    <x v="0"/>
    <n v="54"/>
  </r>
  <r>
    <n v="1492"/>
    <x v="0"/>
    <n v="639148"/>
    <x v="3"/>
    <x v="1"/>
    <x v="0"/>
    <x v="0"/>
    <x v="0"/>
    <n v="63"/>
  </r>
  <r>
    <n v="1493"/>
    <x v="0"/>
    <n v="435801"/>
    <x v="0"/>
    <x v="1"/>
    <x v="0"/>
    <x v="1"/>
    <x v="0"/>
    <n v="47"/>
  </r>
  <r>
    <n v="1494"/>
    <x v="0"/>
    <n v="484829.52"/>
    <x v="0"/>
    <x v="1"/>
    <x v="0"/>
    <x v="0"/>
    <x v="0"/>
    <n v="25"/>
  </r>
  <r>
    <n v="1495"/>
    <x v="1"/>
    <n v="92366.25"/>
    <x v="0"/>
    <x v="0"/>
    <x v="0"/>
    <x v="0"/>
    <x v="0"/>
    <n v="23"/>
  </r>
  <r>
    <n v="1496"/>
    <x v="1"/>
    <n v="863546"/>
    <x v="0"/>
    <x v="0"/>
    <x v="0"/>
    <x v="0"/>
    <x v="1"/>
    <n v="31"/>
  </r>
  <r>
    <n v="1497"/>
    <x v="1"/>
    <n v="399659"/>
    <x v="3"/>
    <x v="1"/>
    <x v="0"/>
    <x v="1"/>
    <x v="1"/>
    <n v="46"/>
  </r>
  <r>
    <n v="1498"/>
    <x v="1"/>
    <n v="1940476.41"/>
    <x v="0"/>
    <x v="1"/>
    <x v="0"/>
    <x v="0"/>
    <x v="0"/>
    <n v="34"/>
  </r>
  <r>
    <n v="1499"/>
    <x v="1"/>
    <n v="571508"/>
    <x v="0"/>
    <x v="0"/>
    <x v="0"/>
    <x v="0"/>
    <x v="0"/>
    <n v="29"/>
  </r>
  <r>
    <n v="1500"/>
    <x v="0"/>
    <n v="932109.37"/>
    <x v="0"/>
    <x v="1"/>
    <x v="0"/>
    <x v="0"/>
    <x v="0"/>
    <n v="41"/>
  </r>
  <r>
    <n v="1501"/>
    <x v="0"/>
    <n v="155000"/>
    <x v="0"/>
    <x v="1"/>
    <x v="0"/>
    <x v="0"/>
    <x v="1"/>
    <n v="53"/>
  </r>
  <r>
    <n v="1502"/>
    <x v="1"/>
    <n v="859613"/>
    <x v="0"/>
    <x v="1"/>
    <x v="0"/>
    <x v="0"/>
    <x v="0"/>
    <n v="22"/>
  </r>
  <r>
    <n v="1503"/>
    <x v="1"/>
    <n v="159000"/>
    <x v="0"/>
    <x v="1"/>
    <x v="0"/>
    <x v="1"/>
    <x v="1"/>
    <n v="49"/>
  </r>
  <r>
    <n v="1504"/>
    <x v="0"/>
    <n v="540083"/>
    <x v="3"/>
    <x v="1"/>
    <x v="0"/>
    <x v="0"/>
    <x v="1"/>
    <n v="60"/>
  </r>
  <r>
    <n v="1505"/>
    <x v="0"/>
    <n v="2817770"/>
    <x v="0"/>
    <x v="0"/>
    <x v="0"/>
    <x v="0"/>
    <x v="0"/>
    <n v="59"/>
  </r>
  <r>
    <n v="1506"/>
    <x v="1"/>
    <n v="688069.8"/>
    <x v="0"/>
    <x v="1"/>
    <x v="0"/>
    <x v="1"/>
    <x v="0"/>
    <n v="25"/>
  </r>
  <r>
    <n v="1507"/>
    <x v="1"/>
    <n v="361500"/>
    <x v="0"/>
    <x v="1"/>
    <x v="0"/>
    <x v="0"/>
    <x v="1"/>
    <n v="49"/>
  </r>
  <r>
    <n v="1508"/>
    <x v="1"/>
    <n v="937245"/>
    <x v="3"/>
    <x v="1"/>
    <x v="0"/>
    <x v="0"/>
    <x v="1"/>
    <n v="61"/>
  </r>
  <r>
    <n v="1509"/>
    <x v="0"/>
    <n v="1858320"/>
    <x v="0"/>
    <x v="1"/>
    <x v="0"/>
    <x v="0"/>
    <x v="0"/>
    <n v="36"/>
  </r>
  <r>
    <n v="1510"/>
    <x v="0"/>
    <n v="297046"/>
    <x v="3"/>
    <x v="1"/>
    <x v="0"/>
    <x v="1"/>
    <x v="1"/>
    <n v="29"/>
  </r>
  <r>
    <n v="1511"/>
    <x v="0"/>
    <n v="546457.48"/>
    <x v="0"/>
    <x v="1"/>
    <x v="0"/>
    <x v="0"/>
    <x v="0"/>
    <n v="33"/>
  </r>
  <r>
    <n v="1512"/>
    <x v="0"/>
    <n v="297044"/>
    <x v="4"/>
    <x v="1"/>
    <x v="0"/>
    <x v="0"/>
    <x v="0"/>
    <n v="61"/>
  </r>
  <r>
    <n v="1513"/>
    <x v="1"/>
    <n v="120000"/>
    <x v="0"/>
    <x v="1"/>
    <x v="0"/>
    <x v="0"/>
    <x v="0"/>
    <n v="42"/>
  </r>
  <r>
    <n v="1514"/>
    <x v="1"/>
    <n v="1296001.6000000001"/>
    <x v="0"/>
    <x v="0"/>
    <x v="0"/>
    <x v="0"/>
    <x v="0"/>
    <n v="47"/>
  </r>
  <r>
    <n v="1515"/>
    <x v="0"/>
    <n v="1346350"/>
    <x v="0"/>
    <x v="1"/>
    <x v="0"/>
    <x v="0"/>
    <x v="0"/>
    <n v="47"/>
  </r>
  <r>
    <n v="1516"/>
    <x v="1"/>
    <n v="1089100"/>
    <x v="0"/>
    <x v="1"/>
    <x v="0"/>
    <x v="0"/>
    <x v="0"/>
    <n v="35"/>
  </r>
  <r>
    <n v="1517"/>
    <x v="0"/>
    <n v="766610"/>
    <x v="0"/>
    <x v="0"/>
    <x v="0"/>
    <x v="0"/>
    <x v="0"/>
    <n v="53"/>
  </r>
  <r>
    <n v="1518"/>
    <x v="1"/>
    <n v="727896.34"/>
    <x v="0"/>
    <x v="0"/>
    <x v="0"/>
    <x v="0"/>
    <x v="0"/>
    <n v="34"/>
  </r>
  <r>
    <n v="1519"/>
    <x v="0"/>
    <n v="2577656.4700000002"/>
    <x v="0"/>
    <x v="0"/>
    <x v="0"/>
    <x v="0"/>
    <x v="0"/>
    <n v="37"/>
  </r>
  <r>
    <n v="1520"/>
    <x v="1"/>
    <n v="2694159.76"/>
    <x v="0"/>
    <x v="1"/>
    <x v="0"/>
    <x v="0"/>
    <x v="0"/>
    <n v="28"/>
  </r>
  <r>
    <n v="1521"/>
    <x v="1"/>
    <n v="36204.74"/>
    <x v="0"/>
    <x v="0"/>
    <x v="0"/>
    <x v="0"/>
    <x v="0"/>
    <n v="32"/>
  </r>
  <r>
    <n v="1522"/>
    <x v="1"/>
    <n v="300018"/>
    <x v="3"/>
    <x v="1"/>
    <x v="0"/>
    <x v="0"/>
    <x v="0"/>
    <n v="47"/>
  </r>
  <r>
    <n v="1523"/>
    <x v="1"/>
    <n v="382325"/>
    <x v="0"/>
    <x v="1"/>
    <x v="0"/>
    <x v="1"/>
    <x v="0"/>
    <n v="33"/>
  </r>
  <r>
    <n v="1524"/>
    <x v="1"/>
    <n v="326749"/>
    <x v="3"/>
    <x v="1"/>
    <x v="0"/>
    <x v="0"/>
    <x v="0"/>
    <n v="56"/>
  </r>
  <r>
    <n v="1525"/>
    <x v="0"/>
    <n v="611036.43999999994"/>
    <x v="1"/>
    <x v="0"/>
    <x v="0"/>
    <x v="0"/>
    <x v="0"/>
    <n v="93"/>
  </r>
  <r>
    <n v="1526"/>
    <x v="1"/>
    <n v="278031"/>
    <x v="2"/>
    <x v="1"/>
    <x v="0"/>
    <x v="0"/>
    <x v="1"/>
    <n v="43"/>
  </r>
  <r>
    <n v="1527"/>
    <x v="0"/>
    <n v="275191.65000000002"/>
    <x v="0"/>
    <x v="1"/>
    <x v="0"/>
    <x v="0"/>
    <x v="0"/>
    <n v="22"/>
  </r>
  <r>
    <n v="1528"/>
    <x v="0"/>
    <n v="273980"/>
    <x v="0"/>
    <x v="1"/>
    <x v="0"/>
    <x v="0"/>
    <x v="0"/>
    <n v="23"/>
  </r>
  <r>
    <n v="1529"/>
    <x v="1"/>
    <n v="1664567.5"/>
    <x v="0"/>
    <x v="0"/>
    <x v="0"/>
    <x v="0"/>
    <x v="0"/>
    <n v="45"/>
  </r>
  <r>
    <n v="1530"/>
    <x v="0"/>
    <n v="185046.87"/>
    <x v="0"/>
    <x v="0"/>
    <x v="0"/>
    <x v="0"/>
    <x v="0"/>
    <n v="25"/>
  </r>
  <r>
    <n v="1531"/>
    <x v="0"/>
    <n v="634576.92000000004"/>
    <x v="0"/>
    <x v="1"/>
    <x v="0"/>
    <x v="0"/>
    <x v="0"/>
    <n v="44"/>
  </r>
  <r>
    <n v="1532"/>
    <x v="0"/>
    <n v="513543"/>
    <x v="0"/>
    <x v="0"/>
    <x v="0"/>
    <x v="0"/>
    <x v="0"/>
    <n v="32"/>
  </r>
  <r>
    <n v="1533"/>
    <x v="1"/>
    <n v="383318.62"/>
    <x v="0"/>
    <x v="1"/>
    <x v="0"/>
    <x v="0"/>
    <x v="0"/>
    <n v="25"/>
  </r>
  <r>
    <n v="1534"/>
    <x v="1"/>
    <n v="1161325"/>
    <x v="0"/>
    <x v="1"/>
    <x v="0"/>
    <x v="0"/>
    <x v="0"/>
    <n v="35"/>
  </r>
  <r>
    <n v="1535"/>
    <x v="1"/>
    <n v="297139"/>
    <x v="2"/>
    <x v="1"/>
    <x v="0"/>
    <x v="0"/>
    <x v="0"/>
    <n v="25"/>
  </r>
  <r>
    <n v="1536"/>
    <x v="0"/>
    <n v="278030"/>
    <x v="4"/>
    <x v="1"/>
    <x v="0"/>
    <x v="0"/>
    <x v="0"/>
    <n v="25"/>
  </r>
  <r>
    <n v="1537"/>
    <x v="1"/>
    <n v="101340"/>
    <x v="0"/>
    <x v="1"/>
    <x v="0"/>
    <x v="0"/>
    <x v="0"/>
    <n v="20"/>
  </r>
  <r>
    <n v="1538"/>
    <x v="1"/>
    <n v="397630.9"/>
    <x v="0"/>
    <x v="1"/>
    <x v="0"/>
    <x v="0"/>
    <x v="0"/>
    <n v="32"/>
  </r>
  <r>
    <n v="1539"/>
    <x v="0"/>
    <n v="500060"/>
    <x v="0"/>
    <x v="1"/>
    <x v="0"/>
    <x v="1"/>
    <x v="1"/>
    <n v="49"/>
  </r>
  <r>
    <n v="1540"/>
    <x v="1"/>
    <n v="1000000"/>
    <x v="0"/>
    <x v="1"/>
    <x v="0"/>
    <x v="0"/>
    <x v="0"/>
    <n v="22"/>
  </r>
  <r>
    <n v="1541"/>
    <x v="1"/>
    <n v="308568"/>
    <x v="2"/>
    <x v="1"/>
    <x v="0"/>
    <x v="0"/>
    <x v="0"/>
    <n v="48"/>
  </r>
  <r>
    <n v="1542"/>
    <x v="0"/>
    <n v="297046"/>
    <x v="3"/>
    <x v="1"/>
    <x v="0"/>
    <x v="1"/>
    <x v="0"/>
    <n v="35"/>
  </r>
  <r>
    <n v="1543"/>
    <x v="0"/>
    <n v="297046"/>
    <x v="3"/>
    <x v="1"/>
    <x v="0"/>
    <x v="1"/>
    <x v="0"/>
    <n v="32"/>
  </r>
  <r>
    <n v="1544"/>
    <x v="1"/>
    <n v="704142.51"/>
    <x v="0"/>
    <x v="1"/>
    <x v="0"/>
    <x v="0"/>
    <x v="0"/>
    <n v="41"/>
  </r>
  <r>
    <n v="1545"/>
    <x v="0"/>
    <n v="306667"/>
    <x v="0"/>
    <x v="1"/>
    <x v="0"/>
    <x v="1"/>
    <x v="0"/>
    <n v="27"/>
  </r>
  <r>
    <n v="1546"/>
    <x v="1"/>
    <n v="639148"/>
    <x v="3"/>
    <x v="1"/>
    <x v="0"/>
    <x v="0"/>
    <x v="0"/>
    <n v="68"/>
  </r>
  <r>
    <n v="1547"/>
    <x v="0"/>
    <n v="439063.24"/>
    <x v="0"/>
    <x v="1"/>
    <x v="0"/>
    <x v="0"/>
    <x v="0"/>
    <n v="41"/>
  </r>
  <r>
    <n v="1548"/>
    <x v="1"/>
    <n v="359544.27"/>
    <x v="6"/>
    <x v="1"/>
    <x v="0"/>
    <x v="1"/>
    <x v="0"/>
    <n v="59"/>
  </r>
  <r>
    <n v="1549"/>
    <x v="1"/>
    <n v="313256"/>
    <x v="0"/>
    <x v="1"/>
    <x v="0"/>
    <x v="1"/>
    <x v="0"/>
    <n v="34"/>
  </r>
  <r>
    <n v="1550"/>
    <x v="1"/>
    <n v="299152"/>
    <x v="0"/>
    <x v="0"/>
    <x v="0"/>
    <x v="0"/>
    <x v="0"/>
    <n v="38"/>
  </r>
  <r>
    <n v="1551"/>
    <x v="1"/>
    <n v="1397631"/>
    <x v="0"/>
    <x v="0"/>
    <x v="0"/>
    <x v="0"/>
    <x v="1"/>
    <n v="48"/>
  </r>
  <r>
    <n v="1552"/>
    <x v="1"/>
    <n v="571830.07999999996"/>
    <x v="0"/>
    <x v="1"/>
    <x v="0"/>
    <x v="1"/>
    <x v="0"/>
    <n v="33"/>
  </r>
  <r>
    <n v="1553"/>
    <x v="0"/>
    <n v="297046"/>
    <x v="2"/>
    <x v="1"/>
    <x v="0"/>
    <x v="0"/>
    <x v="0"/>
    <n v="49"/>
  </r>
  <r>
    <n v="1554"/>
    <x v="1"/>
    <n v="2401743.04"/>
    <x v="0"/>
    <x v="1"/>
    <x v="0"/>
    <x v="0"/>
    <x v="0"/>
    <n v="45"/>
  </r>
  <r>
    <n v="1555"/>
    <x v="1"/>
    <n v="263473.09000000003"/>
    <x v="1"/>
    <x v="0"/>
    <x v="0"/>
    <x v="0"/>
    <x v="0"/>
    <n v="73"/>
  </r>
  <r>
    <n v="1556"/>
    <x v="0"/>
    <n v="764250.3"/>
    <x v="0"/>
    <x v="0"/>
    <x v="0"/>
    <x v="0"/>
    <x v="0"/>
    <n v="45"/>
  </r>
  <r>
    <n v="1557"/>
    <x v="1"/>
    <n v="310124"/>
    <x v="3"/>
    <x v="1"/>
    <x v="1"/>
    <x v="0"/>
    <x v="0"/>
    <n v="36"/>
  </r>
  <r>
    <n v="1558"/>
    <x v="1"/>
    <n v="412923.5"/>
    <x v="0"/>
    <x v="0"/>
    <x v="0"/>
    <x v="0"/>
    <x v="0"/>
    <n v="30"/>
  </r>
  <r>
    <n v="1559"/>
    <x v="0"/>
    <n v="639148"/>
    <x v="3"/>
    <x v="1"/>
    <x v="0"/>
    <x v="1"/>
    <x v="1"/>
    <n v="47"/>
  </r>
  <r>
    <n v="1560"/>
    <x v="1"/>
    <n v="787019"/>
    <x v="0"/>
    <x v="1"/>
    <x v="0"/>
    <x v="0"/>
    <x v="0"/>
    <n v="45"/>
  </r>
  <r>
    <n v="1561"/>
    <x v="1"/>
    <n v="355312"/>
    <x v="0"/>
    <x v="1"/>
    <x v="0"/>
    <x v="0"/>
    <x v="0"/>
    <n v="44"/>
  </r>
  <r>
    <n v="1562"/>
    <x v="0"/>
    <n v="399910"/>
    <x v="2"/>
    <x v="1"/>
    <x v="0"/>
    <x v="1"/>
    <x v="0"/>
    <n v="46"/>
  </r>
  <r>
    <n v="1563"/>
    <x v="1"/>
    <n v="500383"/>
    <x v="0"/>
    <x v="1"/>
    <x v="0"/>
    <x v="0"/>
    <x v="0"/>
    <n v="36"/>
  </r>
  <r>
    <n v="1564"/>
    <x v="0"/>
    <n v="1069544.74"/>
    <x v="0"/>
    <x v="1"/>
    <x v="0"/>
    <x v="0"/>
    <x v="0"/>
    <n v="46"/>
  </r>
  <r>
    <n v="1565"/>
    <x v="1"/>
    <n v="284512"/>
    <x v="0"/>
    <x v="1"/>
    <x v="0"/>
    <x v="0"/>
    <x v="0"/>
    <n v="29"/>
  </r>
  <r>
    <n v="1566"/>
    <x v="0"/>
    <n v="2900000"/>
    <x v="0"/>
    <x v="1"/>
    <x v="0"/>
    <x v="0"/>
    <x v="0"/>
    <n v="35"/>
  </r>
  <r>
    <n v="1567"/>
    <x v="0"/>
    <n v="398327.08"/>
    <x v="0"/>
    <x v="1"/>
    <x v="0"/>
    <x v="0"/>
    <x v="0"/>
    <n v="38"/>
  </r>
  <r>
    <n v="1568"/>
    <x v="0"/>
    <n v="642418.54"/>
    <x v="0"/>
    <x v="1"/>
    <x v="0"/>
    <x v="0"/>
    <x v="0"/>
    <n v="53"/>
  </r>
  <r>
    <n v="1569"/>
    <x v="0"/>
    <n v="509509"/>
    <x v="3"/>
    <x v="1"/>
    <x v="0"/>
    <x v="0"/>
    <x v="0"/>
    <n v="56"/>
  </r>
  <r>
    <n v="1570"/>
    <x v="0"/>
    <n v="608941"/>
    <x v="3"/>
    <x v="1"/>
    <x v="0"/>
    <x v="0"/>
    <x v="1"/>
    <n v="57"/>
  </r>
  <r>
    <n v="1571"/>
    <x v="0"/>
    <n v="537156.98"/>
    <x v="0"/>
    <x v="1"/>
    <x v="0"/>
    <x v="0"/>
    <x v="0"/>
    <n v="21"/>
  </r>
  <r>
    <n v="1572"/>
    <x v="1"/>
    <n v="1545800"/>
    <x v="0"/>
    <x v="0"/>
    <x v="0"/>
    <x v="0"/>
    <x v="0"/>
    <n v="55"/>
  </r>
  <r>
    <n v="1573"/>
    <x v="1"/>
    <n v="1070405"/>
    <x v="0"/>
    <x v="0"/>
    <x v="0"/>
    <x v="0"/>
    <x v="0"/>
    <n v="30"/>
  </r>
  <r>
    <n v="1574"/>
    <x v="0"/>
    <n v="625396"/>
    <x v="3"/>
    <x v="1"/>
    <x v="0"/>
    <x v="0"/>
    <x v="0"/>
    <n v="44"/>
  </r>
  <r>
    <n v="1575"/>
    <x v="1"/>
    <n v="925000"/>
    <x v="0"/>
    <x v="1"/>
    <x v="0"/>
    <x v="0"/>
    <x v="0"/>
    <n v="49"/>
  </r>
  <r>
    <n v="1576"/>
    <x v="0"/>
    <n v="261897.3"/>
    <x v="0"/>
    <x v="1"/>
    <x v="0"/>
    <x v="1"/>
    <x v="0"/>
    <n v="57"/>
  </r>
  <r>
    <n v="1577"/>
    <x v="1"/>
    <n v="297046"/>
    <x v="2"/>
    <x v="1"/>
    <x v="0"/>
    <x v="1"/>
    <x v="1"/>
    <n v="43"/>
  </r>
  <r>
    <n v="1578"/>
    <x v="1"/>
    <n v="582705.18000000005"/>
    <x v="0"/>
    <x v="1"/>
    <x v="0"/>
    <x v="0"/>
    <x v="0"/>
    <n v="30"/>
  </r>
  <r>
    <n v="1579"/>
    <x v="0"/>
    <n v="49684.32"/>
    <x v="0"/>
    <x v="1"/>
    <x v="0"/>
    <x v="0"/>
    <x v="0"/>
    <n v="42"/>
  </r>
  <r>
    <n v="1580"/>
    <x v="0"/>
    <n v="427025"/>
    <x v="0"/>
    <x v="1"/>
    <x v="0"/>
    <x v="0"/>
    <x v="0"/>
    <n v="32"/>
  </r>
  <r>
    <n v="1581"/>
    <x v="1"/>
    <n v="188362.97"/>
    <x v="0"/>
    <x v="1"/>
    <x v="0"/>
    <x v="0"/>
    <x v="0"/>
    <n v="34"/>
  </r>
  <r>
    <n v="1582"/>
    <x v="0"/>
    <n v="527956.5"/>
    <x v="0"/>
    <x v="0"/>
    <x v="0"/>
    <x v="0"/>
    <x v="0"/>
    <n v="23"/>
  </r>
  <r>
    <n v="1583"/>
    <x v="0"/>
    <n v="811305.9"/>
    <x v="1"/>
    <x v="0"/>
    <x v="0"/>
    <x v="0"/>
    <x v="0"/>
    <n v="83"/>
  </r>
  <r>
    <n v="1584"/>
    <x v="1"/>
    <n v="165972.39000000001"/>
    <x v="0"/>
    <x v="1"/>
    <x v="0"/>
    <x v="1"/>
    <x v="0"/>
    <n v="28"/>
  </r>
  <r>
    <n v="1585"/>
    <x v="0"/>
    <n v="749651.26"/>
    <x v="0"/>
    <x v="1"/>
    <x v="0"/>
    <x v="0"/>
    <x v="0"/>
    <n v="32"/>
  </r>
  <r>
    <n v="1586"/>
    <x v="1"/>
    <n v="6120159.5"/>
    <x v="0"/>
    <x v="1"/>
    <x v="0"/>
    <x v="0"/>
    <x v="0"/>
    <n v="42"/>
  </r>
  <r>
    <n v="1587"/>
    <x v="0"/>
    <n v="825000"/>
    <x v="0"/>
    <x v="1"/>
    <x v="0"/>
    <x v="0"/>
    <x v="0"/>
    <n v="50"/>
  </r>
  <r>
    <n v="1588"/>
    <x v="1"/>
    <n v="190076.47"/>
    <x v="0"/>
    <x v="1"/>
    <x v="0"/>
    <x v="0"/>
    <x v="0"/>
    <n v="26"/>
  </r>
  <r>
    <n v="1589"/>
    <x v="1"/>
    <n v="300018"/>
    <x v="2"/>
    <x v="1"/>
    <x v="0"/>
    <x v="0"/>
    <x v="0"/>
    <n v="47"/>
  </r>
  <r>
    <n v="1590"/>
    <x v="1"/>
    <n v="657366.39"/>
    <x v="0"/>
    <x v="0"/>
    <x v="0"/>
    <x v="0"/>
    <x v="0"/>
    <n v="40"/>
  </r>
  <r>
    <n v="1591"/>
    <x v="0"/>
    <n v="4107395"/>
    <x v="1"/>
    <x v="0"/>
    <x v="0"/>
    <x v="0"/>
    <x v="0"/>
    <n v="80"/>
  </r>
  <r>
    <n v="1592"/>
    <x v="0"/>
    <n v="534683"/>
    <x v="3"/>
    <x v="1"/>
    <x v="0"/>
    <x v="0"/>
    <x v="0"/>
    <n v="48"/>
  </r>
  <r>
    <n v="1593"/>
    <x v="0"/>
    <n v="1316155"/>
    <x v="0"/>
    <x v="1"/>
    <x v="0"/>
    <x v="1"/>
    <x v="0"/>
    <n v="39"/>
  </r>
  <r>
    <n v="1594"/>
    <x v="1"/>
    <n v="300000"/>
    <x v="2"/>
    <x v="1"/>
    <x v="0"/>
    <x v="0"/>
    <x v="0"/>
    <n v="21"/>
  </r>
  <r>
    <n v="1595"/>
    <x v="0"/>
    <n v="1400000"/>
    <x v="0"/>
    <x v="1"/>
    <x v="0"/>
    <x v="0"/>
    <x v="0"/>
    <n v="34"/>
  </r>
  <r>
    <n v="1596"/>
    <x v="0"/>
    <n v="200000"/>
    <x v="0"/>
    <x v="1"/>
    <x v="0"/>
    <x v="0"/>
    <x v="0"/>
    <n v="32"/>
  </r>
  <r>
    <n v="1597"/>
    <x v="1"/>
    <n v="216423.45"/>
    <x v="0"/>
    <x v="1"/>
    <x v="0"/>
    <x v="0"/>
    <x v="0"/>
    <n v="28"/>
  </r>
  <r>
    <n v="1598"/>
    <x v="0"/>
    <n v="829250"/>
    <x v="0"/>
    <x v="0"/>
    <x v="0"/>
    <x v="0"/>
    <x v="0"/>
    <n v="47"/>
  </r>
  <r>
    <n v="1599"/>
    <x v="0"/>
    <n v="370090"/>
    <x v="3"/>
    <x v="1"/>
    <x v="0"/>
    <x v="0"/>
    <x v="1"/>
    <n v="40"/>
  </r>
  <r>
    <n v="1600"/>
    <x v="1"/>
    <n v="328127.06"/>
    <x v="0"/>
    <x v="1"/>
    <x v="0"/>
    <x v="0"/>
    <x v="0"/>
    <n v="45"/>
  </r>
  <r>
    <n v="1601"/>
    <x v="0"/>
    <n v="1414186"/>
    <x v="0"/>
    <x v="0"/>
    <x v="0"/>
    <x v="0"/>
    <x v="1"/>
    <n v="50"/>
  </r>
  <r>
    <n v="1602"/>
    <x v="0"/>
    <n v="1183623.3999999999"/>
    <x v="0"/>
    <x v="0"/>
    <x v="0"/>
    <x v="0"/>
    <x v="0"/>
    <n v="41"/>
  </r>
  <r>
    <n v="1603"/>
    <x v="1"/>
    <n v="43350"/>
    <x v="0"/>
    <x v="1"/>
    <x v="0"/>
    <x v="0"/>
    <x v="0"/>
    <n v="51"/>
  </r>
  <r>
    <n v="1604"/>
    <x v="1"/>
    <n v="1063647.5"/>
    <x v="0"/>
    <x v="0"/>
    <x v="0"/>
    <x v="0"/>
    <x v="0"/>
    <n v="56"/>
  </r>
  <r>
    <n v="1605"/>
    <x v="1"/>
    <n v="297046"/>
    <x v="3"/>
    <x v="1"/>
    <x v="0"/>
    <x v="0"/>
    <x v="1"/>
    <n v="42"/>
  </r>
  <r>
    <n v="1606"/>
    <x v="1"/>
    <n v="659230"/>
    <x v="0"/>
    <x v="1"/>
    <x v="0"/>
    <x v="0"/>
    <x v="0"/>
    <n v="21"/>
  </r>
  <r>
    <n v="1607"/>
    <x v="0"/>
    <n v="386699.62"/>
    <x v="0"/>
    <x v="1"/>
    <x v="0"/>
    <x v="0"/>
    <x v="0"/>
    <n v="58"/>
  </r>
  <r>
    <n v="1608"/>
    <x v="1"/>
    <n v="400000"/>
    <x v="0"/>
    <x v="1"/>
    <x v="0"/>
    <x v="0"/>
    <x v="0"/>
    <n v="20"/>
  </r>
  <r>
    <n v="1609"/>
    <x v="0"/>
    <n v="933004.5"/>
    <x v="0"/>
    <x v="0"/>
    <x v="0"/>
    <x v="0"/>
    <x v="0"/>
    <n v="38"/>
  </r>
  <r>
    <n v="1610"/>
    <x v="0"/>
    <n v="1552521"/>
    <x v="0"/>
    <x v="0"/>
    <x v="0"/>
    <x v="0"/>
    <x v="1"/>
    <n v="38"/>
  </r>
  <r>
    <n v="1611"/>
    <x v="1"/>
    <n v="695944.8"/>
    <x v="0"/>
    <x v="0"/>
    <x v="0"/>
    <x v="0"/>
    <x v="0"/>
    <n v="54"/>
  </r>
  <r>
    <n v="1612"/>
    <x v="0"/>
    <n v="636889"/>
    <x v="3"/>
    <x v="1"/>
    <x v="0"/>
    <x v="1"/>
    <x v="1"/>
    <n v="59"/>
  </r>
  <r>
    <n v="1613"/>
    <x v="1"/>
    <n v="374751"/>
    <x v="0"/>
    <x v="0"/>
    <x v="0"/>
    <x v="0"/>
    <x v="0"/>
    <n v="58"/>
  </r>
  <r>
    <n v="1614"/>
    <x v="0"/>
    <n v="299644.2"/>
    <x v="0"/>
    <x v="1"/>
    <x v="0"/>
    <x v="0"/>
    <x v="0"/>
    <n v="43"/>
  </r>
  <r>
    <n v="1615"/>
    <x v="1"/>
    <n v="462759.86"/>
    <x v="0"/>
    <x v="1"/>
    <x v="0"/>
    <x v="0"/>
    <x v="0"/>
    <n v="57"/>
  </r>
  <r>
    <n v="1616"/>
    <x v="0"/>
    <n v="516873"/>
    <x v="3"/>
    <x v="1"/>
    <x v="0"/>
    <x v="0"/>
    <x v="0"/>
    <n v="45"/>
  </r>
  <r>
    <n v="1617"/>
    <x v="1"/>
    <n v="732301.32"/>
    <x v="0"/>
    <x v="1"/>
    <x v="0"/>
    <x v="0"/>
    <x v="0"/>
    <n v="44"/>
  </r>
  <r>
    <n v="1618"/>
    <x v="0"/>
    <n v="298018"/>
    <x v="3"/>
    <x v="1"/>
    <x v="0"/>
    <x v="0"/>
    <x v="1"/>
    <n v="26"/>
  </r>
  <r>
    <n v="1619"/>
    <x v="1"/>
    <n v="297046"/>
    <x v="2"/>
    <x v="1"/>
    <x v="0"/>
    <x v="0"/>
    <x v="0"/>
    <n v="58"/>
  </r>
  <r>
    <n v="1620"/>
    <x v="1"/>
    <n v="282216"/>
    <x v="0"/>
    <x v="1"/>
    <x v="0"/>
    <x v="1"/>
    <x v="0"/>
    <n v="22"/>
  </r>
  <r>
    <n v="1621"/>
    <x v="0"/>
    <n v="838586.07"/>
    <x v="0"/>
    <x v="0"/>
    <x v="0"/>
    <x v="0"/>
    <x v="0"/>
    <n v="31"/>
  </r>
  <r>
    <n v="1622"/>
    <x v="0"/>
    <n v="774142.69"/>
    <x v="0"/>
    <x v="1"/>
    <x v="0"/>
    <x v="0"/>
    <x v="0"/>
    <n v="41"/>
  </r>
  <r>
    <n v="1623"/>
    <x v="0"/>
    <n v="297429"/>
    <x v="3"/>
    <x v="1"/>
    <x v="0"/>
    <x v="0"/>
    <x v="1"/>
    <n v="52"/>
  </r>
  <r>
    <n v="1624"/>
    <x v="1"/>
    <n v="283588.21999999997"/>
    <x v="0"/>
    <x v="1"/>
    <x v="0"/>
    <x v="0"/>
    <x v="0"/>
    <n v="29"/>
  </r>
  <r>
    <n v="1625"/>
    <x v="0"/>
    <n v="1357187.5"/>
    <x v="0"/>
    <x v="1"/>
    <x v="0"/>
    <x v="0"/>
    <x v="0"/>
    <n v="36"/>
  </r>
  <r>
    <n v="1626"/>
    <x v="1"/>
    <n v="546794.78"/>
    <x v="0"/>
    <x v="1"/>
    <x v="0"/>
    <x v="0"/>
    <x v="0"/>
    <n v="41"/>
  </r>
  <r>
    <n v="1627"/>
    <x v="1"/>
    <n v="442840"/>
    <x v="0"/>
    <x v="0"/>
    <x v="0"/>
    <x v="0"/>
    <x v="1"/>
    <n v="46"/>
  </r>
  <r>
    <n v="1628"/>
    <x v="1"/>
    <n v="299441"/>
    <x v="3"/>
    <x v="1"/>
    <x v="0"/>
    <x v="0"/>
    <x v="0"/>
    <n v="45"/>
  </r>
  <r>
    <n v="1629"/>
    <x v="0"/>
    <n v="297045"/>
    <x v="2"/>
    <x v="1"/>
    <x v="1"/>
    <x v="0"/>
    <x v="1"/>
    <n v="70"/>
  </r>
  <r>
    <n v="1630"/>
    <x v="0"/>
    <n v="299647"/>
    <x v="2"/>
    <x v="1"/>
    <x v="0"/>
    <x v="0"/>
    <x v="0"/>
    <n v="78"/>
  </r>
  <r>
    <n v="1631"/>
    <x v="1"/>
    <n v="581394"/>
    <x v="0"/>
    <x v="0"/>
    <x v="0"/>
    <x v="0"/>
    <x v="1"/>
    <n v="30"/>
  </r>
  <r>
    <n v="1632"/>
    <x v="0"/>
    <n v="335195.53000000003"/>
    <x v="0"/>
    <x v="1"/>
    <x v="0"/>
    <x v="0"/>
    <x v="1"/>
    <n v="47"/>
  </r>
  <r>
    <n v="1633"/>
    <x v="0"/>
    <n v="412441"/>
    <x v="0"/>
    <x v="1"/>
    <x v="0"/>
    <x v="0"/>
    <x v="0"/>
    <n v="57"/>
  </r>
  <r>
    <n v="1634"/>
    <x v="1"/>
    <n v="297044"/>
    <x v="0"/>
    <x v="1"/>
    <x v="0"/>
    <x v="0"/>
    <x v="0"/>
    <n v="32"/>
  </r>
  <r>
    <n v="1635"/>
    <x v="1"/>
    <n v="400000"/>
    <x v="0"/>
    <x v="1"/>
    <x v="0"/>
    <x v="0"/>
    <x v="0"/>
    <n v="36"/>
  </r>
  <r>
    <n v="1636"/>
    <x v="0"/>
    <n v="676443.1"/>
    <x v="0"/>
    <x v="1"/>
    <x v="0"/>
    <x v="0"/>
    <x v="0"/>
    <n v="38"/>
  </r>
  <r>
    <n v="1637"/>
    <x v="0"/>
    <n v="12160184"/>
    <x v="0"/>
    <x v="1"/>
    <x v="0"/>
    <x v="0"/>
    <x v="0"/>
    <n v="52"/>
  </r>
  <r>
    <n v="1638"/>
    <x v="0"/>
    <n v="509509"/>
    <x v="3"/>
    <x v="1"/>
    <x v="0"/>
    <x v="1"/>
    <x v="1"/>
    <n v="38"/>
  </r>
  <r>
    <n v="1639"/>
    <x v="0"/>
    <n v="356653"/>
    <x v="3"/>
    <x v="1"/>
    <x v="0"/>
    <x v="1"/>
    <x v="1"/>
    <n v="51"/>
  </r>
  <r>
    <n v="1640"/>
    <x v="1"/>
    <n v="219280"/>
    <x v="0"/>
    <x v="0"/>
    <x v="0"/>
    <x v="0"/>
    <x v="0"/>
    <n v="26"/>
  </r>
  <r>
    <n v="1641"/>
    <x v="0"/>
    <n v="245006.35"/>
    <x v="0"/>
    <x v="1"/>
    <x v="0"/>
    <x v="0"/>
    <x v="0"/>
    <n v="61"/>
  </r>
  <r>
    <n v="1642"/>
    <x v="0"/>
    <n v="359544.27"/>
    <x v="3"/>
    <x v="1"/>
    <x v="0"/>
    <x v="0"/>
    <x v="0"/>
    <n v="29"/>
  </r>
  <r>
    <n v="1643"/>
    <x v="1"/>
    <n v="88243.75"/>
    <x v="1"/>
    <x v="0"/>
    <x v="0"/>
    <x v="0"/>
    <x v="0"/>
    <n v="92"/>
  </r>
  <r>
    <n v="1644"/>
    <x v="0"/>
    <n v="297045"/>
    <x v="2"/>
    <x v="1"/>
    <x v="0"/>
    <x v="0"/>
    <x v="0"/>
    <n v="35"/>
  </r>
  <r>
    <n v="1645"/>
    <x v="0"/>
    <n v="852982.67"/>
    <x v="0"/>
    <x v="1"/>
    <x v="0"/>
    <x v="0"/>
    <x v="0"/>
    <n v="31"/>
  </r>
  <r>
    <n v="1646"/>
    <x v="0"/>
    <n v="251559"/>
    <x v="0"/>
    <x v="1"/>
    <x v="0"/>
    <x v="1"/>
    <x v="0"/>
    <n v="20"/>
  </r>
  <r>
    <n v="1647"/>
    <x v="0"/>
    <n v="3255213.87"/>
    <x v="6"/>
    <x v="1"/>
    <x v="0"/>
    <x v="0"/>
    <x v="0"/>
    <n v="58"/>
  </r>
  <r>
    <n v="1648"/>
    <x v="1"/>
    <n v="790843.09"/>
    <x v="0"/>
    <x v="1"/>
    <x v="0"/>
    <x v="0"/>
    <x v="0"/>
    <n v="37"/>
  </r>
  <r>
    <n v="1649"/>
    <x v="0"/>
    <n v="1129271"/>
    <x v="0"/>
    <x v="0"/>
    <x v="0"/>
    <x v="0"/>
    <x v="0"/>
    <n v="32"/>
  </r>
  <r>
    <n v="1650"/>
    <x v="0"/>
    <n v="87500"/>
    <x v="0"/>
    <x v="1"/>
    <x v="0"/>
    <x v="0"/>
    <x v="0"/>
    <n v="25"/>
  </r>
  <r>
    <n v="1651"/>
    <x v="1"/>
    <n v="480000"/>
    <x v="0"/>
    <x v="1"/>
    <x v="0"/>
    <x v="0"/>
    <x v="0"/>
    <n v="24"/>
  </r>
  <r>
    <n v="1652"/>
    <x v="1"/>
    <n v="299647"/>
    <x v="2"/>
    <x v="1"/>
    <x v="0"/>
    <x v="0"/>
    <x v="0"/>
    <n v="60"/>
  </r>
  <r>
    <n v="1653"/>
    <x v="0"/>
    <n v="278030.99"/>
    <x v="4"/>
    <x v="1"/>
    <x v="0"/>
    <x v="0"/>
    <x v="0"/>
    <n v="27"/>
  </r>
  <r>
    <n v="1654"/>
    <x v="0"/>
    <n v="3350588.86"/>
    <x v="0"/>
    <x v="1"/>
    <x v="0"/>
    <x v="0"/>
    <x v="0"/>
    <n v="38"/>
  </r>
  <r>
    <n v="1655"/>
    <x v="0"/>
    <n v="2349011"/>
    <x v="0"/>
    <x v="1"/>
    <x v="0"/>
    <x v="0"/>
    <x v="0"/>
    <n v="36"/>
  </r>
  <r>
    <n v="1656"/>
    <x v="0"/>
    <n v="1108537.5"/>
    <x v="0"/>
    <x v="1"/>
    <x v="0"/>
    <x v="0"/>
    <x v="0"/>
    <n v="45"/>
  </r>
  <r>
    <n v="1657"/>
    <x v="1"/>
    <n v="600414.9"/>
    <x v="0"/>
    <x v="1"/>
    <x v="0"/>
    <x v="0"/>
    <x v="1"/>
    <n v="21"/>
  </r>
  <r>
    <n v="1658"/>
    <x v="0"/>
    <n v="418000"/>
    <x v="0"/>
    <x v="1"/>
    <x v="0"/>
    <x v="0"/>
    <x v="0"/>
    <n v="51"/>
  </r>
  <r>
    <n v="1659"/>
    <x v="0"/>
    <n v="287787"/>
    <x v="0"/>
    <x v="1"/>
    <x v="0"/>
    <x v="0"/>
    <x v="0"/>
    <n v="19"/>
  </r>
  <r>
    <n v="1660"/>
    <x v="1"/>
    <n v="538738.04"/>
    <x v="0"/>
    <x v="1"/>
    <x v="0"/>
    <x v="0"/>
    <x v="0"/>
    <n v="36"/>
  </r>
  <r>
    <n v="1661"/>
    <x v="0"/>
    <n v="597533.32999999996"/>
    <x v="0"/>
    <x v="1"/>
    <x v="0"/>
    <x v="1"/>
    <x v="0"/>
    <n v="30"/>
  </r>
  <r>
    <n v="1662"/>
    <x v="1"/>
    <n v="619489"/>
    <x v="0"/>
    <x v="0"/>
    <x v="0"/>
    <x v="0"/>
    <x v="0"/>
    <n v="37"/>
  </r>
  <r>
    <n v="1663"/>
    <x v="1"/>
    <n v="278032"/>
    <x v="2"/>
    <x v="1"/>
    <x v="0"/>
    <x v="0"/>
    <x v="0"/>
    <n v="45"/>
  </r>
  <r>
    <n v="1664"/>
    <x v="1"/>
    <n v="297650"/>
    <x v="0"/>
    <x v="1"/>
    <x v="0"/>
    <x v="1"/>
    <x v="1"/>
    <n v="39"/>
  </r>
  <r>
    <n v="1665"/>
    <x v="0"/>
    <n v="266312"/>
    <x v="0"/>
    <x v="1"/>
    <x v="0"/>
    <x v="0"/>
    <x v="0"/>
    <n v="29"/>
  </r>
  <r>
    <n v="1666"/>
    <x v="0"/>
    <n v="403764.18"/>
    <x v="0"/>
    <x v="1"/>
    <x v="0"/>
    <x v="0"/>
    <x v="0"/>
    <n v="31"/>
  </r>
  <r>
    <n v="1667"/>
    <x v="0"/>
    <n v="440373"/>
    <x v="0"/>
    <x v="0"/>
    <x v="0"/>
    <x v="1"/>
    <x v="0"/>
    <n v="27"/>
  </r>
  <r>
    <n v="1668"/>
    <x v="1"/>
    <n v="381211.3"/>
    <x v="1"/>
    <x v="0"/>
    <x v="0"/>
    <x v="0"/>
    <x v="0"/>
    <n v="66"/>
  </r>
  <r>
    <n v="1669"/>
    <x v="1"/>
    <n v="908129"/>
    <x v="0"/>
    <x v="0"/>
    <x v="0"/>
    <x v="0"/>
    <x v="1"/>
    <n v="49"/>
  </r>
  <r>
    <n v="1670"/>
    <x v="0"/>
    <n v="131198"/>
    <x v="0"/>
    <x v="1"/>
    <x v="0"/>
    <x v="0"/>
    <x v="0"/>
    <n v="20"/>
  </r>
  <r>
    <n v="1671"/>
    <x v="1"/>
    <n v="582921.03"/>
    <x v="0"/>
    <x v="1"/>
    <x v="0"/>
    <x v="0"/>
    <x v="0"/>
    <n v="31"/>
  </r>
  <r>
    <n v="1672"/>
    <x v="0"/>
    <n v="251103.9"/>
    <x v="0"/>
    <x v="1"/>
    <x v="0"/>
    <x v="0"/>
    <x v="0"/>
    <n v="19"/>
  </r>
  <r>
    <n v="1673"/>
    <x v="1"/>
    <n v="297046"/>
    <x v="2"/>
    <x v="1"/>
    <x v="0"/>
    <x v="0"/>
    <x v="0"/>
    <n v="38"/>
  </r>
  <r>
    <n v="1674"/>
    <x v="1"/>
    <n v="278030.99"/>
    <x v="2"/>
    <x v="1"/>
    <x v="0"/>
    <x v="1"/>
    <x v="0"/>
    <n v="44"/>
  </r>
  <r>
    <n v="1675"/>
    <x v="1"/>
    <n v="373396"/>
    <x v="0"/>
    <x v="0"/>
    <x v="0"/>
    <x v="0"/>
    <x v="0"/>
    <n v="29"/>
  </r>
  <r>
    <n v="1676"/>
    <x v="0"/>
    <n v="297110"/>
    <x v="3"/>
    <x v="1"/>
    <x v="0"/>
    <x v="0"/>
    <x v="1"/>
    <n v="35"/>
  </r>
  <r>
    <n v="1677"/>
    <x v="0"/>
    <n v="296000"/>
    <x v="0"/>
    <x v="1"/>
    <x v="0"/>
    <x v="0"/>
    <x v="0"/>
    <n v="28"/>
  </r>
  <r>
    <n v="1678"/>
    <x v="0"/>
    <n v="424103"/>
    <x v="3"/>
    <x v="1"/>
    <x v="0"/>
    <x v="0"/>
    <x v="1"/>
    <n v="35"/>
  </r>
  <r>
    <n v="1679"/>
    <x v="0"/>
    <n v="11000"/>
    <x v="0"/>
    <x v="1"/>
    <x v="0"/>
    <x v="0"/>
    <x v="1"/>
    <n v="32"/>
  </r>
  <r>
    <n v="1680"/>
    <x v="0"/>
    <n v="365500"/>
    <x v="0"/>
    <x v="1"/>
    <x v="0"/>
    <x v="0"/>
    <x v="0"/>
    <n v="32"/>
  </r>
  <r>
    <n v="1681"/>
    <x v="0"/>
    <n v="25600"/>
    <x v="0"/>
    <x v="1"/>
    <x v="0"/>
    <x v="1"/>
    <x v="1"/>
    <n v="45"/>
  </r>
  <r>
    <n v="1682"/>
    <x v="0"/>
    <n v="276964.47999999998"/>
    <x v="0"/>
    <x v="1"/>
    <x v="0"/>
    <x v="0"/>
    <x v="0"/>
    <n v="25"/>
  </r>
  <r>
    <n v="1683"/>
    <x v="0"/>
    <n v="103846.15"/>
    <x v="0"/>
    <x v="1"/>
    <x v="0"/>
    <x v="0"/>
    <x v="0"/>
    <n v="58"/>
  </r>
  <r>
    <n v="1684"/>
    <x v="0"/>
    <n v="249691.35"/>
    <x v="0"/>
    <x v="1"/>
    <x v="0"/>
    <x v="0"/>
    <x v="0"/>
    <n v="24"/>
  </r>
  <r>
    <n v="1685"/>
    <x v="0"/>
    <n v="306480.65999999997"/>
    <x v="0"/>
    <x v="0"/>
    <x v="0"/>
    <x v="0"/>
    <x v="0"/>
    <n v="25"/>
  </r>
  <r>
    <n v="1686"/>
    <x v="0"/>
    <n v="280000"/>
    <x v="0"/>
    <x v="1"/>
    <x v="0"/>
    <x v="0"/>
    <x v="0"/>
    <n v="85"/>
  </r>
  <r>
    <n v="1687"/>
    <x v="0"/>
    <n v="165000"/>
    <x v="0"/>
    <x v="1"/>
    <x v="0"/>
    <x v="0"/>
    <x v="0"/>
    <n v="38"/>
  </r>
  <r>
    <n v="1688"/>
    <x v="1"/>
    <n v="296265.63"/>
    <x v="0"/>
    <x v="1"/>
    <x v="0"/>
    <x v="0"/>
    <x v="1"/>
    <n v="38"/>
  </r>
  <r>
    <n v="1689"/>
    <x v="1"/>
    <n v="1766548"/>
    <x v="0"/>
    <x v="1"/>
    <x v="0"/>
    <x v="0"/>
    <x v="0"/>
    <n v="32"/>
  </r>
  <r>
    <n v="1690"/>
    <x v="0"/>
    <n v="297046"/>
    <x v="2"/>
    <x v="1"/>
    <x v="0"/>
    <x v="0"/>
    <x v="0"/>
    <n v="21"/>
  </r>
  <r>
    <n v="1691"/>
    <x v="0"/>
    <n v="278030"/>
    <x v="4"/>
    <x v="1"/>
    <x v="0"/>
    <x v="0"/>
    <x v="0"/>
    <n v="36"/>
  </r>
  <r>
    <n v="1692"/>
    <x v="0"/>
    <n v="838098"/>
    <x v="0"/>
    <x v="1"/>
    <x v="0"/>
    <x v="0"/>
    <x v="0"/>
    <n v="40"/>
  </r>
  <r>
    <n v="1693"/>
    <x v="0"/>
    <n v="594092"/>
    <x v="3"/>
    <x v="1"/>
    <x v="0"/>
    <x v="0"/>
    <x v="0"/>
    <n v="68"/>
  </r>
  <r>
    <n v="1694"/>
    <x v="1"/>
    <n v="615805.6"/>
    <x v="0"/>
    <x v="1"/>
    <x v="0"/>
    <x v="0"/>
    <x v="0"/>
    <n v="29"/>
  </r>
  <r>
    <n v="1695"/>
    <x v="0"/>
    <n v="625322.5"/>
    <x v="0"/>
    <x v="1"/>
    <x v="0"/>
    <x v="0"/>
    <x v="0"/>
    <n v="54"/>
  </r>
  <r>
    <n v="1696"/>
    <x v="0"/>
    <n v="364086"/>
    <x v="3"/>
    <x v="1"/>
    <x v="0"/>
    <x v="1"/>
    <x v="1"/>
    <n v="31"/>
  </r>
  <r>
    <n v="1697"/>
    <x v="0"/>
    <n v="976390"/>
    <x v="0"/>
    <x v="0"/>
    <x v="0"/>
    <x v="0"/>
    <x v="0"/>
    <n v="32"/>
  </r>
  <r>
    <n v="1698"/>
    <x v="0"/>
    <n v="297046"/>
    <x v="2"/>
    <x v="1"/>
    <x v="0"/>
    <x v="0"/>
    <x v="0"/>
    <n v="42"/>
  </r>
  <r>
    <n v="1699"/>
    <x v="1"/>
    <n v="3108698.61"/>
    <x v="0"/>
    <x v="1"/>
    <x v="0"/>
    <x v="0"/>
    <x v="0"/>
    <n v="37"/>
  </r>
  <r>
    <n v="1700"/>
    <x v="0"/>
    <n v="309927.25"/>
    <x v="0"/>
    <x v="1"/>
    <x v="0"/>
    <x v="0"/>
    <x v="0"/>
    <n v="18"/>
  </r>
  <r>
    <n v="1701"/>
    <x v="1"/>
    <n v="370905"/>
    <x v="0"/>
    <x v="0"/>
    <x v="0"/>
    <x v="0"/>
    <x v="0"/>
    <n v="27"/>
  </r>
  <r>
    <n v="1702"/>
    <x v="0"/>
    <n v="352000"/>
    <x v="0"/>
    <x v="1"/>
    <x v="0"/>
    <x v="0"/>
    <x v="0"/>
    <n v="28"/>
  </r>
  <r>
    <n v="1703"/>
    <x v="0"/>
    <n v="390899.95"/>
    <x v="0"/>
    <x v="1"/>
    <x v="0"/>
    <x v="0"/>
    <x v="0"/>
    <n v="61"/>
  </r>
  <r>
    <n v="1704"/>
    <x v="1"/>
    <n v="460692.92"/>
    <x v="0"/>
    <x v="1"/>
    <x v="0"/>
    <x v="0"/>
    <x v="0"/>
    <n v="22"/>
  </r>
  <r>
    <n v="1705"/>
    <x v="1"/>
    <n v="484267.8"/>
    <x v="1"/>
    <x v="0"/>
    <x v="0"/>
    <x v="0"/>
    <x v="0"/>
    <n v="84"/>
  </r>
  <r>
    <n v="1706"/>
    <x v="0"/>
    <n v="724116.7"/>
    <x v="0"/>
    <x v="0"/>
    <x v="0"/>
    <x v="0"/>
    <x v="0"/>
    <n v="56"/>
  </r>
  <r>
    <n v="1707"/>
    <x v="0"/>
    <n v="620713"/>
    <x v="3"/>
    <x v="1"/>
    <x v="0"/>
    <x v="0"/>
    <x v="1"/>
    <n v="43"/>
  </r>
  <r>
    <n v="1708"/>
    <x v="0"/>
    <n v="297044"/>
    <x v="0"/>
    <x v="1"/>
    <x v="0"/>
    <x v="0"/>
    <x v="0"/>
    <n v="28"/>
  </r>
  <r>
    <n v="1709"/>
    <x v="0"/>
    <n v="170439.67999999999"/>
    <x v="0"/>
    <x v="1"/>
    <x v="0"/>
    <x v="0"/>
    <x v="1"/>
    <n v="24"/>
  </r>
  <r>
    <n v="1710"/>
    <x v="0"/>
    <n v="94935"/>
    <x v="0"/>
    <x v="1"/>
    <x v="0"/>
    <x v="0"/>
    <x v="0"/>
    <n v="24"/>
  </r>
  <r>
    <n v="1711"/>
    <x v="1"/>
    <n v="374966.22"/>
    <x v="1"/>
    <x v="0"/>
    <x v="0"/>
    <x v="0"/>
    <x v="0"/>
    <n v="85"/>
  </r>
  <r>
    <n v="1712"/>
    <x v="1"/>
    <n v="787800"/>
    <x v="0"/>
    <x v="1"/>
    <x v="0"/>
    <x v="0"/>
    <x v="1"/>
    <n v="29"/>
  </r>
  <r>
    <n v="1713"/>
    <x v="1"/>
    <n v="1292205.2"/>
    <x v="0"/>
    <x v="0"/>
    <x v="0"/>
    <x v="0"/>
    <x v="0"/>
    <n v="50"/>
  </r>
  <r>
    <n v="1714"/>
    <x v="1"/>
    <n v="278030.99"/>
    <x v="4"/>
    <x v="1"/>
    <x v="0"/>
    <x v="0"/>
    <x v="0"/>
    <n v="44"/>
  </r>
  <r>
    <n v="1715"/>
    <x v="0"/>
    <n v="513333"/>
    <x v="0"/>
    <x v="1"/>
    <x v="0"/>
    <x v="0"/>
    <x v="0"/>
    <n v="55"/>
  </r>
  <r>
    <n v="1716"/>
    <x v="0"/>
    <n v="703205"/>
    <x v="1"/>
    <x v="0"/>
    <x v="0"/>
    <x v="0"/>
    <x v="0"/>
    <n v="81"/>
  </r>
  <r>
    <n v="1717"/>
    <x v="0"/>
    <n v="300018"/>
    <x v="3"/>
    <x v="1"/>
    <x v="0"/>
    <x v="0"/>
    <x v="0"/>
    <n v="32"/>
  </r>
  <r>
    <n v="1718"/>
    <x v="0"/>
    <n v="611625"/>
    <x v="0"/>
    <x v="1"/>
    <x v="0"/>
    <x v="0"/>
    <x v="0"/>
    <n v="41"/>
  </r>
  <r>
    <n v="1719"/>
    <x v="1"/>
    <n v="8457783.5700000003"/>
    <x v="0"/>
    <x v="1"/>
    <x v="0"/>
    <x v="1"/>
    <x v="0"/>
    <n v="55"/>
  </r>
  <r>
    <n v="1720"/>
    <x v="0"/>
    <n v="412400.56"/>
    <x v="0"/>
    <x v="1"/>
    <x v="0"/>
    <x v="0"/>
    <x v="0"/>
    <n v="23"/>
  </r>
  <r>
    <n v="1721"/>
    <x v="0"/>
    <n v="341319"/>
    <x v="0"/>
    <x v="1"/>
    <x v="0"/>
    <x v="0"/>
    <x v="0"/>
    <n v="39"/>
  </r>
  <r>
    <n v="1722"/>
    <x v="1"/>
    <n v="1268597"/>
    <x v="1"/>
    <x v="0"/>
    <x v="0"/>
    <x v="0"/>
    <x v="0"/>
    <n v="58"/>
  </r>
  <r>
    <n v="1723"/>
    <x v="0"/>
    <n v="796400.95"/>
    <x v="0"/>
    <x v="0"/>
    <x v="0"/>
    <x v="0"/>
    <x v="0"/>
    <n v="36"/>
  </r>
  <r>
    <n v="1724"/>
    <x v="1"/>
    <n v="736729"/>
    <x v="1"/>
    <x v="0"/>
    <x v="0"/>
    <x v="0"/>
    <x v="0"/>
    <n v="61"/>
  </r>
  <r>
    <n v="1725"/>
    <x v="0"/>
    <n v="393988.8"/>
    <x v="0"/>
    <x v="0"/>
    <x v="0"/>
    <x v="0"/>
    <x v="0"/>
    <n v="58"/>
  </r>
  <r>
    <n v="1726"/>
    <x v="0"/>
    <n v="730846.3"/>
    <x v="1"/>
    <x v="0"/>
    <x v="0"/>
    <x v="0"/>
    <x v="0"/>
    <n v="73"/>
  </r>
  <r>
    <n v="1727"/>
    <x v="0"/>
    <n v="3410000"/>
    <x v="0"/>
    <x v="1"/>
    <x v="0"/>
    <x v="0"/>
    <x v="0"/>
    <n v="49"/>
  </r>
  <r>
    <n v="1728"/>
    <x v="0"/>
    <n v="460741.72"/>
    <x v="0"/>
    <x v="1"/>
    <x v="0"/>
    <x v="1"/>
    <x v="0"/>
    <n v="31"/>
  </r>
  <r>
    <n v="1729"/>
    <x v="1"/>
    <n v="297046"/>
    <x v="2"/>
    <x v="1"/>
    <x v="0"/>
    <x v="0"/>
    <x v="0"/>
    <n v="39"/>
  </r>
  <r>
    <n v="1730"/>
    <x v="0"/>
    <n v="772177.52"/>
    <x v="0"/>
    <x v="1"/>
    <x v="0"/>
    <x v="0"/>
    <x v="0"/>
    <n v="28"/>
  </r>
  <r>
    <n v="1731"/>
    <x v="1"/>
    <n v="289717"/>
    <x v="3"/>
    <x v="1"/>
    <x v="0"/>
    <x v="0"/>
    <x v="0"/>
    <n v="59"/>
  </r>
  <r>
    <n v="1732"/>
    <x v="1"/>
    <n v="380000"/>
    <x v="0"/>
    <x v="1"/>
    <x v="0"/>
    <x v="0"/>
    <x v="0"/>
    <n v="57"/>
  </r>
  <r>
    <n v="1733"/>
    <x v="1"/>
    <n v="1156841.8400000001"/>
    <x v="0"/>
    <x v="0"/>
    <x v="0"/>
    <x v="0"/>
    <x v="0"/>
    <n v="43"/>
  </r>
  <r>
    <n v="1734"/>
    <x v="0"/>
    <n v="387489.4"/>
    <x v="0"/>
    <x v="1"/>
    <x v="0"/>
    <x v="0"/>
    <x v="0"/>
    <n v="35"/>
  </r>
  <r>
    <n v="1735"/>
    <x v="0"/>
    <n v="449596"/>
    <x v="0"/>
    <x v="0"/>
    <x v="0"/>
    <x v="0"/>
    <x v="0"/>
    <n v="36"/>
  </r>
  <r>
    <n v="1736"/>
    <x v="0"/>
    <n v="477300"/>
    <x v="0"/>
    <x v="1"/>
    <x v="0"/>
    <x v="0"/>
    <x v="0"/>
    <n v="63"/>
  </r>
  <r>
    <n v="1737"/>
    <x v="0"/>
    <n v="425703.55"/>
    <x v="0"/>
    <x v="1"/>
    <x v="0"/>
    <x v="0"/>
    <x v="0"/>
    <n v="44"/>
  </r>
  <r>
    <n v="1738"/>
    <x v="0"/>
    <n v="871427.3"/>
    <x v="0"/>
    <x v="1"/>
    <x v="0"/>
    <x v="0"/>
    <x v="0"/>
    <n v="51"/>
  </r>
  <r>
    <n v="1739"/>
    <x v="0"/>
    <n v="368750"/>
    <x v="0"/>
    <x v="1"/>
    <x v="0"/>
    <x v="0"/>
    <x v="0"/>
    <n v="41"/>
  </r>
  <r>
    <n v="1740"/>
    <x v="0"/>
    <n v="744158.02"/>
    <x v="0"/>
    <x v="0"/>
    <x v="0"/>
    <x v="0"/>
    <x v="0"/>
    <n v="26"/>
  </r>
  <r>
    <n v="1741"/>
    <x v="0"/>
    <n v="280000"/>
    <x v="0"/>
    <x v="1"/>
    <x v="0"/>
    <x v="0"/>
    <x v="1"/>
    <n v="56"/>
  </r>
  <r>
    <n v="1742"/>
    <x v="0"/>
    <n v="382584.15"/>
    <x v="0"/>
    <x v="0"/>
    <x v="0"/>
    <x v="0"/>
    <x v="0"/>
    <n v="47"/>
  </r>
  <r>
    <n v="1743"/>
    <x v="1"/>
    <n v="1275440.5"/>
    <x v="0"/>
    <x v="0"/>
    <x v="0"/>
    <x v="0"/>
    <x v="0"/>
    <n v="58"/>
  </r>
  <r>
    <n v="1744"/>
    <x v="1"/>
    <n v="1566046.1"/>
    <x v="0"/>
    <x v="0"/>
    <x v="0"/>
    <x v="0"/>
    <x v="0"/>
    <n v="28"/>
  </r>
  <r>
    <n v="1745"/>
    <x v="1"/>
    <n v="477915"/>
    <x v="0"/>
    <x v="0"/>
    <x v="0"/>
    <x v="0"/>
    <x v="0"/>
    <n v="29"/>
  </r>
  <r>
    <n v="1746"/>
    <x v="0"/>
    <n v="389617"/>
    <x v="0"/>
    <x v="1"/>
    <x v="0"/>
    <x v="0"/>
    <x v="0"/>
    <n v="61"/>
  </r>
  <r>
    <n v="1747"/>
    <x v="1"/>
    <n v="3312186.43"/>
    <x v="0"/>
    <x v="0"/>
    <x v="0"/>
    <x v="0"/>
    <x v="0"/>
    <n v="41"/>
  </r>
  <r>
    <n v="1748"/>
    <x v="0"/>
    <n v="331181"/>
    <x v="3"/>
    <x v="1"/>
    <x v="0"/>
    <x v="0"/>
    <x v="1"/>
    <n v="57"/>
  </r>
  <r>
    <n v="1749"/>
    <x v="0"/>
    <n v="196000"/>
    <x v="0"/>
    <x v="1"/>
    <x v="0"/>
    <x v="0"/>
    <x v="0"/>
    <n v="52"/>
  </r>
  <r>
    <n v="1750"/>
    <x v="0"/>
    <n v="430000"/>
    <x v="0"/>
    <x v="1"/>
    <x v="0"/>
    <x v="0"/>
    <x v="0"/>
    <n v="39"/>
  </r>
  <r>
    <n v="1751"/>
    <x v="1"/>
    <n v="340000"/>
    <x v="0"/>
    <x v="1"/>
    <x v="0"/>
    <x v="0"/>
    <x v="0"/>
    <n v="26"/>
  </r>
  <r>
    <n v="1752"/>
    <x v="1"/>
    <n v="1183227.01"/>
    <x v="0"/>
    <x v="1"/>
    <x v="0"/>
    <x v="0"/>
    <x v="0"/>
    <n v="32"/>
  </r>
  <r>
    <n v="1753"/>
    <x v="1"/>
    <n v="392375"/>
    <x v="0"/>
    <x v="1"/>
    <x v="0"/>
    <x v="0"/>
    <x v="0"/>
    <n v="33"/>
  </r>
  <r>
    <n v="1754"/>
    <x v="1"/>
    <n v="278030"/>
    <x v="4"/>
    <x v="1"/>
    <x v="0"/>
    <x v="0"/>
    <x v="0"/>
    <n v="53"/>
  </r>
  <r>
    <n v="1755"/>
    <x v="1"/>
    <n v="436448"/>
    <x v="3"/>
    <x v="1"/>
    <x v="0"/>
    <x v="0"/>
    <x v="0"/>
    <n v="37"/>
  </r>
  <r>
    <n v="1756"/>
    <x v="0"/>
    <n v="219381.52"/>
    <x v="0"/>
    <x v="1"/>
    <x v="0"/>
    <x v="1"/>
    <x v="0"/>
    <n v="53"/>
  </r>
  <r>
    <n v="1757"/>
    <x v="1"/>
    <n v="359500"/>
    <x v="0"/>
    <x v="1"/>
    <x v="0"/>
    <x v="0"/>
    <x v="0"/>
    <n v="41"/>
  </r>
  <r>
    <n v="1758"/>
    <x v="0"/>
    <n v="300018"/>
    <x v="3"/>
    <x v="1"/>
    <x v="0"/>
    <x v="0"/>
    <x v="1"/>
    <n v="62"/>
  </r>
  <r>
    <n v="1759"/>
    <x v="0"/>
    <n v="300018"/>
    <x v="2"/>
    <x v="1"/>
    <x v="0"/>
    <x v="0"/>
    <x v="0"/>
    <n v="60"/>
  </r>
  <r>
    <n v="1760"/>
    <x v="0"/>
    <n v="297046"/>
    <x v="2"/>
    <x v="1"/>
    <x v="0"/>
    <x v="0"/>
    <x v="0"/>
    <n v="68"/>
  </r>
  <r>
    <n v="1761"/>
    <x v="0"/>
    <n v="425916.67"/>
    <x v="0"/>
    <x v="1"/>
    <x v="0"/>
    <x v="0"/>
    <x v="0"/>
    <n v="22"/>
  </r>
  <r>
    <n v="1762"/>
    <x v="1"/>
    <n v="318064"/>
    <x v="3"/>
    <x v="1"/>
    <x v="0"/>
    <x v="0"/>
    <x v="1"/>
    <n v="38"/>
  </r>
  <r>
    <n v="1763"/>
    <x v="0"/>
    <n v="949245.1"/>
    <x v="0"/>
    <x v="0"/>
    <x v="0"/>
    <x v="0"/>
    <x v="0"/>
    <n v="44"/>
  </r>
  <r>
    <n v="1764"/>
    <x v="0"/>
    <n v="329608"/>
    <x v="3"/>
    <x v="1"/>
    <x v="0"/>
    <x v="0"/>
    <x v="0"/>
    <n v="44"/>
  </r>
  <r>
    <n v="1765"/>
    <x v="1"/>
    <n v="339188.14"/>
    <x v="0"/>
    <x v="1"/>
    <x v="0"/>
    <x v="0"/>
    <x v="0"/>
    <n v="24"/>
  </r>
  <r>
    <n v="1766"/>
    <x v="1"/>
    <n v="377760.6"/>
    <x v="0"/>
    <x v="1"/>
    <x v="0"/>
    <x v="0"/>
    <x v="0"/>
    <n v="19"/>
  </r>
  <r>
    <n v="1767"/>
    <x v="0"/>
    <n v="300010"/>
    <x v="2"/>
    <x v="1"/>
    <x v="0"/>
    <x v="0"/>
    <x v="0"/>
    <n v="44"/>
  </r>
  <r>
    <n v="1768"/>
    <x v="1"/>
    <n v="360000"/>
    <x v="0"/>
    <x v="1"/>
    <x v="0"/>
    <x v="0"/>
    <x v="0"/>
    <n v="23"/>
  </r>
  <r>
    <n v="1769"/>
    <x v="0"/>
    <n v="305704"/>
    <x v="2"/>
    <x v="1"/>
    <x v="0"/>
    <x v="0"/>
    <x v="0"/>
    <n v="60"/>
  </r>
  <r>
    <n v="1770"/>
    <x v="0"/>
    <n v="349670.3"/>
    <x v="0"/>
    <x v="1"/>
    <x v="0"/>
    <x v="0"/>
    <x v="0"/>
    <n v="32"/>
  </r>
  <r>
    <n v="1771"/>
    <x v="0"/>
    <n v="381385.92"/>
    <x v="0"/>
    <x v="1"/>
    <x v="0"/>
    <x v="0"/>
    <x v="0"/>
    <n v="43"/>
  </r>
  <r>
    <n v="1772"/>
    <x v="0"/>
    <n v="1272000"/>
    <x v="0"/>
    <x v="1"/>
    <x v="0"/>
    <x v="0"/>
    <x v="0"/>
    <n v="32"/>
  </r>
  <r>
    <n v="1773"/>
    <x v="0"/>
    <n v="297046"/>
    <x v="2"/>
    <x v="1"/>
    <x v="1"/>
    <x v="0"/>
    <x v="1"/>
    <n v="73"/>
  </r>
  <r>
    <n v="1774"/>
    <x v="0"/>
    <n v="343391"/>
    <x v="0"/>
    <x v="1"/>
    <x v="0"/>
    <x v="0"/>
    <x v="0"/>
    <n v="70"/>
  </r>
  <r>
    <n v="1775"/>
    <x v="0"/>
    <n v="1662042.88"/>
    <x v="0"/>
    <x v="0"/>
    <x v="0"/>
    <x v="0"/>
    <x v="0"/>
    <n v="57"/>
  </r>
  <r>
    <n v="1776"/>
    <x v="0"/>
    <n v="50000"/>
    <x v="0"/>
    <x v="1"/>
    <x v="0"/>
    <x v="0"/>
    <x v="0"/>
    <n v="29"/>
  </r>
  <r>
    <n v="1777"/>
    <x v="1"/>
    <n v="376500"/>
    <x v="0"/>
    <x v="1"/>
    <x v="0"/>
    <x v="1"/>
    <x v="0"/>
    <n v="28"/>
  </r>
  <r>
    <n v="1778"/>
    <x v="0"/>
    <n v="1099863.75"/>
    <x v="0"/>
    <x v="0"/>
    <x v="0"/>
    <x v="0"/>
    <x v="0"/>
    <n v="40"/>
  </r>
  <r>
    <n v="1779"/>
    <x v="1"/>
    <n v="420000"/>
    <x v="0"/>
    <x v="1"/>
    <x v="0"/>
    <x v="0"/>
    <x v="0"/>
    <n v="25"/>
  </r>
  <r>
    <n v="1780"/>
    <x v="0"/>
    <n v="480747.21"/>
    <x v="0"/>
    <x v="1"/>
    <x v="0"/>
    <x v="0"/>
    <x v="0"/>
    <n v="62"/>
  </r>
  <r>
    <n v="1781"/>
    <x v="0"/>
    <n v="401499.84"/>
    <x v="0"/>
    <x v="1"/>
    <x v="0"/>
    <x v="0"/>
    <x v="0"/>
    <n v="32"/>
  </r>
  <r>
    <n v="1782"/>
    <x v="0"/>
    <n v="297046"/>
    <x v="3"/>
    <x v="1"/>
    <x v="0"/>
    <x v="0"/>
    <x v="1"/>
    <n v="34"/>
  </r>
  <r>
    <n v="1783"/>
    <x v="1"/>
    <n v="580000"/>
    <x v="0"/>
    <x v="1"/>
    <x v="0"/>
    <x v="0"/>
    <x v="0"/>
    <n v="21"/>
  </r>
  <r>
    <n v="1784"/>
    <x v="0"/>
    <n v="319574"/>
    <x v="0"/>
    <x v="1"/>
    <x v="0"/>
    <x v="1"/>
    <x v="1"/>
    <n v="43"/>
  </r>
  <r>
    <n v="1785"/>
    <x v="1"/>
    <n v="297719"/>
    <x v="2"/>
    <x v="1"/>
    <x v="0"/>
    <x v="1"/>
    <x v="0"/>
    <n v="43"/>
  </r>
  <r>
    <n v="1786"/>
    <x v="0"/>
    <n v="297046"/>
    <x v="2"/>
    <x v="1"/>
    <x v="0"/>
    <x v="0"/>
    <x v="0"/>
    <n v="41"/>
  </r>
  <r>
    <n v="1787"/>
    <x v="0"/>
    <n v="1578033.17"/>
    <x v="0"/>
    <x v="0"/>
    <x v="0"/>
    <x v="0"/>
    <x v="0"/>
    <n v="50"/>
  </r>
  <r>
    <n v="1788"/>
    <x v="1"/>
    <n v="361421"/>
    <x v="3"/>
    <x v="1"/>
    <x v="0"/>
    <x v="1"/>
    <x v="0"/>
    <n v="56"/>
  </r>
  <r>
    <n v="1789"/>
    <x v="1"/>
    <n v="1431628"/>
    <x v="0"/>
    <x v="0"/>
    <x v="0"/>
    <x v="0"/>
    <x v="1"/>
    <n v="37"/>
  </r>
  <r>
    <n v="1790"/>
    <x v="0"/>
    <n v="554862.32999999996"/>
    <x v="0"/>
    <x v="1"/>
    <x v="0"/>
    <x v="0"/>
    <x v="0"/>
    <n v="56"/>
  </r>
  <r>
    <n v="1791"/>
    <x v="0"/>
    <n v="200000"/>
    <x v="0"/>
    <x v="1"/>
    <x v="0"/>
    <x v="0"/>
    <x v="1"/>
    <n v="27"/>
  </r>
  <r>
    <n v="1792"/>
    <x v="0"/>
    <n v="2534444.9500000002"/>
    <x v="0"/>
    <x v="0"/>
    <x v="0"/>
    <x v="0"/>
    <x v="0"/>
    <n v="38"/>
  </r>
  <r>
    <n v="1793"/>
    <x v="0"/>
    <n v="253000"/>
    <x v="0"/>
    <x v="1"/>
    <x v="0"/>
    <x v="0"/>
    <x v="0"/>
    <n v="48"/>
  </r>
  <r>
    <n v="1794"/>
    <x v="1"/>
    <n v="325925"/>
    <x v="3"/>
    <x v="1"/>
    <x v="0"/>
    <x v="0"/>
    <x v="0"/>
    <n v="64"/>
  </r>
  <r>
    <n v="1795"/>
    <x v="1"/>
    <n v="200000"/>
    <x v="0"/>
    <x v="1"/>
    <x v="0"/>
    <x v="1"/>
    <x v="0"/>
    <n v="59"/>
  </r>
  <r>
    <n v="1796"/>
    <x v="0"/>
    <n v="329794"/>
    <x v="3"/>
    <x v="1"/>
    <x v="0"/>
    <x v="0"/>
    <x v="1"/>
    <n v="41"/>
  </r>
  <r>
    <n v="1797"/>
    <x v="0"/>
    <n v="3702872.8"/>
    <x v="0"/>
    <x v="0"/>
    <x v="0"/>
    <x v="0"/>
    <x v="0"/>
    <n v="46"/>
  </r>
  <r>
    <n v="1798"/>
    <x v="1"/>
    <n v="1229350"/>
    <x v="0"/>
    <x v="1"/>
    <x v="0"/>
    <x v="0"/>
    <x v="0"/>
    <n v="33"/>
  </r>
  <r>
    <n v="1799"/>
    <x v="0"/>
    <n v="300000"/>
    <x v="0"/>
    <x v="1"/>
    <x v="0"/>
    <x v="0"/>
    <x v="0"/>
    <n v="26"/>
  </r>
  <r>
    <n v="1800"/>
    <x v="0"/>
    <n v="298155"/>
    <x v="3"/>
    <x v="1"/>
    <x v="0"/>
    <x v="0"/>
    <x v="0"/>
    <n v="29"/>
  </r>
  <r>
    <n v="1801"/>
    <x v="1"/>
    <n v="761027.05"/>
    <x v="0"/>
    <x v="0"/>
    <x v="0"/>
    <x v="0"/>
    <x v="0"/>
    <n v="28"/>
  </r>
  <r>
    <n v="1802"/>
    <x v="0"/>
    <n v="347539.5"/>
    <x v="0"/>
    <x v="1"/>
    <x v="0"/>
    <x v="0"/>
    <x v="0"/>
    <n v="28"/>
  </r>
  <r>
    <n v="1803"/>
    <x v="1"/>
    <n v="319574"/>
    <x v="0"/>
    <x v="1"/>
    <x v="0"/>
    <x v="1"/>
    <x v="0"/>
    <n v="30"/>
  </r>
  <r>
    <n v="1804"/>
    <x v="0"/>
    <n v="352782.75"/>
    <x v="0"/>
    <x v="1"/>
    <x v="0"/>
    <x v="1"/>
    <x v="0"/>
    <n v="27"/>
  </r>
  <r>
    <n v="1805"/>
    <x v="0"/>
    <n v="453413.8"/>
    <x v="0"/>
    <x v="1"/>
    <x v="0"/>
    <x v="0"/>
    <x v="0"/>
    <n v="52"/>
  </r>
  <r>
    <n v="1806"/>
    <x v="1"/>
    <n v="329950"/>
    <x v="3"/>
    <x v="1"/>
    <x v="0"/>
    <x v="0"/>
    <x v="1"/>
    <n v="43"/>
  </r>
  <r>
    <n v="1807"/>
    <x v="0"/>
    <n v="734449.38"/>
    <x v="0"/>
    <x v="0"/>
    <x v="0"/>
    <x v="0"/>
    <x v="0"/>
    <n v="24"/>
  </r>
  <r>
    <n v="1808"/>
    <x v="0"/>
    <n v="746380.68"/>
    <x v="0"/>
    <x v="1"/>
    <x v="0"/>
    <x v="0"/>
    <x v="0"/>
    <n v="37"/>
  </r>
  <r>
    <n v="1809"/>
    <x v="1"/>
    <n v="420000"/>
    <x v="0"/>
    <x v="1"/>
    <x v="0"/>
    <x v="0"/>
    <x v="0"/>
    <n v="29"/>
  </r>
  <r>
    <n v="1810"/>
    <x v="0"/>
    <n v="829520"/>
    <x v="0"/>
    <x v="1"/>
    <x v="0"/>
    <x v="0"/>
    <x v="0"/>
    <n v="61"/>
  </r>
  <r>
    <n v="1811"/>
    <x v="1"/>
    <n v="297046"/>
    <x v="2"/>
    <x v="1"/>
    <x v="0"/>
    <x v="0"/>
    <x v="0"/>
    <n v="53"/>
  </r>
  <r>
    <n v="1812"/>
    <x v="0"/>
    <n v="2921803.69"/>
    <x v="0"/>
    <x v="1"/>
    <x v="0"/>
    <x v="0"/>
    <x v="0"/>
    <n v="38"/>
  </r>
  <r>
    <n v="1813"/>
    <x v="0"/>
    <n v="299647"/>
    <x v="2"/>
    <x v="1"/>
    <x v="0"/>
    <x v="0"/>
    <x v="0"/>
    <n v="58"/>
  </r>
  <r>
    <n v="1814"/>
    <x v="1"/>
    <n v="385548"/>
    <x v="2"/>
    <x v="1"/>
    <x v="0"/>
    <x v="1"/>
    <x v="0"/>
    <n v="55"/>
  </r>
  <r>
    <n v="1815"/>
    <x v="1"/>
    <n v="639148"/>
    <x v="3"/>
    <x v="1"/>
    <x v="0"/>
    <x v="0"/>
    <x v="0"/>
    <n v="34"/>
  </r>
  <r>
    <n v="1816"/>
    <x v="0"/>
    <n v="202600.91"/>
    <x v="0"/>
    <x v="1"/>
    <x v="0"/>
    <x v="0"/>
    <x v="0"/>
    <n v="40"/>
  </r>
  <r>
    <n v="1817"/>
    <x v="0"/>
    <n v="594092"/>
    <x v="3"/>
    <x v="1"/>
    <x v="0"/>
    <x v="0"/>
    <x v="1"/>
    <n v="61"/>
  </r>
  <r>
    <n v="1818"/>
    <x v="1"/>
    <n v="347514"/>
    <x v="0"/>
    <x v="1"/>
    <x v="0"/>
    <x v="0"/>
    <x v="1"/>
    <n v="20"/>
  </r>
  <r>
    <n v="1819"/>
    <x v="0"/>
    <n v="356858"/>
    <x v="3"/>
    <x v="1"/>
    <x v="0"/>
    <x v="0"/>
    <x v="1"/>
    <n v="42"/>
  </r>
  <r>
    <n v="1820"/>
    <x v="0"/>
    <n v="387953"/>
    <x v="3"/>
    <x v="1"/>
    <x v="1"/>
    <x v="0"/>
    <x v="1"/>
    <n v="32"/>
  </r>
  <r>
    <n v="1821"/>
    <x v="0"/>
    <n v="1742310"/>
    <x v="0"/>
    <x v="1"/>
    <x v="0"/>
    <x v="0"/>
    <x v="0"/>
    <n v="28"/>
  </r>
  <r>
    <n v="1822"/>
    <x v="0"/>
    <n v="550000"/>
    <x v="0"/>
    <x v="1"/>
    <x v="0"/>
    <x v="0"/>
    <x v="0"/>
    <n v="28"/>
  </r>
  <r>
    <n v="1823"/>
    <x v="0"/>
    <n v="1524359"/>
    <x v="0"/>
    <x v="0"/>
    <x v="0"/>
    <x v="0"/>
    <x v="1"/>
    <n v="51"/>
  </r>
  <r>
    <n v="1824"/>
    <x v="1"/>
    <n v="50000"/>
    <x v="0"/>
    <x v="1"/>
    <x v="0"/>
    <x v="1"/>
    <x v="0"/>
    <n v="35"/>
  </r>
  <r>
    <n v="1825"/>
    <x v="1"/>
    <n v="310124"/>
    <x v="2"/>
    <x v="1"/>
    <x v="0"/>
    <x v="0"/>
    <x v="1"/>
    <n v="32"/>
  </r>
  <r>
    <n v="1826"/>
    <x v="0"/>
    <n v="216200"/>
    <x v="0"/>
    <x v="1"/>
    <x v="0"/>
    <x v="1"/>
    <x v="1"/>
    <n v="29"/>
  </r>
  <r>
    <n v="1827"/>
    <x v="1"/>
    <n v="577181"/>
    <x v="0"/>
    <x v="0"/>
    <x v="0"/>
    <x v="0"/>
    <x v="1"/>
    <n v="55"/>
  </r>
  <r>
    <n v="1828"/>
    <x v="1"/>
    <n v="719873.23"/>
    <x v="0"/>
    <x v="1"/>
    <x v="0"/>
    <x v="0"/>
    <x v="0"/>
    <n v="26"/>
  </r>
  <r>
    <n v="1829"/>
    <x v="1"/>
    <n v="625201.97"/>
    <x v="0"/>
    <x v="1"/>
    <x v="0"/>
    <x v="0"/>
    <x v="0"/>
    <n v="24"/>
  </r>
  <r>
    <n v="1830"/>
    <x v="0"/>
    <n v="294101"/>
    <x v="0"/>
    <x v="1"/>
    <x v="0"/>
    <x v="0"/>
    <x v="0"/>
    <n v="25"/>
  </r>
  <r>
    <n v="1831"/>
    <x v="1"/>
    <n v="278272"/>
    <x v="2"/>
    <x v="1"/>
    <x v="0"/>
    <x v="0"/>
    <x v="0"/>
    <n v="25"/>
  </r>
  <r>
    <n v="1832"/>
    <x v="1"/>
    <n v="370275"/>
    <x v="0"/>
    <x v="1"/>
    <x v="0"/>
    <x v="0"/>
    <x v="0"/>
    <n v="36"/>
  </r>
  <r>
    <n v="1833"/>
    <x v="0"/>
    <n v="503329.68"/>
    <x v="0"/>
    <x v="1"/>
    <x v="0"/>
    <x v="1"/>
    <x v="0"/>
    <n v="26"/>
  </r>
  <r>
    <n v="1834"/>
    <x v="0"/>
    <n v="432986.25"/>
    <x v="0"/>
    <x v="1"/>
    <x v="0"/>
    <x v="1"/>
    <x v="0"/>
    <n v="45"/>
  </r>
  <r>
    <n v="1835"/>
    <x v="0"/>
    <n v="346480"/>
    <x v="0"/>
    <x v="1"/>
    <x v="0"/>
    <x v="0"/>
    <x v="0"/>
    <n v="25"/>
  </r>
  <r>
    <n v="1836"/>
    <x v="0"/>
    <n v="903246"/>
    <x v="0"/>
    <x v="0"/>
    <x v="0"/>
    <x v="0"/>
    <x v="0"/>
    <n v="34"/>
  </r>
  <r>
    <n v="1837"/>
    <x v="0"/>
    <n v="320283"/>
    <x v="3"/>
    <x v="1"/>
    <x v="0"/>
    <x v="0"/>
    <x v="1"/>
    <n v="24"/>
  </r>
  <r>
    <n v="1838"/>
    <x v="1"/>
    <n v="297045"/>
    <x v="2"/>
    <x v="1"/>
    <x v="0"/>
    <x v="0"/>
    <x v="0"/>
    <n v="41"/>
  </r>
  <r>
    <n v="1839"/>
    <x v="1"/>
    <n v="1019557"/>
    <x v="0"/>
    <x v="0"/>
    <x v="0"/>
    <x v="0"/>
    <x v="0"/>
    <n v="33"/>
  </r>
  <r>
    <n v="1840"/>
    <x v="0"/>
    <n v="370440.66"/>
    <x v="0"/>
    <x v="1"/>
    <x v="0"/>
    <x v="0"/>
    <x v="0"/>
    <n v="42"/>
  </r>
  <r>
    <n v="1841"/>
    <x v="1"/>
    <n v="133838"/>
    <x v="0"/>
    <x v="1"/>
    <x v="0"/>
    <x v="0"/>
    <x v="0"/>
    <n v="53"/>
  </r>
  <r>
    <n v="1842"/>
    <x v="0"/>
    <n v="1578511.16"/>
    <x v="0"/>
    <x v="1"/>
    <x v="0"/>
    <x v="0"/>
    <x v="0"/>
    <n v="36"/>
  </r>
  <r>
    <n v="1843"/>
    <x v="0"/>
    <n v="639148"/>
    <x v="3"/>
    <x v="1"/>
    <x v="0"/>
    <x v="0"/>
    <x v="0"/>
    <n v="45"/>
  </r>
  <r>
    <n v="1844"/>
    <x v="0"/>
    <n v="300018"/>
    <x v="3"/>
    <x v="1"/>
    <x v="0"/>
    <x v="0"/>
    <x v="1"/>
    <n v="42"/>
  </r>
  <r>
    <n v="1845"/>
    <x v="1"/>
    <n v="390000"/>
    <x v="0"/>
    <x v="1"/>
    <x v="0"/>
    <x v="0"/>
    <x v="0"/>
    <n v="32"/>
  </r>
  <r>
    <n v="1846"/>
    <x v="0"/>
    <n v="299784"/>
    <x v="2"/>
    <x v="1"/>
    <x v="0"/>
    <x v="0"/>
    <x v="0"/>
    <n v="59"/>
  </r>
  <r>
    <n v="1847"/>
    <x v="0"/>
    <n v="648421"/>
    <x v="0"/>
    <x v="1"/>
    <x v="0"/>
    <x v="0"/>
    <x v="0"/>
    <n v="53"/>
  </r>
  <r>
    <n v="1848"/>
    <x v="1"/>
    <n v="298018"/>
    <x v="3"/>
    <x v="1"/>
    <x v="0"/>
    <x v="0"/>
    <x v="1"/>
    <n v="54"/>
  </r>
  <r>
    <n v="1849"/>
    <x v="1"/>
    <n v="299046"/>
    <x v="3"/>
    <x v="1"/>
    <x v="0"/>
    <x v="1"/>
    <x v="0"/>
    <n v="40"/>
  </r>
  <r>
    <n v="1850"/>
    <x v="0"/>
    <n v="472038"/>
    <x v="0"/>
    <x v="1"/>
    <x v="0"/>
    <x v="0"/>
    <x v="0"/>
    <n v="28"/>
  </r>
  <r>
    <n v="1851"/>
    <x v="0"/>
    <n v="1509803.5"/>
    <x v="0"/>
    <x v="0"/>
    <x v="0"/>
    <x v="0"/>
    <x v="0"/>
    <n v="34"/>
  </r>
  <r>
    <n v="1852"/>
    <x v="1"/>
    <n v="278030"/>
    <x v="2"/>
    <x v="1"/>
    <x v="0"/>
    <x v="0"/>
    <x v="0"/>
    <n v="37"/>
  </r>
  <r>
    <n v="1853"/>
    <x v="1"/>
    <n v="259800"/>
    <x v="0"/>
    <x v="1"/>
    <x v="0"/>
    <x v="0"/>
    <x v="0"/>
    <n v="38"/>
  </r>
  <r>
    <n v="1854"/>
    <x v="0"/>
    <n v="973600"/>
    <x v="0"/>
    <x v="1"/>
    <x v="0"/>
    <x v="0"/>
    <x v="0"/>
    <n v="25"/>
  </r>
  <r>
    <n v="1855"/>
    <x v="0"/>
    <n v="4853991.51"/>
    <x v="0"/>
    <x v="1"/>
    <x v="0"/>
    <x v="0"/>
    <x v="0"/>
    <n v="43"/>
  </r>
  <r>
    <n v="1856"/>
    <x v="0"/>
    <n v="849678"/>
    <x v="3"/>
    <x v="1"/>
    <x v="0"/>
    <x v="0"/>
    <x v="1"/>
    <n v="51"/>
  </r>
  <r>
    <n v="1857"/>
    <x v="0"/>
    <n v="200000"/>
    <x v="0"/>
    <x v="1"/>
    <x v="0"/>
    <x v="0"/>
    <x v="1"/>
    <n v="58"/>
  </r>
  <r>
    <n v="1858"/>
    <x v="0"/>
    <n v="1842399.71"/>
    <x v="0"/>
    <x v="0"/>
    <x v="0"/>
    <x v="0"/>
    <x v="0"/>
    <n v="51"/>
  </r>
  <r>
    <n v="1859"/>
    <x v="0"/>
    <n v="30310"/>
    <x v="0"/>
    <x v="1"/>
    <x v="0"/>
    <x v="0"/>
    <x v="1"/>
    <n v="34"/>
  </r>
  <r>
    <n v="1860"/>
    <x v="1"/>
    <n v="359545"/>
    <x v="0"/>
    <x v="1"/>
    <x v="0"/>
    <x v="0"/>
    <x v="0"/>
    <n v="27"/>
  </r>
  <r>
    <n v="1861"/>
    <x v="0"/>
    <n v="555920.49"/>
    <x v="0"/>
    <x v="1"/>
    <x v="0"/>
    <x v="1"/>
    <x v="0"/>
    <n v="47"/>
  </r>
  <r>
    <n v="1862"/>
    <x v="1"/>
    <n v="297046"/>
    <x v="3"/>
    <x v="1"/>
    <x v="0"/>
    <x v="0"/>
    <x v="1"/>
    <n v="25"/>
  </r>
  <r>
    <n v="1863"/>
    <x v="0"/>
    <n v="317915.58"/>
    <x v="0"/>
    <x v="1"/>
    <x v="0"/>
    <x v="0"/>
    <x v="0"/>
    <n v="49"/>
  </r>
  <r>
    <n v="1864"/>
    <x v="0"/>
    <n v="297045"/>
    <x v="2"/>
    <x v="1"/>
    <x v="0"/>
    <x v="0"/>
    <x v="1"/>
    <n v="49"/>
  </r>
  <r>
    <n v="1865"/>
    <x v="1"/>
    <n v="1094119.6000000001"/>
    <x v="0"/>
    <x v="0"/>
    <x v="0"/>
    <x v="0"/>
    <x v="0"/>
    <n v="49"/>
  </r>
  <r>
    <n v="1866"/>
    <x v="0"/>
    <n v="276587"/>
    <x v="0"/>
    <x v="1"/>
    <x v="0"/>
    <x v="0"/>
    <x v="0"/>
    <n v="34"/>
  </r>
  <r>
    <n v="1867"/>
    <x v="0"/>
    <n v="918351.77"/>
    <x v="0"/>
    <x v="1"/>
    <x v="0"/>
    <x v="0"/>
    <x v="0"/>
    <n v="33"/>
  </r>
  <r>
    <n v="1868"/>
    <x v="0"/>
    <n v="639148"/>
    <x v="3"/>
    <x v="1"/>
    <x v="0"/>
    <x v="0"/>
    <x v="1"/>
    <n v="57"/>
  </r>
  <r>
    <n v="1869"/>
    <x v="0"/>
    <n v="414225.5"/>
    <x v="0"/>
    <x v="1"/>
    <x v="0"/>
    <x v="0"/>
    <x v="0"/>
    <n v="63"/>
  </r>
  <r>
    <n v="1870"/>
    <x v="0"/>
    <n v="85219.45"/>
    <x v="0"/>
    <x v="1"/>
    <x v="0"/>
    <x v="0"/>
    <x v="0"/>
    <n v="47"/>
  </r>
  <r>
    <n v="1871"/>
    <x v="0"/>
    <n v="399647"/>
    <x v="3"/>
    <x v="1"/>
    <x v="0"/>
    <x v="0"/>
    <x v="0"/>
    <n v="58"/>
  </r>
  <r>
    <n v="1872"/>
    <x v="1"/>
    <n v="574387.6"/>
    <x v="0"/>
    <x v="0"/>
    <x v="0"/>
    <x v="0"/>
    <x v="0"/>
    <n v="54"/>
  </r>
  <r>
    <n v="1873"/>
    <x v="1"/>
    <n v="550988.74"/>
    <x v="0"/>
    <x v="0"/>
    <x v="0"/>
    <x v="0"/>
    <x v="0"/>
    <n v="47"/>
  </r>
  <r>
    <n v="1874"/>
    <x v="0"/>
    <n v="738540"/>
    <x v="0"/>
    <x v="1"/>
    <x v="0"/>
    <x v="0"/>
    <x v="0"/>
    <n v="36"/>
  </r>
  <r>
    <n v="1875"/>
    <x v="1"/>
    <n v="955500"/>
    <x v="0"/>
    <x v="1"/>
    <x v="0"/>
    <x v="0"/>
    <x v="0"/>
    <n v="45"/>
  </r>
  <r>
    <n v="1876"/>
    <x v="0"/>
    <n v="522287.6"/>
    <x v="0"/>
    <x v="1"/>
    <x v="0"/>
    <x v="0"/>
    <x v="0"/>
    <n v="36"/>
  </r>
  <r>
    <n v="1877"/>
    <x v="1"/>
    <n v="342968.37"/>
    <x v="0"/>
    <x v="1"/>
    <x v="0"/>
    <x v="0"/>
    <x v="0"/>
    <n v="43"/>
  </r>
  <r>
    <n v="1878"/>
    <x v="1"/>
    <n v="619612"/>
    <x v="3"/>
    <x v="1"/>
    <x v="0"/>
    <x v="0"/>
    <x v="0"/>
    <n v="40"/>
  </r>
  <r>
    <n v="1879"/>
    <x v="0"/>
    <n v="952753.45"/>
    <x v="1"/>
    <x v="0"/>
    <x v="0"/>
    <x v="0"/>
    <x v="0"/>
    <n v="86"/>
  </r>
  <r>
    <n v="1880"/>
    <x v="1"/>
    <n v="422091"/>
    <x v="3"/>
    <x v="1"/>
    <x v="0"/>
    <x v="0"/>
    <x v="0"/>
    <n v="36"/>
  </r>
  <r>
    <n v="1881"/>
    <x v="0"/>
    <n v="150000"/>
    <x v="0"/>
    <x v="1"/>
    <x v="0"/>
    <x v="0"/>
    <x v="0"/>
    <n v="73"/>
  </r>
  <r>
    <n v="1882"/>
    <x v="0"/>
    <n v="10500"/>
    <x v="0"/>
    <x v="1"/>
    <x v="0"/>
    <x v="1"/>
    <x v="0"/>
    <n v="29"/>
  </r>
  <r>
    <n v="1883"/>
    <x v="0"/>
    <n v="278030.99"/>
    <x v="4"/>
    <x v="1"/>
    <x v="0"/>
    <x v="0"/>
    <x v="0"/>
    <n v="37"/>
  </r>
  <r>
    <n v="1884"/>
    <x v="1"/>
    <n v="756240"/>
    <x v="0"/>
    <x v="0"/>
    <x v="0"/>
    <x v="0"/>
    <x v="1"/>
    <n v="64"/>
  </r>
  <r>
    <n v="1885"/>
    <x v="0"/>
    <n v="600000"/>
    <x v="0"/>
    <x v="1"/>
    <x v="0"/>
    <x v="0"/>
    <x v="1"/>
    <n v="53"/>
  </r>
  <r>
    <n v="1886"/>
    <x v="0"/>
    <n v="359544.27"/>
    <x v="6"/>
    <x v="1"/>
    <x v="0"/>
    <x v="1"/>
    <x v="0"/>
    <n v="26"/>
  </r>
  <r>
    <n v="1887"/>
    <x v="0"/>
    <n v="529650"/>
    <x v="0"/>
    <x v="1"/>
    <x v="0"/>
    <x v="0"/>
    <x v="0"/>
    <n v="55"/>
  </r>
  <r>
    <n v="1888"/>
    <x v="0"/>
    <n v="406966.63"/>
    <x v="0"/>
    <x v="1"/>
    <x v="0"/>
    <x v="0"/>
    <x v="0"/>
    <n v="37"/>
  </r>
  <r>
    <n v="1889"/>
    <x v="0"/>
    <n v="185000"/>
    <x v="0"/>
    <x v="1"/>
    <x v="0"/>
    <x v="0"/>
    <x v="0"/>
    <n v="36"/>
  </r>
  <r>
    <n v="1890"/>
    <x v="1"/>
    <n v="299152.38"/>
    <x v="0"/>
    <x v="0"/>
    <x v="0"/>
    <x v="0"/>
    <x v="0"/>
    <n v="36"/>
  </r>
  <r>
    <n v="1891"/>
    <x v="0"/>
    <n v="170502"/>
    <x v="0"/>
    <x v="1"/>
    <x v="0"/>
    <x v="0"/>
    <x v="0"/>
    <n v="64"/>
  </r>
  <r>
    <n v="1892"/>
    <x v="1"/>
    <n v="758880"/>
    <x v="0"/>
    <x v="1"/>
    <x v="0"/>
    <x v="0"/>
    <x v="0"/>
    <n v="27"/>
  </r>
  <r>
    <n v="1893"/>
    <x v="1"/>
    <n v="345600"/>
    <x v="0"/>
    <x v="1"/>
    <x v="0"/>
    <x v="0"/>
    <x v="0"/>
    <n v="23"/>
  </r>
  <r>
    <n v="1894"/>
    <x v="0"/>
    <n v="309333.33"/>
    <x v="0"/>
    <x v="1"/>
    <x v="0"/>
    <x v="0"/>
    <x v="1"/>
    <n v="61"/>
  </r>
  <r>
    <n v="1895"/>
    <x v="1"/>
    <n v="1188000"/>
    <x v="0"/>
    <x v="1"/>
    <x v="0"/>
    <x v="0"/>
    <x v="0"/>
    <n v="27"/>
  </r>
  <r>
    <n v="1896"/>
    <x v="1"/>
    <n v="4442960.54"/>
    <x v="0"/>
    <x v="1"/>
    <x v="0"/>
    <x v="0"/>
    <x v="0"/>
    <n v="34"/>
  </r>
  <r>
    <n v="1897"/>
    <x v="0"/>
    <n v="451891"/>
    <x v="3"/>
    <x v="1"/>
    <x v="0"/>
    <x v="0"/>
    <x v="1"/>
    <n v="46"/>
  </r>
  <r>
    <n v="1898"/>
    <x v="1"/>
    <n v="1103237"/>
    <x v="0"/>
    <x v="0"/>
    <x v="0"/>
    <x v="0"/>
    <x v="1"/>
    <n v="30"/>
  </r>
  <r>
    <n v="1899"/>
    <x v="0"/>
    <n v="387468"/>
    <x v="0"/>
    <x v="0"/>
    <x v="0"/>
    <x v="0"/>
    <x v="0"/>
    <n v="32"/>
  </r>
  <r>
    <n v="1900"/>
    <x v="1"/>
    <n v="594092"/>
    <x v="3"/>
    <x v="1"/>
    <x v="0"/>
    <x v="0"/>
    <x v="0"/>
    <n v="57"/>
  </r>
  <r>
    <n v="1901"/>
    <x v="1"/>
    <n v="299647"/>
    <x v="2"/>
    <x v="1"/>
    <x v="0"/>
    <x v="0"/>
    <x v="0"/>
    <n v="78"/>
  </r>
  <r>
    <n v="1902"/>
    <x v="0"/>
    <n v="340566"/>
    <x v="3"/>
    <x v="1"/>
    <x v="0"/>
    <x v="1"/>
    <x v="0"/>
    <n v="32"/>
  </r>
  <r>
    <n v="1903"/>
    <x v="0"/>
    <n v="539000"/>
    <x v="0"/>
    <x v="1"/>
    <x v="0"/>
    <x v="1"/>
    <x v="0"/>
    <n v="36"/>
  </r>
  <r>
    <n v="1904"/>
    <x v="1"/>
    <n v="298155"/>
    <x v="2"/>
    <x v="1"/>
    <x v="0"/>
    <x v="0"/>
    <x v="1"/>
    <n v="54"/>
  </r>
  <r>
    <n v="1905"/>
    <x v="0"/>
    <n v="278030"/>
    <x v="4"/>
    <x v="1"/>
    <x v="0"/>
    <x v="1"/>
    <x v="0"/>
    <n v="54"/>
  </r>
  <r>
    <n v="1906"/>
    <x v="1"/>
    <n v="653122.46"/>
    <x v="0"/>
    <x v="1"/>
    <x v="0"/>
    <x v="0"/>
    <x v="0"/>
    <n v="29"/>
  </r>
  <r>
    <n v="1907"/>
    <x v="1"/>
    <n v="899559"/>
    <x v="0"/>
    <x v="0"/>
    <x v="0"/>
    <x v="0"/>
    <x v="0"/>
    <n v="51"/>
  </r>
  <r>
    <n v="1908"/>
    <x v="0"/>
    <n v="374003.1"/>
    <x v="0"/>
    <x v="1"/>
    <x v="0"/>
    <x v="0"/>
    <x v="0"/>
    <n v="38"/>
  </r>
  <r>
    <n v="1909"/>
    <x v="0"/>
    <n v="297046"/>
    <x v="2"/>
    <x v="1"/>
    <x v="0"/>
    <x v="0"/>
    <x v="0"/>
    <n v="67"/>
  </r>
  <r>
    <n v="1910"/>
    <x v="1"/>
    <n v="1150000"/>
    <x v="0"/>
    <x v="1"/>
    <x v="0"/>
    <x v="0"/>
    <x v="0"/>
    <n v="32"/>
  </r>
  <r>
    <n v="1911"/>
    <x v="0"/>
    <n v="51833.33"/>
    <x v="0"/>
    <x v="1"/>
    <x v="0"/>
    <x v="0"/>
    <x v="0"/>
    <n v="37"/>
  </r>
  <r>
    <n v="1912"/>
    <x v="0"/>
    <n v="225024.95"/>
    <x v="0"/>
    <x v="1"/>
    <x v="0"/>
    <x v="0"/>
    <x v="0"/>
    <n v="19"/>
  </r>
  <r>
    <n v="1913"/>
    <x v="0"/>
    <n v="704330"/>
    <x v="0"/>
    <x v="0"/>
    <x v="0"/>
    <x v="0"/>
    <x v="0"/>
    <n v="32"/>
  </r>
  <r>
    <n v="1914"/>
    <x v="1"/>
    <n v="277520"/>
    <x v="0"/>
    <x v="1"/>
    <x v="0"/>
    <x v="1"/>
    <x v="0"/>
    <n v="46"/>
  </r>
  <r>
    <n v="1915"/>
    <x v="1"/>
    <n v="1610392"/>
    <x v="0"/>
    <x v="0"/>
    <x v="0"/>
    <x v="0"/>
    <x v="0"/>
    <n v="46"/>
  </r>
  <r>
    <n v="1916"/>
    <x v="1"/>
    <n v="280000"/>
    <x v="0"/>
    <x v="1"/>
    <x v="0"/>
    <x v="0"/>
    <x v="0"/>
    <n v="38"/>
  </r>
  <r>
    <n v="1917"/>
    <x v="0"/>
    <n v="322500"/>
    <x v="0"/>
    <x v="1"/>
    <x v="0"/>
    <x v="0"/>
    <x v="1"/>
    <n v="46"/>
  </r>
  <r>
    <n v="1918"/>
    <x v="0"/>
    <n v="3599311.8"/>
    <x v="0"/>
    <x v="0"/>
    <x v="0"/>
    <x v="0"/>
    <x v="0"/>
    <n v="60"/>
  </r>
  <r>
    <n v="1919"/>
    <x v="1"/>
    <n v="512557.9"/>
    <x v="0"/>
    <x v="1"/>
    <x v="0"/>
    <x v="0"/>
    <x v="0"/>
    <n v="35"/>
  </r>
  <r>
    <n v="1920"/>
    <x v="1"/>
    <n v="500000"/>
    <x v="0"/>
    <x v="1"/>
    <x v="0"/>
    <x v="0"/>
    <x v="0"/>
    <n v="57"/>
  </r>
  <r>
    <n v="1921"/>
    <x v="0"/>
    <n v="1744445"/>
    <x v="0"/>
    <x v="0"/>
    <x v="0"/>
    <x v="0"/>
    <x v="0"/>
    <n v="40"/>
  </r>
  <r>
    <n v="1922"/>
    <x v="1"/>
    <n v="357576.42"/>
    <x v="0"/>
    <x v="1"/>
    <x v="0"/>
    <x v="0"/>
    <x v="0"/>
    <n v="35"/>
  </r>
  <r>
    <n v="1923"/>
    <x v="0"/>
    <n v="2724750"/>
    <x v="0"/>
    <x v="1"/>
    <x v="0"/>
    <x v="0"/>
    <x v="0"/>
    <n v="25"/>
  </r>
  <r>
    <n v="1924"/>
    <x v="0"/>
    <n v="655672"/>
    <x v="2"/>
    <x v="1"/>
    <x v="0"/>
    <x v="0"/>
    <x v="0"/>
    <n v="58"/>
  </r>
  <r>
    <n v="1925"/>
    <x v="0"/>
    <n v="1257384"/>
    <x v="1"/>
    <x v="0"/>
    <x v="0"/>
    <x v="0"/>
    <x v="0"/>
    <n v="68"/>
  </r>
  <r>
    <n v="1926"/>
    <x v="0"/>
    <n v="385460.82"/>
    <x v="0"/>
    <x v="1"/>
    <x v="0"/>
    <x v="0"/>
    <x v="0"/>
    <n v="20"/>
  </r>
  <r>
    <n v="1927"/>
    <x v="0"/>
    <n v="454461.58"/>
    <x v="0"/>
    <x v="1"/>
    <x v="0"/>
    <x v="0"/>
    <x v="1"/>
    <n v="29"/>
  </r>
  <r>
    <n v="1928"/>
    <x v="1"/>
    <n v="277402"/>
    <x v="0"/>
    <x v="1"/>
    <x v="0"/>
    <x v="0"/>
    <x v="0"/>
    <n v="41"/>
  </r>
  <r>
    <n v="1929"/>
    <x v="0"/>
    <n v="297046"/>
    <x v="3"/>
    <x v="1"/>
    <x v="0"/>
    <x v="0"/>
    <x v="1"/>
    <n v="27"/>
  </r>
  <r>
    <n v="1930"/>
    <x v="0"/>
    <n v="1541263.51"/>
    <x v="0"/>
    <x v="1"/>
    <x v="0"/>
    <x v="0"/>
    <x v="0"/>
    <n v="46"/>
  </r>
  <r>
    <n v="1931"/>
    <x v="1"/>
    <n v="1017485"/>
    <x v="3"/>
    <x v="1"/>
    <x v="0"/>
    <x v="0"/>
    <x v="0"/>
    <n v="53"/>
  </r>
  <r>
    <n v="1932"/>
    <x v="0"/>
    <n v="1854952.25"/>
    <x v="0"/>
    <x v="1"/>
    <x v="0"/>
    <x v="0"/>
    <x v="0"/>
    <n v="33"/>
  </r>
  <r>
    <n v="1933"/>
    <x v="0"/>
    <n v="315617"/>
    <x v="2"/>
    <x v="1"/>
    <x v="0"/>
    <x v="0"/>
    <x v="0"/>
    <n v="56"/>
  </r>
  <r>
    <n v="1934"/>
    <x v="1"/>
    <n v="310124"/>
    <x v="3"/>
    <x v="1"/>
    <x v="0"/>
    <x v="0"/>
    <x v="1"/>
    <n v="59"/>
  </r>
  <r>
    <n v="1935"/>
    <x v="0"/>
    <n v="240000"/>
    <x v="0"/>
    <x v="1"/>
    <x v="0"/>
    <x v="0"/>
    <x v="0"/>
    <n v="39"/>
  </r>
  <r>
    <n v="1936"/>
    <x v="1"/>
    <n v="446061.6"/>
    <x v="0"/>
    <x v="1"/>
    <x v="0"/>
    <x v="0"/>
    <x v="1"/>
    <n v="59"/>
  </r>
  <r>
    <n v="1937"/>
    <x v="0"/>
    <n v="566297"/>
    <x v="3"/>
    <x v="1"/>
    <x v="0"/>
    <x v="0"/>
    <x v="0"/>
    <n v="49"/>
  </r>
  <r>
    <n v="1938"/>
    <x v="1"/>
    <n v="50000"/>
    <x v="0"/>
    <x v="1"/>
    <x v="0"/>
    <x v="0"/>
    <x v="1"/>
    <n v="21"/>
  </r>
  <r>
    <n v="1939"/>
    <x v="1"/>
    <n v="394998"/>
    <x v="0"/>
    <x v="1"/>
    <x v="0"/>
    <x v="0"/>
    <x v="0"/>
    <n v="29"/>
  </r>
  <r>
    <n v="1940"/>
    <x v="1"/>
    <n v="320000"/>
    <x v="0"/>
    <x v="1"/>
    <x v="0"/>
    <x v="0"/>
    <x v="0"/>
    <n v="27"/>
  </r>
  <r>
    <n v="1941"/>
    <x v="0"/>
    <n v="953728.87"/>
    <x v="0"/>
    <x v="1"/>
    <x v="0"/>
    <x v="0"/>
    <x v="0"/>
    <n v="60"/>
  </r>
  <r>
    <n v="1942"/>
    <x v="0"/>
    <n v="507443.6"/>
    <x v="0"/>
    <x v="1"/>
    <x v="0"/>
    <x v="0"/>
    <x v="0"/>
    <n v="20"/>
  </r>
  <r>
    <n v="1943"/>
    <x v="1"/>
    <n v="995680"/>
    <x v="0"/>
    <x v="0"/>
    <x v="0"/>
    <x v="0"/>
    <x v="0"/>
    <n v="35"/>
  </r>
  <r>
    <n v="1944"/>
    <x v="0"/>
    <n v="278030"/>
    <x v="4"/>
    <x v="1"/>
    <x v="0"/>
    <x v="0"/>
    <x v="0"/>
    <n v="64"/>
  </r>
  <r>
    <n v="1945"/>
    <x v="0"/>
    <n v="340100.8"/>
    <x v="0"/>
    <x v="1"/>
    <x v="0"/>
    <x v="0"/>
    <x v="0"/>
    <n v="22"/>
  </r>
  <r>
    <n v="1946"/>
    <x v="0"/>
    <n v="889976.5"/>
    <x v="0"/>
    <x v="0"/>
    <x v="0"/>
    <x v="0"/>
    <x v="0"/>
    <n v="30"/>
  </r>
  <r>
    <n v="1947"/>
    <x v="0"/>
    <n v="558420.11"/>
    <x v="0"/>
    <x v="1"/>
    <x v="0"/>
    <x v="0"/>
    <x v="0"/>
    <n v="26"/>
  </r>
  <r>
    <n v="1948"/>
    <x v="0"/>
    <n v="478452"/>
    <x v="3"/>
    <x v="1"/>
    <x v="0"/>
    <x v="1"/>
    <x v="0"/>
    <n v="49"/>
  </r>
  <r>
    <n v="1949"/>
    <x v="1"/>
    <n v="594092"/>
    <x v="3"/>
    <x v="1"/>
    <x v="0"/>
    <x v="0"/>
    <x v="1"/>
    <n v="54"/>
  </r>
  <r>
    <n v="1950"/>
    <x v="1"/>
    <n v="1281095"/>
    <x v="0"/>
    <x v="0"/>
    <x v="0"/>
    <x v="0"/>
    <x v="1"/>
    <n v="43"/>
  </r>
  <r>
    <n v="1951"/>
    <x v="0"/>
    <n v="610146"/>
    <x v="2"/>
    <x v="1"/>
    <x v="0"/>
    <x v="0"/>
    <x v="0"/>
    <n v="49"/>
  </r>
  <r>
    <n v="1952"/>
    <x v="0"/>
    <n v="278030"/>
    <x v="4"/>
    <x v="1"/>
    <x v="0"/>
    <x v="0"/>
    <x v="0"/>
    <n v="55"/>
  </r>
  <r>
    <n v="1953"/>
    <x v="1"/>
    <n v="752666"/>
    <x v="0"/>
    <x v="1"/>
    <x v="0"/>
    <x v="0"/>
    <x v="0"/>
    <n v="31"/>
  </r>
  <r>
    <n v="1954"/>
    <x v="0"/>
    <n v="96000"/>
    <x v="0"/>
    <x v="1"/>
    <x v="0"/>
    <x v="1"/>
    <x v="0"/>
    <n v="47"/>
  </r>
  <r>
    <n v="1955"/>
    <x v="1"/>
    <n v="363604.49"/>
    <x v="0"/>
    <x v="1"/>
    <x v="0"/>
    <x v="0"/>
    <x v="0"/>
    <n v="21"/>
  </r>
  <r>
    <n v="1956"/>
    <x v="0"/>
    <n v="1094727.6000000001"/>
    <x v="1"/>
    <x v="0"/>
    <x v="0"/>
    <x v="0"/>
    <x v="0"/>
    <n v="70"/>
  </r>
  <r>
    <n v="1957"/>
    <x v="1"/>
    <n v="297046"/>
    <x v="2"/>
    <x v="1"/>
    <x v="0"/>
    <x v="0"/>
    <x v="0"/>
    <n v="25"/>
  </r>
  <r>
    <n v="1958"/>
    <x v="0"/>
    <n v="297046"/>
    <x v="2"/>
    <x v="1"/>
    <x v="0"/>
    <x v="0"/>
    <x v="0"/>
    <n v="45"/>
  </r>
  <r>
    <n v="1959"/>
    <x v="1"/>
    <n v="350899.48"/>
    <x v="0"/>
    <x v="1"/>
    <x v="0"/>
    <x v="1"/>
    <x v="0"/>
    <n v="38"/>
  </r>
  <r>
    <n v="1960"/>
    <x v="0"/>
    <n v="639148"/>
    <x v="3"/>
    <x v="1"/>
    <x v="0"/>
    <x v="0"/>
    <x v="1"/>
    <n v="50"/>
  </r>
  <r>
    <n v="1961"/>
    <x v="1"/>
    <n v="798237"/>
    <x v="0"/>
    <x v="0"/>
    <x v="0"/>
    <x v="0"/>
    <x v="1"/>
    <n v="36"/>
  </r>
  <r>
    <n v="1962"/>
    <x v="0"/>
    <n v="445567"/>
    <x v="3"/>
    <x v="1"/>
    <x v="0"/>
    <x v="0"/>
    <x v="1"/>
    <n v="33"/>
  </r>
  <r>
    <n v="1963"/>
    <x v="0"/>
    <n v="537540"/>
    <x v="0"/>
    <x v="1"/>
    <x v="0"/>
    <x v="0"/>
    <x v="0"/>
    <n v="36"/>
  </r>
  <r>
    <n v="1964"/>
    <x v="0"/>
    <n v="300018"/>
    <x v="3"/>
    <x v="1"/>
    <x v="0"/>
    <x v="0"/>
    <x v="0"/>
    <n v="71"/>
  </r>
  <r>
    <n v="1965"/>
    <x v="0"/>
    <n v="1500808.75"/>
    <x v="0"/>
    <x v="1"/>
    <x v="0"/>
    <x v="0"/>
    <x v="0"/>
    <n v="37"/>
  </r>
  <r>
    <n v="1966"/>
    <x v="1"/>
    <n v="285000"/>
    <x v="0"/>
    <x v="1"/>
    <x v="0"/>
    <x v="0"/>
    <x v="0"/>
    <n v="27"/>
  </r>
  <r>
    <n v="1967"/>
    <x v="0"/>
    <n v="282305"/>
    <x v="3"/>
    <x v="1"/>
    <x v="0"/>
    <x v="0"/>
    <x v="0"/>
    <n v="29"/>
  </r>
  <r>
    <n v="1968"/>
    <x v="0"/>
    <n v="2546628.4"/>
    <x v="0"/>
    <x v="0"/>
    <x v="0"/>
    <x v="0"/>
    <x v="0"/>
    <n v="59"/>
  </r>
  <r>
    <n v="1969"/>
    <x v="0"/>
    <n v="461935.5"/>
    <x v="0"/>
    <x v="1"/>
    <x v="0"/>
    <x v="0"/>
    <x v="0"/>
    <n v="28"/>
  </r>
  <r>
    <n v="1970"/>
    <x v="1"/>
    <n v="212356.1"/>
    <x v="0"/>
    <x v="1"/>
    <x v="0"/>
    <x v="0"/>
    <x v="0"/>
    <n v="27"/>
  </r>
  <r>
    <n v="1971"/>
    <x v="0"/>
    <n v="297046"/>
    <x v="3"/>
    <x v="1"/>
    <x v="0"/>
    <x v="0"/>
    <x v="1"/>
    <n v="38"/>
  </r>
  <r>
    <n v="1972"/>
    <x v="1"/>
    <n v="367734"/>
    <x v="3"/>
    <x v="1"/>
    <x v="0"/>
    <x v="0"/>
    <x v="0"/>
    <n v="45"/>
  </r>
  <r>
    <n v="1973"/>
    <x v="1"/>
    <n v="355311.3"/>
    <x v="0"/>
    <x v="0"/>
    <x v="0"/>
    <x v="0"/>
    <x v="0"/>
    <n v="46"/>
  </r>
  <r>
    <n v="1974"/>
    <x v="0"/>
    <n v="4340894"/>
    <x v="1"/>
    <x v="0"/>
    <x v="0"/>
    <x v="0"/>
    <x v="0"/>
    <n v="54"/>
  </r>
  <r>
    <n v="1975"/>
    <x v="1"/>
    <n v="300056"/>
    <x v="1"/>
    <x v="0"/>
    <x v="0"/>
    <x v="0"/>
    <x v="0"/>
    <n v="60"/>
  </r>
  <r>
    <n v="1976"/>
    <x v="0"/>
    <n v="222597.23"/>
    <x v="0"/>
    <x v="1"/>
    <x v="0"/>
    <x v="0"/>
    <x v="0"/>
    <n v="23"/>
  </r>
  <r>
    <n v="1977"/>
    <x v="0"/>
    <n v="409746"/>
    <x v="3"/>
    <x v="1"/>
    <x v="0"/>
    <x v="0"/>
    <x v="1"/>
    <n v="30"/>
  </r>
  <r>
    <n v="1978"/>
    <x v="0"/>
    <n v="346474.5"/>
    <x v="0"/>
    <x v="1"/>
    <x v="0"/>
    <x v="0"/>
    <x v="0"/>
    <n v="28"/>
  </r>
  <r>
    <n v="1979"/>
    <x v="0"/>
    <n v="278030"/>
    <x v="4"/>
    <x v="1"/>
    <x v="0"/>
    <x v="0"/>
    <x v="0"/>
    <n v="86"/>
  </r>
  <r>
    <n v="1980"/>
    <x v="0"/>
    <n v="278030.99"/>
    <x v="4"/>
    <x v="1"/>
    <x v="0"/>
    <x v="0"/>
    <x v="0"/>
    <n v="27"/>
  </r>
  <r>
    <n v="1981"/>
    <x v="0"/>
    <n v="530000"/>
    <x v="0"/>
    <x v="1"/>
    <x v="0"/>
    <x v="0"/>
    <x v="0"/>
    <n v="24"/>
  </r>
  <r>
    <n v="1982"/>
    <x v="1"/>
    <n v="1583743"/>
    <x v="0"/>
    <x v="0"/>
    <x v="0"/>
    <x v="0"/>
    <x v="0"/>
    <n v="58"/>
  </r>
  <r>
    <n v="1983"/>
    <x v="1"/>
    <n v="1178626"/>
    <x v="0"/>
    <x v="0"/>
    <x v="0"/>
    <x v="0"/>
    <x v="0"/>
    <n v="36"/>
  </r>
  <r>
    <n v="1984"/>
    <x v="0"/>
    <n v="297045"/>
    <x v="2"/>
    <x v="1"/>
    <x v="0"/>
    <x v="0"/>
    <x v="0"/>
    <n v="78"/>
  </r>
  <r>
    <n v="1985"/>
    <x v="1"/>
    <n v="484699.48"/>
    <x v="0"/>
    <x v="1"/>
    <x v="0"/>
    <x v="0"/>
    <x v="0"/>
    <n v="21"/>
  </r>
  <r>
    <n v="1986"/>
    <x v="0"/>
    <n v="1782316"/>
    <x v="0"/>
    <x v="0"/>
    <x v="0"/>
    <x v="0"/>
    <x v="1"/>
    <n v="50"/>
  </r>
  <r>
    <n v="1987"/>
    <x v="1"/>
    <n v="454673.58"/>
    <x v="0"/>
    <x v="1"/>
    <x v="0"/>
    <x v="0"/>
    <x v="0"/>
    <n v="39"/>
  </r>
  <r>
    <n v="1988"/>
    <x v="1"/>
    <n v="120000"/>
    <x v="0"/>
    <x v="1"/>
    <x v="0"/>
    <x v="0"/>
    <x v="0"/>
    <n v="32"/>
  </r>
  <r>
    <n v="1989"/>
    <x v="0"/>
    <n v="513274"/>
    <x v="0"/>
    <x v="0"/>
    <x v="0"/>
    <x v="0"/>
    <x v="0"/>
    <n v="57"/>
  </r>
  <r>
    <n v="1990"/>
    <x v="1"/>
    <n v="457059"/>
    <x v="0"/>
    <x v="0"/>
    <x v="0"/>
    <x v="0"/>
    <x v="1"/>
    <n v="59"/>
  </r>
  <r>
    <n v="1991"/>
    <x v="1"/>
    <n v="1708013"/>
    <x v="1"/>
    <x v="0"/>
    <x v="0"/>
    <x v="0"/>
    <x v="0"/>
    <n v="57"/>
  </r>
  <r>
    <n v="1992"/>
    <x v="0"/>
    <n v="362989.67"/>
    <x v="0"/>
    <x v="1"/>
    <x v="0"/>
    <x v="0"/>
    <x v="0"/>
    <n v="20"/>
  </r>
  <r>
    <n v="1993"/>
    <x v="0"/>
    <n v="393714"/>
    <x v="0"/>
    <x v="1"/>
    <x v="0"/>
    <x v="0"/>
    <x v="0"/>
    <n v="48"/>
  </r>
  <r>
    <n v="1994"/>
    <x v="0"/>
    <n v="444719"/>
    <x v="3"/>
    <x v="1"/>
    <x v="0"/>
    <x v="0"/>
    <x v="1"/>
    <n v="36"/>
  </r>
  <r>
    <n v="1995"/>
    <x v="0"/>
    <n v="1352723.7"/>
    <x v="0"/>
    <x v="0"/>
    <x v="0"/>
    <x v="0"/>
    <x v="0"/>
    <n v="29"/>
  </r>
  <r>
    <n v="1996"/>
    <x v="0"/>
    <n v="299647"/>
    <x v="3"/>
    <x v="1"/>
    <x v="0"/>
    <x v="0"/>
    <x v="1"/>
    <n v="38"/>
  </r>
  <r>
    <n v="1997"/>
    <x v="1"/>
    <n v="141509.48000000001"/>
    <x v="1"/>
    <x v="0"/>
    <x v="0"/>
    <x v="0"/>
    <x v="0"/>
    <n v="91"/>
  </r>
  <r>
    <n v="1998"/>
    <x v="1"/>
    <n v="350000"/>
    <x v="0"/>
    <x v="0"/>
    <x v="0"/>
    <x v="0"/>
    <x v="0"/>
    <n v="41"/>
  </r>
  <r>
    <n v="1999"/>
    <x v="1"/>
    <n v="127421.8"/>
    <x v="0"/>
    <x v="1"/>
    <x v="0"/>
    <x v="0"/>
    <x v="0"/>
    <n v="25"/>
  </r>
  <r>
    <n v="2000"/>
    <x v="0"/>
    <n v="266719"/>
    <x v="0"/>
    <x v="1"/>
    <x v="0"/>
    <x v="0"/>
    <x v="0"/>
    <n v="36"/>
  </r>
  <r>
    <n v="2001"/>
    <x v="1"/>
    <n v="766198.68"/>
    <x v="0"/>
    <x v="0"/>
    <x v="0"/>
    <x v="1"/>
    <x v="0"/>
    <n v="36"/>
  </r>
  <r>
    <n v="2002"/>
    <x v="0"/>
    <n v="1528849.72"/>
    <x v="0"/>
    <x v="0"/>
    <x v="0"/>
    <x v="0"/>
    <x v="0"/>
    <n v="45"/>
  </r>
  <r>
    <n v="2003"/>
    <x v="0"/>
    <n v="297047"/>
    <x v="3"/>
    <x v="1"/>
    <x v="0"/>
    <x v="0"/>
    <x v="0"/>
    <n v="59"/>
  </r>
  <r>
    <n v="2004"/>
    <x v="1"/>
    <n v="50000"/>
    <x v="0"/>
    <x v="1"/>
    <x v="0"/>
    <x v="0"/>
    <x v="0"/>
    <n v="40"/>
  </r>
  <r>
    <n v="2005"/>
    <x v="0"/>
    <n v="379361"/>
    <x v="0"/>
    <x v="1"/>
    <x v="0"/>
    <x v="0"/>
    <x v="0"/>
    <n v="39"/>
  </r>
  <r>
    <n v="2006"/>
    <x v="0"/>
    <n v="594388.81000000006"/>
    <x v="0"/>
    <x v="1"/>
    <x v="0"/>
    <x v="0"/>
    <x v="0"/>
    <n v="24"/>
  </r>
  <r>
    <n v="2007"/>
    <x v="1"/>
    <n v="354029.89"/>
    <x v="0"/>
    <x v="1"/>
    <x v="0"/>
    <x v="0"/>
    <x v="0"/>
    <n v="33"/>
  </r>
  <r>
    <n v="2008"/>
    <x v="0"/>
    <n v="342027"/>
    <x v="0"/>
    <x v="1"/>
    <x v="0"/>
    <x v="0"/>
    <x v="0"/>
    <n v="53"/>
  </r>
  <r>
    <n v="2009"/>
    <x v="1"/>
    <n v="1059620"/>
    <x v="2"/>
    <x v="1"/>
    <x v="0"/>
    <x v="1"/>
    <x v="0"/>
    <n v="76"/>
  </r>
  <r>
    <n v="2010"/>
    <x v="1"/>
    <n v="233537.36"/>
    <x v="0"/>
    <x v="1"/>
    <x v="0"/>
    <x v="0"/>
    <x v="0"/>
    <n v="33"/>
  </r>
  <r>
    <n v="2011"/>
    <x v="0"/>
    <n v="2161351.1"/>
    <x v="0"/>
    <x v="0"/>
    <x v="0"/>
    <x v="0"/>
    <x v="0"/>
    <n v="56"/>
  </r>
  <r>
    <n v="2012"/>
    <x v="0"/>
    <n v="158034.53"/>
    <x v="0"/>
    <x v="1"/>
    <x v="0"/>
    <x v="1"/>
    <x v="1"/>
    <n v="34"/>
  </r>
  <r>
    <n v="2013"/>
    <x v="0"/>
    <n v="433085"/>
    <x v="3"/>
    <x v="1"/>
    <x v="0"/>
    <x v="0"/>
    <x v="1"/>
    <n v="46"/>
  </r>
  <r>
    <n v="2014"/>
    <x v="0"/>
    <n v="765111.68"/>
    <x v="1"/>
    <x v="0"/>
    <x v="0"/>
    <x v="0"/>
    <x v="0"/>
    <n v="62"/>
  </r>
  <r>
    <n v="2015"/>
    <x v="0"/>
    <n v="175000"/>
    <x v="0"/>
    <x v="1"/>
    <x v="0"/>
    <x v="0"/>
    <x v="0"/>
    <n v="39"/>
  </r>
  <r>
    <n v="2016"/>
    <x v="0"/>
    <n v="611409"/>
    <x v="3"/>
    <x v="1"/>
    <x v="0"/>
    <x v="0"/>
    <x v="1"/>
    <n v="68"/>
  </r>
  <r>
    <n v="2017"/>
    <x v="0"/>
    <n v="405473.29"/>
    <x v="0"/>
    <x v="1"/>
    <x v="0"/>
    <x v="1"/>
    <x v="0"/>
    <n v="29"/>
  </r>
  <r>
    <n v="2018"/>
    <x v="1"/>
    <n v="297046"/>
    <x v="2"/>
    <x v="1"/>
    <x v="1"/>
    <x v="0"/>
    <x v="1"/>
    <n v="27"/>
  </r>
  <r>
    <n v="2019"/>
    <x v="1"/>
    <n v="297046"/>
    <x v="2"/>
    <x v="1"/>
    <x v="0"/>
    <x v="0"/>
    <x v="0"/>
    <n v="26"/>
  </r>
  <r>
    <n v="2020"/>
    <x v="1"/>
    <n v="970529.5"/>
    <x v="0"/>
    <x v="0"/>
    <x v="0"/>
    <x v="0"/>
    <x v="0"/>
    <n v="37"/>
  </r>
  <r>
    <n v="2021"/>
    <x v="1"/>
    <n v="1789161.05"/>
    <x v="0"/>
    <x v="0"/>
    <x v="0"/>
    <x v="0"/>
    <x v="0"/>
    <n v="41"/>
  </r>
  <r>
    <n v="2022"/>
    <x v="0"/>
    <n v="417000"/>
    <x v="0"/>
    <x v="1"/>
    <x v="0"/>
    <x v="0"/>
    <x v="0"/>
    <n v="42"/>
  </r>
  <r>
    <n v="2023"/>
    <x v="0"/>
    <n v="500000"/>
    <x v="3"/>
    <x v="1"/>
    <x v="0"/>
    <x v="0"/>
    <x v="0"/>
    <n v="31"/>
  </r>
  <r>
    <n v="2024"/>
    <x v="0"/>
    <n v="351360"/>
    <x v="0"/>
    <x v="1"/>
    <x v="0"/>
    <x v="0"/>
    <x v="1"/>
    <n v="61"/>
  </r>
  <r>
    <n v="2025"/>
    <x v="1"/>
    <n v="297046"/>
    <x v="2"/>
    <x v="1"/>
    <x v="1"/>
    <x v="0"/>
    <x v="1"/>
    <n v="54"/>
  </r>
  <r>
    <n v="2026"/>
    <x v="1"/>
    <n v="297042"/>
    <x v="3"/>
    <x v="1"/>
    <x v="0"/>
    <x v="0"/>
    <x v="0"/>
    <n v="25"/>
  </r>
  <r>
    <n v="2027"/>
    <x v="0"/>
    <n v="356455"/>
    <x v="3"/>
    <x v="1"/>
    <x v="0"/>
    <x v="0"/>
    <x v="1"/>
    <n v="55"/>
  </r>
  <r>
    <n v="2028"/>
    <x v="1"/>
    <n v="369338.24"/>
    <x v="0"/>
    <x v="1"/>
    <x v="0"/>
    <x v="0"/>
    <x v="0"/>
    <n v="48"/>
  </r>
  <r>
    <n v="2029"/>
    <x v="1"/>
    <n v="299837"/>
    <x v="2"/>
    <x v="1"/>
    <x v="1"/>
    <x v="1"/>
    <x v="0"/>
    <n v="52"/>
  </r>
  <r>
    <n v="2030"/>
    <x v="1"/>
    <n v="267366"/>
    <x v="0"/>
    <x v="1"/>
    <x v="0"/>
    <x v="0"/>
    <x v="0"/>
    <n v="27"/>
  </r>
  <r>
    <n v="2031"/>
    <x v="0"/>
    <n v="340000"/>
    <x v="0"/>
    <x v="1"/>
    <x v="0"/>
    <x v="0"/>
    <x v="0"/>
    <n v="40"/>
  </r>
  <r>
    <n v="2032"/>
    <x v="0"/>
    <n v="505930"/>
    <x v="0"/>
    <x v="1"/>
    <x v="0"/>
    <x v="0"/>
    <x v="0"/>
    <n v="20"/>
  </r>
  <r>
    <n v="2033"/>
    <x v="0"/>
    <n v="275658"/>
    <x v="0"/>
    <x v="1"/>
    <x v="0"/>
    <x v="1"/>
    <x v="0"/>
    <n v="52"/>
  </r>
  <r>
    <n v="2034"/>
    <x v="0"/>
    <n v="278035"/>
    <x v="3"/>
    <x v="1"/>
    <x v="0"/>
    <x v="0"/>
    <x v="0"/>
    <n v="28"/>
  </r>
  <r>
    <n v="2035"/>
    <x v="1"/>
    <n v="1546084"/>
    <x v="0"/>
    <x v="0"/>
    <x v="0"/>
    <x v="0"/>
    <x v="0"/>
    <n v="47"/>
  </r>
  <r>
    <n v="2036"/>
    <x v="0"/>
    <n v="810097"/>
    <x v="0"/>
    <x v="1"/>
    <x v="0"/>
    <x v="0"/>
    <x v="0"/>
    <n v="31"/>
  </r>
  <r>
    <n v="2037"/>
    <x v="0"/>
    <n v="1068679.67"/>
    <x v="0"/>
    <x v="0"/>
    <x v="0"/>
    <x v="0"/>
    <x v="0"/>
    <n v="28"/>
  </r>
  <r>
    <n v="2038"/>
    <x v="1"/>
    <n v="1511481"/>
    <x v="1"/>
    <x v="0"/>
    <x v="0"/>
    <x v="0"/>
    <x v="0"/>
    <n v="69"/>
  </r>
  <r>
    <n v="2039"/>
    <x v="0"/>
    <n v="360000"/>
    <x v="0"/>
    <x v="1"/>
    <x v="0"/>
    <x v="0"/>
    <x v="0"/>
    <n v="49"/>
  </r>
  <r>
    <n v="2040"/>
    <x v="0"/>
    <n v="639148"/>
    <x v="3"/>
    <x v="1"/>
    <x v="0"/>
    <x v="0"/>
    <x v="0"/>
    <n v="54"/>
  </r>
  <r>
    <n v="2041"/>
    <x v="0"/>
    <n v="300277.90000000002"/>
    <x v="0"/>
    <x v="1"/>
    <x v="0"/>
    <x v="1"/>
    <x v="0"/>
    <n v="39"/>
  </r>
  <r>
    <n v="2042"/>
    <x v="0"/>
    <n v="505376"/>
    <x v="0"/>
    <x v="0"/>
    <x v="0"/>
    <x v="0"/>
    <x v="1"/>
    <n v="29"/>
  </r>
  <r>
    <n v="2043"/>
    <x v="1"/>
    <n v="26956.799999999999"/>
    <x v="0"/>
    <x v="1"/>
    <x v="0"/>
    <x v="0"/>
    <x v="0"/>
    <n v="28"/>
  </r>
  <r>
    <n v="2044"/>
    <x v="0"/>
    <n v="366000"/>
    <x v="0"/>
    <x v="1"/>
    <x v="0"/>
    <x v="0"/>
    <x v="0"/>
    <n v="51"/>
  </r>
  <r>
    <n v="2045"/>
    <x v="0"/>
    <n v="357240.53"/>
    <x v="0"/>
    <x v="1"/>
    <x v="0"/>
    <x v="0"/>
    <x v="0"/>
    <n v="21"/>
  </r>
  <r>
    <n v="2046"/>
    <x v="0"/>
    <n v="310124"/>
    <x v="3"/>
    <x v="1"/>
    <x v="0"/>
    <x v="0"/>
    <x v="1"/>
    <n v="66"/>
  </r>
  <r>
    <n v="2047"/>
    <x v="0"/>
    <n v="505875.11"/>
    <x v="0"/>
    <x v="1"/>
    <x v="0"/>
    <x v="0"/>
    <x v="0"/>
    <n v="29"/>
  </r>
  <r>
    <n v="2048"/>
    <x v="0"/>
    <n v="344041.81"/>
    <x v="0"/>
    <x v="1"/>
    <x v="0"/>
    <x v="0"/>
    <x v="0"/>
    <n v="23"/>
  </r>
  <r>
    <n v="2049"/>
    <x v="1"/>
    <n v="731044"/>
    <x v="0"/>
    <x v="0"/>
    <x v="0"/>
    <x v="0"/>
    <x v="1"/>
    <n v="36"/>
  </r>
  <r>
    <n v="2050"/>
    <x v="1"/>
    <n v="3026789.5"/>
    <x v="0"/>
    <x v="0"/>
    <x v="0"/>
    <x v="0"/>
    <x v="0"/>
    <n v="58"/>
  </r>
  <r>
    <n v="2051"/>
    <x v="1"/>
    <n v="791106.77"/>
    <x v="0"/>
    <x v="1"/>
    <x v="0"/>
    <x v="0"/>
    <x v="0"/>
    <n v="48"/>
  </r>
  <r>
    <n v="2052"/>
    <x v="1"/>
    <n v="112068.94"/>
    <x v="1"/>
    <x v="0"/>
    <x v="0"/>
    <x v="0"/>
    <x v="0"/>
    <n v="68"/>
  </r>
  <r>
    <n v="2053"/>
    <x v="0"/>
    <n v="297046"/>
    <x v="2"/>
    <x v="1"/>
    <x v="0"/>
    <x v="0"/>
    <x v="1"/>
    <n v="31"/>
  </r>
  <r>
    <n v="2054"/>
    <x v="1"/>
    <n v="2024000"/>
    <x v="0"/>
    <x v="1"/>
    <x v="0"/>
    <x v="0"/>
    <x v="0"/>
    <n v="26"/>
  </r>
  <r>
    <n v="2055"/>
    <x v="1"/>
    <n v="220000"/>
    <x v="0"/>
    <x v="1"/>
    <x v="0"/>
    <x v="0"/>
    <x v="0"/>
    <n v="24"/>
  </r>
  <r>
    <n v="2056"/>
    <x v="0"/>
    <n v="297659"/>
    <x v="3"/>
    <x v="1"/>
    <x v="0"/>
    <x v="0"/>
    <x v="0"/>
    <n v="60"/>
  </r>
  <r>
    <n v="2057"/>
    <x v="1"/>
    <n v="1286116"/>
    <x v="0"/>
    <x v="0"/>
    <x v="0"/>
    <x v="0"/>
    <x v="1"/>
    <n v="51"/>
  </r>
  <r>
    <n v="2058"/>
    <x v="0"/>
    <n v="180800"/>
    <x v="0"/>
    <x v="1"/>
    <x v="0"/>
    <x v="0"/>
    <x v="1"/>
    <n v="35"/>
  </r>
  <r>
    <n v="2059"/>
    <x v="0"/>
    <n v="334141"/>
    <x v="3"/>
    <x v="1"/>
    <x v="0"/>
    <x v="0"/>
    <x v="1"/>
    <n v="38"/>
  </r>
  <r>
    <n v="2060"/>
    <x v="1"/>
    <n v="356549.6"/>
    <x v="0"/>
    <x v="1"/>
    <x v="0"/>
    <x v="0"/>
    <x v="1"/>
    <n v="43"/>
  </r>
  <r>
    <n v="2061"/>
    <x v="0"/>
    <n v="526441.80000000005"/>
    <x v="0"/>
    <x v="1"/>
    <x v="0"/>
    <x v="0"/>
    <x v="0"/>
    <n v="43"/>
  </r>
  <r>
    <n v="2062"/>
    <x v="1"/>
    <n v="297046"/>
    <x v="2"/>
    <x v="1"/>
    <x v="0"/>
    <x v="0"/>
    <x v="0"/>
    <n v="30"/>
  </r>
  <r>
    <n v="2063"/>
    <x v="1"/>
    <n v="269640.95"/>
    <x v="0"/>
    <x v="1"/>
    <x v="0"/>
    <x v="0"/>
    <x v="0"/>
    <n v="26"/>
  </r>
  <r>
    <n v="2064"/>
    <x v="0"/>
    <n v="601793"/>
    <x v="0"/>
    <x v="0"/>
    <x v="0"/>
    <x v="0"/>
    <x v="0"/>
    <n v="58"/>
  </r>
  <r>
    <n v="2065"/>
    <x v="1"/>
    <n v="1000000"/>
    <x v="0"/>
    <x v="1"/>
    <x v="0"/>
    <x v="0"/>
    <x v="0"/>
    <n v="23"/>
  </r>
  <r>
    <n v="2066"/>
    <x v="0"/>
    <n v="255672"/>
    <x v="0"/>
    <x v="1"/>
    <x v="0"/>
    <x v="0"/>
    <x v="0"/>
    <n v="50"/>
  </r>
  <r>
    <n v="2067"/>
    <x v="0"/>
    <n v="69361.600000000006"/>
    <x v="0"/>
    <x v="1"/>
    <x v="0"/>
    <x v="0"/>
    <x v="0"/>
    <n v="60"/>
  </r>
  <r>
    <n v="2068"/>
    <x v="0"/>
    <n v="326749"/>
    <x v="3"/>
    <x v="1"/>
    <x v="0"/>
    <x v="0"/>
    <x v="1"/>
    <n v="36"/>
  </r>
  <r>
    <n v="2069"/>
    <x v="1"/>
    <n v="319576"/>
    <x v="0"/>
    <x v="1"/>
    <x v="0"/>
    <x v="0"/>
    <x v="0"/>
    <n v="44"/>
  </r>
  <r>
    <n v="2070"/>
    <x v="0"/>
    <n v="278030.99"/>
    <x v="4"/>
    <x v="1"/>
    <x v="0"/>
    <x v="0"/>
    <x v="0"/>
    <n v="43"/>
  </r>
  <r>
    <n v="2071"/>
    <x v="1"/>
    <n v="400000"/>
    <x v="0"/>
    <x v="1"/>
    <x v="0"/>
    <x v="0"/>
    <x v="0"/>
    <n v="40"/>
  </r>
  <r>
    <n v="2072"/>
    <x v="0"/>
    <n v="328192"/>
    <x v="3"/>
    <x v="1"/>
    <x v="0"/>
    <x v="0"/>
    <x v="1"/>
    <n v="43"/>
  </r>
  <r>
    <n v="2073"/>
    <x v="1"/>
    <n v="1314059"/>
    <x v="1"/>
    <x v="0"/>
    <x v="0"/>
    <x v="0"/>
    <x v="0"/>
    <n v="67"/>
  </r>
  <r>
    <n v="2074"/>
    <x v="1"/>
    <n v="300018"/>
    <x v="2"/>
    <x v="1"/>
    <x v="0"/>
    <x v="0"/>
    <x v="0"/>
    <n v="59"/>
  </r>
  <r>
    <n v="2075"/>
    <x v="1"/>
    <n v="400000"/>
    <x v="0"/>
    <x v="1"/>
    <x v="0"/>
    <x v="0"/>
    <x v="0"/>
    <n v="35"/>
  </r>
  <r>
    <n v="2076"/>
    <x v="0"/>
    <n v="550000"/>
    <x v="0"/>
    <x v="1"/>
    <x v="0"/>
    <x v="0"/>
    <x v="0"/>
    <n v="25"/>
  </r>
  <r>
    <n v="2077"/>
    <x v="1"/>
    <n v="686170"/>
    <x v="3"/>
    <x v="1"/>
    <x v="0"/>
    <x v="0"/>
    <x v="1"/>
    <n v="43"/>
  </r>
  <r>
    <n v="2078"/>
    <x v="1"/>
    <n v="161550"/>
    <x v="0"/>
    <x v="1"/>
    <x v="0"/>
    <x v="0"/>
    <x v="0"/>
    <n v="39"/>
  </r>
  <r>
    <n v="2079"/>
    <x v="0"/>
    <n v="1038456"/>
    <x v="0"/>
    <x v="1"/>
    <x v="0"/>
    <x v="0"/>
    <x v="0"/>
    <n v="36"/>
  </r>
  <r>
    <n v="2080"/>
    <x v="0"/>
    <n v="685653.34"/>
    <x v="0"/>
    <x v="1"/>
    <x v="0"/>
    <x v="0"/>
    <x v="0"/>
    <n v="44"/>
  </r>
  <r>
    <n v="2081"/>
    <x v="0"/>
    <n v="594092"/>
    <x v="3"/>
    <x v="1"/>
    <x v="0"/>
    <x v="1"/>
    <x v="0"/>
    <n v="55"/>
  </r>
  <r>
    <n v="2082"/>
    <x v="0"/>
    <n v="457059"/>
    <x v="0"/>
    <x v="0"/>
    <x v="0"/>
    <x v="0"/>
    <x v="1"/>
    <n v="44"/>
  </r>
  <r>
    <n v="2083"/>
    <x v="0"/>
    <n v="250000"/>
    <x v="0"/>
    <x v="1"/>
    <x v="0"/>
    <x v="1"/>
    <x v="1"/>
    <n v="47"/>
  </r>
  <r>
    <n v="2084"/>
    <x v="1"/>
    <n v="356600"/>
    <x v="0"/>
    <x v="1"/>
    <x v="0"/>
    <x v="0"/>
    <x v="0"/>
    <n v="49"/>
  </r>
  <r>
    <n v="2085"/>
    <x v="0"/>
    <n v="3983343"/>
    <x v="1"/>
    <x v="0"/>
    <x v="0"/>
    <x v="0"/>
    <x v="0"/>
    <n v="69"/>
  </r>
  <r>
    <n v="2086"/>
    <x v="0"/>
    <n v="300000"/>
    <x v="0"/>
    <x v="1"/>
    <x v="0"/>
    <x v="0"/>
    <x v="0"/>
    <n v="20"/>
  </r>
  <r>
    <n v="2087"/>
    <x v="0"/>
    <n v="110000"/>
    <x v="0"/>
    <x v="1"/>
    <x v="0"/>
    <x v="0"/>
    <x v="1"/>
    <n v="57"/>
  </r>
  <r>
    <n v="2088"/>
    <x v="1"/>
    <n v="799650"/>
    <x v="0"/>
    <x v="1"/>
    <x v="0"/>
    <x v="0"/>
    <x v="0"/>
    <n v="25"/>
  </r>
  <r>
    <n v="2089"/>
    <x v="1"/>
    <n v="488750"/>
    <x v="0"/>
    <x v="1"/>
    <x v="0"/>
    <x v="0"/>
    <x v="0"/>
    <n v="24"/>
  </r>
  <r>
    <n v="2090"/>
    <x v="0"/>
    <n v="2038867"/>
    <x v="0"/>
    <x v="1"/>
    <x v="0"/>
    <x v="0"/>
    <x v="0"/>
    <n v="34"/>
  </r>
  <r>
    <n v="2091"/>
    <x v="1"/>
    <n v="793930.98"/>
    <x v="0"/>
    <x v="0"/>
    <x v="0"/>
    <x v="0"/>
    <x v="0"/>
    <n v="35"/>
  </r>
  <r>
    <n v="2092"/>
    <x v="0"/>
    <n v="452337.26"/>
    <x v="0"/>
    <x v="1"/>
    <x v="0"/>
    <x v="0"/>
    <x v="0"/>
    <n v="40"/>
  </r>
  <r>
    <n v="2093"/>
    <x v="0"/>
    <n v="401258.65"/>
    <x v="0"/>
    <x v="1"/>
    <x v="0"/>
    <x v="0"/>
    <x v="0"/>
    <n v="59"/>
  </r>
  <r>
    <n v="2094"/>
    <x v="1"/>
    <n v="476344.45"/>
    <x v="0"/>
    <x v="1"/>
    <x v="0"/>
    <x v="0"/>
    <x v="0"/>
    <n v="24"/>
  </r>
  <r>
    <n v="2095"/>
    <x v="0"/>
    <n v="1934551"/>
    <x v="0"/>
    <x v="1"/>
    <x v="0"/>
    <x v="0"/>
    <x v="1"/>
    <n v="58"/>
  </r>
  <r>
    <n v="2096"/>
    <x v="0"/>
    <n v="1995482.54"/>
    <x v="0"/>
    <x v="0"/>
    <x v="0"/>
    <x v="0"/>
    <x v="0"/>
    <n v="34"/>
  </r>
  <r>
    <n v="2097"/>
    <x v="0"/>
    <n v="297949"/>
    <x v="2"/>
    <x v="1"/>
    <x v="0"/>
    <x v="0"/>
    <x v="0"/>
    <n v="37"/>
  </r>
  <r>
    <n v="2098"/>
    <x v="0"/>
    <n v="722064"/>
    <x v="0"/>
    <x v="1"/>
    <x v="0"/>
    <x v="0"/>
    <x v="0"/>
    <n v="33"/>
  </r>
  <r>
    <n v="2099"/>
    <x v="0"/>
    <n v="753913.5"/>
    <x v="0"/>
    <x v="0"/>
    <x v="0"/>
    <x v="0"/>
    <x v="0"/>
    <n v="56"/>
  </r>
  <r>
    <n v="2100"/>
    <x v="0"/>
    <n v="607142.85"/>
    <x v="0"/>
    <x v="1"/>
    <x v="0"/>
    <x v="0"/>
    <x v="0"/>
    <n v="31"/>
  </r>
  <r>
    <n v="2101"/>
    <x v="0"/>
    <n v="260000"/>
    <x v="0"/>
    <x v="1"/>
    <x v="0"/>
    <x v="0"/>
    <x v="1"/>
    <n v="37"/>
  </r>
  <r>
    <n v="2102"/>
    <x v="0"/>
    <n v="742000"/>
    <x v="0"/>
    <x v="1"/>
    <x v="0"/>
    <x v="0"/>
    <x v="0"/>
    <n v="57"/>
  </r>
  <r>
    <n v="2103"/>
    <x v="0"/>
    <n v="170440"/>
    <x v="0"/>
    <x v="1"/>
    <x v="0"/>
    <x v="0"/>
    <x v="0"/>
    <n v="42"/>
  </r>
  <r>
    <n v="2104"/>
    <x v="1"/>
    <n v="242860"/>
    <x v="0"/>
    <x v="1"/>
    <x v="0"/>
    <x v="0"/>
    <x v="1"/>
    <n v="62"/>
  </r>
  <r>
    <n v="2105"/>
    <x v="0"/>
    <n v="1860734"/>
    <x v="3"/>
    <x v="1"/>
    <x v="0"/>
    <x v="1"/>
    <x v="1"/>
    <n v="52"/>
  </r>
  <r>
    <n v="2106"/>
    <x v="0"/>
    <n v="620373.67000000004"/>
    <x v="0"/>
    <x v="1"/>
    <x v="0"/>
    <x v="0"/>
    <x v="0"/>
    <n v="46"/>
  </r>
  <r>
    <n v="2107"/>
    <x v="1"/>
    <n v="1233708"/>
    <x v="0"/>
    <x v="1"/>
    <x v="0"/>
    <x v="0"/>
    <x v="0"/>
    <n v="40"/>
  </r>
  <r>
    <n v="2108"/>
    <x v="0"/>
    <n v="520000"/>
    <x v="0"/>
    <x v="1"/>
    <x v="0"/>
    <x v="0"/>
    <x v="0"/>
    <n v="45"/>
  </r>
  <r>
    <n v="2109"/>
    <x v="0"/>
    <n v="160000"/>
    <x v="0"/>
    <x v="1"/>
    <x v="0"/>
    <x v="1"/>
    <x v="0"/>
    <n v="26"/>
  </r>
  <r>
    <n v="2110"/>
    <x v="0"/>
    <n v="296346.2"/>
    <x v="0"/>
    <x v="1"/>
    <x v="0"/>
    <x v="0"/>
    <x v="0"/>
    <n v="48"/>
  </r>
  <r>
    <n v="2111"/>
    <x v="1"/>
    <n v="32942.089999999997"/>
    <x v="0"/>
    <x v="0"/>
    <x v="0"/>
    <x v="0"/>
    <x v="0"/>
    <n v="24"/>
  </r>
  <r>
    <n v="2112"/>
    <x v="0"/>
    <n v="297102"/>
    <x v="3"/>
    <x v="1"/>
    <x v="0"/>
    <x v="0"/>
    <x v="0"/>
    <n v="29"/>
  </r>
  <r>
    <n v="2113"/>
    <x v="0"/>
    <n v="297139"/>
    <x v="2"/>
    <x v="1"/>
    <x v="0"/>
    <x v="0"/>
    <x v="0"/>
    <n v="36"/>
  </r>
  <r>
    <n v="2114"/>
    <x v="0"/>
    <n v="1069013.75"/>
    <x v="0"/>
    <x v="1"/>
    <x v="0"/>
    <x v="0"/>
    <x v="0"/>
    <n v="27"/>
  </r>
  <r>
    <n v="2115"/>
    <x v="1"/>
    <n v="358405"/>
    <x v="0"/>
    <x v="1"/>
    <x v="0"/>
    <x v="0"/>
    <x v="0"/>
    <n v="24"/>
  </r>
  <r>
    <n v="2116"/>
    <x v="0"/>
    <n v="1596417"/>
    <x v="0"/>
    <x v="0"/>
    <x v="0"/>
    <x v="0"/>
    <x v="1"/>
    <n v="47"/>
  </r>
  <r>
    <n v="2117"/>
    <x v="0"/>
    <n v="303000"/>
    <x v="0"/>
    <x v="1"/>
    <x v="0"/>
    <x v="0"/>
    <x v="0"/>
    <n v="24"/>
  </r>
  <r>
    <n v="2118"/>
    <x v="0"/>
    <n v="400944.9"/>
    <x v="0"/>
    <x v="1"/>
    <x v="0"/>
    <x v="0"/>
    <x v="0"/>
    <n v="27"/>
  </r>
  <r>
    <n v="2119"/>
    <x v="0"/>
    <n v="130000"/>
    <x v="0"/>
    <x v="1"/>
    <x v="0"/>
    <x v="0"/>
    <x v="1"/>
    <n v="27"/>
  </r>
  <r>
    <n v="2120"/>
    <x v="1"/>
    <n v="284392"/>
    <x v="0"/>
    <x v="0"/>
    <x v="0"/>
    <x v="0"/>
    <x v="1"/>
    <n v="56"/>
  </r>
  <r>
    <n v="2121"/>
    <x v="0"/>
    <n v="681308.01"/>
    <x v="0"/>
    <x v="1"/>
    <x v="0"/>
    <x v="0"/>
    <x v="0"/>
    <n v="31"/>
  </r>
  <r>
    <n v="2122"/>
    <x v="1"/>
    <n v="1436096"/>
    <x v="1"/>
    <x v="0"/>
    <x v="0"/>
    <x v="0"/>
    <x v="0"/>
    <n v="60"/>
  </r>
  <r>
    <n v="2123"/>
    <x v="0"/>
    <n v="299647"/>
    <x v="3"/>
    <x v="1"/>
    <x v="0"/>
    <x v="0"/>
    <x v="1"/>
    <n v="48"/>
  </r>
  <r>
    <n v="2124"/>
    <x v="0"/>
    <n v="522249"/>
    <x v="3"/>
    <x v="1"/>
    <x v="0"/>
    <x v="0"/>
    <x v="1"/>
    <n v="30"/>
  </r>
  <r>
    <n v="2125"/>
    <x v="0"/>
    <n v="2399117.94"/>
    <x v="0"/>
    <x v="1"/>
    <x v="0"/>
    <x v="0"/>
    <x v="0"/>
    <n v="36"/>
  </r>
  <r>
    <n v="2126"/>
    <x v="0"/>
    <n v="1431680.32"/>
    <x v="0"/>
    <x v="0"/>
    <x v="0"/>
    <x v="0"/>
    <x v="0"/>
    <n v="37"/>
  </r>
  <r>
    <n v="2127"/>
    <x v="0"/>
    <n v="299647"/>
    <x v="2"/>
    <x v="1"/>
    <x v="0"/>
    <x v="0"/>
    <x v="1"/>
    <n v="63"/>
  </r>
  <r>
    <n v="2128"/>
    <x v="0"/>
    <n v="297046"/>
    <x v="3"/>
    <x v="1"/>
    <x v="0"/>
    <x v="1"/>
    <x v="1"/>
    <n v="25"/>
  </r>
  <r>
    <n v="2129"/>
    <x v="0"/>
    <n v="347510"/>
    <x v="0"/>
    <x v="1"/>
    <x v="0"/>
    <x v="0"/>
    <x v="0"/>
    <n v="37"/>
  </r>
  <r>
    <n v="2130"/>
    <x v="0"/>
    <n v="315000"/>
    <x v="0"/>
    <x v="1"/>
    <x v="0"/>
    <x v="0"/>
    <x v="0"/>
    <n v="53"/>
  </r>
  <r>
    <n v="2131"/>
    <x v="0"/>
    <n v="297046"/>
    <x v="3"/>
    <x v="1"/>
    <x v="0"/>
    <x v="0"/>
    <x v="0"/>
    <n v="43"/>
  </r>
  <r>
    <n v="2132"/>
    <x v="0"/>
    <n v="278030"/>
    <x v="4"/>
    <x v="1"/>
    <x v="0"/>
    <x v="1"/>
    <x v="0"/>
    <n v="54"/>
  </r>
  <r>
    <n v="2133"/>
    <x v="1"/>
    <n v="445821"/>
    <x v="3"/>
    <x v="1"/>
    <x v="0"/>
    <x v="0"/>
    <x v="0"/>
    <n v="39"/>
  </r>
  <r>
    <n v="2134"/>
    <x v="0"/>
    <n v="306723.3"/>
    <x v="3"/>
    <x v="1"/>
    <x v="0"/>
    <x v="1"/>
    <x v="1"/>
    <n v="45"/>
  </r>
  <r>
    <n v="2135"/>
    <x v="1"/>
    <n v="445431.32"/>
    <x v="0"/>
    <x v="1"/>
    <x v="0"/>
    <x v="0"/>
    <x v="0"/>
    <n v="25"/>
  </r>
  <r>
    <n v="2136"/>
    <x v="0"/>
    <n v="1460786.78"/>
    <x v="0"/>
    <x v="1"/>
    <x v="0"/>
    <x v="0"/>
    <x v="0"/>
    <n v="32"/>
  </r>
  <r>
    <n v="2137"/>
    <x v="0"/>
    <n v="10652"/>
    <x v="0"/>
    <x v="1"/>
    <x v="0"/>
    <x v="1"/>
    <x v="0"/>
    <n v="24"/>
  </r>
  <r>
    <n v="2138"/>
    <x v="1"/>
    <n v="278030"/>
    <x v="2"/>
    <x v="1"/>
    <x v="0"/>
    <x v="0"/>
    <x v="1"/>
    <n v="27"/>
  </r>
  <r>
    <n v="2139"/>
    <x v="1"/>
    <n v="1160116"/>
    <x v="1"/>
    <x v="0"/>
    <x v="0"/>
    <x v="0"/>
    <x v="0"/>
    <n v="66"/>
  </r>
  <r>
    <n v="2140"/>
    <x v="0"/>
    <n v="342028"/>
    <x v="0"/>
    <x v="1"/>
    <x v="0"/>
    <x v="0"/>
    <x v="0"/>
    <n v="58"/>
  </r>
  <r>
    <n v="2141"/>
    <x v="0"/>
    <n v="239390"/>
    <x v="0"/>
    <x v="1"/>
    <x v="0"/>
    <x v="0"/>
    <x v="0"/>
    <n v="46"/>
  </r>
  <r>
    <n v="2142"/>
    <x v="0"/>
    <n v="1347519"/>
    <x v="0"/>
    <x v="0"/>
    <x v="0"/>
    <x v="0"/>
    <x v="0"/>
    <n v="57"/>
  </r>
  <r>
    <n v="2143"/>
    <x v="0"/>
    <n v="350000"/>
    <x v="0"/>
    <x v="1"/>
    <x v="0"/>
    <x v="0"/>
    <x v="0"/>
    <n v="37"/>
  </r>
  <r>
    <n v="2144"/>
    <x v="1"/>
    <n v="295000"/>
    <x v="0"/>
    <x v="1"/>
    <x v="0"/>
    <x v="0"/>
    <x v="1"/>
    <n v="19"/>
  </r>
  <r>
    <n v="2145"/>
    <x v="0"/>
    <n v="302470"/>
    <x v="3"/>
    <x v="1"/>
    <x v="0"/>
    <x v="0"/>
    <x v="0"/>
    <n v="48"/>
  </r>
  <r>
    <n v="2146"/>
    <x v="1"/>
    <n v="2613281.4500000002"/>
    <x v="0"/>
    <x v="0"/>
    <x v="0"/>
    <x v="0"/>
    <x v="0"/>
    <n v="47"/>
  </r>
  <r>
    <n v="2147"/>
    <x v="1"/>
    <n v="150409.17000000001"/>
    <x v="1"/>
    <x v="0"/>
    <x v="0"/>
    <x v="0"/>
    <x v="0"/>
    <n v="86"/>
  </r>
  <r>
    <n v="2148"/>
    <x v="0"/>
    <n v="77065"/>
    <x v="0"/>
    <x v="1"/>
    <x v="0"/>
    <x v="0"/>
    <x v="1"/>
    <n v="43"/>
  </r>
  <r>
    <n v="2149"/>
    <x v="0"/>
    <n v="426459.38"/>
    <x v="0"/>
    <x v="1"/>
    <x v="0"/>
    <x v="0"/>
    <x v="0"/>
    <n v="25"/>
  </r>
  <r>
    <n v="2150"/>
    <x v="0"/>
    <n v="448880"/>
    <x v="0"/>
    <x v="1"/>
    <x v="0"/>
    <x v="0"/>
    <x v="0"/>
    <n v="33"/>
  </r>
  <r>
    <n v="2151"/>
    <x v="1"/>
    <n v="10"/>
    <x v="0"/>
    <x v="1"/>
    <x v="0"/>
    <x v="0"/>
    <x v="0"/>
    <n v="26"/>
  </r>
  <r>
    <n v="2152"/>
    <x v="0"/>
    <n v="237717.86"/>
    <x v="0"/>
    <x v="1"/>
    <x v="0"/>
    <x v="0"/>
    <x v="1"/>
    <n v="23"/>
  </r>
  <r>
    <n v="2153"/>
    <x v="0"/>
    <n v="297045"/>
    <x v="2"/>
    <x v="1"/>
    <x v="0"/>
    <x v="1"/>
    <x v="0"/>
    <n v="30"/>
  </r>
  <r>
    <n v="2154"/>
    <x v="1"/>
    <n v="585854"/>
    <x v="1"/>
    <x v="0"/>
    <x v="0"/>
    <x v="0"/>
    <x v="0"/>
    <n v="76"/>
  </r>
  <r>
    <n v="2155"/>
    <x v="0"/>
    <n v="404467"/>
    <x v="2"/>
    <x v="1"/>
    <x v="0"/>
    <x v="0"/>
    <x v="0"/>
    <n v="58"/>
  </r>
  <r>
    <n v="2156"/>
    <x v="0"/>
    <n v="594092"/>
    <x v="3"/>
    <x v="1"/>
    <x v="0"/>
    <x v="1"/>
    <x v="1"/>
    <n v="48"/>
  </r>
  <r>
    <n v="2157"/>
    <x v="0"/>
    <n v="138580"/>
    <x v="0"/>
    <x v="1"/>
    <x v="0"/>
    <x v="0"/>
    <x v="0"/>
    <n v="46"/>
  </r>
  <r>
    <n v="2158"/>
    <x v="1"/>
    <n v="1241627.95"/>
    <x v="1"/>
    <x v="0"/>
    <x v="0"/>
    <x v="0"/>
    <x v="0"/>
    <n v="63"/>
  </r>
  <r>
    <n v="2159"/>
    <x v="0"/>
    <n v="915020.56"/>
    <x v="0"/>
    <x v="1"/>
    <x v="0"/>
    <x v="0"/>
    <x v="0"/>
    <n v="52"/>
  </r>
  <r>
    <n v="2160"/>
    <x v="0"/>
    <n v="569373.16"/>
    <x v="0"/>
    <x v="1"/>
    <x v="0"/>
    <x v="0"/>
    <x v="0"/>
    <n v="41"/>
  </r>
  <r>
    <n v="2161"/>
    <x v="0"/>
    <n v="457000"/>
    <x v="0"/>
    <x v="1"/>
    <x v="0"/>
    <x v="0"/>
    <x v="0"/>
    <n v="19"/>
  </r>
  <r>
    <n v="2162"/>
    <x v="0"/>
    <n v="440696.47"/>
    <x v="0"/>
    <x v="1"/>
    <x v="0"/>
    <x v="0"/>
    <x v="0"/>
    <n v="27"/>
  </r>
  <r>
    <n v="2163"/>
    <x v="1"/>
    <n v="1057538"/>
    <x v="0"/>
    <x v="0"/>
    <x v="0"/>
    <x v="0"/>
    <x v="1"/>
    <n v="38"/>
  </r>
  <r>
    <n v="2164"/>
    <x v="0"/>
    <n v="428222.68"/>
    <x v="0"/>
    <x v="1"/>
    <x v="0"/>
    <x v="0"/>
    <x v="1"/>
    <n v="21"/>
  </r>
  <r>
    <n v="2165"/>
    <x v="0"/>
    <n v="301566"/>
    <x v="3"/>
    <x v="1"/>
    <x v="0"/>
    <x v="0"/>
    <x v="0"/>
    <n v="20"/>
  </r>
  <r>
    <n v="2166"/>
    <x v="0"/>
    <n v="183333"/>
    <x v="0"/>
    <x v="1"/>
    <x v="0"/>
    <x v="1"/>
    <x v="1"/>
    <n v="30"/>
  </r>
  <r>
    <n v="2167"/>
    <x v="0"/>
    <n v="297045"/>
    <x v="2"/>
    <x v="1"/>
    <x v="0"/>
    <x v="1"/>
    <x v="0"/>
    <n v="28"/>
  </r>
  <r>
    <n v="2168"/>
    <x v="0"/>
    <n v="335377.5"/>
    <x v="0"/>
    <x v="1"/>
    <x v="0"/>
    <x v="0"/>
    <x v="0"/>
    <n v="22"/>
  </r>
  <r>
    <n v="2169"/>
    <x v="0"/>
    <n v="210000"/>
    <x v="0"/>
    <x v="1"/>
    <x v="0"/>
    <x v="0"/>
    <x v="0"/>
    <n v="26"/>
  </r>
  <r>
    <n v="2170"/>
    <x v="1"/>
    <n v="813888.34"/>
    <x v="0"/>
    <x v="0"/>
    <x v="0"/>
    <x v="0"/>
    <x v="0"/>
    <n v="29"/>
  </r>
  <r>
    <n v="2171"/>
    <x v="1"/>
    <n v="297045"/>
    <x v="3"/>
    <x v="1"/>
    <x v="0"/>
    <x v="1"/>
    <x v="1"/>
    <n v="41"/>
  </r>
  <r>
    <n v="2172"/>
    <x v="1"/>
    <n v="912428.05"/>
    <x v="0"/>
    <x v="1"/>
    <x v="0"/>
    <x v="0"/>
    <x v="0"/>
    <n v="24"/>
  </r>
  <r>
    <n v="2173"/>
    <x v="0"/>
    <n v="762283.34"/>
    <x v="0"/>
    <x v="1"/>
    <x v="0"/>
    <x v="0"/>
    <x v="0"/>
    <n v="46"/>
  </r>
  <r>
    <n v="2174"/>
    <x v="0"/>
    <n v="213049"/>
    <x v="0"/>
    <x v="1"/>
    <x v="0"/>
    <x v="0"/>
    <x v="0"/>
    <n v="42"/>
  </r>
  <r>
    <n v="2175"/>
    <x v="0"/>
    <n v="560000"/>
    <x v="0"/>
    <x v="1"/>
    <x v="0"/>
    <x v="0"/>
    <x v="0"/>
    <n v="47"/>
  </r>
  <r>
    <n v="2176"/>
    <x v="1"/>
    <n v="127390.96"/>
    <x v="0"/>
    <x v="1"/>
    <x v="0"/>
    <x v="1"/>
    <x v="0"/>
    <n v="48"/>
  </r>
  <r>
    <n v="2177"/>
    <x v="0"/>
    <n v="12000"/>
    <x v="0"/>
    <x v="1"/>
    <x v="0"/>
    <x v="0"/>
    <x v="1"/>
    <n v="24"/>
  </r>
  <r>
    <n v="2178"/>
    <x v="0"/>
    <n v="1154586.75"/>
    <x v="0"/>
    <x v="1"/>
    <x v="0"/>
    <x v="0"/>
    <x v="0"/>
    <n v="30"/>
  </r>
  <r>
    <n v="2179"/>
    <x v="0"/>
    <n v="394295.68"/>
    <x v="0"/>
    <x v="1"/>
    <x v="0"/>
    <x v="0"/>
    <x v="0"/>
    <n v="42"/>
  </r>
  <r>
    <n v="2180"/>
    <x v="0"/>
    <n v="10000"/>
    <x v="0"/>
    <x v="1"/>
    <x v="0"/>
    <x v="1"/>
    <x v="0"/>
    <n v="34"/>
  </r>
  <r>
    <n v="2181"/>
    <x v="0"/>
    <n v="295970"/>
    <x v="3"/>
    <x v="1"/>
    <x v="0"/>
    <x v="0"/>
    <x v="0"/>
    <n v="28"/>
  </r>
  <r>
    <n v="2182"/>
    <x v="0"/>
    <n v="1042448"/>
    <x v="0"/>
    <x v="1"/>
    <x v="0"/>
    <x v="0"/>
    <x v="0"/>
    <n v="33"/>
  </r>
  <r>
    <n v="2183"/>
    <x v="0"/>
    <n v="313109.76000000001"/>
    <x v="0"/>
    <x v="1"/>
    <x v="0"/>
    <x v="1"/>
    <x v="0"/>
    <n v="55"/>
  </r>
  <r>
    <n v="2184"/>
    <x v="0"/>
    <n v="2030634.72"/>
    <x v="0"/>
    <x v="0"/>
    <x v="0"/>
    <x v="0"/>
    <x v="0"/>
    <n v="45"/>
  </r>
  <r>
    <n v="2185"/>
    <x v="0"/>
    <n v="975000"/>
    <x v="0"/>
    <x v="1"/>
    <x v="0"/>
    <x v="0"/>
    <x v="0"/>
    <n v="47"/>
  </r>
  <r>
    <n v="2186"/>
    <x v="0"/>
    <n v="1271336.5"/>
    <x v="0"/>
    <x v="0"/>
    <x v="0"/>
    <x v="0"/>
    <x v="0"/>
    <n v="35"/>
  </r>
  <r>
    <n v="2187"/>
    <x v="0"/>
    <n v="3551482"/>
    <x v="1"/>
    <x v="0"/>
    <x v="0"/>
    <x v="0"/>
    <x v="0"/>
    <n v="64"/>
  </r>
  <r>
    <n v="2188"/>
    <x v="1"/>
    <n v="297046"/>
    <x v="2"/>
    <x v="1"/>
    <x v="0"/>
    <x v="0"/>
    <x v="0"/>
    <n v="35"/>
  </r>
  <r>
    <n v="2189"/>
    <x v="1"/>
    <n v="301260"/>
    <x v="2"/>
    <x v="1"/>
    <x v="0"/>
    <x v="0"/>
    <x v="0"/>
    <n v="24"/>
  </r>
  <r>
    <n v="2190"/>
    <x v="0"/>
    <n v="329054"/>
    <x v="0"/>
    <x v="1"/>
    <x v="0"/>
    <x v="0"/>
    <x v="0"/>
    <n v="25"/>
  </r>
  <r>
    <n v="2191"/>
    <x v="0"/>
    <n v="1218000"/>
    <x v="0"/>
    <x v="1"/>
    <x v="0"/>
    <x v="1"/>
    <x v="0"/>
    <n v="49"/>
  </r>
  <r>
    <n v="2192"/>
    <x v="1"/>
    <n v="782118.81"/>
    <x v="0"/>
    <x v="1"/>
    <x v="0"/>
    <x v="0"/>
    <x v="0"/>
    <n v="27"/>
  </r>
  <r>
    <n v="2193"/>
    <x v="1"/>
    <n v="1914699"/>
    <x v="0"/>
    <x v="0"/>
    <x v="0"/>
    <x v="0"/>
    <x v="0"/>
    <n v="59"/>
  </r>
  <r>
    <n v="2194"/>
    <x v="0"/>
    <n v="347514"/>
    <x v="0"/>
    <x v="1"/>
    <x v="0"/>
    <x v="0"/>
    <x v="0"/>
    <n v="27"/>
  </r>
  <r>
    <n v="2195"/>
    <x v="1"/>
    <n v="136001"/>
    <x v="0"/>
    <x v="1"/>
    <x v="0"/>
    <x v="0"/>
    <x v="0"/>
    <n v="52"/>
  </r>
  <r>
    <n v="2196"/>
    <x v="1"/>
    <n v="1002612"/>
    <x v="1"/>
    <x v="0"/>
    <x v="0"/>
    <x v="0"/>
    <x v="0"/>
    <n v="63"/>
  </r>
  <r>
    <n v="2197"/>
    <x v="0"/>
    <n v="543686"/>
    <x v="0"/>
    <x v="0"/>
    <x v="0"/>
    <x v="0"/>
    <x v="1"/>
    <n v="49"/>
  </r>
  <r>
    <n v="2198"/>
    <x v="0"/>
    <n v="187645.6"/>
    <x v="0"/>
    <x v="1"/>
    <x v="0"/>
    <x v="0"/>
    <x v="0"/>
    <n v="47"/>
  </r>
  <r>
    <n v="2199"/>
    <x v="0"/>
    <n v="837414"/>
    <x v="3"/>
    <x v="1"/>
    <x v="0"/>
    <x v="0"/>
    <x v="0"/>
    <n v="64"/>
  </r>
  <r>
    <n v="2200"/>
    <x v="0"/>
    <n v="140978.96"/>
    <x v="0"/>
    <x v="1"/>
    <x v="0"/>
    <x v="0"/>
    <x v="0"/>
    <n v="46"/>
  </r>
  <r>
    <n v="2201"/>
    <x v="0"/>
    <n v="297046"/>
    <x v="2"/>
    <x v="1"/>
    <x v="0"/>
    <x v="1"/>
    <x v="1"/>
    <n v="37"/>
  </r>
  <r>
    <n v="2202"/>
    <x v="1"/>
    <n v="376750"/>
    <x v="0"/>
    <x v="1"/>
    <x v="0"/>
    <x v="0"/>
    <x v="0"/>
    <n v="24"/>
  </r>
  <r>
    <n v="2203"/>
    <x v="0"/>
    <n v="50000"/>
    <x v="0"/>
    <x v="1"/>
    <x v="0"/>
    <x v="1"/>
    <x v="0"/>
    <n v="34"/>
  </r>
  <r>
    <n v="2204"/>
    <x v="1"/>
    <n v="278030"/>
    <x v="4"/>
    <x v="1"/>
    <x v="0"/>
    <x v="0"/>
    <x v="0"/>
    <n v="51"/>
  </r>
  <r>
    <n v="2205"/>
    <x v="0"/>
    <n v="305704"/>
    <x v="2"/>
    <x v="1"/>
    <x v="1"/>
    <x v="0"/>
    <x v="0"/>
    <n v="40"/>
  </r>
  <r>
    <n v="2206"/>
    <x v="1"/>
    <n v="719271.8"/>
    <x v="1"/>
    <x v="0"/>
    <x v="0"/>
    <x v="0"/>
    <x v="0"/>
    <n v="81"/>
  </r>
  <r>
    <n v="2207"/>
    <x v="1"/>
    <n v="1111989"/>
    <x v="0"/>
    <x v="0"/>
    <x v="0"/>
    <x v="0"/>
    <x v="1"/>
    <n v="53"/>
  </r>
  <r>
    <n v="2208"/>
    <x v="1"/>
    <n v="1214632"/>
    <x v="0"/>
    <x v="0"/>
    <x v="0"/>
    <x v="0"/>
    <x v="1"/>
    <n v="57"/>
  </r>
  <r>
    <n v="2209"/>
    <x v="1"/>
    <n v="550000"/>
    <x v="0"/>
    <x v="1"/>
    <x v="0"/>
    <x v="0"/>
    <x v="0"/>
    <n v="31"/>
  </r>
  <r>
    <n v="2210"/>
    <x v="0"/>
    <n v="721187.76"/>
    <x v="0"/>
    <x v="0"/>
    <x v="0"/>
    <x v="0"/>
    <x v="0"/>
    <n v="49"/>
  </r>
  <r>
    <n v="2211"/>
    <x v="0"/>
    <n v="333500"/>
    <x v="0"/>
    <x v="1"/>
    <x v="0"/>
    <x v="0"/>
    <x v="0"/>
    <n v="41"/>
  </r>
  <r>
    <n v="2212"/>
    <x v="0"/>
    <n v="1371326"/>
    <x v="0"/>
    <x v="0"/>
    <x v="0"/>
    <x v="0"/>
    <x v="0"/>
    <n v="51"/>
  </r>
  <r>
    <n v="2213"/>
    <x v="1"/>
    <n v="619970"/>
    <x v="3"/>
    <x v="1"/>
    <x v="0"/>
    <x v="0"/>
    <x v="0"/>
    <n v="53"/>
  </r>
  <r>
    <n v="2214"/>
    <x v="0"/>
    <n v="361811"/>
    <x v="3"/>
    <x v="1"/>
    <x v="0"/>
    <x v="0"/>
    <x v="1"/>
    <n v="44"/>
  </r>
  <r>
    <n v="2215"/>
    <x v="1"/>
    <n v="2329738.04"/>
    <x v="0"/>
    <x v="0"/>
    <x v="0"/>
    <x v="0"/>
    <x v="0"/>
    <n v="59"/>
  </r>
  <r>
    <n v="2216"/>
    <x v="1"/>
    <n v="343085"/>
    <x v="3"/>
    <x v="1"/>
    <x v="0"/>
    <x v="0"/>
    <x v="0"/>
    <n v="42"/>
  </r>
  <r>
    <n v="2217"/>
    <x v="1"/>
    <n v="1029228"/>
    <x v="0"/>
    <x v="0"/>
    <x v="0"/>
    <x v="0"/>
    <x v="0"/>
    <n v="38"/>
  </r>
  <r>
    <n v="2218"/>
    <x v="1"/>
    <n v="2725702"/>
    <x v="0"/>
    <x v="0"/>
    <x v="0"/>
    <x v="0"/>
    <x v="0"/>
    <n v="55"/>
  </r>
  <r>
    <n v="2219"/>
    <x v="0"/>
    <n v="297046"/>
    <x v="2"/>
    <x v="1"/>
    <x v="0"/>
    <x v="0"/>
    <x v="1"/>
    <n v="28"/>
  </r>
  <r>
    <n v="2220"/>
    <x v="0"/>
    <n v="807000"/>
    <x v="0"/>
    <x v="1"/>
    <x v="0"/>
    <x v="0"/>
    <x v="0"/>
    <n v="36"/>
  </r>
  <r>
    <n v="2221"/>
    <x v="0"/>
    <n v="299647"/>
    <x v="2"/>
    <x v="1"/>
    <x v="0"/>
    <x v="0"/>
    <x v="0"/>
    <n v="88"/>
  </r>
  <r>
    <n v="2222"/>
    <x v="1"/>
    <n v="370090"/>
    <x v="3"/>
    <x v="1"/>
    <x v="0"/>
    <x v="0"/>
    <x v="0"/>
    <n v="63"/>
  </r>
  <r>
    <n v="2223"/>
    <x v="0"/>
    <n v="263208.75"/>
    <x v="0"/>
    <x v="1"/>
    <x v="0"/>
    <x v="0"/>
    <x v="0"/>
    <n v="25"/>
  </r>
  <r>
    <n v="2224"/>
    <x v="1"/>
    <n v="343050"/>
    <x v="0"/>
    <x v="0"/>
    <x v="0"/>
    <x v="0"/>
    <x v="0"/>
    <n v="34"/>
  </r>
  <r>
    <n v="2225"/>
    <x v="0"/>
    <n v="848107"/>
    <x v="0"/>
    <x v="0"/>
    <x v="0"/>
    <x v="0"/>
    <x v="0"/>
    <n v="40"/>
  </r>
  <r>
    <n v="2226"/>
    <x v="1"/>
    <n v="668166.67000000004"/>
    <x v="0"/>
    <x v="0"/>
    <x v="0"/>
    <x v="0"/>
    <x v="0"/>
    <n v="34"/>
  </r>
  <r>
    <n v="2227"/>
    <x v="0"/>
    <n v="992801.25"/>
    <x v="0"/>
    <x v="1"/>
    <x v="0"/>
    <x v="0"/>
    <x v="0"/>
    <n v="27"/>
  </r>
  <r>
    <n v="2228"/>
    <x v="0"/>
    <n v="87475"/>
    <x v="0"/>
    <x v="1"/>
    <x v="0"/>
    <x v="0"/>
    <x v="0"/>
    <n v="53"/>
  </r>
  <r>
    <n v="2229"/>
    <x v="1"/>
    <n v="404467"/>
    <x v="2"/>
    <x v="1"/>
    <x v="0"/>
    <x v="0"/>
    <x v="0"/>
    <n v="61"/>
  </r>
  <r>
    <n v="2230"/>
    <x v="0"/>
    <n v="1038228.44"/>
    <x v="0"/>
    <x v="0"/>
    <x v="0"/>
    <x v="0"/>
    <x v="0"/>
    <n v="37"/>
  </r>
  <r>
    <n v="2231"/>
    <x v="1"/>
    <n v="297719"/>
    <x v="2"/>
    <x v="1"/>
    <x v="0"/>
    <x v="0"/>
    <x v="0"/>
    <n v="30"/>
  </r>
  <r>
    <n v="2232"/>
    <x v="1"/>
    <n v="329950"/>
    <x v="3"/>
    <x v="1"/>
    <x v="0"/>
    <x v="0"/>
    <x v="0"/>
    <n v="52"/>
  </r>
  <r>
    <n v="2233"/>
    <x v="1"/>
    <n v="1813790.96"/>
    <x v="0"/>
    <x v="1"/>
    <x v="0"/>
    <x v="0"/>
    <x v="0"/>
    <n v="35"/>
  </r>
  <r>
    <n v="2234"/>
    <x v="0"/>
    <n v="639148"/>
    <x v="3"/>
    <x v="1"/>
    <x v="0"/>
    <x v="0"/>
    <x v="1"/>
    <n v="61"/>
  </r>
  <r>
    <n v="2235"/>
    <x v="0"/>
    <n v="1080638"/>
    <x v="0"/>
    <x v="0"/>
    <x v="0"/>
    <x v="0"/>
    <x v="0"/>
    <n v="37"/>
  </r>
  <r>
    <n v="2236"/>
    <x v="1"/>
    <n v="784000.75"/>
    <x v="0"/>
    <x v="0"/>
    <x v="0"/>
    <x v="0"/>
    <x v="0"/>
    <n v="42"/>
  </r>
  <r>
    <n v="2237"/>
    <x v="1"/>
    <n v="635827.4"/>
    <x v="1"/>
    <x v="0"/>
    <x v="0"/>
    <x v="0"/>
    <x v="0"/>
    <n v="64"/>
  </r>
  <r>
    <n v="2238"/>
    <x v="1"/>
    <n v="278030"/>
    <x v="4"/>
    <x v="1"/>
    <x v="0"/>
    <x v="0"/>
    <x v="0"/>
    <n v="89"/>
  </r>
  <r>
    <n v="2239"/>
    <x v="1"/>
    <n v="627774.12"/>
    <x v="0"/>
    <x v="1"/>
    <x v="0"/>
    <x v="0"/>
    <x v="0"/>
    <n v="35"/>
  </r>
  <r>
    <n v="2240"/>
    <x v="0"/>
    <n v="450000"/>
    <x v="0"/>
    <x v="1"/>
    <x v="0"/>
    <x v="0"/>
    <x v="0"/>
    <n v="58"/>
  </r>
  <r>
    <n v="2241"/>
    <x v="0"/>
    <n v="320000"/>
    <x v="0"/>
    <x v="1"/>
    <x v="0"/>
    <x v="0"/>
    <x v="0"/>
    <n v="31"/>
  </r>
  <r>
    <n v="2242"/>
    <x v="0"/>
    <n v="407782"/>
    <x v="0"/>
    <x v="1"/>
    <x v="0"/>
    <x v="0"/>
    <x v="0"/>
    <n v="22"/>
  </r>
  <r>
    <n v="2243"/>
    <x v="1"/>
    <n v="297045"/>
    <x v="3"/>
    <x v="1"/>
    <x v="0"/>
    <x v="0"/>
    <x v="0"/>
    <n v="66"/>
  </r>
  <r>
    <n v="2244"/>
    <x v="0"/>
    <n v="430434"/>
    <x v="0"/>
    <x v="1"/>
    <x v="0"/>
    <x v="0"/>
    <x v="1"/>
    <n v="28"/>
  </r>
  <r>
    <n v="2245"/>
    <x v="0"/>
    <n v="476646.28"/>
    <x v="0"/>
    <x v="1"/>
    <x v="0"/>
    <x v="0"/>
    <x v="0"/>
    <n v="29"/>
  </r>
  <r>
    <n v="2246"/>
    <x v="1"/>
    <n v="1566842"/>
    <x v="0"/>
    <x v="0"/>
    <x v="0"/>
    <x v="0"/>
    <x v="0"/>
    <n v="59"/>
  </r>
  <r>
    <n v="2247"/>
    <x v="1"/>
    <n v="868869.23"/>
    <x v="0"/>
    <x v="1"/>
    <x v="0"/>
    <x v="0"/>
    <x v="0"/>
    <n v="40"/>
  </r>
  <r>
    <n v="2248"/>
    <x v="1"/>
    <n v="306400"/>
    <x v="0"/>
    <x v="1"/>
    <x v="0"/>
    <x v="0"/>
    <x v="0"/>
    <n v="61"/>
  </r>
  <r>
    <n v="2249"/>
    <x v="0"/>
    <n v="408800"/>
    <x v="0"/>
    <x v="1"/>
    <x v="0"/>
    <x v="0"/>
    <x v="0"/>
    <n v="39"/>
  </r>
  <r>
    <n v="2250"/>
    <x v="0"/>
    <n v="467167.61"/>
    <x v="0"/>
    <x v="0"/>
    <x v="0"/>
    <x v="1"/>
    <x v="0"/>
    <n v="46"/>
  </r>
  <r>
    <n v="2251"/>
    <x v="1"/>
    <n v="376344"/>
    <x v="0"/>
    <x v="1"/>
    <x v="0"/>
    <x v="0"/>
    <x v="0"/>
    <n v="39"/>
  </r>
  <r>
    <n v="2252"/>
    <x v="0"/>
    <n v="327264"/>
    <x v="0"/>
    <x v="0"/>
    <x v="0"/>
    <x v="0"/>
    <x v="0"/>
    <n v="32"/>
  </r>
  <r>
    <n v="2253"/>
    <x v="0"/>
    <n v="750000"/>
    <x v="0"/>
    <x v="1"/>
    <x v="0"/>
    <x v="0"/>
    <x v="0"/>
    <n v="55"/>
  </r>
  <r>
    <n v="2254"/>
    <x v="0"/>
    <n v="423289"/>
    <x v="3"/>
    <x v="1"/>
    <x v="0"/>
    <x v="0"/>
    <x v="0"/>
    <n v="59"/>
  </r>
  <r>
    <n v="2255"/>
    <x v="1"/>
    <n v="619506.39"/>
    <x v="0"/>
    <x v="0"/>
    <x v="0"/>
    <x v="0"/>
    <x v="0"/>
    <n v="34"/>
  </r>
  <r>
    <n v="2256"/>
    <x v="1"/>
    <n v="465179.89"/>
    <x v="0"/>
    <x v="1"/>
    <x v="0"/>
    <x v="0"/>
    <x v="0"/>
    <n v="39"/>
  </r>
  <r>
    <n v="2257"/>
    <x v="0"/>
    <n v="562152.61"/>
    <x v="0"/>
    <x v="0"/>
    <x v="0"/>
    <x v="0"/>
    <x v="0"/>
    <n v="38"/>
  </r>
  <r>
    <n v="2258"/>
    <x v="0"/>
    <n v="811421.65"/>
    <x v="0"/>
    <x v="0"/>
    <x v="0"/>
    <x v="0"/>
    <x v="0"/>
    <n v="32"/>
  </r>
  <r>
    <n v="2259"/>
    <x v="1"/>
    <n v="338933.34"/>
    <x v="0"/>
    <x v="1"/>
    <x v="0"/>
    <x v="0"/>
    <x v="0"/>
    <n v="27"/>
  </r>
  <r>
    <n v="2260"/>
    <x v="1"/>
    <n v="100000"/>
    <x v="0"/>
    <x v="1"/>
    <x v="0"/>
    <x v="0"/>
    <x v="0"/>
    <n v="29"/>
  </r>
  <r>
    <n v="2261"/>
    <x v="0"/>
    <n v="697648"/>
    <x v="0"/>
    <x v="1"/>
    <x v="0"/>
    <x v="0"/>
    <x v="0"/>
    <n v="61"/>
  </r>
  <r>
    <n v="2262"/>
    <x v="0"/>
    <n v="377498"/>
    <x v="3"/>
    <x v="1"/>
    <x v="0"/>
    <x v="0"/>
    <x v="0"/>
    <n v="37"/>
  </r>
  <r>
    <n v="2263"/>
    <x v="0"/>
    <n v="308750"/>
    <x v="0"/>
    <x v="1"/>
    <x v="0"/>
    <x v="0"/>
    <x v="1"/>
    <n v="35"/>
  </r>
  <r>
    <n v="2264"/>
    <x v="0"/>
    <n v="451354.46"/>
    <x v="0"/>
    <x v="1"/>
    <x v="0"/>
    <x v="0"/>
    <x v="0"/>
    <n v="58"/>
  </r>
  <r>
    <n v="2265"/>
    <x v="0"/>
    <n v="455001.5"/>
    <x v="0"/>
    <x v="1"/>
    <x v="0"/>
    <x v="0"/>
    <x v="0"/>
    <n v="20"/>
  </r>
  <r>
    <n v="2266"/>
    <x v="1"/>
    <n v="994882.5"/>
    <x v="0"/>
    <x v="1"/>
    <x v="0"/>
    <x v="0"/>
    <x v="0"/>
    <n v="50"/>
  </r>
  <r>
    <n v="2267"/>
    <x v="0"/>
    <n v="509509"/>
    <x v="3"/>
    <x v="1"/>
    <x v="0"/>
    <x v="1"/>
    <x v="1"/>
    <n v="59"/>
  </r>
  <r>
    <n v="2268"/>
    <x v="0"/>
    <n v="349920"/>
    <x v="0"/>
    <x v="1"/>
    <x v="0"/>
    <x v="0"/>
    <x v="0"/>
    <n v="34"/>
  </r>
  <r>
    <n v="2269"/>
    <x v="0"/>
    <n v="17760.8"/>
    <x v="0"/>
    <x v="1"/>
    <x v="0"/>
    <x v="1"/>
    <x v="0"/>
    <n v="29"/>
  </r>
  <r>
    <n v="2270"/>
    <x v="1"/>
    <n v="526736.80000000005"/>
    <x v="0"/>
    <x v="1"/>
    <x v="0"/>
    <x v="0"/>
    <x v="0"/>
    <n v="25"/>
  </r>
  <r>
    <n v="2271"/>
    <x v="0"/>
    <n v="497155.33"/>
    <x v="0"/>
    <x v="1"/>
    <x v="0"/>
    <x v="0"/>
    <x v="0"/>
    <n v="27"/>
  </r>
  <r>
    <n v="2272"/>
    <x v="1"/>
    <n v="423675"/>
    <x v="0"/>
    <x v="1"/>
    <x v="0"/>
    <x v="0"/>
    <x v="0"/>
    <n v="26"/>
  </r>
  <r>
    <n v="2273"/>
    <x v="0"/>
    <n v="292387"/>
    <x v="2"/>
    <x v="1"/>
    <x v="0"/>
    <x v="1"/>
    <x v="0"/>
    <n v="33"/>
  </r>
  <r>
    <n v="2274"/>
    <x v="1"/>
    <n v="430993"/>
    <x v="1"/>
    <x v="0"/>
    <x v="0"/>
    <x v="0"/>
    <x v="0"/>
    <n v="64"/>
  </r>
  <r>
    <n v="2275"/>
    <x v="0"/>
    <n v="298000"/>
    <x v="0"/>
    <x v="1"/>
    <x v="0"/>
    <x v="1"/>
    <x v="0"/>
    <n v="42"/>
  </r>
  <r>
    <n v="2276"/>
    <x v="0"/>
    <n v="405063"/>
    <x v="3"/>
    <x v="1"/>
    <x v="0"/>
    <x v="1"/>
    <x v="1"/>
    <n v="40"/>
  </r>
  <r>
    <n v="2277"/>
    <x v="0"/>
    <n v="1400000"/>
    <x v="0"/>
    <x v="1"/>
    <x v="0"/>
    <x v="0"/>
    <x v="0"/>
    <n v="30"/>
  </r>
  <r>
    <n v="2278"/>
    <x v="1"/>
    <n v="341602"/>
    <x v="3"/>
    <x v="1"/>
    <x v="0"/>
    <x v="0"/>
    <x v="0"/>
    <n v="42"/>
  </r>
  <r>
    <n v="2279"/>
    <x v="0"/>
    <n v="915000"/>
    <x v="0"/>
    <x v="1"/>
    <x v="0"/>
    <x v="0"/>
    <x v="0"/>
    <n v="24"/>
  </r>
  <r>
    <n v="2280"/>
    <x v="1"/>
    <n v="339164.62"/>
    <x v="1"/>
    <x v="0"/>
    <x v="0"/>
    <x v="0"/>
    <x v="0"/>
    <n v="70"/>
  </r>
  <r>
    <n v="2281"/>
    <x v="0"/>
    <n v="278030"/>
    <x v="4"/>
    <x v="1"/>
    <x v="0"/>
    <x v="0"/>
    <x v="0"/>
    <n v="71"/>
  </r>
  <r>
    <n v="2282"/>
    <x v="1"/>
    <n v="490713.59999999998"/>
    <x v="0"/>
    <x v="1"/>
    <x v="0"/>
    <x v="0"/>
    <x v="0"/>
    <n v="47"/>
  </r>
  <r>
    <n v="2283"/>
    <x v="0"/>
    <n v="1051374.8"/>
    <x v="0"/>
    <x v="0"/>
    <x v="0"/>
    <x v="0"/>
    <x v="0"/>
    <n v="62"/>
  </r>
  <r>
    <n v="2284"/>
    <x v="0"/>
    <n v="445841.44"/>
    <x v="0"/>
    <x v="1"/>
    <x v="0"/>
    <x v="1"/>
    <x v="0"/>
    <n v="57"/>
  </r>
  <r>
    <n v="2285"/>
    <x v="1"/>
    <n v="485843.98"/>
    <x v="0"/>
    <x v="1"/>
    <x v="0"/>
    <x v="0"/>
    <x v="0"/>
    <n v="25"/>
  </r>
  <r>
    <n v="2286"/>
    <x v="0"/>
    <n v="370647"/>
    <x v="3"/>
    <x v="1"/>
    <x v="0"/>
    <x v="0"/>
    <x v="0"/>
    <n v="49"/>
  </r>
  <r>
    <n v="2287"/>
    <x v="1"/>
    <n v="138101.79999999999"/>
    <x v="0"/>
    <x v="0"/>
    <x v="0"/>
    <x v="0"/>
    <x v="0"/>
    <n v="31"/>
  </r>
  <r>
    <n v="2288"/>
    <x v="0"/>
    <n v="338629"/>
    <x v="3"/>
    <x v="1"/>
    <x v="0"/>
    <x v="0"/>
    <x v="1"/>
    <n v="50"/>
  </r>
  <r>
    <n v="2289"/>
    <x v="0"/>
    <n v="1080496.5"/>
    <x v="0"/>
    <x v="1"/>
    <x v="0"/>
    <x v="0"/>
    <x v="0"/>
    <n v="37"/>
  </r>
  <r>
    <n v="2290"/>
    <x v="1"/>
    <n v="294025"/>
    <x v="0"/>
    <x v="1"/>
    <x v="0"/>
    <x v="0"/>
    <x v="0"/>
    <n v="49"/>
  </r>
  <r>
    <n v="2291"/>
    <x v="0"/>
    <n v="300018"/>
    <x v="3"/>
    <x v="1"/>
    <x v="0"/>
    <x v="0"/>
    <x v="1"/>
    <n v="54"/>
  </r>
  <r>
    <n v="2292"/>
    <x v="0"/>
    <n v="278030"/>
    <x v="4"/>
    <x v="1"/>
    <x v="0"/>
    <x v="0"/>
    <x v="0"/>
    <n v="53"/>
  </r>
  <r>
    <n v="2293"/>
    <x v="0"/>
    <n v="299647"/>
    <x v="2"/>
    <x v="1"/>
    <x v="0"/>
    <x v="0"/>
    <x v="0"/>
    <n v="61"/>
  </r>
  <r>
    <n v="2294"/>
    <x v="1"/>
    <n v="2376310"/>
    <x v="0"/>
    <x v="0"/>
    <x v="0"/>
    <x v="0"/>
    <x v="0"/>
    <n v="45"/>
  </r>
  <r>
    <n v="2295"/>
    <x v="1"/>
    <n v="257784"/>
    <x v="0"/>
    <x v="1"/>
    <x v="0"/>
    <x v="0"/>
    <x v="0"/>
    <n v="44"/>
  </r>
  <r>
    <n v="2296"/>
    <x v="1"/>
    <n v="149800.53"/>
    <x v="0"/>
    <x v="1"/>
    <x v="0"/>
    <x v="0"/>
    <x v="0"/>
    <n v="63"/>
  </r>
  <r>
    <n v="2297"/>
    <x v="1"/>
    <n v="282305"/>
    <x v="2"/>
    <x v="1"/>
    <x v="0"/>
    <x v="0"/>
    <x v="0"/>
    <n v="52"/>
  </r>
  <r>
    <n v="2298"/>
    <x v="0"/>
    <n v="458557"/>
    <x v="3"/>
    <x v="1"/>
    <x v="0"/>
    <x v="0"/>
    <x v="1"/>
    <n v="30"/>
  </r>
  <r>
    <n v="2299"/>
    <x v="0"/>
    <n v="299647"/>
    <x v="2"/>
    <x v="1"/>
    <x v="0"/>
    <x v="0"/>
    <x v="0"/>
    <n v="54"/>
  </r>
  <r>
    <n v="2300"/>
    <x v="0"/>
    <n v="347000"/>
    <x v="0"/>
    <x v="1"/>
    <x v="0"/>
    <x v="0"/>
    <x v="0"/>
    <n v="18"/>
  </r>
  <r>
    <n v="2301"/>
    <x v="1"/>
    <n v="297046"/>
    <x v="2"/>
    <x v="1"/>
    <x v="0"/>
    <x v="0"/>
    <x v="0"/>
    <n v="58"/>
  </r>
  <r>
    <n v="2302"/>
    <x v="0"/>
    <n v="1329256"/>
    <x v="0"/>
    <x v="0"/>
    <x v="0"/>
    <x v="0"/>
    <x v="1"/>
    <n v="30"/>
  </r>
  <r>
    <n v="2303"/>
    <x v="0"/>
    <n v="382333.34"/>
    <x v="0"/>
    <x v="1"/>
    <x v="0"/>
    <x v="0"/>
    <x v="0"/>
    <n v="22"/>
  </r>
  <r>
    <n v="2304"/>
    <x v="0"/>
    <n v="330000"/>
    <x v="0"/>
    <x v="1"/>
    <x v="0"/>
    <x v="0"/>
    <x v="0"/>
    <n v="21"/>
  </r>
  <r>
    <n v="2305"/>
    <x v="0"/>
    <n v="483976.7"/>
    <x v="1"/>
    <x v="0"/>
    <x v="0"/>
    <x v="0"/>
    <x v="0"/>
    <n v="72"/>
  </r>
  <r>
    <n v="2306"/>
    <x v="1"/>
    <n v="343390.86"/>
    <x v="0"/>
    <x v="1"/>
    <x v="0"/>
    <x v="0"/>
    <x v="1"/>
    <n v="25"/>
  </r>
  <r>
    <n v="2307"/>
    <x v="0"/>
    <n v="278030"/>
    <x v="4"/>
    <x v="1"/>
    <x v="0"/>
    <x v="0"/>
    <x v="0"/>
    <n v="59"/>
  </r>
  <r>
    <n v="2308"/>
    <x v="0"/>
    <n v="417995"/>
    <x v="0"/>
    <x v="1"/>
    <x v="0"/>
    <x v="0"/>
    <x v="0"/>
    <n v="40"/>
  </r>
  <r>
    <n v="2309"/>
    <x v="0"/>
    <n v="400000"/>
    <x v="0"/>
    <x v="1"/>
    <x v="0"/>
    <x v="0"/>
    <x v="0"/>
    <n v="56"/>
  </r>
  <r>
    <n v="2310"/>
    <x v="0"/>
    <n v="278030"/>
    <x v="4"/>
    <x v="1"/>
    <x v="0"/>
    <x v="0"/>
    <x v="0"/>
    <n v="45"/>
  </r>
  <r>
    <n v="2311"/>
    <x v="1"/>
    <n v="297046"/>
    <x v="3"/>
    <x v="1"/>
    <x v="0"/>
    <x v="0"/>
    <x v="0"/>
    <n v="41"/>
  </r>
  <r>
    <n v="2312"/>
    <x v="0"/>
    <n v="639148"/>
    <x v="3"/>
    <x v="1"/>
    <x v="0"/>
    <x v="0"/>
    <x v="1"/>
    <n v="41"/>
  </r>
  <r>
    <n v="2313"/>
    <x v="0"/>
    <n v="690952.85"/>
    <x v="0"/>
    <x v="1"/>
    <x v="0"/>
    <x v="0"/>
    <x v="0"/>
    <n v="38"/>
  </r>
  <r>
    <n v="2314"/>
    <x v="0"/>
    <n v="150000"/>
    <x v="0"/>
    <x v="1"/>
    <x v="0"/>
    <x v="1"/>
    <x v="1"/>
    <n v="41"/>
  </r>
  <r>
    <n v="2315"/>
    <x v="1"/>
    <n v="750000"/>
    <x v="0"/>
    <x v="1"/>
    <x v="0"/>
    <x v="0"/>
    <x v="0"/>
    <n v="32"/>
  </r>
  <r>
    <n v="2316"/>
    <x v="1"/>
    <n v="1458494"/>
    <x v="0"/>
    <x v="0"/>
    <x v="0"/>
    <x v="0"/>
    <x v="1"/>
    <n v="49"/>
  </r>
  <r>
    <n v="2317"/>
    <x v="1"/>
    <n v="500460"/>
    <x v="0"/>
    <x v="0"/>
    <x v="0"/>
    <x v="0"/>
    <x v="0"/>
    <n v="43"/>
  </r>
  <r>
    <n v="2318"/>
    <x v="1"/>
    <n v="453432"/>
    <x v="1"/>
    <x v="0"/>
    <x v="0"/>
    <x v="0"/>
    <x v="0"/>
    <n v="67"/>
  </r>
  <r>
    <n v="2319"/>
    <x v="0"/>
    <n v="297046"/>
    <x v="2"/>
    <x v="1"/>
    <x v="0"/>
    <x v="0"/>
    <x v="0"/>
    <n v="53"/>
  </r>
  <r>
    <n v="2320"/>
    <x v="0"/>
    <n v="536142.9"/>
    <x v="0"/>
    <x v="1"/>
    <x v="0"/>
    <x v="0"/>
    <x v="0"/>
    <n v="20"/>
  </r>
  <r>
    <n v="2321"/>
    <x v="1"/>
    <n v="1584930"/>
    <x v="1"/>
    <x v="0"/>
    <x v="0"/>
    <x v="0"/>
    <x v="0"/>
    <n v="71"/>
  </r>
  <r>
    <n v="2322"/>
    <x v="1"/>
    <n v="241729.4"/>
    <x v="0"/>
    <x v="1"/>
    <x v="0"/>
    <x v="0"/>
    <x v="0"/>
    <n v="34"/>
  </r>
  <r>
    <n v="2323"/>
    <x v="0"/>
    <n v="297046"/>
    <x v="3"/>
    <x v="1"/>
    <x v="0"/>
    <x v="0"/>
    <x v="1"/>
    <n v="43"/>
  </r>
  <r>
    <n v="2324"/>
    <x v="1"/>
    <n v="402249.06"/>
    <x v="0"/>
    <x v="1"/>
    <x v="0"/>
    <x v="0"/>
    <x v="0"/>
    <n v="29"/>
  </r>
  <r>
    <n v="2325"/>
    <x v="0"/>
    <n v="639148"/>
    <x v="3"/>
    <x v="1"/>
    <x v="0"/>
    <x v="0"/>
    <x v="1"/>
    <n v="46"/>
  </r>
  <r>
    <n v="2326"/>
    <x v="0"/>
    <n v="328210.2"/>
    <x v="0"/>
    <x v="1"/>
    <x v="0"/>
    <x v="0"/>
    <x v="0"/>
    <n v="42"/>
  </r>
  <r>
    <n v="2327"/>
    <x v="1"/>
    <n v="361045"/>
    <x v="3"/>
    <x v="1"/>
    <x v="0"/>
    <x v="0"/>
    <x v="1"/>
    <n v="42"/>
  </r>
  <r>
    <n v="2328"/>
    <x v="0"/>
    <n v="999312"/>
    <x v="0"/>
    <x v="0"/>
    <x v="0"/>
    <x v="0"/>
    <x v="1"/>
    <n v="28"/>
  </r>
  <r>
    <n v="2329"/>
    <x v="1"/>
    <n v="121300"/>
    <x v="0"/>
    <x v="1"/>
    <x v="0"/>
    <x v="0"/>
    <x v="1"/>
    <n v="40"/>
  </r>
  <r>
    <n v="2330"/>
    <x v="0"/>
    <n v="279960.49"/>
    <x v="0"/>
    <x v="1"/>
    <x v="0"/>
    <x v="0"/>
    <x v="0"/>
    <n v="23"/>
  </r>
  <r>
    <n v="2331"/>
    <x v="1"/>
    <n v="119219.91"/>
    <x v="1"/>
    <x v="0"/>
    <x v="0"/>
    <x v="0"/>
    <x v="0"/>
    <n v="59"/>
  </r>
  <r>
    <n v="2332"/>
    <x v="1"/>
    <n v="430000"/>
    <x v="0"/>
    <x v="1"/>
    <x v="0"/>
    <x v="0"/>
    <x v="0"/>
    <n v="42"/>
  </r>
  <r>
    <n v="2333"/>
    <x v="1"/>
    <n v="278030"/>
    <x v="2"/>
    <x v="1"/>
    <x v="0"/>
    <x v="0"/>
    <x v="1"/>
    <n v="20"/>
  </r>
  <r>
    <n v="2334"/>
    <x v="0"/>
    <n v="1613702.64"/>
    <x v="0"/>
    <x v="1"/>
    <x v="0"/>
    <x v="0"/>
    <x v="0"/>
    <n v="32"/>
  </r>
  <r>
    <n v="2335"/>
    <x v="0"/>
    <n v="2545183.7000000002"/>
    <x v="0"/>
    <x v="1"/>
    <x v="0"/>
    <x v="0"/>
    <x v="0"/>
    <n v="46"/>
  </r>
  <r>
    <n v="2336"/>
    <x v="0"/>
    <n v="2133715"/>
    <x v="1"/>
    <x v="0"/>
    <x v="0"/>
    <x v="0"/>
    <x v="0"/>
    <n v="83"/>
  </r>
  <r>
    <n v="2337"/>
    <x v="1"/>
    <n v="81536"/>
    <x v="0"/>
    <x v="0"/>
    <x v="0"/>
    <x v="0"/>
    <x v="1"/>
    <n v="31"/>
  </r>
  <r>
    <n v="2338"/>
    <x v="1"/>
    <n v="157177"/>
    <x v="0"/>
    <x v="1"/>
    <x v="0"/>
    <x v="0"/>
    <x v="0"/>
    <n v="23"/>
  </r>
  <r>
    <n v="2339"/>
    <x v="0"/>
    <n v="505609"/>
    <x v="0"/>
    <x v="1"/>
    <x v="0"/>
    <x v="0"/>
    <x v="0"/>
    <n v="44"/>
  </r>
  <r>
    <n v="2340"/>
    <x v="1"/>
    <n v="6177.62"/>
    <x v="0"/>
    <x v="1"/>
    <x v="0"/>
    <x v="0"/>
    <x v="0"/>
    <n v="61"/>
  </r>
  <r>
    <n v="2341"/>
    <x v="1"/>
    <n v="299137"/>
    <x v="0"/>
    <x v="0"/>
    <x v="0"/>
    <x v="0"/>
    <x v="0"/>
    <n v="44"/>
  </r>
  <r>
    <n v="2342"/>
    <x v="1"/>
    <n v="338166"/>
    <x v="3"/>
    <x v="1"/>
    <x v="0"/>
    <x v="0"/>
    <x v="0"/>
    <n v="61"/>
  </r>
  <r>
    <n v="2343"/>
    <x v="0"/>
    <n v="1250000"/>
    <x v="0"/>
    <x v="1"/>
    <x v="0"/>
    <x v="0"/>
    <x v="0"/>
    <n v="29"/>
  </r>
  <r>
    <n v="2344"/>
    <x v="1"/>
    <n v="305704"/>
    <x v="2"/>
    <x v="1"/>
    <x v="1"/>
    <x v="0"/>
    <x v="0"/>
    <n v="60"/>
  </r>
  <r>
    <n v="2345"/>
    <x v="0"/>
    <n v="502063.88"/>
    <x v="0"/>
    <x v="1"/>
    <x v="0"/>
    <x v="0"/>
    <x v="0"/>
    <n v="22"/>
  </r>
  <r>
    <n v="2346"/>
    <x v="0"/>
    <n v="843824.96"/>
    <x v="0"/>
    <x v="1"/>
    <x v="0"/>
    <x v="0"/>
    <x v="0"/>
    <n v="31"/>
  </r>
  <r>
    <n v="2347"/>
    <x v="0"/>
    <n v="278030"/>
    <x v="3"/>
    <x v="1"/>
    <x v="0"/>
    <x v="0"/>
    <x v="1"/>
    <n v="39"/>
  </r>
  <r>
    <n v="2348"/>
    <x v="0"/>
    <n v="347504.4"/>
    <x v="0"/>
    <x v="1"/>
    <x v="0"/>
    <x v="1"/>
    <x v="0"/>
    <n v="24"/>
  </r>
  <r>
    <n v="2349"/>
    <x v="0"/>
    <n v="1811308.47"/>
    <x v="0"/>
    <x v="1"/>
    <x v="0"/>
    <x v="0"/>
    <x v="0"/>
    <n v="43"/>
  </r>
  <r>
    <n v="2350"/>
    <x v="1"/>
    <n v="359544.27"/>
    <x v="6"/>
    <x v="1"/>
    <x v="0"/>
    <x v="1"/>
    <x v="0"/>
    <n v="51"/>
  </r>
  <r>
    <n v="2351"/>
    <x v="1"/>
    <n v="278030"/>
    <x v="4"/>
    <x v="1"/>
    <x v="0"/>
    <x v="0"/>
    <x v="0"/>
    <n v="32"/>
  </r>
  <r>
    <n v="2352"/>
    <x v="1"/>
    <n v="278035"/>
    <x v="2"/>
    <x v="1"/>
    <x v="0"/>
    <x v="0"/>
    <x v="0"/>
    <n v="27"/>
  </r>
  <r>
    <n v="2353"/>
    <x v="0"/>
    <n v="888101.64"/>
    <x v="0"/>
    <x v="0"/>
    <x v="0"/>
    <x v="0"/>
    <x v="0"/>
    <n v="30"/>
  </r>
  <r>
    <n v="2354"/>
    <x v="1"/>
    <n v="417971.20000000001"/>
    <x v="0"/>
    <x v="1"/>
    <x v="0"/>
    <x v="0"/>
    <x v="1"/>
    <n v="40"/>
  </r>
  <r>
    <n v="2355"/>
    <x v="1"/>
    <n v="380732"/>
    <x v="0"/>
    <x v="0"/>
    <x v="0"/>
    <x v="0"/>
    <x v="1"/>
    <n v="55"/>
  </r>
  <r>
    <n v="2356"/>
    <x v="0"/>
    <n v="3173069.67"/>
    <x v="0"/>
    <x v="0"/>
    <x v="0"/>
    <x v="0"/>
    <x v="0"/>
    <n v="54"/>
  </r>
  <r>
    <n v="2357"/>
    <x v="1"/>
    <n v="355000"/>
    <x v="3"/>
    <x v="1"/>
    <x v="0"/>
    <x v="0"/>
    <x v="1"/>
    <n v="28"/>
  </r>
  <r>
    <n v="2358"/>
    <x v="0"/>
    <n v="563202"/>
    <x v="0"/>
    <x v="1"/>
    <x v="0"/>
    <x v="0"/>
    <x v="0"/>
    <n v="37"/>
  </r>
  <r>
    <n v="2359"/>
    <x v="0"/>
    <n v="299647"/>
    <x v="2"/>
    <x v="1"/>
    <x v="0"/>
    <x v="0"/>
    <x v="0"/>
    <n v="74"/>
  </r>
  <r>
    <n v="2360"/>
    <x v="0"/>
    <n v="564955.81999999995"/>
    <x v="0"/>
    <x v="1"/>
    <x v="0"/>
    <x v="0"/>
    <x v="0"/>
    <n v="60"/>
  </r>
  <r>
    <n v="2361"/>
    <x v="0"/>
    <n v="326749"/>
    <x v="3"/>
    <x v="1"/>
    <x v="0"/>
    <x v="0"/>
    <x v="1"/>
    <n v="52"/>
  </r>
  <r>
    <n v="2362"/>
    <x v="0"/>
    <n v="2190000"/>
    <x v="0"/>
    <x v="1"/>
    <x v="0"/>
    <x v="0"/>
    <x v="0"/>
    <n v="59"/>
  </r>
  <r>
    <n v="2363"/>
    <x v="1"/>
    <n v="1248185"/>
    <x v="0"/>
    <x v="0"/>
    <x v="0"/>
    <x v="0"/>
    <x v="1"/>
    <n v="60"/>
  </r>
  <r>
    <n v="2364"/>
    <x v="1"/>
    <n v="360000"/>
    <x v="0"/>
    <x v="1"/>
    <x v="0"/>
    <x v="0"/>
    <x v="0"/>
    <n v="27"/>
  </r>
  <r>
    <n v="2365"/>
    <x v="0"/>
    <n v="190000"/>
    <x v="0"/>
    <x v="1"/>
    <x v="0"/>
    <x v="0"/>
    <x v="1"/>
    <n v="45"/>
  </r>
  <r>
    <n v="2366"/>
    <x v="1"/>
    <n v="1287284"/>
    <x v="0"/>
    <x v="0"/>
    <x v="0"/>
    <x v="0"/>
    <x v="0"/>
    <n v="37"/>
  </r>
  <r>
    <n v="2367"/>
    <x v="0"/>
    <n v="1161697.8500000001"/>
    <x v="0"/>
    <x v="0"/>
    <x v="0"/>
    <x v="0"/>
    <x v="0"/>
    <n v="41"/>
  </r>
  <r>
    <n v="2368"/>
    <x v="0"/>
    <n v="520000"/>
    <x v="0"/>
    <x v="1"/>
    <x v="0"/>
    <x v="0"/>
    <x v="1"/>
    <n v="62"/>
  </r>
  <r>
    <n v="2369"/>
    <x v="0"/>
    <n v="1459164"/>
    <x v="0"/>
    <x v="1"/>
    <x v="0"/>
    <x v="0"/>
    <x v="0"/>
    <n v="55"/>
  </r>
  <r>
    <n v="2370"/>
    <x v="0"/>
    <n v="785103.77"/>
    <x v="0"/>
    <x v="1"/>
    <x v="0"/>
    <x v="0"/>
    <x v="0"/>
    <n v="49"/>
  </r>
  <r>
    <n v="2371"/>
    <x v="0"/>
    <n v="175874.58"/>
    <x v="0"/>
    <x v="1"/>
    <x v="0"/>
    <x v="0"/>
    <x v="1"/>
    <n v="38"/>
  </r>
  <r>
    <n v="2372"/>
    <x v="0"/>
    <n v="341004"/>
    <x v="0"/>
    <x v="1"/>
    <x v="0"/>
    <x v="1"/>
    <x v="0"/>
    <n v="57"/>
  </r>
  <r>
    <n v="2373"/>
    <x v="1"/>
    <n v="3426447.35"/>
    <x v="0"/>
    <x v="0"/>
    <x v="0"/>
    <x v="0"/>
    <x v="0"/>
    <n v="42"/>
  </r>
  <r>
    <n v="2374"/>
    <x v="1"/>
    <n v="638675"/>
    <x v="0"/>
    <x v="1"/>
    <x v="0"/>
    <x v="0"/>
    <x v="0"/>
    <n v="18"/>
  </r>
  <r>
    <n v="2375"/>
    <x v="0"/>
    <n v="587574"/>
    <x v="3"/>
    <x v="1"/>
    <x v="0"/>
    <x v="1"/>
    <x v="0"/>
    <n v="53"/>
  </r>
  <r>
    <n v="2376"/>
    <x v="1"/>
    <n v="120000"/>
    <x v="0"/>
    <x v="1"/>
    <x v="0"/>
    <x v="0"/>
    <x v="1"/>
    <n v="47"/>
  </r>
  <r>
    <n v="2377"/>
    <x v="0"/>
    <n v="498141.67"/>
    <x v="0"/>
    <x v="1"/>
    <x v="0"/>
    <x v="0"/>
    <x v="0"/>
    <n v="49"/>
  </r>
  <r>
    <n v="2378"/>
    <x v="0"/>
    <n v="562493.75"/>
    <x v="0"/>
    <x v="1"/>
    <x v="0"/>
    <x v="0"/>
    <x v="0"/>
    <n v="34"/>
  </r>
  <r>
    <n v="2379"/>
    <x v="0"/>
    <n v="464100"/>
    <x v="0"/>
    <x v="1"/>
    <x v="0"/>
    <x v="1"/>
    <x v="0"/>
    <n v="29"/>
  </r>
  <r>
    <n v="2380"/>
    <x v="0"/>
    <n v="324953"/>
    <x v="2"/>
    <x v="1"/>
    <x v="0"/>
    <x v="0"/>
    <x v="0"/>
    <n v="33"/>
  </r>
  <r>
    <n v="2381"/>
    <x v="1"/>
    <n v="318550"/>
    <x v="0"/>
    <x v="1"/>
    <x v="0"/>
    <x v="0"/>
    <x v="0"/>
    <n v="41"/>
  </r>
  <r>
    <n v="2382"/>
    <x v="0"/>
    <n v="336217.85"/>
    <x v="0"/>
    <x v="1"/>
    <x v="0"/>
    <x v="1"/>
    <x v="0"/>
    <n v="43"/>
  </r>
  <r>
    <n v="2383"/>
    <x v="0"/>
    <n v="297045"/>
    <x v="2"/>
    <x v="1"/>
    <x v="0"/>
    <x v="0"/>
    <x v="0"/>
    <n v="24"/>
  </r>
  <r>
    <n v="2384"/>
    <x v="0"/>
    <n v="1614330"/>
    <x v="0"/>
    <x v="0"/>
    <x v="0"/>
    <x v="0"/>
    <x v="1"/>
    <n v="30"/>
  </r>
  <r>
    <n v="2385"/>
    <x v="1"/>
    <n v="260000"/>
    <x v="0"/>
    <x v="1"/>
    <x v="0"/>
    <x v="0"/>
    <x v="1"/>
    <n v="39"/>
  </r>
  <r>
    <n v="2386"/>
    <x v="1"/>
    <n v="278030"/>
    <x v="3"/>
    <x v="1"/>
    <x v="0"/>
    <x v="0"/>
    <x v="0"/>
    <n v="52"/>
  </r>
  <r>
    <n v="2387"/>
    <x v="1"/>
    <n v="297046"/>
    <x v="3"/>
    <x v="1"/>
    <x v="0"/>
    <x v="0"/>
    <x v="1"/>
    <n v="40"/>
  </r>
  <r>
    <n v="2388"/>
    <x v="0"/>
    <n v="491706.2"/>
    <x v="0"/>
    <x v="1"/>
    <x v="0"/>
    <x v="0"/>
    <x v="0"/>
    <n v="50"/>
  </r>
  <r>
    <n v="2389"/>
    <x v="0"/>
    <n v="1308403"/>
    <x v="0"/>
    <x v="0"/>
    <x v="0"/>
    <x v="0"/>
    <x v="0"/>
    <n v="40"/>
  </r>
  <r>
    <n v="2390"/>
    <x v="0"/>
    <n v="278030"/>
    <x v="4"/>
    <x v="1"/>
    <x v="0"/>
    <x v="0"/>
    <x v="0"/>
    <n v="28"/>
  </r>
  <r>
    <n v="2391"/>
    <x v="0"/>
    <n v="338629"/>
    <x v="3"/>
    <x v="1"/>
    <x v="0"/>
    <x v="0"/>
    <x v="1"/>
    <n v="39"/>
  </r>
  <r>
    <n v="2392"/>
    <x v="0"/>
    <n v="639148"/>
    <x v="3"/>
    <x v="1"/>
    <x v="0"/>
    <x v="0"/>
    <x v="0"/>
    <n v="48"/>
  </r>
  <r>
    <n v="2393"/>
    <x v="0"/>
    <n v="869420"/>
    <x v="0"/>
    <x v="0"/>
    <x v="0"/>
    <x v="0"/>
    <x v="1"/>
    <n v="46"/>
  </r>
  <r>
    <n v="2394"/>
    <x v="0"/>
    <n v="86400"/>
    <x v="0"/>
    <x v="1"/>
    <x v="0"/>
    <x v="0"/>
    <x v="0"/>
    <n v="24"/>
  </r>
  <r>
    <n v="2395"/>
    <x v="1"/>
    <n v="466740"/>
    <x v="0"/>
    <x v="0"/>
    <x v="0"/>
    <x v="0"/>
    <x v="1"/>
    <n v="35"/>
  </r>
  <r>
    <n v="2396"/>
    <x v="1"/>
    <n v="319560"/>
    <x v="0"/>
    <x v="1"/>
    <x v="0"/>
    <x v="0"/>
    <x v="1"/>
    <n v="30"/>
  </r>
  <r>
    <n v="2397"/>
    <x v="0"/>
    <n v="545579.25"/>
    <x v="0"/>
    <x v="1"/>
    <x v="0"/>
    <x v="0"/>
    <x v="0"/>
    <n v="39"/>
  </r>
  <r>
    <n v="2398"/>
    <x v="0"/>
    <n v="297046"/>
    <x v="3"/>
    <x v="1"/>
    <x v="0"/>
    <x v="1"/>
    <x v="1"/>
    <n v="43"/>
  </r>
  <r>
    <n v="2399"/>
    <x v="0"/>
    <n v="464335.96"/>
    <x v="0"/>
    <x v="1"/>
    <x v="0"/>
    <x v="0"/>
    <x v="0"/>
    <n v="54"/>
  </r>
  <r>
    <n v="2400"/>
    <x v="0"/>
    <n v="35000"/>
    <x v="0"/>
    <x v="1"/>
    <x v="0"/>
    <x v="0"/>
    <x v="0"/>
    <n v="34"/>
  </r>
  <r>
    <n v="2401"/>
    <x v="0"/>
    <n v="344805"/>
    <x v="0"/>
    <x v="1"/>
    <x v="0"/>
    <x v="0"/>
    <x v="0"/>
    <n v="47"/>
  </r>
  <r>
    <n v="2402"/>
    <x v="1"/>
    <n v="323562"/>
    <x v="3"/>
    <x v="1"/>
    <x v="0"/>
    <x v="0"/>
    <x v="1"/>
    <n v="38"/>
  </r>
  <r>
    <n v="2403"/>
    <x v="1"/>
    <n v="1095589"/>
    <x v="0"/>
    <x v="0"/>
    <x v="0"/>
    <x v="0"/>
    <x v="1"/>
    <n v="37"/>
  </r>
  <r>
    <n v="2404"/>
    <x v="0"/>
    <n v="549445.32999999996"/>
    <x v="0"/>
    <x v="1"/>
    <x v="0"/>
    <x v="0"/>
    <x v="0"/>
    <n v="20"/>
  </r>
  <r>
    <n v="2405"/>
    <x v="1"/>
    <n v="245079.8"/>
    <x v="0"/>
    <x v="1"/>
    <x v="0"/>
    <x v="0"/>
    <x v="0"/>
    <n v="21"/>
  </r>
  <r>
    <n v="2406"/>
    <x v="1"/>
    <n v="387099.75"/>
    <x v="0"/>
    <x v="1"/>
    <x v="0"/>
    <x v="0"/>
    <x v="0"/>
    <n v="41"/>
  </r>
  <r>
    <n v="2407"/>
    <x v="0"/>
    <n v="253571"/>
    <x v="1"/>
    <x v="0"/>
    <x v="0"/>
    <x v="0"/>
    <x v="0"/>
    <n v="56"/>
  </r>
  <r>
    <n v="2408"/>
    <x v="0"/>
    <n v="1187224"/>
    <x v="0"/>
    <x v="0"/>
    <x v="0"/>
    <x v="0"/>
    <x v="1"/>
    <n v="46"/>
  </r>
  <r>
    <n v="2409"/>
    <x v="0"/>
    <n v="584115.32999999996"/>
    <x v="0"/>
    <x v="1"/>
    <x v="0"/>
    <x v="0"/>
    <x v="0"/>
    <n v="46"/>
  </r>
  <r>
    <n v="2410"/>
    <x v="1"/>
    <n v="446928"/>
    <x v="0"/>
    <x v="1"/>
    <x v="0"/>
    <x v="0"/>
    <x v="0"/>
    <n v="23"/>
  </r>
  <r>
    <n v="2411"/>
    <x v="0"/>
    <n v="302470"/>
    <x v="2"/>
    <x v="1"/>
    <x v="0"/>
    <x v="1"/>
    <x v="0"/>
    <n v="34"/>
  </r>
  <r>
    <n v="2412"/>
    <x v="0"/>
    <n v="277000"/>
    <x v="0"/>
    <x v="1"/>
    <x v="0"/>
    <x v="1"/>
    <x v="1"/>
    <n v="23"/>
  </r>
  <r>
    <n v="2413"/>
    <x v="0"/>
    <n v="241458"/>
    <x v="0"/>
    <x v="1"/>
    <x v="0"/>
    <x v="0"/>
    <x v="1"/>
    <n v="41"/>
  </r>
  <r>
    <n v="2414"/>
    <x v="0"/>
    <n v="255000"/>
    <x v="0"/>
    <x v="1"/>
    <x v="0"/>
    <x v="1"/>
    <x v="1"/>
    <n v="55"/>
  </r>
  <r>
    <n v="2415"/>
    <x v="1"/>
    <n v="1332081"/>
    <x v="1"/>
    <x v="0"/>
    <x v="0"/>
    <x v="0"/>
    <x v="0"/>
    <n v="65"/>
  </r>
  <r>
    <n v="2416"/>
    <x v="0"/>
    <n v="323296"/>
    <x v="3"/>
    <x v="1"/>
    <x v="0"/>
    <x v="0"/>
    <x v="0"/>
    <n v="33"/>
  </r>
  <r>
    <n v="2417"/>
    <x v="0"/>
    <n v="362000"/>
    <x v="0"/>
    <x v="1"/>
    <x v="0"/>
    <x v="0"/>
    <x v="0"/>
    <n v="31"/>
  </r>
  <r>
    <n v="2418"/>
    <x v="0"/>
    <n v="501467"/>
    <x v="3"/>
    <x v="1"/>
    <x v="0"/>
    <x v="0"/>
    <x v="0"/>
    <n v="37"/>
  </r>
  <r>
    <n v="2419"/>
    <x v="1"/>
    <n v="534933"/>
    <x v="0"/>
    <x v="1"/>
    <x v="0"/>
    <x v="0"/>
    <x v="0"/>
    <n v="59"/>
  </r>
  <r>
    <n v="2420"/>
    <x v="1"/>
    <n v="375584"/>
    <x v="0"/>
    <x v="0"/>
    <x v="0"/>
    <x v="0"/>
    <x v="0"/>
    <n v="26"/>
  </r>
  <r>
    <n v="2421"/>
    <x v="0"/>
    <n v="414094.87"/>
    <x v="0"/>
    <x v="1"/>
    <x v="0"/>
    <x v="0"/>
    <x v="0"/>
    <n v="19"/>
  </r>
  <r>
    <n v="2422"/>
    <x v="0"/>
    <n v="292387"/>
    <x v="2"/>
    <x v="1"/>
    <x v="0"/>
    <x v="0"/>
    <x v="1"/>
    <n v="52"/>
  </r>
  <r>
    <n v="2423"/>
    <x v="1"/>
    <n v="753003.24"/>
    <x v="0"/>
    <x v="0"/>
    <x v="0"/>
    <x v="0"/>
    <x v="0"/>
    <n v="22"/>
  </r>
  <r>
    <n v="2424"/>
    <x v="1"/>
    <n v="375740"/>
    <x v="3"/>
    <x v="1"/>
    <x v="0"/>
    <x v="0"/>
    <x v="1"/>
    <n v="50"/>
  </r>
  <r>
    <n v="2425"/>
    <x v="1"/>
    <n v="1070560"/>
    <x v="0"/>
    <x v="0"/>
    <x v="0"/>
    <x v="0"/>
    <x v="1"/>
    <n v="34"/>
  </r>
  <r>
    <n v="2426"/>
    <x v="1"/>
    <n v="297046"/>
    <x v="2"/>
    <x v="1"/>
    <x v="0"/>
    <x v="1"/>
    <x v="0"/>
    <n v="55"/>
  </r>
  <r>
    <n v="2427"/>
    <x v="0"/>
    <n v="391510"/>
    <x v="0"/>
    <x v="1"/>
    <x v="0"/>
    <x v="0"/>
    <x v="0"/>
    <n v="31"/>
  </r>
  <r>
    <n v="2428"/>
    <x v="0"/>
    <n v="447250"/>
    <x v="0"/>
    <x v="1"/>
    <x v="0"/>
    <x v="0"/>
    <x v="0"/>
    <n v="37"/>
  </r>
  <r>
    <n v="2429"/>
    <x v="0"/>
    <n v="518738.06"/>
    <x v="0"/>
    <x v="1"/>
    <x v="0"/>
    <x v="1"/>
    <x v="0"/>
    <n v="41"/>
  </r>
  <r>
    <n v="2430"/>
    <x v="1"/>
    <n v="1373096"/>
    <x v="0"/>
    <x v="0"/>
    <x v="0"/>
    <x v="0"/>
    <x v="0"/>
    <n v="37"/>
  </r>
  <r>
    <n v="2431"/>
    <x v="1"/>
    <n v="574611.66"/>
    <x v="0"/>
    <x v="1"/>
    <x v="0"/>
    <x v="0"/>
    <x v="0"/>
    <n v="37"/>
  </r>
  <r>
    <n v="2432"/>
    <x v="0"/>
    <n v="450297.7"/>
    <x v="0"/>
    <x v="1"/>
    <x v="0"/>
    <x v="0"/>
    <x v="0"/>
    <n v="43"/>
  </r>
  <r>
    <n v="2433"/>
    <x v="1"/>
    <n v="477000"/>
    <x v="0"/>
    <x v="1"/>
    <x v="0"/>
    <x v="0"/>
    <x v="0"/>
    <n v="34"/>
  </r>
  <r>
    <n v="2434"/>
    <x v="0"/>
    <n v="4164181.77"/>
    <x v="0"/>
    <x v="1"/>
    <x v="0"/>
    <x v="0"/>
    <x v="0"/>
    <n v="35"/>
  </r>
  <r>
    <n v="2435"/>
    <x v="1"/>
    <n v="1476693.45"/>
    <x v="1"/>
    <x v="0"/>
    <x v="0"/>
    <x v="0"/>
    <x v="0"/>
    <n v="62"/>
  </r>
  <r>
    <n v="2436"/>
    <x v="0"/>
    <n v="278030"/>
    <x v="3"/>
    <x v="1"/>
    <x v="0"/>
    <x v="0"/>
    <x v="0"/>
    <n v="38"/>
  </r>
  <r>
    <n v="2437"/>
    <x v="0"/>
    <n v="534815.5"/>
    <x v="0"/>
    <x v="0"/>
    <x v="0"/>
    <x v="0"/>
    <x v="0"/>
    <n v="26"/>
  </r>
  <r>
    <n v="2438"/>
    <x v="0"/>
    <n v="2767500"/>
    <x v="0"/>
    <x v="1"/>
    <x v="0"/>
    <x v="0"/>
    <x v="0"/>
    <n v="24"/>
  </r>
  <r>
    <n v="2439"/>
    <x v="0"/>
    <n v="297046"/>
    <x v="3"/>
    <x v="1"/>
    <x v="0"/>
    <x v="0"/>
    <x v="0"/>
    <n v="29"/>
  </r>
  <r>
    <n v="2440"/>
    <x v="1"/>
    <n v="278030"/>
    <x v="4"/>
    <x v="1"/>
    <x v="0"/>
    <x v="0"/>
    <x v="0"/>
    <n v="39"/>
  </r>
  <r>
    <n v="2441"/>
    <x v="1"/>
    <n v="436419"/>
    <x v="1"/>
    <x v="0"/>
    <x v="0"/>
    <x v="0"/>
    <x v="0"/>
    <n v="79"/>
  </r>
  <r>
    <n v="2442"/>
    <x v="1"/>
    <n v="734801"/>
    <x v="0"/>
    <x v="0"/>
    <x v="0"/>
    <x v="0"/>
    <x v="0"/>
    <n v="43"/>
  </r>
  <r>
    <n v="2443"/>
    <x v="0"/>
    <n v="639148"/>
    <x v="3"/>
    <x v="1"/>
    <x v="0"/>
    <x v="0"/>
    <x v="1"/>
    <n v="44"/>
  </r>
  <r>
    <n v="2444"/>
    <x v="1"/>
    <n v="454899.51"/>
    <x v="0"/>
    <x v="0"/>
    <x v="0"/>
    <x v="0"/>
    <x v="0"/>
    <n v="59"/>
  </r>
  <r>
    <n v="2445"/>
    <x v="1"/>
    <n v="3622084.85"/>
    <x v="0"/>
    <x v="1"/>
    <x v="0"/>
    <x v="0"/>
    <x v="0"/>
    <n v="35"/>
  </r>
  <r>
    <n v="2446"/>
    <x v="0"/>
    <n v="360000"/>
    <x v="0"/>
    <x v="1"/>
    <x v="0"/>
    <x v="0"/>
    <x v="0"/>
    <n v="37"/>
  </r>
  <r>
    <n v="2447"/>
    <x v="1"/>
    <n v="1064830"/>
    <x v="0"/>
    <x v="0"/>
    <x v="0"/>
    <x v="0"/>
    <x v="1"/>
    <n v="51"/>
  </r>
  <r>
    <n v="2448"/>
    <x v="1"/>
    <n v="62402.9"/>
    <x v="0"/>
    <x v="1"/>
    <x v="0"/>
    <x v="0"/>
    <x v="0"/>
    <n v="21"/>
  </r>
  <r>
    <n v="2449"/>
    <x v="0"/>
    <n v="297046"/>
    <x v="3"/>
    <x v="1"/>
    <x v="0"/>
    <x v="0"/>
    <x v="1"/>
    <n v="30"/>
  </r>
  <r>
    <n v="2450"/>
    <x v="1"/>
    <n v="338125"/>
    <x v="0"/>
    <x v="1"/>
    <x v="0"/>
    <x v="0"/>
    <x v="0"/>
    <n v="50"/>
  </r>
  <r>
    <n v="2451"/>
    <x v="0"/>
    <n v="423458"/>
    <x v="3"/>
    <x v="1"/>
    <x v="0"/>
    <x v="0"/>
    <x v="0"/>
    <n v="42"/>
  </r>
  <r>
    <n v="2452"/>
    <x v="0"/>
    <n v="75000"/>
    <x v="0"/>
    <x v="1"/>
    <x v="0"/>
    <x v="0"/>
    <x v="1"/>
    <n v="28"/>
  </r>
  <r>
    <n v="2453"/>
    <x v="0"/>
    <n v="318000"/>
    <x v="0"/>
    <x v="1"/>
    <x v="0"/>
    <x v="0"/>
    <x v="1"/>
    <n v="50"/>
  </r>
  <r>
    <n v="2454"/>
    <x v="0"/>
    <n v="297187"/>
    <x v="3"/>
    <x v="1"/>
    <x v="0"/>
    <x v="0"/>
    <x v="0"/>
    <n v="41"/>
  </r>
  <r>
    <n v="2455"/>
    <x v="1"/>
    <n v="1023887.95"/>
    <x v="0"/>
    <x v="0"/>
    <x v="0"/>
    <x v="0"/>
    <x v="0"/>
    <n v="33"/>
  </r>
  <r>
    <n v="2456"/>
    <x v="1"/>
    <n v="297046"/>
    <x v="3"/>
    <x v="1"/>
    <x v="0"/>
    <x v="0"/>
    <x v="1"/>
    <n v="34"/>
  </r>
  <r>
    <n v="2457"/>
    <x v="1"/>
    <n v="937593"/>
    <x v="0"/>
    <x v="0"/>
    <x v="0"/>
    <x v="0"/>
    <x v="0"/>
    <n v="56"/>
  </r>
  <r>
    <n v="2458"/>
    <x v="1"/>
    <n v="697616.29"/>
    <x v="0"/>
    <x v="1"/>
    <x v="0"/>
    <x v="0"/>
    <x v="0"/>
    <n v="34"/>
  </r>
  <r>
    <n v="2459"/>
    <x v="0"/>
    <n v="620581"/>
    <x v="0"/>
    <x v="0"/>
    <x v="0"/>
    <x v="0"/>
    <x v="0"/>
    <n v="24"/>
  </r>
  <r>
    <n v="2460"/>
    <x v="1"/>
    <n v="297045"/>
    <x v="2"/>
    <x v="1"/>
    <x v="0"/>
    <x v="0"/>
    <x v="0"/>
    <n v="62"/>
  </r>
  <r>
    <n v="2461"/>
    <x v="0"/>
    <n v="299647"/>
    <x v="2"/>
    <x v="1"/>
    <x v="0"/>
    <x v="0"/>
    <x v="0"/>
    <n v="54"/>
  </r>
  <r>
    <n v="2462"/>
    <x v="0"/>
    <n v="458490"/>
    <x v="0"/>
    <x v="1"/>
    <x v="0"/>
    <x v="0"/>
    <x v="0"/>
    <n v="27"/>
  </r>
  <r>
    <n v="2463"/>
    <x v="1"/>
    <n v="297044"/>
    <x v="2"/>
    <x v="1"/>
    <x v="0"/>
    <x v="1"/>
    <x v="0"/>
    <n v="57"/>
  </r>
  <r>
    <n v="2464"/>
    <x v="0"/>
    <n v="639148"/>
    <x v="3"/>
    <x v="1"/>
    <x v="0"/>
    <x v="0"/>
    <x v="0"/>
    <n v="42"/>
  </r>
  <r>
    <n v="2465"/>
    <x v="1"/>
    <n v="700882.78"/>
    <x v="0"/>
    <x v="1"/>
    <x v="0"/>
    <x v="0"/>
    <x v="0"/>
    <n v="44"/>
  </r>
  <r>
    <n v="2466"/>
    <x v="0"/>
    <n v="278030"/>
    <x v="4"/>
    <x v="1"/>
    <x v="0"/>
    <x v="0"/>
    <x v="0"/>
    <n v="64"/>
  </r>
  <r>
    <n v="2467"/>
    <x v="1"/>
    <n v="697309.5"/>
    <x v="0"/>
    <x v="0"/>
    <x v="0"/>
    <x v="0"/>
    <x v="0"/>
    <n v="55"/>
  </r>
  <r>
    <n v="2468"/>
    <x v="1"/>
    <n v="278030"/>
    <x v="2"/>
    <x v="1"/>
    <x v="0"/>
    <x v="0"/>
    <x v="0"/>
    <n v="40"/>
  </r>
  <r>
    <n v="2469"/>
    <x v="1"/>
    <n v="888615.5"/>
    <x v="0"/>
    <x v="1"/>
    <x v="0"/>
    <x v="0"/>
    <x v="0"/>
    <n v="39"/>
  </r>
  <r>
    <n v="2470"/>
    <x v="0"/>
    <n v="386161"/>
    <x v="3"/>
    <x v="1"/>
    <x v="0"/>
    <x v="0"/>
    <x v="1"/>
    <n v="44"/>
  </r>
  <r>
    <n v="2471"/>
    <x v="1"/>
    <n v="130000"/>
    <x v="0"/>
    <x v="1"/>
    <x v="0"/>
    <x v="0"/>
    <x v="1"/>
    <n v="33"/>
  </r>
  <r>
    <n v="2472"/>
    <x v="0"/>
    <n v="300056"/>
    <x v="1"/>
    <x v="0"/>
    <x v="0"/>
    <x v="0"/>
    <x v="0"/>
    <n v="75"/>
  </r>
  <r>
    <n v="2473"/>
    <x v="0"/>
    <n v="842404.4"/>
    <x v="0"/>
    <x v="0"/>
    <x v="0"/>
    <x v="0"/>
    <x v="0"/>
    <n v="57"/>
  </r>
  <r>
    <n v="2474"/>
    <x v="1"/>
    <n v="287616"/>
    <x v="0"/>
    <x v="1"/>
    <x v="0"/>
    <x v="0"/>
    <x v="0"/>
    <n v="24"/>
  </r>
  <r>
    <n v="2475"/>
    <x v="0"/>
    <n v="205612"/>
    <x v="0"/>
    <x v="1"/>
    <x v="0"/>
    <x v="0"/>
    <x v="0"/>
    <n v="33"/>
  </r>
  <r>
    <n v="2476"/>
    <x v="0"/>
    <n v="377729.94"/>
    <x v="0"/>
    <x v="1"/>
    <x v="0"/>
    <x v="0"/>
    <x v="0"/>
    <n v="63"/>
  </r>
  <r>
    <n v="2477"/>
    <x v="1"/>
    <n v="212000"/>
    <x v="0"/>
    <x v="1"/>
    <x v="0"/>
    <x v="0"/>
    <x v="0"/>
    <n v="55"/>
  </r>
  <r>
    <n v="2478"/>
    <x v="0"/>
    <n v="356455"/>
    <x v="3"/>
    <x v="1"/>
    <x v="0"/>
    <x v="0"/>
    <x v="1"/>
    <n v="57"/>
  </r>
  <r>
    <n v="2479"/>
    <x v="1"/>
    <n v="1298980"/>
    <x v="1"/>
    <x v="0"/>
    <x v="0"/>
    <x v="0"/>
    <x v="0"/>
    <n v="59"/>
  </r>
  <r>
    <n v="2480"/>
    <x v="1"/>
    <n v="141510.16"/>
    <x v="1"/>
    <x v="0"/>
    <x v="0"/>
    <x v="0"/>
    <x v="0"/>
    <n v="85"/>
  </r>
  <r>
    <n v="2481"/>
    <x v="0"/>
    <n v="278030"/>
    <x v="4"/>
    <x v="1"/>
    <x v="0"/>
    <x v="0"/>
    <x v="0"/>
    <n v="22"/>
  </r>
  <r>
    <n v="2482"/>
    <x v="0"/>
    <n v="347607"/>
    <x v="3"/>
    <x v="1"/>
    <x v="0"/>
    <x v="0"/>
    <x v="1"/>
    <n v="57"/>
  </r>
  <r>
    <n v="2483"/>
    <x v="0"/>
    <n v="176400"/>
    <x v="0"/>
    <x v="1"/>
    <x v="0"/>
    <x v="0"/>
    <x v="0"/>
    <n v="27"/>
  </r>
  <r>
    <n v="2484"/>
    <x v="1"/>
    <n v="808947.75"/>
    <x v="0"/>
    <x v="0"/>
    <x v="0"/>
    <x v="0"/>
    <x v="0"/>
    <n v="58"/>
  </r>
  <r>
    <n v="2485"/>
    <x v="1"/>
    <n v="413333.5"/>
    <x v="0"/>
    <x v="1"/>
    <x v="0"/>
    <x v="0"/>
    <x v="0"/>
    <n v="25"/>
  </r>
  <r>
    <n v="2486"/>
    <x v="1"/>
    <n v="297046"/>
    <x v="2"/>
    <x v="1"/>
    <x v="0"/>
    <x v="0"/>
    <x v="1"/>
    <n v="31"/>
  </r>
  <r>
    <n v="2487"/>
    <x v="0"/>
    <n v="544001.92000000004"/>
    <x v="0"/>
    <x v="1"/>
    <x v="0"/>
    <x v="0"/>
    <x v="0"/>
    <n v="22"/>
  </r>
  <r>
    <n v="2488"/>
    <x v="1"/>
    <n v="85441.75"/>
    <x v="0"/>
    <x v="1"/>
    <x v="0"/>
    <x v="0"/>
    <x v="0"/>
    <n v="26"/>
  </r>
  <r>
    <n v="2489"/>
    <x v="0"/>
    <n v="216000"/>
    <x v="0"/>
    <x v="1"/>
    <x v="0"/>
    <x v="0"/>
    <x v="1"/>
    <n v="71"/>
  </r>
  <r>
    <n v="2490"/>
    <x v="0"/>
    <n v="516897.85"/>
    <x v="0"/>
    <x v="1"/>
    <x v="0"/>
    <x v="0"/>
    <x v="0"/>
    <n v="61"/>
  </r>
  <r>
    <n v="2491"/>
    <x v="0"/>
    <n v="761122.15"/>
    <x v="0"/>
    <x v="0"/>
    <x v="0"/>
    <x v="0"/>
    <x v="0"/>
    <n v="30"/>
  </r>
  <r>
    <n v="2492"/>
    <x v="0"/>
    <n v="54621.5"/>
    <x v="0"/>
    <x v="1"/>
    <x v="0"/>
    <x v="0"/>
    <x v="0"/>
    <n v="23"/>
  </r>
  <r>
    <n v="2493"/>
    <x v="1"/>
    <n v="1864865.72"/>
    <x v="0"/>
    <x v="0"/>
    <x v="0"/>
    <x v="0"/>
    <x v="0"/>
    <n v="34"/>
  </r>
  <r>
    <n v="2494"/>
    <x v="0"/>
    <n v="60000"/>
    <x v="0"/>
    <x v="1"/>
    <x v="0"/>
    <x v="1"/>
    <x v="0"/>
    <n v="38"/>
  </r>
  <r>
    <n v="2495"/>
    <x v="0"/>
    <n v="385137"/>
    <x v="3"/>
    <x v="1"/>
    <x v="0"/>
    <x v="0"/>
    <x v="0"/>
    <n v="36"/>
  </r>
  <r>
    <n v="2496"/>
    <x v="1"/>
    <n v="3231114.56"/>
    <x v="1"/>
    <x v="0"/>
    <x v="0"/>
    <x v="0"/>
    <x v="0"/>
    <n v="75"/>
  </r>
  <r>
    <n v="2497"/>
    <x v="1"/>
    <n v="2755981"/>
    <x v="0"/>
    <x v="1"/>
    <x v="0"/>
    <x v="0"/>
    <x v="0"/>
    <n v="52"/>
  </r>
  <r>
    <n v="2498"/>
    <x v="0"/>
    <n v="33865.5"/>
    <x v="0"/>
    <x v="1"/>
    <x v="0"/>
    <x v="0"/>
    <x v="0"/>
    <n v="36"/>
  </r>
  <r>
    <n v="2499"/>
    <x v="0"/>
    <n v="297046"/>
    <x v="2"/>
    <x v="1"/>
    <x v="0"/>
    <x v="1"/>
    <x v="1"/>
    <n v="52"/>
  </r>
  <r>
    <n v="2500"/>
    <x v="0"/>
    <n v="258000"/>
    <x v="0"/>
    <x v="1"/>
    <x v="0"/>
    <x v="1"/>
    <x v="1"/>
    <n v="41"/>
  </r>
  <r>
    <n v="2501"/>
    <x v="0"/>
    <n v="428100"/>
    <x v="0"/>
    <x v="0"/>
    <x v="0"/>
    <x v="0"/>
    <x v="0"/>
    <n v="36"/>
  </r>
  <r>
    <n v="2502"/>
    <x v="0"/>
    <n v="1814153"/>
    <x v="0"/>
    <x v="0"/>
    <x v="0"/>
    <x v="0"/>
    <x v="1"/>
    <n v="35"/>
  </r>
  <r>
    <n v="2503"/>
    <x v="1"/>
    <n v="599078"/>
    <x v="0"/>
    <x v="0"/>
    <x v="0"/>
    <x v="0"/>
    <x v="0"/>
    <n v="63"/>
  </r>
  <r>
    <n v="2504"/>
    <x v="0"/>
    <n v="2425268.1"/>
    <x v="0"/>
    <x v="0"/>
    <x v="0"/>
    <x v="0"/>
    <x v="0"/>
    <n v="60"/>
  </r>
  <r>
    <n v="2505"/>
    <x v="0"/>
    <n v="1756493.5"/>
    <x v="0"/>
    <x v="0"/>
    <x v="0"/>
    <x v="0"/>
    <x v="0"/>
    <n v="31"/>
  </r>
  <r>
    <n v="2506"/>
    <x v="1"/>
    <n v="1185569"/>
    <x v="0"/>
    <x v="1"/>
    <x v="0"/>
    <x v="0"/>
    <x v="0"/>
    <n v="42"/>
  </r>
  <r>
    <n v="2507"/>
    <x v="0"/>
    <n v="1031332.08"/>
    <x v="0"/>
    <x v="1"/>
    <x v="0"/>
    <x v="0"/>
    <x v="0"/>
    <n v="29"/>
  </r>
  <r>
    <n v="2508"/>
    <x v="0"/>
    <n v="276773.19"/>
    <x v="0"/>
    <x v="1"/>
    <x v="0"/>
    <x v="0"/>
    <x v="0"/>
    <n v="47"/>
  </r>
  <r>
    <n v="2509"/>
    <x v="1"/>
    <n v="193077.5"/>
    <x v="0"/>
    <x v="1"/>
    <x v="0"/>
    <x v="0"/>
    <x v="0"/>
    <n v="52"/>
  </r>
  <r>
    <n v="2510"/>
    <x v="0"/>
    <n v="246175"/>
    <x v="0"/>
    <x v="1"/>
    <x v="0"/>
    <x v="0"/>
    <x v="0"/>
    <n v="54"/>
  </r>
  <r>
    <n v="2511"/>
    <x v="0"/>
    <n v="394755.25"/>
    <x v="0"/>
    <x v="1"/>
    <x v="0"/>
    <x v="0"/>
    <x v="0"/>
    <n v="37"/>
  </r>
  <r>
    <n v="2512"/>
    <x v="1"/>
    <n v="500000"/>
    <x v="0"/>
    <x v="1"/>
    <x v="0"/>
    <x v="0"/>
    <x v="0"/>
    <n v="40"/>
  </r>
  <r>
    <n v="2513"/>
    <x v="0"/>
    <n v="352881"/>
    <x v="3"/>
    <x v="1"/>
    <x v="0"/>
    <x v="0"/>
    <x v="1"/>
    <n v="35"/>
  </r>
  <r>
    <n v="2514"/>
    <x v="0"/>
    <n v="639148"/>
    <x v="3"/>
    <x v="1"/>
    <x v="0"/>
    <x v="0"/>
    <x v="1"/>
    <n v="38"/>
  </r>
  <r>
    <n v="2515"/>
    <x v="0"/>
    <n v="347135"/>
    <x v="3"/>
    <x v="1"/>
    <x v="0"/>
    <x v="1"/>
    <x v="1"/>
    <n v="44"/>
  </r>
  <r>
    <n v="2516"/>
    <x v="0"/>
    <n v="447789.6"/>
    <x v="0"/>
    <x v="0"/>
    <x v="0"/>
    <x v="0"/>
    <x v="0"/>
    <n v="31"/>
  </r>
  <r>
    <n v="2517"/>
    <x v="0"/>
    <n v="310124"/>
    <x v="3"/>
    <x v="1"/>
    <x v="0"/>
    <x v="1"/>
    <x v="1"/>
    <n v="41"/>
  </r>
  <r>
    <n v="2518"/>
    <x v="1"/>
    <n v="1110079.17"/>
    <x v="0"/>
    <x v="1"/>
    <x v="0"/>
    <x v="0"/>
    <x v="0"/>
    <n v="24"/>
  </r>
  <r>
    <n v="2519"/>
    <x v="0"/>
    <n v="347500"/>
    <x v="0"/>
    <x v="1"/>
    <x v="0"/>
    <x v="0"/>
    <x v="0"/>
    <n v="42"/>
  </r>
  <r>
    <n v="2520"/>
    <x v="1"/>
    <n v="1341415.6399999999"/>
    <x v="0"/>
    <x v="1"/>
    <x v="0"/>
    <x v="0"/>
    <x v="0"/>
    <n v="38"/>
  </r>
  <r>
    <n v="2521"/>
    <x v="1"/>
    <n v="319575.36"/>
    <x v="0"/>
    <x v="1"/>
    <x v="0"/>
    <x v="0"/>
    <x v="0"/>
    <n v="64"/>
  </r>
  <r>
    <n v="2522"/>
    <x v="0"/>
    <n v="594092"/>
    <x v="3"/>
    <x v="1"/>
    <x v="0"/>
    <x v="0"/>
    <x v="1"/>
    <n v="42"/>
  </r>
  <r>
    <n v="2523"/>
    <x v="1"/>
    <n v="405000"/>
    <x v="0"/>
    <x v="1"/>
    <x v="0"/>
    <x v="0"/>
    <x v="1"/>
    <n v="34"/>
  </r>
  <r>
    <n v="2524"/>
    <x v="1"/>
    <n v="298155"/>
    <x v="2"/>
    <x v="1"/>
    <x v="0"/>
    <x v="0"/>
    <x v="0"/>
    <n v="30"/>
  </r>
  <r>
    <n v="2525"/>
    <x v="1"/>
    <n v="301260"/>
    <x v="2"/>
    <x v="1"/>
    <x v="0"/>
    <x v="0"/>
    <x v="0"/>
    <n v="38"/>
  </r>
  <r>
    <n v="2526"/>
    <x v="1"/>
    <n v="1221155"/>
    <x v="0"/>
    <x v="0"/>
    <x v="0"/>
    <x v="0"/>
    <x v="1"/>
    <n v="54"/>
  </r>
  <r>
    <n v="2527"/>
    <x v="0"/>
    <n v="297046"/>
    <x v="3"/>
    <x v="1"/>
    <x v="0"/>
    <x v="0"/>
    <x v="0"/>
    <n v="43"/>
  </r>
  <r>
    <n v="2528"/>
    <x v="0"/>
    <n v="907355.22"/>
    <x v="0"/>
    <x v="1"/>
    <x v="0"/>
    <x v="0"/>
    <x v="0"/>
    <n v="37"/>
  </r>
  <r>
    <n v="2529"/>
    <x v="0"/>
    <n v="299744"/>
    <x v="3"/>
    <x v="1"/>
    <x v="0"/>
    <x v="0"/>
    <x v="1"/>
    <n v="37"/>
  </r>
  <r>
    <n v="2530"/>
    <x v="0"/>
    <n v="650779.6"/>
    <x v="0"/>
    <x v="1"/>
    <x v="0"/>
    <x v="0"/>
    <x v="0"/>
    <n v="38"/>
  </r>
  <r>
    <n v="2531"/>
    <x v="0"/>
    <n v="3340086.25"/>
    <x v="0"/>
    <x v="0"/>
    <x v="0"/>
    <x v="0"/>
    <x v="0"/>
    <n v="42"/>
  </r>
  <r>
    <n v="2532"/>
    <x v="0"/>
    <n v="303386"/>
    <x v="0"/>
    <x v="1"/>
    <x v="0"/>
    <x v="1"/>
    <x v="0"/>
    <n v="35"/>
  </r>
  <r>
    <n v="2533"/>
    <x v="0"/>
    <n v="320000"/>
    <x v="0"/>
    <x v="1"/>
    <x v="0"/>
    <x v="0"/>
    <x v="1"/>
    <n v="22"/>
  </r>
  <r>
    <n v="2534"/>
    <x v="0"/>
    <n v="297045"/>
    <x v="3"/>
    <x v="1"/>
    <x v="0"/>
    <x v="0"/>
    <x v="0"/>
    <n v="56"/>
  </r>
  <r>
    <n v="2535"/>
    <x v="1"/>
    <n v="2481900.46"/>
    <x v="0"/>
    <x v="1"/>
    <x v="0"/>
    <x v="0"/>
    <x v="0"/>
    <n v="33"/>
  </r>
  <r>
    <n v="2536"/>
    <x v="1"/>
    <n v="33658.400000000001"/>
    <x v="0"/>
    <x v="0"/>
    <x v="0"/>
    <x v="0"/>
    <x v="0"/>
    <n v="58"/>
  </r>
  <r>
    <n v="2537"/>
    <x v="0"/>
    <n v="297046"/>
    <x v="2"/>
    <x v="1"/>
    <x v="0"/>
    <x v="0"/>
    <x v="0"/>
    <n v="53"/>
  </r>
  <r>
    <n v="2538"/>
    <x v="1"/>
    <n v="85500"/>
    <x v="0"/>
    <x v="1"/>
    <x v="0"/>
    <x v="0"/>
    <x v="1"/>
    <n v="27"/>
  </r>
  <r>
    <n v="2539"/>
    <x v="0"/>
    <n v="508656"/>
    <x v="0"/>
    <x v="1"/>
    <x v="0"/>
    <x v="0"/>
    <x v="0"/>
    <n v="49"/>
  </r>
  <r>
    <n v="2540"/>
    <x v="1"/>
    <n v="402500"/>
    <x v="0"/>
    <x v="1"/>
    <x v="0"/>
    <x v="0"/>
    <x v="1"/>
    <n v="41"/>
  </r>
  <r>
    <n v="2541"/>
    <x v="1"/>
    <n v="461014"/>
    <x v="0"/>
    <x v="0"/>
    <x v="0"/>
    <x v="0"/>
    <x v="1"/>
    <n v="52"/>
  </r>
  <r>
    <n v="2542"/>
    <x v="1"/>
    <n v="529279"/>
    <x v="0"/>
    <x v="0"/>
    <x v="0"/>
    <x v="0"/>
    <x v="1"/>
    <n v="23"/>
  </r>
  <r>
    <n v="2543"/>
    <x v="1"/>
    <n v="759597.67"/>
    <x v="0"/>
    <x v="0"/>
    <x v="0"/>
    <x v="0"/>
    <x v="0"/>
    <n v="27"/>
  </r>
  <r>
    <n v="2544"/>
    <x v="1"/>
    <n v="688085.2"/>
    <x v="0"/>
    <x v="0"/>
    <x v="0"/>
    <x v="0"/>
    <x v="0"/>
    <n v="36"/>
  </r>
  <r>
    <n v="2545"/>
    <x v="0"/>
    <n v="361666.7"/>
    <x v="0"/>
    <x v="1"/>
    <x v="0"/>
    <x v="1"/>
    <x v="0"/>
    <n v="37"/>
  </r>
  <r>
    <n v="2546"/>
    <x v="1"/>
    <n v="297046"/>
    <x v="2"/>
    <x v="1"/>
    <x v="1"/>
    <x v="1"/>
    <x v="0"/>
    <n v="50"/>
  </r>
  <r>
    <n v="2547"/>
    <x v="1"/>
    <n v="309143.36"/>
    <x v="0"/>
    <x v="1"/>
    <x v="0"/>
    <x v="1"/>
    <x v="0"/>
    <n v="55"/>
  </r>
  <r>
    <n v="2548"/>
    <x v="0"/>
    <n v="360000"/>
    <x v="0"/>
    <x v="1"/>
    <x v="0"/>
    <x v="0"/>
    <x v="1"/>
    <n v="32"/>
  </r>
  <r>
    <n v="2549"/>
    <x v="0"/>
    <n v="600000"/>
    <x v="0"/>
    <x v="1"/>
    <x v="0"/>
    <x v="0"/>
    <x v="1"/>
    <n v="50"/>
  </r>
  <r>
    <n v="2550"/>
    <x v="0"/>
    <n v="278030"/>
    <x v="4"/>
    <x v="1"/>
    <x v="0"/>
    <x v="0"/>
    <x v="0"/>
    <n v="40"/>
  </r>
  <r>
    <n v="2551"/>
    <x v="0"/>
    <n v="2512306.2999999998"/>
    <x v="0"/>
    <x v="1"/>
    <x v="0"/>
    <x v="0"/>
    <x v="0"/>
    <n v="44"/>
  </r>
  <r>
    <n v="2552"/>
    <x v="1"/>
    <n v="50000"/>
    <x v="0"/>
    <x v="1"/>
    <x v="0"/>
    <x v="0"/>
    <x v="0"/>
    <n v="20"/>
  </r>
  <r>
    <n v="2553"/>
    <x v="1"/>
    <n v="358500"/>
    <x v="0"/>
    <x v="1"/>
    <x v="0"/>
    <x v="0"/>
    <x v="0"/>
    <n v="41"/>
  </r>
  <r>
    <n v="2554"/>
    <x v="0"/>
    <n v="456792"/>
    <x v="0"/>
    <x v="1"/>
    <x v="0"/>
    <x v="0"/>
    <x v="0"/>
    <n v="41"/>
  </r>
  <r>
    <n v="2555"/>
    <x v="0"/>
    <n v="381590"/>
    <x v="0"/>
    <x v="1"/>
    <x v="0"/>
    <x v="0"/>
    <x v="0"/>
    <n v="21"/>
  </r>
  <r>
    <n v="2556"/>
    <x v="0"/>
    <n v="330000"/>
    <x v="0"/>
    <x v="1"/>
    <x v="0"/>
    <x v="0"/>
    <x v="0"/>
    <n v="59"/>
  </r>
  <r>
    <n v="2557"/>
    <x v="1"/>
    <n v="976390"/>
    <x v="0"/>
    <x v="0"/>
    <x v="0"/>
    <x v="0"/>
    <x v="0"/>
    <n v="35"/>
  </r>
  <r>
    <n v="2558"/>
    <x v="0"/>
    <n v="300010"/>
    <x v="2"/>
    <x v="1"/>
    <x v="0"/>
    <x v="0"/>
    <x v="0"/>
    <n v="57"/>
  </r>
  <r>
    <n v="2559"/>
    <x v="0"/>
    <n v="349852.8"/>
    <x v="0"/>
    <x v="1"/>
    <x v="0"/>
    <x v="1"/>
    <x v="0"/>
    <n v="40"/>
  </r>
  <r>
    <n v="2560"/>
    <x v="1"/>
    <n v="278030"/>
    <x v="4"/>
    <x v="1"/>
    <x v="0"/>
    <x v="0"/>
    <x v="1"/>
    <n v="28"/>
  </r>
  <r>
    <n v="2561"/>
    <x v="0"/>
    <n v="486162.3"/>
    <x v="0"/>
    <x v="1"/>
    <x v="0"/>
    <x v="1"/>
    <x v="0"/>
    <n v="35"/>
  </r>
  <r>
    <n v="2562"/>
    <x v="0"/>
    <n v="589097"/>
    <x v="0"/>
    <x v="1"/>
    <x v="0"/>
    <x v="0"/>
    <x v="0"/>
    <n v="54"/>
  </r>
  <r>
    <n v="2563"/>
    <x v="0"/>
    <n v="446149.5"/>
    <x v="0"/>
    <x v="0"/>
    <x v="0"/>
    <x v="0"/>
    <x v="0"/>
    <n v="57"/>
  </r>
  <r>
    <n v="2564"/>
    <x v="1"/>
    <n v="681819"/>
    <x v="0"/>
    <x v="0"/>
    <x v="0"/>
    <x v="0"/>
    <x v="0"/>
    <n v="40"/>
  </r>
  <r>
    <n v="2565"/>
    <x v="0"/>
    <n v="287609.93"/>
    <x v="0"/>
    <x v="1"/>
    <x v="0"/>
    <x v="0"/>
    <x v="0"/>
    <n v="33"/>
  </r>
  <r>
    <n v="2566"/>
    <x v="0"/>
    <n v="711460.6"/>
    <x v="0"/>
    <x v="0"/>
    <x v="0"/>
    <x v="0"/>
    <x v="0"/>
    <n v="43"/>
  </r>
  <r>
    <n v="2567"/>
    <x v="0"/>
    <n v="304357"/>
    <x v="3"/>
    <x v="1"/>
    <x v="0"/>
    <x v="0"/>
    <x v="1"/>
    <n v="27"/>
  </r>
  <r>
    <n v="2568"/>
    <x v="0"/>
    <n v="359544.27"/>
    <x v="6"/>
    <x v="1"/>
    <x v="0"/>
    <x v="1"/>
    <x v="0"/>
    <n v="28"/>
  </r>
  <r>
    <n v="2569"/>
    <x v="0"/>
    <n v="145000"/>
    <x v="0"/>
    <x v="1"/>
    <x v="0"/>
    <x v="0"/>
    <x v="0"/>
    <n v="63"/>
  </r>
  <r>
    <n v="2570"/>
    <x v="0"/>
    <n v="634623"/>
    <x v="1"/>
    <x v="0"/>
    <x v="0"/>
    <x v="0"/>
    <x v="0"/>
    <n v="56"/>
  </r>
  <r>
    <n v="2571"/>
    <x v="1"/>
    <n v="547200"/>
    <x v="0"/>
    <x v="1"/>
    <x v="0"/>
    <x v="0"/>
    <x v="0"/>
    <n v="48"/>
  </r>
  <r>
    <n v="2572"/>
    <x v="1"/>
    <n v="1044273"/>
    <x v="0"/>
    <x v="0"/>
    <x v="0"/>
    <x v="0"/>
    <x v="1"/>
    <n v="33"/>
  </r>
  <r>
    <n v="2573"/>
    <x v="0"/>
    <n v="329836.81"/>
    <x v="0"/>
    <x v="1"/>
    <x v="0"/>
    <x v="0"/>
    <x v="0"/>
    <n v="55"/>
  </r>
  <r>
    <n v="2574"/>
    <x v="0"/>
    <n v="297046"/>
    <x v="3"/>
    <x v="1"/>
    <x v="0"/>
    <x v="0"/>
    <x v="0"/>
    <n v="68"/>
  </r>
  <r>
    <n v="2575"/>
    <x v="0"/>
    <n v="470823.31"/>
    <x v="0"/>
    <x v="1"/>
    <x v="0"/>
    <x v="0"/>
    <x v="0"/>
    <n v="34"/>
  </r>
  <r>
    <n v="2576"/>
    <x v="1"/>
    <n v="1002900.02"/>
    <x v="0"/>
    <x v="0"/>
    <x v="0"/>
    <x v="0"/>
    <x v="0"/>
    <n v="46"/>
  </r>
  <r>
    <n v="2577"/>
    <x v="0"/>
    <n v="490140.74"/>
    <x v="0"/>
    <x v="1"/>
    <x v="0"/>
    <x v="0"/>
    <x v="0"/>
    <n v="22"/>
  </r>
  <r>
    <n v="2578"/>
    <x v="0"/>
    <n v="386489"/>
    <x v="0"/>
    <x v="1"/>
    <x v="0"/>
    <x v="0"/>
    <x v="0"/>
    <n v="23"/>
  </r>
  <r>
    <n v="2579"/>
    <x v="1"/>
    <n v="159787.23000000001"/>
    <x v="0"/>
    <x v="1"/>
    <x v="0"/>
    <x v="0"/>
    <x v="0"/>
    <n v="44"/>
  </r>
  <r>
    <n v="2580"/>
    <x v="0"/>
    <n v="297046"/>
    <x v="2"/>
    <x v="1"/>
    <x v="0"/>
    <x v="0"/>
    <x v="0"/>
    <n v="40"/>
  </r>
  <r>
    <n v="2581"/>
    <x v="1"/>
    <n v="661866.11"/>
    <x v="0"/>
    <x v="1"/>
    <x v="0"/>
    <x v="0"/>
    <x v="0"/>
    <n v="28"/>
  </r>
  <r>
    <n v="2582"/>
    <x v="1"/>
    <n v="300611"/>
    <x v="3"/>
    <x v="1"/>
    <x v="0"/>
    <x v="0"/>
    <x v="0"/>
    <n v="51"/>
  </r>
  <r>
    <n v="2583"/>
    <x v="0"/>
    <n v="278030"/>
    <x v="2"/>
    <x v="1"/>
    <x v="0"/>
    <x v="1"/>
    <x v="1"/>
    <n v="34"/>
  </r>
  <r>
    <n v="2584"/>
    <x v="1"/>
    <n v="1172054"/>
    <x v="1"/>
    <x v="0"/>
    <x v="0"/>
    <x v="0"/>
    <x v="0"/>
    <n v="64"/>
  </r>
  <r>
    <n v="2585"/>
    <x v="0"/>
    <n v="912169"/>
    <x v="0"/>
    <x v="0"/>
    <x v="0"/>
    <x v="0"/>
    <x v="1"/>
    <n v="36"/>
  </r>
  <r>
    <n v="2586"/>
    <x v="0"/>
    <n v="93363.8"/>
    <x v="0"/>
    <x v="1"/>
    <x v="0"/>
    <x v="0"/>
    <x v="0"/>
    <n v="46"/>
  </r>
  <r>
    <n v="2587"/>
    <x v="0"/>
    <n v="762828"/>
    <x v="0"/>
    <x v="0"/>
    <x v="0"/>
    <x v="0"/>
    <x v="1"/>
    <n v="60"/>
  </r>
  <r>
    <n v="2588"/>
    <x v="0"/>
    <n v="847871"/>
    <x v="3"/>
    <x v="1"/>
    <x v="0"/>
    <x v="0"/>
    <x v="0"/>
    <n v="51"/>
  </r>
  <r>
    <n v="2589"/>
    <x v="1"/>
    <n v="388987.92"/>
    <x v="0"/>
    <x v="0"/>
    <x v="0"/>
    <x v="0"/>
    <x v="0"/>
    <n v="25"/>
  </r>
  <r>
    <n v="2590"/>
    <x v="0"/>
    <n v="348650"/>
    <x v="0"/>
    <x v="1"/>
    <x v="0"/>
    <x v="1"/>
    <x v="0"/>
    <n v="52"/>
  </r>
  <r>
    <n v="2591"/>
    <x v="0"/>
    <n v="520560"/>
    <x v="0"/>
    <x v="1"/>
    <x v="0"/>
    <x v="0"/>
    <x v="0"/>
    <n v="40"/>
  </r>
  <r>
    <n v="2592"/>
    <x v="0"/>
    <n v="369500"/>
    <x v="0"/>
    <x v="1"/>
    <x v="0"/>
    <x v="0"/>
    <x v="0"/>
    <n v="43"/>
  </r>
  <r>
    <n v="2593"/>
    <x v="0"/>
    <n v="101351.8"/>
    <x v="0"/>
    <x v="1"/>
    <x v="0"/>
    <x v="0"/>
    <x v="0"/>
    <n v="25"/>
  </r>
  <r>
    <n v="2594"/>
    <x v="0"/>
    <n v="3080767.52"/>
    <x v="0"/>
    <x v="0"/>
    <x v="0"/>
    <x v="0"/>
    <x v="0"/>
    <n v="42"/>
  </r>
  <r>
    <n v="2595"/>
    <x v="0"/>
    <n v="380217"/>
    <x v="3"/>
    <x v="1"/>
    <x v="0"/>
    <x v="0"/>
    <x v="1"/>
    <n v="46"/>
  </r>
  <r>
    <n v="2596"/>
    <x v="1"/>
    <n v="285000"/>
    <x v="0"/>
    <x v="1"/>
    <x v="0"/>
    <x v="0"/>
    <x v="0"/>
    <n v="42"/>
  </r>
  <r>
    <n v="2597"/>
    <x v="0"/>
    <n v="169374"/>
    <x v="0"/>
    <x v="1"/>
    <x v="0"/>
    <x v="1"/>
    <x v="1"/>
    <n v="44"/>
  </r>
  <r>
    <n v="2598"/>
    <x v="0"/>
    <n v="359250"/>
    <x v="0"/>
    <x v="1"/>
    <x v="0"/>
    <x v="0"/>
    <x v="0"/>
    <n v="24"/>
  </r>
  <r>
    <n v="2599"/>
    <x v="1"/>
    <n v="278030"/>
    <x v="6"/>
    <x v="1"/>
    <x v="0"/>
    <x v="0"/>
    <x v="0"/>
    <n v="25"/>
  </r>
  <r>
    <n v="2600"/>
    <x v="0"/>
    <n v="517494"/>
    <x v="3"/>
    <x v="1"/>
    <x v="0"/>
    <x v="0"/>
    <x v="1"/>
    <n v="38"/>
  </r>
  <r>
    <n v="2601"/>
    <x v="0"/>
    <n v="300366"/>
    <x v="0"/>
    <x v="1"/>
    <x v="0"/>
    <x v="1"/>
    <x v="0"/>
    <n v="25"/>
  </r>
  <r>
    <n v="2602"/>
    <x v="0"/>
    <n v="297045"/>
    <x v="3"/>
    <x v="1"/>
    <x v="0"/>
    <x v="0"/>
    <x v="0"/>
    <n v="22"/>
  </r>
  <r>
    <n v="2603"/>
    <x v="1"/>
    <n v="1214327"/>
    <x v="0"/>
    <x v="0"/>
    <x v="0"/>
    <x v="0"/>
    <x v="0"/>
    <n v="56"/>
  </r>
  <r>
    <n v="2604"/>
    <x v="1"/>
    <n v="353400"/>
    <x v="0"/>
    <x v="1"/>
    <x v="0"/>
    <x v="1"/>
    <x v="0"/>
    <n v="47"/>
  </r>
  <r>
    <n v="2605"/>
    <x v="0"/>
    <n v="1614177"/>
    <x v="1"/>
    <x v="0"/>
    <x v="0"/>
    <x v="0"/>
    <x v="0"/>
    <n v="56"/>
  </r>
  <r>
    <n v="2606"/>
    <x v="1"/>
    <n v="1488158"/>
    <x v="0"/>
    <x v="0"/>
    <x v="0"/>
    <x v="0"/>
    <x v="1"/>
    <n v="41"/>
  </r>
  <r>
    <n v="2607"/>
    <x v="1"/>
    <n v="353418"/>
    <x v="2"/>
    <x v="1"/>
    <x v="0"/>
    <x v="1"/>
    <x v="0"/>
    <n v="56"/>
  </r>
  <r>
    <n v="2608"/>
    <x v="0"/>
    <n v="819375"/>
    <x v="0"/>
    <x v="1"/>
    <x v="0"/>
    <x v="0"/>
    <x v="0"/>
    <n v="41"/>
  </r>
  <r>
    <n v="2609"/>
    <x v="1"/>
    <n v="1389523"/>
    <x v="0"/>
    <x v="0"/>
    <x v="0"/>
    <x v="0"/>
    <x v="1"/>
    <n v="48"/>
  </r>
  <r>
    <n v="2610"/>
    <x v="0"/>
    <n v="284326"/>
    <x v="0"/>
    <x v="1"/>
    <x v="0"/>
    <x v="0"/>
    <x v="0"/>
    <n v="28"/>
  </r>
  <r>
    <n v="2611"/>
    <x v="0"/>
    <n v="1333022.48"/>
    <x v="0"/>
    <x v="0"/>
    <x v="0"/>
    <x v="0"/>
    <x v="0"/>
    <n v="40"/>
  </r>
  <r>
    <n v="2612"/>
    <x v="0"/>
    <n v="215720.6"/>
    <x v="0"/>
    <x v="1"/>
    <x v="0"/>
    <x v="0"/>
    <x v="0"/>
    <n v="30"/>
  </r>
  <r>
    <n v="2613"/>
    <x v="0"/>
    <n v="327709.14"/>
    <x v="0"/>
    <x v="1"/>
    <x v="0"/>
    <x v="0"/>
    <x v="0"/>
    <n v="21"/>
  </r>
  <r>
    <n v="2614"/>
    <x v="0"/>
    <n v="342027"/>
    <x v="0"/>
    <x v="1"/>
    <x v="0"/>
    <x v="0"/>
    <x v="0"/>
    <n v="37"/>
  </r>
  <r>
    <n v="2615"/>
    <x v="1"/>
    <n v="1688298"/>
    <x v="0"/>
    <x v="0"/>
    <x v="0"/>
    <x v="0"/>
    <x v="0"/>
    <n v="48"/>
  </r>
  <r>
    <n v="2616"/>
    <x v="0"/>
    <n v="1000000"/>
    <x v="0"/>
    <x v="1"/>
    <x v="0"/>
    <x v="0"/>
    <x v="0"/>
    <n v="29"/>
  </r>
  <r>
    <n v="2617"/>
    <x v="1"/>
    <n v="280000"/>
    <x v="0"/>
    <x v="1"/>
    <x v="0"/>
    <x v="1"/>
    <x v="0"/>
    <n v="25"/>
  </r>
  <r>
    <n v="2618"/>
    <x v="0"/>
    <n v="246504.81"/>
    <x v="0"/>
    <x v="1"/>
    <x v="0"/>
    <x v="0"/>
    <x v="0"/>
    <n v="19"/>
  </r>
  <r>
    <n v="2619"/>
    <x v="1"/>
    <n v="2128000"/>
    <x v="0"/>
    <x v="1"/>
    <x v="0"/>
    <x v="0"/>
    <x v="0"/>
    <n v="37"/>
  </r>
  <r>
    <n v="2620"/>
    <x v="0"/>
    <n v="608414.30000000005"/>
    <x v="0"/>
    <x v="0"/>
    <x v="0"/>
    <x v="0"/>
    <x v="0"/>
    <n v="38"/>
  </r>
  <r>
    <n v="2621"/>
    <x v="0"/>
    <n v="297046"/>
    <x v="3"/>
    <x v="1"/>
    <x v="0"/>
    <x v="0"/>
    <x v="1"/>
    <n v="33"/>
  </r>
  <r>
    <n v="2622"/>
    <x v="0"/>
    <n v="297056"/>
    <x v="3"/>
    <x v="1"/>
    <x v="0"/>
    <x v="0"/>
    <x v="0"/>
    <n v="76"/>
  </r>
  <r>
    <n v="2623"/>
    <x v="1"/>
    <n v="60000"/>
    <x v="0"/>
    <x v="1"/>
    <x v="0"/>
    <x v="1"/>
    <x v="0"/>
    <n v="35"/>
  </r>
  <r>
    <n v="2624"/>
    <x v="0"/>
    <n v="512234.88"/>
    <x v="0"/>
    <x v="1"/>
    <x v="0"/>
    <x v="0"/>
    <x v="0"/>
    <n v="28"/>
  </r>
  <r>
    <n v="2625"/>
    <x v="0"/>
    <n v="842310.04"/>
    <x v="0"/>
    <x v="1"/>
    <x v="0"/>
    <x v="0"/>
    <x v="0"/>
    <n v="43"/>
  </r>
  <r>
    <n v="2626"/>
    <x v="1"/>
    <n v="378558"/>
    <x v="0"/>
    <x v="0"/>
    <x v="0"/>
    <x v="0"/>
    <x v="1"/>
    <n v="34"/>
  </r>
  <r>
    <n v="2627"/>
    <x v="0"/>
    <n v="290000"/>
    <x v="0"/>
    <x v="1"/>
    <x v="0"/>
    <x v="0"/>
    <x v="0"/>
    <n v="38"/>
  </r>
  <r>
    <n v="2628"/>
    <x v="0"/>
    <n v="278030"/>
    <x v="4"/>
    <x v="1"/>
    <x v="0"/>
    <x v="0"/>
    <x v="0"/>
    <n v="43"/>
  </r>
  <r>
    <n v="2629"/>
    <x v="0"/>
    <n v="634725"/>
    <x v="0"/>
    <x v="1"/>
    <x v="0"/>
    <x v="0"/>
    <x v="0"/>
    <n v="34"/>
  </r>
  <r>
    <n v="2630"/>
    <x v="0"/>
    <n v="470974.5"/>
    <x v="0"/>
    <x v="1"/>
    <x v="0"/>
    <x v="0"/>
    <x v="0"/>
    <n v="36"/>
  </r>
  <r>
    <n v="2631"/>
    <x v="0"/>
    <n v="550590.5"/>
    <x v="0"/>
    <x v="0"/>
    <x v="0"/>
    <x v="0"/>
    <x v="0"/>
    <n v="24"/>
  </r>
  <r>
    <n v="2632"/>
    <x v="0"/>
    <n v="278030"/>
    <x v="4"/>
    <x v="1"/>
    <x v="0"/>
    <x v="0"/>
    <x v="0"/>
    <n v="37"/>
  </r>
  <r>
    <n v="2633"/>
    <x v="1"/>
    <n v="278030"/>
    <x v="2"/>
    <x v="1"/>
    <x v="0"/>
    <x v="1"/>
    <x v="0"/>
    <n v="25"/>
  </r>
  <r>
    <n v="2634"/>
    <x v="0"/>
    <n v="369875"/>
    <x v="0"/>
    <x v="1"/>
    <x v="0"/>
    <x v="0"/>
    <x v="0"/>
    <n v="28"/>
  </r>
  <r>
    <n v="2635"/>
    <x v="1"/>
    <n v="386020"/>
    <x v="0"/>
    <x v="1"/>
    <x v="0"/>
    <x v="0"/>
    <x v="0"/>
    <n v="59"/>
  </r>
  <r>
    <n v="2636"/>
    <x v="1"/>
    <n v="539036"/>
    <x v="0"/>
    <x v="0"/>
    <x v="0"/>
    <x v="0"/>
    <x v="0"/>
    <n v="32"/>
  </r>
  <r>
    <n v="2637"/>
    <x v="0"/>
    <n v="623700"/>
    <x v="0"/>
    <x v="1"/>
    <x v="0"/>
    <x v="0"/>
    <x v="0"/>
    <n v="35"/>
  </r>
  <r>
    <n v="2638"/>
    <x v="0"/>
    <n v="302470"/>
    <x v="2"/>
    <x v="1"/>
    <x v="0"/>
    <x v="0"/>
    <x v="0"/>
    <n v="29"/>
  </r>
  <r>
    <n v="2639"/>
    <x v="1"/>
    <n v="81757.47"/>
    <x v="0"/>
    <x v="1"/>
    <x v="0"/>
    <x v="0"/>
    <x v="0"/>
    <n v="22"/>
  </r>
  <r>
    <n v="2640"/>
    <x v="0"/>
    <n v="703766.13"/>
    <x v="0"/>
    <x v="1"/>
    <x v="0"/>
    <x v="0"/>
    <x v="0"/>
    <n v="45"/>
  </r>
  <r>
    <n v="2641"/>
    <x v="0"/>
    <n v="361421"/>
    <x v="3"/>
    <x v="1"/>
    <x v="0"/>
    <x v="0"/>
    <x v="0"/>
    <n v="51"/>
  </r>
  <r>
    <n v="2642"/>
    <x v="1"/>
    <n v="330722.57"/>
    <x v="0"/>
    <x v="1"/>
    <x v="0"/>
    <x v="0"/>
    <x v="0"/>
    <n v="37"/>
  </r>
  <r>
    <n v="2643"/>
    <x v="0"/>
    <n v="291514"/>
    <x v="3"/>
    <x v="1"/>
    <x v="0"/>
    <x v="0"/>
    <x v="1"/>
    <n v="28"/>
  </r>
  <r>
    <n v="2644"/>
    <x v="1"/>
    <n v="199067"/>
    <x v="0"/>
    <x v="0"/>
    <x v="0"/>
    <x v="0"/>
    <x v="1"/>
    <n v="25"/>
  </r>
  <r>
    <n v="2645"/>
    <x v="0"/>
    <n v="1461505.5"/>
    <x v="0"/>
    <x v="1"/>
    <x v="0"/>
    <x v="0"/>
    <x v="0"/>
    <n v="46"/>
  </r>
  <r>
    <n v="2646"/>
    <x v="0"/>
    <n v="745392.94"/>
    <x v="0"/>
    <x v="1"/>
    <x v="0"/>
    <x v="0"/>
    <x v="0"/>
    <n v="56"/>
  </r>
  <r>
    <n v="2647"/>
    <x v="0"/>
    <n v="297046"/>
    <x v="3"/>
    <x v="1"/>
    <x v="1"/>
    <x v="0"/>
    <x v="0"/>
    <n v="58"/>
  </r>
  <r>
    <n v="2648"/>
    <x v="1"/>
    <n v="2029604"/>
    <x v="1"/>
    <x v="0"/>
    <x v="0"/>
    <x v="0"/>
    <x v="0"/>
    <n v="72"/>
  </r>
  <r>
    <n v="2649"/>
    <x v="1"/>
    <n v="360000"/>
    <x v="0"/>
    <x v="1"/>
    <x v="0"/>
    <x v="0"/>
    <x v="0"/>
    <n v="30"/>
  </r>
  <r>
    <n v="2650"/>
    <x v="0"/>
    <n v="300018"/>
    <x v="3"/>
    <x v="1"/>
    <x v="0"/>
    <x v="0"/>
    <x v="1"/>
    <n v="62"/>
  </r>
  <r>
    <n v="2651"/>
    <x v="1"/>
    <n v="200000"/>
    <x v="0"/>
    <x v="1"/>
    <x v="0"/>
    <x v="1"/>
    <x v="1"/>
    <n v="42"/>
  </r>
  <r>
    <n v="2652"/>
    <x v="1"/>
    <n v="799000"/>
    <x v="0"/>
    <x v="1"/>
    <x v="0"/>
    <x v="0"/>
    <x v="1"/>
    <n v="24"/>
  </r>
  <r>
    <n v="2653"/>
    <x v="1"/>
    <n v="397504.45"/>
    <x v="0"/>
    <x v="1"/>
    <x v="0"/>
    <x v="0"/>
    <x v="0"/>
    <n v="22"/>
  </r>
  <r>
    <n v="2654"/>
    <x v="1"/>
    <n v="636889"/>
    <x v="3"/>
    <x v="1"/>
    <x v="0"/>
    <x v="0"/>
    <x v="0"/>
    <n v="50"/>
  </r>
  <r>
    <n v="2655"/>
    <x v="0"/>
    <n v="360585"/>
    <x v="0"/>
    <x v="1"/>
    <x v="0"/>
    <x v="0"/>
    <x v="0"/>
    <n v="48"/>
  </r>
  <r>
    <n v="2656"/>
    <x v="0"/>
    <n v="639605"/>
    <x v="0"/>
    <x v="0"/>
    <x v="0"/>
    <x v="0"/>
    <x v="0"/>
    <n v="45"/>
  </r>
  <r>
    <n v="2657"/>
    <x v="1"/>
    <n v="1644679"/>
    <x v="0"/>
    <x v="0"/>
    <x v="0"/>
    <x v="0"/>
    <x v="1"/>
    <n v="36"/>
  </r>
  <r>
    <n v="2658"/>
    <x v="0"/>
    <n v="421650.26"/>
    <x v="0"/>
    <x v="1"/>
    <x v="0"/>
    <x v="0"/>
    <x v="0"/>
    <n v="37"/>
  </r>
  <r>
    <n v="2659"/>
    <x v="0"/>
    <n v="678531.4"/>
    <x v="0"/>
    <x v="0"/>
    <x v="0"/>
    <x v="0"/>
    <x v="0"/>
    <n v="48"/>
  </r>
  <r>
    <n v="2660"/>
    <x v="0"/>
    <n v="175367.76"/>
    <x v="0"/>
    <x v="1"/>
    <x v="0"/>
    <x v="0"/>
    <x v="0"/>
    <n v="36"/>
  </r>
  <r>
    <n v="2661"/>
    <x v="1"/>
    <n v="522906.95"/>
    <x v="0"/>
    <x v="1"/>
    <x v="0"/>
    <x v="1"/>
    <x v="0"/>
    <n v="37"/>
  </r>
  <r>
    <n v="2662"/>
    <x v="0"/>
    <n v="699251.07"/>
    <x v="0"/>
    <x v="1"/>
    <x v="0"/>
    <x v="0"/>
    <x v="0"/>
    <n v="24"/>
  </r>
  <r>
    <n v="2663"/>
    <x v="1"/>
    <n v="233842.77"/>
    <x v="0"/>
    <x v="1"/>
    <x v="0"/>
    <x v="0"/>
    <x v="0"/>
    <n v="22"/>
  </r>
  <r>
    <n v="2664"/>
    <x v="1"/>
    <n v="297045"/>
    <x v="2"/>
    <x v="1"/>
    <x v="0"/>
    <x v="1"/>
    <x v="0"/>
    <n v="52"/>
  </r>
  <r>
    <n v="2665"/>
    <x v="0"/>
    <n v="385165"/>
    <x v="3"/>
    <x v="1"/>
    <x v="0"/>
    <x v="0"/>
    <x v="1"/>
    <n v="71"/>
  </r>
  <r>
    <n v="2666"/>
    <x v="0"/>
    <n v="405573.35"/>
    <x v="0"/>
    <x v="1"/>
    <x v="0"/>
    <x v="0"/>
    <x v="0"/>
    <n v="24"/>
  </r>
  <r>
    <n v="2667"/>
    <x v="0"/>
    <n v="299441"/>
    <x v="3"/>
    <x v="1"/>
    <x v="0"/>
    <x v="0"/>
    <x v="0"/>
    <n v="61"/>
  </r>
  <r>
    <n v="2668"/>
    <x v="0"/>
    <n v="410402"/>
    <x v="0"/>
    <x v="1"/>
    <x v="0"/>
    <x v="0"/>
    <x v="0"/>
    <n v="45"/>
  </r>
  <r>
    <n v="2669"/>
    <x v="0"/>
    <n v="516112.73"/>
    <x v="0"/>
    <x v="1"/>
    <x v="0"/>
    <x v="0"/>
    <x v="0"/>
    <n v="27"/>
  </r>
  <r>
    <n v="2670"/>
    <x v="0"/>
    <n v="356686.25"/>
    <x v="0"/>
    <x v="1"/>
    <x v="0"/>
    <x v="0"/>
    <x v="0"/>
    <n v="38"/>
  </r>
  <r>
    <n v="2671"/>
    <x v="1"/>
    <n v="1794936"/>
    <x v="0"/>
    <x v="1"/>
    <x v="0"/>
    <x v="0"/>
    <x v="0"/>
    <n v="29"/>
  </r>
  <r>
    <n v="2672"/>
    <x v="0"/>
    <n v="68371.649999999994"/>
    <x v="0"/>
    <x v="0"/>
    <x v="0"/>
    <x v="0"/>
    <x v="0"/>
    <n v="42"/>
  </r>
  <r>
    <n v="2673"/>
    <x v="0"/>
    <n v="186718"/>
    <x v="0"/>
    <x v="1"/>
    <x v="0"/>
    <x v="0"/>
    <x v="0"/>
    <n v="31"/>
  </r>
  <r>
    <n v="2674"/>
    <x v="0"/>
    <n v="399603.16"/>
    <x v="0"/>
    <x v="1"/>
    <x v="0"/>
    <x v="0"/>
    <x v="0"/>
    <n v="43"/>
  </r>
  <r>
    <n v="2675"/>
    <x v="1"/>
    <n v="354822.98"/>
    <x v="1"/>
    <x v="0"/>
    <x v="0"/>
    <x v="0"/>
    <x v="0"/>
    <n v="75"/>
  </r>
  <r>
    <n v="2676"/>
    <x v="1"/>
    <n v="425829.6"/>
    <x v="0"/>
    <x v="1"/>
    <x v="0"/>
    <x v="0"/>
    <x v="0"/>
    <n v="19"/>
  </r>
  <r>
    <n v="2677"/>
    <x v="0"/>
    <n v="452229"/>
    <x v="3"/>
    <x v="1"/>
    <x v="0"/>
    <x v="0"/>
    <x v="0"/>
    <n v="34"/>
  </r>
  <r>
    <n v="2678"/>
    <x v="0"/>
    <n v="315605"/>
    <x v="2"/>
    <x v="1"/>
    <x v="0"/>
    <x v="0"/>
    <x v="0"/>
    <n v="58"/>
  </r>
  <r>
    <n v="2679"/>
    <x v="1"/>
    <n v="749235.3"/>
    <x v="0"/>
    <x v="1"/>
    <x v="0"/>
    <x v="0"/>
    <x v="0"/>
    <n v="40"/>
  </r>
  <r>
    <n v="2680"/>
    <x v="0"/>
    <n v="366495.32"/>
    <x v="0"/>
    <x v="1"/>
    <x v="0"/>
    <x v="0"/>
    <x v="0"/>
    <n v="22"/>
  </r>
  <r>
    <n v="2681"/>
    <x v="0"/>
    <n v="80000"/>
    <x v="0"/>
    <x v="1"/>
    <x v="0"/>
    <x v="1"/>
    <x v="0"/>
    <n v="21"/>
  </r>
  <r>
    <n v="2682"/>
    <x v="0"/>
    <n v="316964.69"/>
    <x v="0"/>
    <x v="1"/>
    <x v="0"/>
    <x v="0"/>
    <x v="0"/>
    <n v="20"/>
  </r>
  <r>
    <n v="2683"/>
    <x v="1"/>
    <n v="370500"/>
    <x v="0"/>
    <x v="1"/>
    <x v="0"/>
    <x v="0"/>
    <x v="0"/>
    <n v="28"/>
  </r>
  <r>
    <n v="2684"/>
    <x v="0"/>
    <n v="1081709.6000000001"/>
    <x v="0"/>
    <x v="0"/>
    <x v="0"/>
    <x v="0"/>
    <x v="0"/>
    <n v="59"/>
  </r>
  <r>
    <n v="2685"/>
    <x v="1"/>
    <n v="698426.7"/>
    <x v="0"/>
    <x v="0"/>
    <x v="0"/>
    <x v="0"/>
    <x v="0"/>
    <n v="35"/>
  </r>
  <r>
    <n v="2686"/>
    <x v="0"/>
    <n v="431290"/>
    <x v="0"/>
    <x v="1"/>
    <x v="0"/>
    <x v="0"/>
    <x v="0"/>
    <n v="60"/>
  </r>
  <r>
    <n v="2687"/>
    <x v="0"/>
    <n v="297045"/>
    <x v="2"/>
    <x v="1"/>
    <x v="0"/>
    <x v="0"/>
    <x v="0"/>
    <n v="51"/>
  </r>
  <r>
    <n v="2688"/>
    <x v="0"/>
    <n v="610312"/>
    <x v="0"/>
    <x v="1"/>
    <x v="0"/>
    <x v="0"/>
    <x v="0"/>
    <n v="33"/>
  </r>
  <r>
    <n v="2689"/>
    <x v="1"/>
    <n v="550022"/>
    <x v="0"/>
    <x v="1"/>
    <x v="0"/>
    <x v="1"/>
    <x v="0"/>
    <n v="29"/>
  </r>
  <r>
    <n v="2690"/>
    <x v="1"/>
    <n v="1264065"/>
    <x v="0"/>
    <x v="0"/>
    <x v="0"/>
    <x v="0"/>
    <x v="0"/>
    <n v="49"/>
  </r>
  <r>
    <n v="2691"/>
    <x v="1"/>
    <n v="911982.5"/>
    <x v="0"/>
    <x v="0"/>
    <x v="0"/>
    <x v="0"/>
    <x v="0"/>
    <n v="29"/>
  </r>
  <r>
    <n v="2692"/>
    <x v="0"/>
    <n v="40800"/>
    <x v="0"/>
    <x v="1"/>
    <x v="0"/>
    <x v="0"/>
    <x v="0"/>
    <n v="25"/>
  </r>
  <r>
    <n v="2693"/>
    <x v="0"/>
    <n v="278030"/>
    <x v="4"/>
    <x v="1"/>
    <x v="0"/>
    <x v="0"/>
    <x v="0"/>
    <n v="35"/>
  </r>
  <r>
    <n v="2694"/>
    <x v="1"/>
    <n v="439474"/>
    <x v="0"/>
    <x v="0"/>
    <x v="0"/>
    <x v="0"/>
    <x v="1"/>
    <n v="57"/>
  </r>
  <r>
    <n v="2695"/>
    <x v="0"/>
    <n v="3500000"/>
    <x v="0"/>
    <x v="1"/>
    <x v="0"/>
    <x v="0"/>
    <x v="0"/>
    <n v="60"/>
  </r>
  <r>
    <n v="2696"/>
    <x v="0"/>
    <n v="517500"/>
    <x v="0"/>
    <x v="1"/>
    <x v="0"/>
    <x v="0"/>
    <x v="0"/>
    <n v="31"/>
  </r>
  <r>
    <n v="2697"/>
    <x v="1"/>
    <n v="376000"/>
    <x v="0"/>
    <x v="1"/>
    <x v="0"/>
    <x v="0"/>
    <x v="0"/>
    <n v="32"/>
  </r>
  <r>
    <n v="2698"/>
    <x v="0"/>
    <n v="297230"/>
    <x v="0"/>
    <x v="1"/>
    <x v="0"/>
    <x v="0"/>
    <x v="0"/>
    <n v="24"/>
  </r>
  <r>
    <n v="2699"/>
    <x v="1"/>
    <n v="300000"/>
    <x v="0"/>
    <x v="1"/>
    <x v="0"/>
    <x v="0"/>
    <x v="0"/>
    <n v="32"/>
  </r>
  <r>
    <n v="2700"/>
    <x v="1"/>
    <n v="430103.9"/>
    <x v="0"/>
    <x v="1"/>
    <x v="0"/>
    <x v="0"/>
    <x v="0"/>
    <n v="22"/>
  </r>
  <r>
    <n v="2701"/>
    <x v="0"/>
    <n v="858401"/>
    <x v="0"/>
    <x v="1"/>
    <x v="0"/>
    <x v="0"/>
    <x v="0"/>
    <n v="32"/>
  </r>
  <r>
    <n v="2702"/>
    <x v="1"/>
    <n v="1452304"/>
    <x v="1"/>
    <x v="0"/>
    <x v="0"/>
    <x v="0"/>
    <x v="0"/>
    <n v="60"/>
  </r>
  <r>
    <n v="2703"/>
    <x v="1"/>
    <n v="358838"/>
    <x v="0"/>
    <x v="0"/>
    <x v="0"/>
    <x v="0"/>
    <x v="0"/>
    <n v="38"/>
  </r>
  <r>
    <n v="2704"/>
    <x v="0"/>
    <n v="356903.47"/>
    <x v="0"/>
    <x v="1"/>
    <x v="0"/>
    <x v="0"/>
    <x v="0"/>
    <n v="49"/>
  </r>
  <r>
    <n v="2705"/>
    <x v="0"/>
    <n v="300018"/>
    <x v="3"/>
    <x v="1"/>
    <x v="0"/>
    <x v="0"/>
    <x v="0"/>
    <n v="39"/>
  </r>
  <r>
    <n v="2706"/>
    <x v="1"/>
    <n v="1061946.5"/>
    <x v="0"/>
    <x v="0"/>
    <x v="0"/>
    <x v="0"/>
    <x v="0"/>
    <n v="29"/>
  </r>
  <r>
    <n v="2707"/>
    <x v="0"/>
    <n v="795975.32"/>
    <x v="0"/>
    <x v="0"/>
    <x v="0"/>
    <x v="0"/>
    <x v="0"/>
    <n v="38"/>
  </r>
  <r>
    <n v="2708"/>
    <x v="0"/>
    <n v="385200.2"/>
    <x v="0"/>
    <x v="1"/>
    <x v="0"/>
    <x v="0"/>
    <x v="0"/>
    <n v="27"/>
  </r>
  <r>
    <n v="2709"/>
    <x v="0"/>
    <n v="507944"/>
    <x v="3"/>
    <x v="1"/>
    <x v="0"/>
    <x v="1"/>
    <x v="1"/>
    <n v="54"/>
  </r>
  <r>
    <n v="2710"/>
    <x v="0"/>
    <n v="1196608"/>
    <x v="0"/>
    <x v="1"/>
    <x v="0"/>
    <x v="0"/>
    <x v="0"/>
    <n v="33"/>
  </r>
  <r>
    <n v="2711"/>
    <x v="0"/>
    <n v="388315.75"/>
    <x v="0"/>
    <x v="1"/>
    <x v="0"/>
    <x v="0"/>
    <x v="0"/>
    <n v="59"/>
  </r>
  <r>
    <n v="2712"/>
    <x v="1"/>
    <n v="2109522.85"/>
    <x v="0"/>
    <x v="0"/>
    <x v="0"/>
    <x v="0"/>
    <x v="0"/>
    <n v="45"/>
  </r>
  <r>
    <n v="2713"/>
    <x v="0"/>
    <n v="297046"/>
    <x v="2"/>
    <x v="1"/>
    <x v="0"/>
    <x v="1"/>
    <x v="1"/>
    <n v="46"/>
  </r>
  <r>
    <n v="2714"/>
    <x v="0"/>
    <n v="389232"/>
    <x v="0"/>
    <x v="1"/>
    <x v="0"/>
    <x v="0"/>
    <x v="0"/>
    <n v="39"/>
  </r>
  <r>
    <n v="2715"/>
    <x v="1"/>
    <n v="746903"/>
    <x v="0"/>
    <x v="0"/>
    <x v="0"/>
    <x v="0"/>
    <x v="1"/>
    <n v="31"/>
  </r>
  <r>
    <n v="2716"/>
    <x v="0"/>
    <n v="362250"/>
    <x v="0"/>
    <x v="1"/>
    <x v="0"/>
    <x v="0"/>
    <x v="0"/>
    <n v="44"/>
  </r>
  <r>
    <n v="2717"/>
    <x v="0"/>
    <n v="278030"/>
    <x v="4"/>
    <x v="1"/>
    <x v="0"/>
    <x v="0"/>
    <x v="0"/>
    <n v="30"/>
  </r>
  <r>
    <n v="2718"/>
    <x v="1"/>
    <n v="250000"/>
    <x v="0"/>
    <x v="1"/>
    <x v="0"/>
    <x v="1"/>
    <x v="1"/>
    <n v="54"/>
  </r>
  <r>
    <n v="2719"/>
    <x v="1"/>
    <n v="297046"/>
    <x v="2"/>
    <x v="1"/>
    <x v="0"/>
    <x v="1"/>
    <x v="0"/>
    <n v="44"/>
  </r>
  <r>
    <n v="2720"/>
    <x v="1"/>
    <n v="120000"/>
    <x v="0"/>
    <x v="1"/>
    <x v="0"/>
    <x v="0"/>
    <x v="1"/>
    <n v="55"/>
  </r>
  <r>
    <n v="2721"/>
    <x v="1"/>
    <n v="315617"/>
    <x v="2"/>
    <x v="1"/>
    <x v="0"/>
    <x v="0"/>
    <x v="0"/>
    <n v="65"/>
  </r>
  <r>
    <n v="2722"/>
    <x v="0"/>
    <n v="1034183.15"/>
    <x v="0"/>
    <x v="1"/>
    <x v="0"/>
    <x v="0"/>
    <x v="0"/>
    <n v="28"/>
  </r>
  <r>
    <n v="2723"/>
    <x v="0"/>
    <n v="484022.45"/>
    <x v="0"/>
    <x v="1"/>
    <x v="0"/>
    <x v="0"/>
    <x v="0"/>
    <n v="42"/>
  </r>
  <r>
    <n v="2724"/>
    <x v="1"/>
    <n v="200000"/>
    <x v="0"/>
    <x v="1"/>
    <x v="0"/>
    <x v="1"/>
    <x v="0"/>
    <n v="53"/>
  </r>
  <r>
    <n v="2725"/>
    <x v="0"/>
    <n v="594092"/>
    <x v="3"/>
    <x v="1"/>
    <x v="0"/>
    <x v="0"/>
    <x v="1"/>
    <n v="67"/>
  </r>
  <r>
    <n v="2726"/>
    <x v="0"/>
    <n v="501950.24"/>
    <x v="0"/>
    <x v="1"/>
    <x v="0"/>
    <x v="0"/>
    <x v="0"/>
    <n v="46"/>
  </r>
  <r>
    <n v="2727"/>
    <x v="0"/>
    <n v="297046"/>
    <x v="2"/>
    <x v="1"/>
    <x v="0"/>
    <x v="0"/>
    <x v="0"/>
    <n v="46"/>
  </r>
  <r>
    <n v="2728"/>
    <x v="0"/>
    <n v="360061"/>
    <x v="0"/>
    <x v="1"/>
    <x v="0"/>
    <x v="0"/>
    <x v="0"/>
    <n v="32"/>
  </r>
  <r>
    <n v="2729"/>
    <x v="1"/>
    <n v="350325"/>
    <x v="0"/>
    <x v="1"/>
    <x v="0"/>
    <x v="0"/>
    <x v="0"/>
    <n v="27"/>
  </r>
  <r>
    <n v="2730"/>
    <x v="0"/>
    <n v="687802.61"/>
    <x v="0"/>
    <x v="1"/>
    <x v="0"/>
    <x v="1"/>
    <x v="0"/>
    <n v="47"/>
  </r>
  <r>
    <n v="2731"/>
    <x v="1"/>
    <n v="300000"/>
    <x v="0"/>
    <x v="1"/>
    <x v="0"/>
    <x v="0"/>
    <x v="0"/>
    <n v="43"/>
  </r>
  <r>
    <n v="2732"/>
    <x v="0"/>
    <n v="473527.9"/>
    <x v="0"/>
    <x v="1"/>
    <x v="0"/>
    <x v="0"/>
    <x v="0"/>
    <n v="29"/>
  </r>
  <r>
    <n v="2733"/>
    <x v="0"/>
    <n v="404467"/>
    <x v="2"/>
    <x v="1"/>
    <x v="0"/>
    <x v="0"/>
    <x v="0"/>
    <n v="62"/>
  </r>
  <r>
    <n v="2734"/>
    <x v="1"/>
    <n v="681958.86"/>
    <x v="0"/>
    <x v="1"/>
    <x v="0"/>
    <x v="0"/>
    <x v="0"/>
    <n v="28"/>
  </r>
  <r>
    <n v="2735"/>
    <x v="0"/>
    <n v="1109112"/>
    <x v="0"/>
    <x v="0"/>
    <x v="0"/>
    <x v="0"/>
    <x v="0"/>
    <n v="32"/>
  </r>
  <r>
    <n v="2736"/>
    <x v="0"/>
    <n v="356025"/>
    <x v="0"/>
    <x v="1"/>
    <x v="0"/>
    <x v="0"/>
    <x v="0"/>
    <n v="22"/>
  </r>
  <r>
    <n v="2737"/>
    <x v="0"/>
    <n v="513238.95"/>
    <x v="0"/>
    <x v="1"/>
    <x v="0"/>
    <x v="0"/>
    <x v="0"/>
    <n v="34"/>
  </r>
  <r>
    <n v="2738"/>
    <x v="0"/>
    <n v="278030"/>
    <x v="6"/>
    <x v="1"/>
    <x v="0"/>
    <x v="1"/>
    <x v="0"/>
    <n v="27"/>
  </r>
  <r>
    <n v="2739"/>
    <x v="1"/>
    <n v="141510.17000000001"/>
    <x v="1"/>
    <x v="0"/>
    <x v="0"/>
    <x v="0"/>
    <x v="0"/>
    <n v="85"/>
  </r>
  <r>
    <n v="2740"/>
    <x v="1"/>
    <n v="135000"/>
    <x v="0"/>
    <x v="1"/>
    <x v="0"/>
    <x v="0"/>
    <x v="1"/>
    <n v="37"/>
  </r>
  <r>
    <n v="2741"/>
    <x v="0"/>
    <n v="6787104.5199999996"/>
    <x v="0"/>
    <x v="0"/>
    <x v="0"/>
    <x v="0"/>
    <x v="0"/>
    <n v="56"/>
  </r>
  <r>
    <n v="2742"/>
    <x v="1"/>
    <n v="777494.45"/>
    <x v="0"/>
    <x v="0"/>
    <x v="0"/>
    <x v="0"/>
    <x v="0"/>
    <n v="32"/>
  </r>
  <r>
    <n v="2743"/>
    <x v="0"/>
    <n v="550491"/>
    <x v="0"/>
    <x v="1"/>
    <x v="0"/>
    <x v="0"/>
    <x v="0"/>
    <n v="45"/>
  </r>
  <r>
    <n v="2744"/>
    <x v="1"/>
    <n v="298018"/>
    <x v="2"/>
    <x v="1"/>
    <x v="0"/>
    <x v="1"/>
    <x v="0"/>
    <n v="51"/>
  </r>
  <r>
    <n v="2745"/>
    <x v="0"/>
    <n v="802400"/>
    <x v="0"/>
    <x v="1"/>
    <x v="0"/>
    <x v="0"/>
    <x v="0"/>
    <n v="39"/>
  </r>
  <r>
    <n v="2746"/>
    <x v="1"/>
    <n v="270000"/>
    <x v="0"/>
    <x v="1"/>
    <x v="0"/>
    <x v="1"/>
    <x v="0"/>
    <n v="28"/>
  </r>
  <r>
    <n v="2747"/>
    <x v="0"/>
    <n v="296700"/>
    <x v="0"/>
    <x v="1"/>
    <x v="0"/>
    <x v="0"/>
    <x v="0"/>
    <n v="31"/>
  </r>
  <r>
    <n v="2748"/>
    <x v="1"/>
    <n v="1332247"/>
    <x v="0"/>
    <x v="0"/>
    <x v="0"/>
    <x v="0"/>
    <x v="0"/>
    <n v="33"/>
  </r>
  <r>
    <n v="2749"/>
    <x v="1"/>
    <n v="327400"/>
    <x v="0"/>
    <x v="1"/>
    <x v="0"/>
    <x v="0"/>
    <x v="0"/>
    <n v="35"/>
  </r>
  <r>
    <n v="2750"/>
    <x v="0"/>
    <n v="454803"/>
    <x v="0"/>
    <x v="1"/>
    <x v="0"/>
    <x v="0"/>
    <x v="0"/>
    <n v="26"/>
  </r>
  <r>
    <n v="2751"/>
    <x v="1"/>
    <n v="297045"/>
    <x v="3"/>
    <x v="1"/>
    <x v="0"/>
    <x v="0"/>
    <x v="0"/>
    <n v="53"/>
  </r>
  <r>
    <n v="2752"/>
    <x v="0"/>
    <n v="310544"/>
    <x v="3"/>
    <x v="1"/>
    <x v="0"/>
    <x v="0"/>
    <x v="1"/>
    <n v="42"/>
  </r>
  <r>
    <n v="2753"/>
    <x v="1"/>
    <n v="1402150.95"/>
    <x v="0"/>
    <x v="1"/>
    <x v="0"/>
    <x v="0"/>
    <x v="0"/>
    <n v="32"/>
  </r>
  <r>
    <n v="2754"/>
    <x v="1"/>
    <n v="812430"/>
    <x v="0"/>
    <x v="1"/>
    <x v="0"/>
    <x v="0"/>
    <x v="0"/>
    <n v="27"/>
  </r>
  <r>
    <n v="2755"/>
    <x v="0"/>
    <n v="610243.4"/>
    <x v="0"/>
    <x v="1"/>
    <x v="0"/>
    <x v="0"/>
    <x v="0"/>
    <n v="52"/>
  </r>
  <r>
    <n v="2756"/>
    <x v="0"/>
    <n v="129133.33"/>
    <x v="0"/>
    <x v="1"/>
    <x v="0"/>
    <x v="0"/>
    <x v="0"/>
    <n v="35"/>
  </r>
  <r>
    <n v="2757"/>
    <x v="0"/>
    <n v="1119534"/>
    <x v="3"/>
    <x v="1"/>
    <x v="0"/>
    <x v="1"/>
    <x v="1"/>
    <n v="53"/>
  </r>
  <r>
    <n v="2758"/>
    <x v="1"/>
    <n v="302010"/>
    <x v="3"/>
    <x v="1"/>
    <x v="0"/>
    <x v="0"/>
    <x v="0"/>
    <n v="24"/>
  </r>
  <r>
    <n v="2759"/>
    <x v="1"/>
    <n v="325000"/>
    <x v="0"/>
    <x v="1"/>
    <x v="0"/>
    <x v="1"/>
    <x v="0"/>
    <n v="24"/>
  </r>
  <r>
    <n v="2760"/>
    <x v="0"/>
    <n v="278030"/>
    <x v="4"/>
    <x v="1"/>
    <x v="0"/>
    <x v="0"/>
    <x v="0"/>
    <n v="24"/>
  </r>
  <r>
    <n v="2761"/>
    <x v="1"/>
    <n v="359544.27"/>
    <x v="6"/>
    <x v="1"/>
    <x v="0"/>
    <x v="1"/>
    <x v="0"/>
    <n v="66"/>
  </r>
  <r>
    <n v="2762"/>
    <x v="0"/>
    <n v="680000"/>
    <x v="0"/>
    <x v="1"/>
    <x v="0"/>
    <x v="0"/>
    <x v="0"/>
    <n v="33"/>
  </r>
  <r>
    <n v="2763"/>
    <x v="1"/>
    <n v="610000"/>
    <x v="0"/>
    <x v="1"/>
    <x v="0"/>
    <x v="0"/>
    <x v="0"/>
    <n v="30"/>
  </r>
  <r>
    <n v="2764"/>
    <x v="0"/>
    <n v="477307.36"/>
    <x v="0"/>
    <x v="1"/>
    <x v="0"/>
    <x v="0"/>
    <x v="0"/>
    <n v="63"/>
  </r>
  <r>
    <n v="2765"/>
    <x v="0"/>
    <n v="385938"/>
    <x v="0"/>
    <x v="1"/>
    <x v="0"/>
    <x v="0"/>
    <x v="1"/>
    <n v="51"/>
  </r>
  <r>
    <n v="2766"/>
    <x v="1"/>
    <n v="450000"/>
    <x v="0"/>
    <x v="1"/>
    <x v="0"/>
    <x v="1"/>
    <x v="0"/>
    <n v="29"/>
  </r>
  <r>
    <n v="2767"/>
    <x v="0"/>
    <n v="359544.27"/>
    <x v="6"/>
    <x v="1"/>
    <x v="0"/>
    <x v="1"/>
    <x v="0"/>
    <n v="59"/>
  </r>
  <r>
    <n v="2768"/>
    <x v="0"/>
    <n v="759569.6"/>
    <x v="0"/>
    <x v="0"/>
    <x v="0"/>
    <x v="0"/>
    <x v="0"/>
    <n v="34"/>
  </r>
  <r>
    <n v="2769"/>
    <x v="1"/>
    <n v="894532"/>
    <x v="0"/>
    <x v="0"/>
    <x v="0"/>
    <x v="0"/>
    <x v="1"/>
    <n v="44"/>
  </r>
  <r>
    <n v="2770"/>
    <x v="0"/>
    <n v="117186.67"/>
    <x v="0"/>
    <x v="1"/>
    <x v="0"/>
    <x v="0"/>
    <x v="0"/>
    <n v="25"/>
  </r>
  <r>
    <n v="2771"/>
    <x v="1"/>
    <n v="1314609"/>
    <x v="0"/>
    <x v="0"/>
    <x v="0"/>
    <x v="0"/>
    <x v="0"/>
    <n v="48"/>
  </r>
  <r>
    <n v="2772"/>
    <x v="1"/>
    <n v="298925"/>
    <x v="3"/>
    <x v="1"/>
    <x v="0"/>
    <x v="1"/>
    <x v="1"/>
    <n v="28"/>
  </r>
  <r>
    <n v="2773"/>
    <x v="0"/>
    <n v="410982"/>
    <x v="0"/>
    <x v="1"/>
    <x v="0"/>
    <x v="0"/>
    <x v="0"/>
    <n v="30"/>
  </r>
  <r>
    <n v="2774"/>
    <x v="1"/>
    <n v="1511127"/>
    <x v="0"/>
    <x v="0"/>
    <x v="0"/>
    <x v="0"/>
    <x v="0"/>
    <n v="36"/>
  </r>
  <r>
    <n v="2775"/>
    <x v="1"/>
    <n v="361080"/>
    <x v="0"/>
    <x v="1"/>
    <x v="0"/>
    <x v="0"/>
    <x v="0"/>
    <n v="29"/>
  </r>
  <r>
    <n v="2776"/>
    <x v="0"/>
    <n v="2676486.65"/>
    <x v="0"/>
    <x v="1"/>
    <x v="0"/>
    <x v="0"/>
    <x v="0"/>
    <n v="26"/>
  </r>
  <r>
    <n v="2777"/>
    <x v="1"/>
    <n v="298482"/>
    <x v="3"/>
    <x v="1"/>
    <x v="0"/>
    <x v="0"/>
    <x v="0"/>
    <n v="47"/>
  </r>
  <r>
    <n v="2778"/>
    <x v="0"/>
    <n v="1603638.49"/>
    <x v="0"/>
    <x v="1"/>
    <x v="0"/>
    <x v="0"/>
    <x v="0"/>
    <n v="43"/>
  </r>
  <r>
    <n v="2779"/>
    <x v="0"/>
    <n v="757822.41"/>
    <x v="0"/>
    <x v="1"/>
    <x v="0"/>
    <x v="0"/>
    <x v="0"/>
    <n v="31"/>
  </r>
  <r>
    <n v="2780"/>
    <x v="1"/>
    <n v="298000"/>
    <x v="3"/>
    <x v="1"/>
    <x v="0"/>
    <x v="0"/>
    <x v="0"/>
    <n v="23"/>
  </r>
  <r>
    <n v="2781"/>
    <x v="1"/>
    <n v="300018"/>
    <x v="3"/>
    <x v="1"/>
    <x v="0"/>
    <x v="1"/>
    <x v="1"/>
    <n v="49"/>
  </r>
  <r>
    <n v="2782"/>
    <x v="0"/>
    <n v="651569.96"/>
    <x v="0"/>
    <x v="1"/>
    <x v="0"/>
    <x v="0"/>
    <x v="0"/>
    <n v="33"/>
  </r>
  <r>
    <n v="2783"/>
    <x v="1"/>
    <n v="359544.27"/>
    <x v="6"/>
    <x v="1"/>
    <x v="0"/>
    <x v="1"/>
    <x v="0"/>
    <n v="47"/>
  </r>
  <r>
    <n v="2784"/>
    <x v="1"/>
    <n v="554128"/>
    <x v="0"/>
    <x v="0"/>
    <x v="0"/>
    <x v="0"/>
    <x v="0"/>
    <n v="26"/>
  </r>
  <r>
    <n v="2785"/>
    <x v="0"/>
    <n v="493352.64"/>
    <x v="0"/>
    <x v="1"/>
    <x v="0"/>
    <x v="0"/>
    <x v="0"/>
    <n v="25"/>
  </r>
  <r>
    <n v="2786"/>
    <x v="0"/>
    <n v="264600"/>
    <x v="0"/>
    <x v="1"/>
    <x v="0"/>
    <x v="0"/>
    <x v="0"/>
    <n v="30"/>
  </r>
  <r>
    <n v="2787"/>
    <x v="1"/>
    <n v="681931.83"/>
    <x v="0"/>
    <x v="1"/>
    <x v="0"/>
    <x v="0"/>
    <x v="0"/>
    <n v="34"/>
  </r>
  <r>
    <n v="2788"/>
    <x v="1"/>
    <n v="278030"/>
    <x v="4"/>
    <x v="1"/>
    <x v="0"/>
    <x v="0"/>
    <x v="0"/>
    <n v="25"/>
  </r>
  <r>
    <n v="2789"/>
    <x v="1"/>
    <n v="1725833"/>
    <x v="0"/>
    <x v="0"/>
    <x v="0"/>
    <x v="0"/>
    <x v="0"/>
    <n v="54"/>
  </r>
  <r>
    <n v="2790"/>
    <x v="0"/>
    <n v="1213114.5"/>
    <x v="0"/>
    <x v="0"/>
    <x v="0"/>
    <x v="0"/>
    <x v="0"/>
    <n v="39"/>
  </r>
  <r>
    <n v="2791"/>
    <x v="1"/>
    <n v="335772"/>
    <x v="0"/>
    <x v="0"/>
    <x v="0"/>
    <x v="0"/>
    <x v="1"/>
    <n v="51"/>
  </r>
  <r>
    <n v="2792"/>
    <x v="1"/>
    <n v="497847.64"/>
    <x v="0"/>
    <x v="1"/>
    <x v="0"/>
    <x v="0"/>
    <x v="0"/>
    <n v="45"/>
  </r>
  <r>
    <n v="2793"/>
    <x v="0"/>
    <n v="480488"/>
    <x v="0"/>
    <x v="1"/>
    <x v="0"/>
    <x v="1"/>
    <x v="0"/>
    <n v="23"/>
  </r>
  <r>
    <n v="2794"/>
    <x v="0"/>
    <n v="359544.27"/>
    <x v="6"/>
    <x v="1"/>
    <x v="0"/>
    <x v="1"/>
    <x v="0"/>
    <n v="61"/>
  </r>
  <r>
    <n v="2795"/>
    <x v="1"/>
    <n v="602634"/>
    <x v="0"/>
    <x v="0"/>
    <x v="0"/>
    <x v="0"/>
    <x v="0"/>
    <n v="35"/>
  </r>
  <r>
    <n v="2796"/>
    <x v="1"/>
    <n v="297046"/>
    <x v="3"/>
    <x v="1"/>
    <x v="0"/>
    <x v="0"/>
    <x v="0"/>
    <n v="43"/>
  </r>
  <r>
    <n v="2797"/>
    <x v="1"/>
    <n v="1840146.75"/>
    <x v="0"/>
    <x v="0"/>
    <x v="0"/>
    <x v="0"/>
    <x v="0"/>
    <n v="49"/>
  </r>
  <r>
    <n v="2798"/>
    <x v="1"/>
    <n v="297046"/>
    <x v="2"/>
    <x v="1"/>
    <x v="0"/>
    <x v="0"/>
    <x v="0"/>
    <n v="62"/>
  </r>
  <r>
    <n v="2799"/>
    <x v="1"/>
    <n v="358000"/>
    <x v="0"/>
    <x v="1"/>
    <x v="0"/>
    <x v="1"/>
    <x v="0"/>
    <n v="29"/>
  </r>
  <r>
    <n v="2800"/>
    <x v="0"/>
    <n v="436134"/>
    <x v="0"/>
    <x v="1"/>
    <x v="0"/>
    <x v="0"/>
    <x v="0"/>
    <n v="23"/>
  </r>
  <r>
    <n v="2801"/>
    <x v="0"/>
    <n v="375277"/>
    <x v="0"/>
    <x v="0"/>
    <x v="0"/>
    <x v="0"/>
    <x v="1"/>
    <n v="54"/>
  </r>
  <r>
    <n v="2802"/>
    <x v="0"/>
    <n v="1037264"/>
    <x v="0"/>
    <x v="1"/>
    <x v="0"/>
    <x v="0"/>
    <x v="0"/>
    <n v="36"/>
  </r>
  <r>
    <n v="2803"/>
    <x v="0"/>
    <n v="70000"/>
    <x v="0"/>
    <x v="1"/>
    <x v="0"/>
    <x v="0"/>
    <x v="0"/>
    <n v="47"/>
  </r>
  <r>
    <n v="2804"/>
    <x v="0"/>
    <n v="383265.76"/>
    <x v="0"/>
    <x v="1"/>
    <x v="0"/>
    <x v="0"/>
    <x v="0"/>
    <n v="56"/>
  </r>
  <r>
    <n v="2805"/>
    <x v="0"/>
    <n v="1302821"/>
    <x v="0"/>
    <x v="0"/>
    <x v="0"/>
    <x v="0"/>
    <x v="0"/>
    <n v="42"/>
  </r>
  <r>
    <n v="2806"/>
    <x v="1"/>
    <n v="385886"/>
    <x v="1"/>
    <x v="0"/>
    <x v="0"/>
    <x v="0"/>
    <x v="0"/>
    <n v="73"/>
  </r>
  <r>
    <n v="2807"/>
    <x v="0"/>
    <n v="297046"/>
    <x v="3"/>
    <x v="1"/>
    <x v="0"/>
    <x v="0"/>
    <x v="1"/>
    <n v="39"/>
  </r>
  <r>
    <n v="2808"/>
    <x v="0"/>
    <n v="500936"/>
    <x v="0"/>
    <x v="0"/>
    <x v="0"/>
    <x v="0"/>
    <x v="0"/>
    <n v="32"/>
  </r>
  <r>
    <n v="2809"/>
    <x v="1"/>
    <n v="860036.5"/>
    <x v="0"/>
    <x v="0"/>
    <x v="0"/>
    <x v="0"/>
    <x v="0"/>
    <n v="49"/>
  </r>
  <r>
    <n v="2810"/>
    <x v="0"/>
    <n v="273450.7"/>
    <x v="0"/>
    <x v="1"/>
    <x v="0"/>
    <x v="0"/>
    <x v="0"/>
    <n v="18"/>
  </r>
  <r>
    <n v="2811"/>
    <x v="1"/>
    <n v="320000"/>
    <x v="0"/>
    <x v="1"/>
    <x v="0"/>
    <x v="0"/>
    <x v="1"/>
    <n v="61"/>
  </r>
  <r>
    <n v="2812"/>
    <x v="0"/>
    <n v="297046"/>
    <x v="2"/>
    <x v="1"/>
    <x v="0"/>
    <x v="0"/>
    <x v="0"/>
    <n v="55"/>
  </r>
  <r>
    <n v="2813"/>
    <x v="1"/>
    <n v="2083266.59"/>
    <x v="0"/>
    <x v="0"/>
    <x v="0"/>
    <x v="0"/>
    <x v="0"/>
    <n v="43"/>
  </r>
  <r>
    <n v="2814"/>
    <x v="0"/>
    <n v="349790"/>
    <x v="0"/>
    <x v="1"/>
    <x v="0"/>
    <x v="1"/>
    <x v="0"/>
    <n v="20"/>
  </r>
  <r>
    <n v="2815"/>
    <x v="1"/>
    <n v="682608"/>
    <x v="0"/>
    <x v="1"/>
    <x v="0"/>
    <x v="0"/>
    <x v="0"/>
    <n v="29"/>
  </r>
  <r>
    <n v="2816"/>
    <x v="0"/>
    <n v="1203600"/>
    <x v="0"/>
    <x v="1"/>
    <x v="0"/>
    <x v="0"/>
    <x v="0"/>
    <n v="41"/>
  </r>
  <r>
    <n v="2817"/>
    <x v="1"/>
    <n v="728114.38"/>
    <x v="0"/>
    <x v="1"/>
    <x v="0"/>
    <x v="0"/>
    <x v="0"/>
    <n v="46"/>
  </r>
  <r>
    <n v="2818"/>
    <x v="0"/>
    <n v="568333.32999999996"/>
    <x v="0"/>
    <x v="1"/>
    <x v="0"/>
    <x v="0"/>
    <x v="0"/>
    <n v="20"/>
  </r>
  <r>
    <n v="2819"/>
    <x v="1"/>
    <n v="340654"/>
    <x v="0"/>
    <x v="1"/>
    <x v="0"/>
    <x v="0"/>
    <x v="0"/>
    <n v="45"/>
  </r>
  <r>
    <n v="2820"/>
    <x v="1"/>
    <n v="188120.81"/>
    <x v="1"/>
    <x v="0"/>
    <x v="0"/>
    <x v="0"/>
    <x v="0"/>
    <n v="75"/>
  </r>
  <r>
    <n v="2821"/>
    <x v="0"/>
    <n v="639148"/>
    <x v="3"/>
    <x v="1"/>
    <x v="0"/>
    <x v="0"/>
    <x v="1"/>
    <n v="67"/>
  </r>
  <r>
    <n v="2822"/>
    <x v="0"/>
    <n v="768846.82"/>
    <x v="0"/>
    <x v="1"/>
    <x v="0"/>
    <x v="0"/>
    <x v="0"/>
    <n v="32"/>
  </r>
  <r>
    <n v="2823"/>
    <x v="1"/>
    <n v="1292336"/>
    <x v="0"/>
    <x v="0"/>
    <x v="0"/>
    <x v="0"/>
    <x v="0"/>
    <n v="36"/>
  </r>
  <r>
    <n v="2824"/>
    <x v="0"/>
    <n v="813799"/>
    <x v="0"/>
    <x v="0"/>
    <x v="0"/>
    <x v="0"/>
    <x v="0"/>
    <n v="43"/>
  </r>
  <r>
    <n v="2825"/>
    <x v="0"/>
    <n v="1507112"/>
    <x v="0"/>
    <x v="0"/>
    <x v="0"/>
    <x v="0"/>
    <x v="1"/>
    <n v="50"/>
  </r>
  <r>
    <n v="2826"/>
    <x v="0"/>
    <n v="1158776.94"/>
    <x v="0"/>
    <x v="1"/>
    <x v="0"/>
    <x v="0"/>
    <x v="0"/>
    <n v="22"/>
  </r>
  <r>
    <n v="2827"/>
    <x v="0"/>
    <n v="504705.31"/>
    <x v="0"/>
    <x v="1"/>
    <x v="0"/>
    <x v="0"/>
    <x v="0"/>
    <n v="35"/>
  </r>
  <r>
    <n v="2828"/>
    <x v="0"/>
    <n v="714074"/>
    <x v="0"/>
    <x v="1"/>
    <x v="0"/>
    <x v="0"/>
    <x v="0"/>
    <n v="37"/>
  </r>
  <r>
    <n v="2829"/>
    <x v="0"/>
    <n v="283181.96000000002"/>
    <x v="0"/>
    <x v="1"/>
    <x v="0"/>
    <x v="0"/>
    <x v="0"/>
    <n v="50"/>
  </r>
  <r>
    <n v="2830"/>
    <x v="0"/>
    <n v="528970.51"/>
    <x v="0"/>
    <x v="1"/>
    <x v="0"/>
    <x v="0"/>
    <x v="0"/>
    <n v="59"/>
  </r>
  <r>
    <n v="2831"/>
    <x v="0"/>
    <n v="310124"/>
    <x v="3"/>
    <x v="1"/>
    <x v="0"/>
    <x v="0"/>
    <x v="1"/>
    <n v="29"/>
  </r>
  <r>
    <n v="2832"/>
    <x v="1"/>
    <n v="371911"/>
    <x v="0"/>
    <x v="0"/>
    <x v="0"/>
    <x v="0"/>
    <x v="0"/>
    <n v="33"/>
  </r>
  <r>
    <n v="2833"/>
    <x v="0"/>
    <n v="220575"/>
    <x v="0"/>
    <x v="1"/>
    <x v="0"/>
    <x v="1"/>
    <x v="0"/>
    <n v="48"/>
  </r>
  <r>
    <n v="2834"/>
    <x v="0"/>
    <n v="233662"/>
    <x v="0"/>
    <x v="1"/>
    <x v="0"/>
    <x v="0"/>
    <x v="1"/>
    <n v="32"/>
  </r>
  <r>
    <n v="2835"/>
    <x v="0"/>
    <n v="448447"/>
    <x v="0"/>
    <x v="1"/>
    <x v="0"/>
    <x v="0"/>
    <x v="0"/>
    <n v="41"/>
  </r>
  <r>
    <n v="2836"/>
    <x v="1"/>
    <n v="847616"/>
    <x v="0"/>
    <x v="0"/>
    <x v="0"/>
    <x v="0"/>
    <x v="0"/>
    <n v="31"/>
  </r>
  <r>
    <n v="2837"/>
    <x v="0"/>
    <n v="300056"/>
    <x v="1"/>
    <x v="0"/>
    <x v="0"/>
    <x v="0"/>
    <x v="0"/>
    <n v="61"/>
  </r>
  <r>
    <n v="2838"/>
    <x v="1"/>
    <n v="278030"/>
    <x v="4"/>
    <x v="1"/>
    <x v="0"/>
    <x v="0"/>
    <x v="0"/>
    <n v="23"/>
  </r>
  <r>
    <n v="2839"/>
    <x v="0"/>
    <n v="956230"/>
    <x v="0"/>
    <x v="0"/>
    <x v="0"/>
    <x v="0"/>
    <x v="1"/>
    <n v="60"/>
  </r>
  <r>
    <n v="2840"/>
    <x v="1"/>
    <n v="410738.26"/>
    <x v="0"/>
    <x v="1"/>
    <x v="0"/>
    <x v="0"/>
    <x v="0"/>
    <n v="30"/>
  </r>
  <r>
    <n v="2841"/>
    <x v="0"/>
    <n v="451015"/>
    <x v="0"/>
    <x v="1"/>
    <x v="0"/>
    <x v="0"/>
    <x v="0"/>
    <n v="28"/>
  </r>
  <r>
    <n v="2842"/>
    <x v="0"/>
    <n v="370000"/>
    <x v="0"/>
    <x v="1"/>
    <x v="0"/>
    <x v="0"/>
    <x v="0"/>
    <n v="45"/>
  </r>
  <r>
    <n v="2843"/>
    <x v="1"/>
    <n v="297046"/>
    <x v="2"/>
    <x v="1"/>
    <x v="1"/>
    <x v="0"/>
    <x v="1"/>
    <n v="19"/>
  </r>
  <r>
    <n v="2844"/>
    <x v="0"/>
    <n v="519483.5"/>
    <x v="0"/>
    <x v="1"/>
    <x v="0"/>
    <x v="1"/>
    <x v="1"/>
    <n v="37"/>
  </r>
  <r>
    <n v="2845"/>
    <x v="1"/>
    <n v="2216750.36"/>
    <x v="0"/>
    <x v="1"/>
    <x v="0"/>
    <x v="1"/>
    <x v="0"/>
    <n v="30"/>
  </r>
  <r>
    <n v="2846"/>
    <x v="0"/>
    <n v="241999"/>
    <x v="0"/>
    <x v="1"/>
    <x v="0"/>
    <x v="0"/>
    <x v="1"/>
    <n v="45"/>
  </r>
  <r>
    <n v="2847"/>
    <x v="1"/>
    <n v="300018"/>
    <x v="2"/>
    <x v="1"/>
    <x v="0"/>
    <x v="0"/>
    <x v="0"/>
    <n v="59"/>
  </r>
  <r>
    <n v="2848"/>
    <x v="0"/>
    <n v="309288"/>
    <x v="0"/>
    <x v="1"/>
    <x v="0"/>
    <x v="0"/>
    <x v="0"/>
    <n v="39"/>
  </r>
  <r>
    <n v="2849"/>
    <x v="1"/>
    <n v="250750"/>
    <x v="0"/>
    <x v="1"/>
    <x v="0"/>
    <x v="0"/>
    <x v="0"/>
    <n v="31"/>
  </r>
  <r>
    <n v="2850"/>
    <x v="1"/>
    <n v="155636"/>
    <x v="0"/>
    <x v="1"/>
    <x v="0"/>
    <x v="0"/>
    <x v="0"/>
    <n v="61"/>
  </r>
  <r>
    <n v="2851"/>
    <x v="0"/>
    <n v="617586"/>
    <x v="0"/>
    <x v="1"/>
    <x v="0"/>
    <x v="0"/>
    <x v="1"/>
    <n v="36"/>
  </r>
  <r>
    <n v="2852"/>
    <x v="0"/>
    <n v="450886"/>
    <x v="3"/>
    <x v="1"/>
    <x v="0"/>
    <x v="0"/>
    <x v="0"/>
    <n v="49"/>
  </r>
  <r>
    <n v="2853"/>
    <x v="1"/>
    <n v="297046"/>
    <x v="2"/>
    <x v="1"/>
    <x v="0"/>
    <x v="0"/>
    <x v="0"/>
    <n v="61"/>
  </r>
  <r>
    <n v="2854"/>
    <x v="0"/>
    <n v="446000"/>
    <x v="0"/>
    <x v="1"/>
    <x v="0"/>
    <x v="0"/>
    <x v="0"/>
    <n v="28"/>
  </r>
  <r>
    <n v="2855"/>
    <x v="0"/>
    <n v="509509"/>
    <x v="3"/>
    <x v="1"/>
    <x v="0"/>
    <x v="0"/>
    <x v="1"/>
    <n v="37"/>
  </r>
  <r>
    <n v="2856"/>
    <x v="0"/>
    <n v="799571.5"/>
    <x v="0"/>
    <x v="1"/>
    <x v="0"/>
    <x v="0"/>
    <x v="0"/>
    <n v="22"/>
  </r>
  <r>
    <n v="2857"/>
    <x v="0"/>
    <n v="297046"/>
    <x v="2"/>
    <x v="1"/>
    <x v="0"/>
    <x v="1"/>
    <x v="1"/>
    <n v="57"/>
  </r>
  <r>
    <n v="2858"/>
    <x v="1"/>
    <n v="130000"/>
    <x v="0"/>
    <x v="1"/>
    <x v="0"/>
    <x v="0"/>
    <x v="0"/>
    <n v="51"/>
  </r>
  <r>
    <n v="2859"/>
    <x v="0"/>
    <n v="429740"/>
    <x v="0"/>
    <x v="1"/>
    <x v="0"/>
    <x v="0"/>
    <x v="0"/>
    <n v="27"/>
  </r>
  <r>
    <n v="2860"/>
    <x v="0"/>
    <n v="356858"/>
    <x v="3"/>
    <x v="1"/>
    <x v="0"/>
    <x v="1"/>
    <x v="1"/>
    <n v="25"/>
  </r>
  <r>
    <n v="2861"/>
    <x v="1"/>
    <n v="375000"/>
    <x v="0"/>
    <x v="1"/>
    <x v="0"/>
    <x v="0"/>
    <x v="0"/>
    <n v="42"/>
  </r>
  <r>
    <n v="2862"/>
    <x v="1"/>
    <n v="384500"/>
    <x v="0"/>
    <x v="1"/>
    <x v="0"/>
    <x v="0"/>
    <x v="0"/>
    <n v="33"/>
  </r>
  <r>
    <n v="2863"/>
    <x v="0"/>
    <n v="368127"/>
    <x v="3"/>
    <x v="1"/>
    <x v="0"/>
    <x v="0"/>
    <x v="1"/>
    <n v="35"/>
  </r>
  <r>
    <n v="2864"/>
    <x v="0"/>
    <n v="258000"/>
    <x v="0"/>
    <x v="1"/>
    <x v="0"/>
    <x v="0"/>
    <x v="0"/>
    <n v="50"/>
  </r>
  <r>
    <n v="2865"/>
    <x v="0"/>
    <n v="2396657.2000000002"/>
    <x v="0"/>
    <x v="1"/>
    <x v="0"/>
    <x v="0"/>
    <x v="0"/>
    <n v="34"/>
  </r>
  <r>
    <n v="2866"/>
    <x v="1"/>
    <n v="297046"/>
    <x v="2"/>
    <x v="1"/>
    <x v="0"/>
    <x v="0"/>
    <x v="0"/>
    <n v="29"/>
  </r>
  <r>
    <n v="2867"/>
    <x v="0"/>
    <n v="335930"/>
    <x v="0"/>
    <x v="1"/>
    <x v="0"/>
    <x v="0"/>
    <x v="0"/>
    <n v="49"/>
  </r>
  <r>
    <n v="2868"/>
    <x v="1"/>
    <n v="278030"/>
    <x v="4"/>
    <x v="1"/>
    <x v="0"/>
    <x v="0"/>
    <x v="0"/>
    <n v="40"/>
  </r>
  <r>
    <n v="2869"/>
    <x v="0"/>
    <n v="1739925"/>
    <x v="0"/>
    <x v="1"/>
    <x v="0"/>
    <x v="0"/>
    <x v="0"/>
    <n v="43"/>
  </r>
  <r>
    <n v="2870"/>
    <x v="1"/>
    <n v="2688750"/>
    <x v="1"/>
    <x v="0"/>
    <x v="0"/>
    <x v="0"/>
    <x v="0"/>
    <n v="80"/>
  </r>
  <r>
    <n v="2871"/>
    <x v="0"/>
    <n v="539969"/>
    <x v="0"/>
    <x v="1"/>
    <x v="0"/>
    <x v="0"/>
    <x v="0"/>
    <n v="47"/>
  </r>
  <r>
    <n v="2872"/>
    <x v="0"/>
    <n v="297045"/>
    <x v="3"/>
    <x v="1"/>
    <x v="0"/>
    <x v="0"/>
    <x v="0"/>
    <n v="54"/>
  </r>
  <r>
    <n v="2873"/>
    <x v="0"/>
    <n v="747205"/>
    <x v="0"/>
    <x v="1"/>
    <x v="0"/>
    <x v="1"/>
    <x v="0"/>
    <n v="31"/>
  </r>
  <r>
    <n v="2874"/>
    <x v="1"/>
    <n v="390136.8"/>
    <x v="0"/>
    <x v="1"/>
    <x v="0"/>
    <x v="0"/>
    <x v="0"/>
    <n v="25"/>
  </r>
  <r>
    <n v="2875"/>
    <x v="1"/>
    <n v="338192"/>
    <x v="0"/>
    <x v="0"/>
    <x v="0"/>
    <x v="0"/>
    <x v="0"/>
    <n v="51"/>
  </r>
  <r>
    <n v="2876"/>
    <x v="1"/>
    <n v="1350000"/>
    <x v="0"/>
    <x v="1"/>
    <x v="0"/>
    <x v="0"/>
    <x v="0"/>
    <n v="57"/>
  </r>
  <r>
    <n v="2877"/>
    <x v="1"/>
    <n v="3609554.14"/>
    <x v="0"/>
    <x v="0"/>
    <x v="0"/>
    <x v="0"/>
    <x v="0"/>
    <n v="55"/>
  </r>
  <r>
    <n v="2878"/>
    <x v="0"/>
    <n v="1220413.97"/>
    <x v="0"/>
    <x v="1"/>
    <x v="0"/>
    <x v="0"/>
    <x v="0"/>
    <n v="27"/>
  </r>
  <r>
    <n v="2879"/>
    <x v="0"/>
    <n v="278030"/>
    <x v="4"/>
    <x v="1"/>
    <x v="0"/>
    <x v="0"/>
    <x v="0"/>
    <n v="32"/>
  </r>
  <r>
    <n v="2880"/>
    <x v="0"/>
    <n v="762796.88"/>
    <x v="0"/>
    <x v="1"/>
    <x v="0"/>
    <x v="0"/>
    <x v="0"/>
    <n v="26"/>
  </r>
  <r>
    <n v="2881"/>
    <x v="0"/>
    <n v="413751.05"/>
    <x v="0"/>
    <x v="1"/>
    <x v="0"/>
    <x v="0"/>
    <x v="0"/>
    <n v="28"/>
  </r>
  <r>
    <n v="2882"/>
    <x v="0"/>
    <n v="362000"/>
    <x v="2"/>
    <x v="1"/>
    <x v="0"/>
    <x v="0"/>
    <x v="0"/>
    <n v="35"/>
  </r>
  <r>
    <n v="2883"/>
    <x v="1"/>
    <n v="297044"/>
    <x v="0"/>
    <x v="1"/>
    <x v="0"/>
    <x v="0"/>
    <x v="0"/>
    <n v="58"/>
  </r>
  <r>
    <n v="2884"/>
    <x v="0"/>
    <n v="2414456"/>
    <x v="0"/>
    <x v="1"/>
    <x v="0"/>
    <x v="0"/>
    <x v="0"/>
    <n v="36"/>
  </r>
  <r>
    <n v="2885"/>
    <x v="0"/>
    <n v="406659.45"/>
    <x v="0"/>
    <x v="0"/>
    <x v="0"/>
    <x v="0"/>
    <x v="0"/>
    <n v="27"/>
  </r>
  <r>
    <n v="2886"/>
    <x v="0"/>
    <n v="514435.14"/>
    <x v="0"/>
    <x v="1"/>
    <x v="0"/>
    <x v="0"/>
    <x v="0"/>
    <n v="48"/>
  </r>
  <r>
    <n v="2887"/>
    <x v="1"/>
    <n v="705807.13"/>
    <x v="0"/>
    <x v="0"/>
    <x v="0"/>
    <x v="0"/>
    <x v="0"/>
    <n v="34"/>
  </r>
  <r>
    <n v="2888"/>
    <x v="1"/>
    <n v="462569.85"/>
    <x v="0"/>
    <x v="1"/>
    <x v="0"/>
    <x v="0"/>
    <x v="0"/>
    <n v="27"/>
  </r>
  <r>
    <n v="2889"/>
    <x v="0"/>
    <n v="100000"/>
    <x v="0"/>
    <x v="1"/>
    <x v="0"/>
    <x v="0"/>
    <x v="0"/>
    <n v="24"/>
  </r>
  <r>
    <n v="2890"/>
    <x v="0"/>
    <n v="337811"/>
    <x v="1"/>
    <x v="0"/>
    <x v="0"/>
    <x v="0"/>
    <x v="0"/>
    <n v="81"/>
  </r>
  <r>
    <n v="2891"/>
    <x v="1"/>
    <n v="359544.27"/>
    <x v="6"/>
    <x v="1"/>
    <x v="0"/>
    <x v="1"/>
    <x v="0"/>
    <n v="38"/>
  </r>
  <r>
    <n v="2892"/>
    <x v="0"/>
    <n v="444389.01"/>
    <x v="0"/>
    <x v="0"/>
    <x v="0"/>
    <x v="0"/>
    <x v="0"/>
    <n v="60"/>
  </r>
  <r>
    <n v="2893"/>
    <x v="0"/>
    <n v="299046"/>
    <x v="2"/>
    <x v="1"/>
    <x v="0"/>
    <x v="0"/>
    <x v="0"/>
    <n v="31"/>
  </r>
  <r>
    <n v="2894"/>
    <x v="0"/>
    <n v="1270596.6499999999"/>
    <x v="0"/>
    <x v="0"/>
    <x v="0"/>
    <x v="0"/>
    <x v="0"/>
    <n v="44"/>
  </r>
  <r>
    <n v="2895"/>
    <x v="0"/>
    <n v="922788.75"/>
    <x v="0"/>
    <x v="1"/>
    <x v="0"/>
    <x v="0"/>
    <x v="0"/>
    <n v="25"/>
  </r>
  <r>
    <n v="2896"/>
    <x v="0"/>
    <n v="297045"/>
    <x v="3"/>
    <x v="1"/>
    <x v="0"/>
    <x v="0"/>
    <x v="0"/>
    <n v="49"/>
  </r>
  <r>
    <n v="2897"/>
    <x v="1"/>
    <n v="1055938.04"/>
    <x v="0"/>
    <x v="0"/>
    <x v="0"/>
    <x v="0"/>
    <x v="0"/>
    <n v="30"/>
  </r>
  <r>
    <n v="2898"/>
    <x v="1"/>
    <n v="639148"/>
    <x v="2"/>
    <x v="1"/>
    <x v="0"/>
    <x v="0"/>
    <x v="0"/>
    <n v="75"/>
  </r>
  <r>
    <n v="2899"/>
    <x v="0"/>
    <n v="385093.62"/>
    <x v="0"/>
    <x v="1"/>
    <x v="0"/>
    <x v="0"/>
    <x v="0"/>
    <n v="44"/>
  </r>
  <r>
    <n v="2900"/>
    <x v="0"/>
    <n v="646251.66"/>
    <x v="0"/>
    <x v="1"/>
    <x v="0"/>
    <x v="0"/>
    <x v="0"/>
    <n v="27"/>
  </r>
  <r>
    <n v="2901"/>
    <x v="0"/>
    <n v="330000"/>
    <x v="0"/>
    <x v="1"/>
    <x v="0"/>
    <x v="1"/>
    <x v="0"/>
    <n v="47"/>
  </r>
  <r>
    <n v="2902"/>
    <x v="0"/>
    <n v="297046"/>
    <x v="3"/>
    <x v="1"/>
    <x v="0"/>
    <x v="0"/>
    <x v="0"/>
    <n v="63"/>
  </r>
  <r>
    <n v="2903"/>
    <x v="1"/>
    <n v="622394.65"/>
    <x v="0"/>
    <x v="1"/>
    <x v="0"/>
    <x v="0"/>
    <x v="1"/>
    <n v="23"/>
  </r>
  <r>
    <n v="2904"/>
    <x v="0"/>
    <n v="171000"/>
    <x v="0"/>
    <x v="1"/>
    <x v="0"/>
    <x v="0"/>
    <x v="0"/>
    <n v="56"/>
  </r>
  <r>
    <n v="2905"/>
    <x v="1"/>
    <n v="385400.61"/>
    <x v="0"/>
    <x v="1"/>
    <x v="0"/>
    <x v="1"/>
    <x v="0"/>
    <n v="30"/>
  </r>
  <r>
    <n v="2906"/>
    <x v="1"/>
    <n v="1619313.26"/>
    <x v="0"/>
    <x v="1"/>
    <x v="0"/>
    <x v="0"/>
    <x v="0"/>
    <n v="33"/>
  </r>
  <r>
    <n v="2907"/>
    <x v="0"/>
    <n v="403541.67"/>
    <x v="0"/>
    <x v="1"/>
    <x v="0"/>
    <x v="0"/>
    <x v="0"/>
    <n v="43"/>
  </r>
  <r>
    <n v="2908"/>
    <x v="0"/>
    <n v="600000"/>
    <x v="0"/>
    <x v="1"/>
    <x v="0"/>
    <x v="0"/>
    <x v="0"/>
    <n v="24"/>
  </r>
  <r>
    <n v="2909"/>
    <x v="0"/>
    <n v="319300"/>
    <x v="0"/>
    <x v="1"/>
    <x v="0"/>
    <x v="0"/>
    <x v="0"/>
    <n v="69"/>
  </r>
  <r>
    <n v="2910"/>
    <x v="0"/>
    <n v="445567"/>
    <x v="3"/>
    <x v="1"/>
    <x v="0"/>
    <x v="0"/>
    <x v="1"/>
    <n v="35"/>
  </r>
  <r>
    <n v="2911"/>
    <x v="0"/>
    <n v="314396"/>
    <x v="0"/>
    <x v="0"/>
    <x v="0"/>
    <x v="0"/>
    <x v="1"/>
    <n v="53"/>
  </r>
  <r>
    <n v="2912"/>
    <x v="1"/>
    <n v="1165110"/>
    <x v="0"/>
    <x v="0"/>
    <x v="0"/>
    <x v="0"/>
    <x v="1"/>
    <n v="38"/>
  </r>
  <r>
    <n v="2913"/>
    <x v="0"/>
    <n v="639148"/>
    <x v="3"/>
    <x v="1"/>
    <x v="0"/>
    <x v="0"/>
    <x v="1"/>
    <n v="69"/>
  </r>
  <r>
    <n v="2914"/>
    <x v="1"/>
    <n v="659819.65"/>
    <x v="0"/>
    <x v="0"/>
    <x v="0"/>
    <x v="0"/>
    <x v="0"/>
    <n v="26"/>
  </r>
  <r>
    <n v="2915"/>
    <x v="1"/>
    <n v="297500"/>
    <x v="2"/>
    <x v="1"/>
    <x v="0"/>
    <x v="1"/>
    <x v="0"/>
    <n v="29"/>
  </r>
  <r>
    <n v="2916"/>
    <x v="0"/>
    <n v="756084.19"/>
    <x v="0"/>
    <x v="1"/>
    <x v="0"/>
    <x v="0"/>
    <x v="0"/>
    <n v="21"/>
  </r>
  <r>
    <n v="2917"/>
    <x v="1"/>
    <n v="379237.5"/>
    <x v="0"/>
    <x v="0"/>
    <x v="0"/>
    <x v="0"/>
    <x v="0"/>
    <n v="25"/>
  </r>
  <r>
    <n v="2918"/>
    <x v="0"/>
    <n v="311585.03999999998"/>
    <x v="0"/>
    <x v="1"/>
    <x v="0"/>
    <x v="0"/>
    <x v="0"/>
    <n v="26"/>
  </r>
  <r>
    <n v="2919"/>
    <x v="1"/>
    <n v="1983460.5"/>
    <x v="0"/>
    <x v="0"/>
    <x v="0"/>
    <x v="0"/>
    <x v="0"/>
    <n v="61"/>
  </r>
  <r>
    <n v="2920"/>
    <x v="0"/>
    <n v="723495"/>
    <x v="0"/>
    <x v="0"/>
    <x v="0"/>
    <x v="0"/>
    <x v="0"/>
    <n v="37"/>
  </r>
  <r>
    <n v="2921"/>
    <x v="0"/>
    <n v="426977.82"/>
    <x v="0"/>
    <x v="1"/>
    <x v="0"/>
    <x v="1"/>
    <x v="0"/>
    <n v="53"/>
  </r>
  <r>
    <n v="2922"/>
    <x v="1"/>
    <n v="1459586"/>
    <x v="0"/>
    <x v="0"/>
    <x v="0"/>
    <x v="0"/>
    <x v="0"/>
    <n v="47"/>
  </r>
  <r>
    <n v="2923"/>
    <x v="0"/>
    <n v="447825.78"/>
    <x v="0"/>
    <x v="1"/>
    <x v="0"/>
    <x v="0"/>
    <x v="0"/>
    <n v="53"/>
  </r>
  <r>
    <n v="2924"/>
    <x v="1"/>
    <n v="297865"/>
    <x v="3"/>
    <x v="1"/>
    <x v="0"/>
    <x v="0"/>
    <x v="0"/>
    <n v="41"/>
  </r>
  <r>
    <n v="2925"/>
    <x v="0"/>
    <n v="416406.24"/>
    <x v="0"/>
    <x v="1"/>
    <x v="0"/>
    <x v="0"/>
    <x v="0"/>
    <n v="35"/>
  </r>
  <r>
    <n v="2926"/>
    <x v="0"/>
    <n v="548611.75"/>
    <x v="0"/>
    <x v="1"/>
    <x v="0"/>
    <x v="0"/>
    <x v="0"/>
    <n v="27"/>
  </r>
  <r>
    <n v="2927"/>
    <x v="0"/>
    <n v="445567"/>
    <x v="3"/>
    <x v="1"/>
    <x v="0"/>
    <x v="0"/>
    <x v="1"/>
    <n v="52"/>
  </r>
  <r>
    <n v="2928"/>
    <x v="1"/>
    <n v="918531"/>
    <x v="0"/>
    <x v="1"/>
    <x v="0"/>
    <x v="0"/>
    <x v="0"/>
    <n v="33"/>
  </r>
  <r>
    <n v="2929"/>
    <x v="0"/>
    <n v="484083"/>
    <x v="0"/>
    <x v="1"/>
    <x v="0"/>
    <x v="0"/>
    <x v="0"/>
    <n v="33"/>
  </r>
  <r>
    <n v="2930"/>
    <x v="0"/>
    <n v="437310"/>
    <x v="0"/>
    <x v="1"/>
    <x v="0"/>
    <x v="0"/>
    <x v="0"/>
    <n v="31"/>
  </r>
  <r>
    <n v="2931"/>
    <x v="0"/>
    <n v="330226.88"/>
    <x v="0"/>
    <x v="1"/>
    <x v="0"/>
    <x v="1"/>
    <x v="0"/>
    <n v="49"/>
  </r>
  <r>
    <n v="2932"/>
    <x v="0"/>
    <n v="3217274"/>
    <x v="1"/>
    <x v="0"/>
    <x v="0"/>
    <x v="0"/>
    <x v="0"/>
    <n v="80"/>
  </r>
  <r>
    <n v="2933"/>
    <x v="1"/>
    <n v="250000"/>
    <x v="0"/>
    <x v="1"/>
    <x v="0"/>
    <x v="1"/>
    <x v="0"/>
    <n v="53"/>
  </r>
  <r>
    <n v="2934"/>
    <x v="1"/>
    <n v="297046"/>
    <x v="2"/>
    <x v="1"/>
    <x v="0"/>
    <x v="0"/>
    <x v="0"/>
    <n v="55"/>
  </r>
  <r>
    <n v="2935"/>
    <x v="0"/>
    <n v="359544.27"/>
    <x v="6"/>
    <x v="1"/>
    <x v="0"/>
    <x v="1"/>
    <x v="0"/>
    <n v="66"/>
  </r>
  <r>
    <n v="2936"/>
    <x v="0"/>
    <n v="924999.9"/>
    <x v="0"/>
    <x v="1"/>
    <x v="0"/>
    <x v="0"/>
    <x v="0"/>
    <n v="27"/>
  </r>
  <r>
    <n v="2937"/>
    <x v="1"/>
    <n v="323296"/>
    <x v="2"/>
    <x v="1"/>
    <x v="0"/>
    <x v="1"/>
    <x v="0"/>
    <n v="38"/>
  </r>
  <r>
    <n v="2938"/>
    <x v="0"/>
    <n v="348000"/>
    <x v="0"/>
    <x v="1"/>
    <x v="0"/>
    <x v="0"/>
    <x v="1"/>
    <n v="19"/>
  </r>
  <r>
    <n v="2939"/>
    <x v="1"/>
    <n v="295000"/>
    <x v="2"/>
    <x v="1"/>
    <x v="0"/>
    <x v="1"/>
    <x v="0"/>
    <n v="33"/>
  </r>
  <r>
    <n v="2940"/>
    <x v="0"/>
    <n v="297045"/>
    <x v="3"/>
    <x v="1"/>
    <x v="0"/>
    <x v="0"/>
    <x v="0"/>
    <n v="49"/>
  </r>
  <r>
    <n v="2941"/>
    <x v="0"/>
    <n v="1889038"/>
    <x v="1"/>
    <x v="0"/>
    <x v="0"/>
    <x v="0"/>
    <x v="0"/>
    <n v="67"/>
  </r>
  <r>
    <n v="2942"/>
    <x v="1"/>
    <n v="1675853"/>
    <x v="1"/>
    <x v="0"/>
    <x v="0"/>
    <x v="0"/>
    <x v="0"/>
    <n v="55"/>
  </r>
  <r>
    <n v="2943"/>
    <x v="0"/>
    <n v="25000"/>
    <x v="0"/>
    <x v="1"/>
    <x v="0"/>
    <x v="0"/>
    <x v="0"/>
    <n v="18"/>
  </r>
  <r>
    <n v="2944"/>
    <x v="0"/>
    <n v="377730.1"/>
    <x v="0"/>
    <x v="1"/>
    <x v="0"/>
    <x v="0"/>
    <x v="0"/>
    <n v="46"/>
  </r>
  <r>
    <n v="2945"/>
    <x v="0"/>
    <n v="385411.82"/>
    <x v="0"/>
    <x v="1"/>
    <x v="0"/>
    <x v="0"/>
    <x v="0"/>
    <n v="24"/>
  </r>
  <r>
    <n v="2946"/>
    <x v="1"/>
    <n v="1621195"/>
    <x v="0"/>
    <x v="0"/>
    <x v="0"/>
    <x v="0"/>
    <x v="0"/>
    <n v="31"/>
  </r>
  <r>
    <n v="2947"/>
    <x v="1"/>
    <n v="782500"/>
    <x v="0"/>
    <x v="0"/>
    <x v="0"/>
    <x v="0"/>
    <x v="0"/>
    <n v="28"/>
  </r>
  <r>
    <n v="2948"/>
    <x v="0"/>
    <n v="467011"/>
    <x v="0"/>
    <x v="1"/>
    <x v="0"/>
    <x v="0"/>
    <x v="0"/>
    <n v="57"/>
  </r>
  <r>
    <n v="2949"/>
    <x v="1"/>
    <n v="240000"/>
    <x v="0"/>
    <x v="1"/>
    <x v="0"/>
    <x v="0"/>
    <x v="0"/>
    <n v="41"/>
  </r>
  <r>
    <n v="2950"/>
    <x v="1"/>
    <n v="806421.08"/>
    <x v="0"/>
    <x v="1"/>
    <x v="0"/>
    <x v="0"/>
    <x v="0"/>
    <n v="58"/>
  </r>
  <r>
    <n v="2951"/>
    <x v="1"/>
    <n v="400000"/>
    <x v="0"/>
    <x v="1"/>
    <x v="0"/>
    <x v="0"/>
    <x v="0"/>
    <n v="25"/>
  </r>
  <r>
    <n v="2952"/>
    <x v="0"/>
    <n v="299441"/>
    <x v="3"/>
    <x v="1"/>
    <x v="0"/>
    <x v="1"/>
    <x v="1"/>
    <n v="53"/>
  </r>
  <r>
    <n v="2953"/>
    <x v="0"/>
    <n v="377164.37"/>
    <x v="0"/>
    <x v="1"/>
    <x v="0"/>
    <x v="0"/>
    <x v="0"/>
    <n v="39"/>
  </r>
  <r>
    <n v="2954"/>
    <x v="1"/>
    <n v="523392"/>
    <x v="0"/>
    <x v="1"/>
    <x v="0"/>
    <x v="0"/>
    <x v="0"/>
    <n v="21"/>
  </r>
  <r>
    <n v="2955"/>
    <x v="0"/>
    <n v="297046"/>
    <x v="3"/>
    <x v="1"/>
    <x v="1"/>
    <x v="0"/>
    <x v="1"/>
    <n v="69"/>
  </r>
  <r>
    <n v="2956"/>
    <x v="1"/>
    <n v="397559.9"/>
    <x v="0"/>
    <x v="1"/>
    <x v="0"/>
    <x v="1"/>
    <x v="0"/>
    <n v="26"/>
  </r>
  <r>
    <n v="2957"/>
    <x v="0"/>
    <n v="566795.41"/>
    <x v="0"/>
    <x v="0"/>
    <x v="0"/>
    <x v="0"/>
    <x v="0"/>
    <n v="45"/>
  </r>
  <r>
    <n v="2958"/>
    <x v="0"/>
    <n v="590421.69999999995"/>
    <x v="0"/>
    <x v="0"/>
    <x v="0"/>
    <x v="0"/>
    <x v="0"/>
    <n v="34"/>
  </r>
  <r>
    <n v="2959"/>
    <x v="0"/>
    <n v="363833.34"/>
    <x v="0"/>
    <x v="1"/>
    <x v="0"/>
    <x v="0"/>
    <x v="0"/>
    <n v="33"/>
  </r>
  <r>
    <n v="2960"/>
    <x v="0"/>
    <n v="297046"/>
    <x v="3"/>
    <x v="1"/>
    <x v="0"/>
    <x v="1"/>
    <x v="1"/>
    <n v="36"/>
  </r>
  <r>
    <n v="2961"/>
    <x v="0"/>
    <n v="225000"/>
    <x v="0"/>
    <x v="1"/>
    <x v="0"/>
    <x v="1"/>
    <x v="1"/>
    <n v="47"/>
  </r>
  <r>
    <n v="2962"/>
    <x v="0"/>
    <n v="1054914.8899999999"/>
    <x v="0"/>
    <x v="0"/>
    <x v="0"/>
    <x v="0"/>
    <x v="0"/>
    <n v="50"/>
  </r>
  <r>
    <n v="2963"/>
    <x v="0"/>
    <n v="229028"/>
    <x v="0"/>
    <x v="1"/>
    <x v="0"/>
    <x v="0"/>
    <x v="0"/>
    <n v="20"/>
  </r>
  <r>
    <n v="2964"/>
    <x v="0"/>
    <n v="836076"/>
    <x v="0"/>
    <x v="0"/>
    <x v="0"/>
    <x v="0"/>
    <x v="0"/>
    <n v="32"/>
  </r>
  <r>
    <n v="2965"/>
    <x v="1"/>
    <n v="297046"/>
    <x v="3"/>
    <x v="1"/>
    <x v="0"/>
    <x v="0"/>
    <x v="1"/>
    <n v="38"/>
  </r>
  <r>
    <n v="2966"/>
    <x v="1"/>
    <n v="660259.69999999995"/>
    <x v="0"/>
    <x v="0"/>
    <x v="0"/>
    <x v="0"/>
    <x v="0"/>
    <n v="24"/>
  </r>
  <r>
    <n v="2967"/>
    <x v="1"/>
    <n v="297139"/>
    <x v="2"/>
    <x v="1"/>
    <x v="0"/>
    <x v="0"/>
    <x v="0"/>
    <n v="56"/>
  </r>
  <r>
    <n v="2968"/>
    <x v="1"/>
    <n v="1253343.1200000001"/>
    <x v="0"/>
    <x v="1"/>
    <x v="0"/>
    <x v="0"/>
    <x v="0"/>
    <n v="35"/>
  </r>
  <r>
    <n v="2969"/>
    <x v="0"/>
    <n v="297046"/>
    <x v="3"/>
    <x v="1"/>
    <x v="0"/>
    <x v="0"/>
    <x v="0"/>
    <n v="59"/>
  </r>
  <r>
    <n v="2970"/>
    <x v="0"/>
    <n v="392675"/>
    <x v="3"/>
    <x v="1"/>
    <x v="0"/>
    <x v="0"/>
    <x v="0"/>
    <n v="44"/>
  </r>
  <r>
    <n v="2971"/>
    <x v="1"/>
    <n v="300018"/>
    <x v="2"/>
    <x v="1"/>
    <x v="0"/>
    <x v="0"/>
    <x v="0"/>
    <n v="58"/>
  </r>
  <r>
    <n v="2972"/>
    <x v="1"/>
    <n v="127500"/>
    <x v="0"/>
    <x v="1"/>
    <x v="0"/>
    <x v="0"/>
    <x v="1"/>
    <n v="52"/>
  </r>
  <r>
    <n v="2973"/>
    <x v="1"/>
    <n v="296000"/>
    <x v="0"/>
    <x v="1"/>
    <x v="0"/>
    <x v="0"/>
    <x v="0"/>
    <n v="57"/>
  </r>
  <r>
    <n v="2974"/>
    <x v="1"/>
    <n v="64851.19"/>
    <x v="0"/>
    <x v="1"/>
    <x v="0"/>
    <x v="0"/>
    <x v="0"/>
    <n v="25"/>
  </r>
  <r>
    <n v="2975"/>
    <x v="1"/>
    <n v="10"/>
    <x v="0"/>
    <x v="0"/>
    <x v="0"/>
    <x v="0"/>
    <x v="0"/>
    <n v="51"/>
  </r>
  <r>
    <n v="2976"/>
    <x v="1"/>
    <n v="976868.32"/>
    <x v="0"/>
    <x v="1"/>
    <x v="0"/>
    <x v="0"/>
    <x v="0"/>
    <n v="37"/>
  </r>
  <r>
    <n v="2977"/>
    <x v="0"/>
    <n v="301783"/>
    <x v="0"/>
    <x v="1"/>
    <x v="0"/>
    <x v="0"/>
    <x v="1"/>
    <n v="36"/>
  </r>
  <r>
    <n v="2978"/>
    <x v="0"/>
    <n v="299647"/>
    <x v="2"/>
    <x v="1"/>
    <x v="0"/>
    <x v="0"/>
    <x v="0"/>
    <n v="62"/>
  </r>
  <r>
    <n v="2979"/>
    <x v="1"/>
    <n v="1893569.1"/>
    <x v="0"/>
    <x v="0"/>
    <x v="0"/>
    <x v="0"/>
    <x v="0"/>
    <n v="54"/>
  </r>
  <r>
    <n v="2980"/>
    <x v="0"/>
    <n v="173700"/>
    <x v="0"/>
    <x v="1"/>
    <x v="0"/>
    <x v="0"/>
    <x v="0"/>
    <n v="51"/>
  </r>
  <r>
    <n v="2981"/>
    <x v="1"/>
    <n v="766774"/>
    <x v="0"/>
    <x v="1"/>
    <x v="0"/>
    <x v="1"/>
    <x v="0"/>
    <n v="52"/>
  </r>
  <r>
    <n v="2982"/>
    <x v="0"/>
    <n v="291514"/>
    <x v="2"/>
    <x v="1"/>
    <x v="0"/>
    <x v="0"/>
    <x v="0"/>
    <n v="51"/>
  </r>
  <r>
    <n v="2983"/>
    <x v="0"/>
    <n v="490122"/>
    <x v="3"/>
    <x v="1"/>
    <x v="0"/>
    <x v="0"/>
    <x v="0"/>
    <n v="63"/>
  </r>
  <r>
    <n v="2984"/>
    <x v="1"/>
    <n v="299647"/>
    <x v="2"/>
    <x v="1"/>
    <x v="0"/>
    <x v="1"/>
    <x v="0"/>
    <n v="69"/>
  </r>
  <r>
    <n v="2985"/>
    <x v="0"/>
    <n v="297046"/>
    <x v="3"/>
    <x v="1"/>
    <x v="1"/>
    <x v="0"/>
    <x v="1"/>
    <n v="55"/>
  </r>
  <r>
    <n v="2986"/>
    <x v="1"/>
    <n v="300018"/>
    <x v="2"/>
    <x v="1"/>
    <x v="0"/>
    <x v="0"/>
    <x v="0"/>
    <n v="53"/>
  </r>
  <r>
    <n v="2987"/>
    <x v="0"/>
    <n v="321550"/>
    <x v="3"/>
    <x v="1"/>
    <x v="0"/>
    <x v="0"/>
    <x v="1"/>
    <n v="51"/>
  </r>
  <r>
    <n v="2988"/>
    <x v="0"/>
    <n v="422424"/>
    <x v="0"/>
    <x v="1"/>
    <x v="0"/>
    <x v="0"/>
    <x v="0"/>
    <n v="27"/>
  </r>
  <r>
    <n v="2989"/>
    <x v="1"/>
    <n v="351531.84"/>
    <x v="0"/>
    <x v="1"/>
    <x v="0"/>
    <x v="0"/>
    <x v="0"/>
    <n v="38"/>
  </r>
  <r>
    <n v="2990"/>
    <x v="0"/>
    <n v="356000"/>
    <x v="0"/>
    <x v="1"/>
    <x v="0"/>
    <x v="0"/>
    <x v="0"/>
    <n v="57"/>
  </r>
  <r>
    <n v="2991"/>
    <x v="1"/>
    <n v="278031"/>
    <x v="2"/>
    <x v="1"/>
    <x v="0"/>
    <x v="0"/>
    <x v="0"/>
    <n v="39"/>
  </r>
  <r>
    <n v="2992"/>
    <x v="0"/>
    <n v="2247500"/>
    <x v="0"/>
    <x v="1"/>
    <x v="0"/>
    <x v="0"/>
    <x v="0"/>
    <n v="45"/>
  </r>
  <r>
    <n v="2993"/>
    <x v="0"/>
    <n v="340000"/>
    <x v="0"/>
    <x v="1"/>
    <x v="0"/>
    <x v="0"/>
    <x v="0"/>
    <n v="34"/>
  </r>
  <r>
    <n v="2994"/>
    <x v="0"/>
    <n v="50000"/>
    <x v="0"/>
    <x v="1"/>
    <x v="0"/>
    <x v="1"/>
    <x v="1"/>
    <n v="53"/>
  </r>
  <r>
    <n v="2995"/>
    <x v="0"/>
    <n v="389718"/>
    <x v="0"/>
    <x v="1"/>
    <x v="0"/>
    <x v="0"/>
    <x v="0"/>
    <n v="41"/>
  </r>
  <r>
    <n v="2996"/>
    <x v="1"/>
    <n v="2032262.93"/>
    <x v="0"/>
    <x v="1"/>
    <x v="0"/>
    <x v="0"/>
    <x v="0"/>
    <n v="54"/>
  </r>
  <r>
    <n v="2997"/>
    <x v="1"/>
    <n v="89567"/>
    <x v="0"/>
    <x v="0"/>
    <x v="0"/>
    <x v="0"/>
    <x v="0"/>
    <n v="34"/>
  </r>
  <r>
    <n v="2998"/>
    <x v="0"/>
    <n v="316965"/>
    <x v="0"/>
    <x v="1"/>
    <x v="0"/>
    <x v="0"/>
    <x v="0"/>
    <n v="25"/>
  </r>
  <r>
    <n v="2999"/>
    <x v="1"/>
    <n v="347135"/>
    <x v="2"/>
    <x v="1"/>
    <x v="0"/>
    <x v="1"/>
    <x v="0"/>
    <n v="63"/>
  </r>
  <r>
    <n v="3000"/>
    <x v="1"/>
    <n v="1501649.3"/>
    <x v="0"/>
    <x v="1"/>
    <x v="0"/>
    <x v="1"/>
    <x v="0"/>
    <n v="35"/>
  </r>
  <r>
    <n v="3001"/>
    <x v="0"/>
    <n v="302470"/>
    <x v="3"/>
    <x v="1"/>
    <x v="0"/>
    <x v="0"/>
    <x v="0"/>
    <n v="61"/>
  </r>
  <r>
    <n v="3002"/>
    <x v="1"/>
    <n v="477140"/>
    <x v="0"/>
    <x v="0"/>
    <x v="0"/>
    <x v="0"/>
    <x v="0"/>
    <n v="48"/>
  </r>
  <r>
    <n v="3003"/>
    <x v="0"/>
    <n v="1194392"/>
    <x v="0"/>
    <x v="1"/>
    <x v="0"/>
    <x v="0"/>
    <x v="0"/>
    <n v="28"/>
  </r>
  <r>
    <n v="3004"/>
    <x v="1"/>
    <n v="1876023.5"/>
    <x v="0"/>
    <x v="0"/>
    <x v="0"/>
    <x v="0"/>
    <x v="0"/>
    <n v="46"/>
  </r>
  <r>
    <n v="3005"/>
    <x v="1"/>
    <n v="582000"/>
    <x v="0"/>
    <x v="1"/>
    <x v="0"/>
    <x v="0"/>
    <x v="0"/>
    <n v="23"/>
  </r>
  <r>
    <n v="3006"/>
    <x v="1"/>
    <n v="627691"/>
    <x v="0"/>
    <x v="0"/>
    <x v="0"/>
    <x v="0"/>
    <x v="0"/>
    <n v="41"/>
  </r>
  <r>
    <n v="3007"/>
    <x v="0"/>
    <n v="297046"/>
    <x v="2"/>
    <x v="1"/>
    <x v="0"/>
    <x v="0"/>
    <x v="0"/>
    <n v="59"/>
  </r>
  <r>
    <n v="3008"/>
    <x v="1"/>
    <n v="944226"/>
    <x v="0"/>
    <x v="0"/>
    <x v="0"/>
    <x v="0"/>
    <x v="1"/>
    <n v="40"/>
  </r>
  <r>
    <n v="3009"/>
    <x v="1"/>
    <n v="5249730"/>
    <x v="0"/>
    <x v="0"/>
    <x v="0"/>
    <x v="0"/>
    <x v="0"/>
    <n v="63"/>
  </r>
  <r>
    <n v="3010"/>
    <x v="1"/>
    <n v="737925"/>
    <x v="0"/>
    <x v="1"/>
    <x v="0"/>
    <x v="0"/>
    <x v="0"/>
    <n v="51"/>
  </r>
  <r>
    <n v="3011"/>
    <x v="1"/>
    <n v="700000"/>
    <x v="0"/>
    <x v="1"/>
    <x v="0"/>
    <x v="0"/>
    <x v="0"/>
    <n v="27"/>
  </r>
  <r>
    <n v="3012"/>
    <x v="0"/>
    <n v="278030"/>
    <x v="4"/>
    <x v="1"/>
    <x v="0"/>
    <x v="0"/>
    <x v="0"/>
    <n v="42"/>
  </r>
  <r>
    <n v="3013"/>
    <x v="0"/>
    <n v="398401.34"/>
    <x v="0"/>
    <x v="1"/>
    <x v="0"/>
    <x v="0"/>
    <x v="0"/>
    <n v="38"/>
  </r>
  <r>
    <n v="3014"/>
    <x v="0"/>
    <n v="361529.4"/>
    <x v="0"/>
    <x v="1"/>
    <x v="0"/>
    <x v="0"/>
    <x v="0"/>
    <n v="32"/>
  </r>
  <r>
    <n v="3015"/>
    <x v="0"/>
    <n v="2399594.0699999998"/>
    <x v="0"/>
    <x v="1"/>
    <x v="0"/>
    <x v="0"/>
    <x v="0"/>
    <n v="44"/>
  </r>
  <r>
    <n v="3016"/>
    <x v="1"/>
    <n v="610142"/>
    <x v="3"/>
    <x v="1"/>
    <x v="0"/>
    <x v="0"/>
    <x v="0"/>
    <n v="46"/>
  </r>
  <r>
    <n v="3017"/>
    <x v="0"/>
    <n v="1465627.44"/>
    <x v="1"/>
    <x v="0"/>
    <x v="0"/>
    <x v="0"/>
    <x v="0"/>
    <n v="61"/>
  </r>
  <r>
    <n v="3018"/>
    <x v="0"/>
    <n v="298500"/>
    <x v="2"/>
    <x v="1"/>
    <x v="0"/>
    <x v="1"/>
    <x v="0"/>
    <n v="27"/>
  </r>
  <r>
    <n v="3019"/>
    <x v="0"/>
    <n v="278030"/>
    <x v="4"/>
    <x v="1"/>
    <x v="0"/>
    <x v="0"/>
    <x v="0"/>
    <n v="50"/>
  </r>
  <r>
    <n v="3020"/>
    <x v="1"/>
    <n v="1921928.32"/>
    <x v="0"/>
    <x v="0"/>
    <x v="0"/>
    <x v="0"/>
    <x v="0"/>
    <n v="51"/>
  </r>
  <r>
    <n v="3021"/>
    <x v="0"/>
    <n v="639148"/>
    <x v="2"/>
    <x v="1"/>
    <x v="0"/>
    <x v="1"/>
    <x v="0"/>
    <n v="79"/>
  </r>
  <r>
    <n v="3022"/>
    <x v="1"/>
    <n v="322866"/>
    <x v="0"/>
    <x v="1"/>
    <x v="0"/>
    <x v="0"/>
    <x v="0"/>
    <n v="19"/>
  </r>
  <r>
    <n v="3023"/>
    <x v="0"/>
    <n v="405002.33"/>
    <x v="0"/>
    <x v="0"/>
    <x v="0"/>
    <x v="0"/>
    <x v="0"/>
    <n v="47"/>
  </r>
  <r>
    <n v="3024"/>
    <x v="0"/>
    <n v="297046"/>
    <x v="2"/>
    <x v="1"/>
    <x v="0"/>
    <x v="0"/>
    <x v="0"/>
    <n v="64"/>
  </r>
  <r>
    <n v="3025"/>
    <x v="1"/>
    <n v="651333.19999999995"/>
    <x v="0"/>
    <x v="0"/>
    <x v="0"/>
    <x v="0"/>
    <x v="0"/>
    <n v="36"/>
  </r>
  <r>
    <n v="3026"/>
    <x v="0"/>
    <n v="577384"/>
    <x v="0"/>
    <x v="1"/>
    <x v="0"/>
    <x v="0"/>
    <x v="0"/>
    <n v="41"/>
  </r>
  <r>
    <n v="3027"/>
    <x v="1"/>
    <n v="1207004.3999999999"/>
    <x v="0"/>
    <x v="0"/>
    <x v="0"/>
    <x v="0"/>
    <x v="0"/>
    <n v="45"/>
  </r>
  <r>
    <n v="3028"/>
    <x v="0"/>
    <n v="355880"/>
    <x v="0"/>
    <x v="1"/>
    <x v="0"/>
    <x v="0"/>
    <x v="0"/>
    <n v="41"/>
  </r>
  <r>
    <n v="3029"/>
    <x v="1"/>
    <n v="278030"/>
    <x v="4"/>
    <x v="1"/>
    <x v="0"/>
    <x v="0"/>
    <x v="0"/>
    <n v="40"/>
  </r>
  <r>
    <n v="3030"/>
    <x v="0"/>
    <n v="156631.5"/>
    <x v="1"/>
    <x v="0"/>
    <x v="0"/>
    <x v="0"/>
    <x v="0"/>
    <n v="91"/>
  </r>
  <r>
    <n v="3031"/>
    <x v="0"/>
    <n v="341207"/>
    <x v="0"/>
    <x v="1"/>
    <x v="0"/>
    <x v="0"/>
    <x v="1"/>
    <n v="38"/>
  </r>
  <r>
    <n v="3032"/>
    <x v="1"/>
    <n v="1517417.52"/>
    <x v="0"/>
    <x v="0"/>
    <x v="0"/>
    <x v="0"/>
    <x v="0"/>
    <n v="42"/>
  </r>
  <r>
    <n v="3033"/>
    <x v="0"/>
    <n v="292945.2"/>
    <x v="0"/>
    <x v="1"/>
    <x v="0"/>
    <x v="0"/>
    <x v="0"/>
    <n v="47"/>
  </r>
  <r>
    <n v="3034"/>
    <x v="0"/>
    <n v="514062"/>
    <x v="3"/>
    <x v="1"/>
    <x v="0"/>
    <x v="0"/>
    <x v="1"/>
    <n v="45"/>
  </r>
  <r>
    <n v="3035"/>
    <x v="1"/>
    <n v="192657.4"/>
    <x v="0"/>
    <x v="0"/>
    <x v="0"/>
    <x v="0"/>
    <x v="0"/>
    <n v="36"/>
  </r>
  <r>
    <n v="3036"/>
    <x v="0"/>
    <n v="331181"/>
    <x v="2"/>
    <x v="1"/>
    <x v="0"/>
    <x v="0"/>
    <x v="0"/>
    <n v="41"/>
  </r>
  <r>
    <n v="3037"/>
    <x v="0"/>
    <n v="1346208.75"/>
    <x v="0"/>
    <x v="1"/>
    <x v="0"/>
    <x v="0"/>
    <x v="0"/>
    <n v="38"/>
  </r>
  <r>
    <n v="3038"/>
    <x v="0"/>
    <n v="639143"/>
    <x v="6"/>
    <x v="1"/>
    <x v="0"/>
    <x v="1"/>
    <x v="0"/>
    <n v="75"/>
  </r>
  <r>
    <n v="3039"/>
    <x v="1"/>
    <n v="545338.75"/>
    <x v="0"/>
    <x v="0"/>
    <x v="0"/>
    <x v="0"/>
    <x v="0"/>
    <n v="27"/>
  </r>
  <r>
    <n v="3040"/>
    <x v="0"/>
    <n v="396543.85"/>
    <x v="0"/>
    <x v="1"/>
    <x v="0"/>
    <x v="0"/>
    <x v="0"/>
    <n v="27"/>
  </r>
  <r>
    <n v="3041"/>
    <x v="1"/>
    <n v="941448"/>
    <x v="0"/>
    <x v="0"/>
    <x v="0"/>
    <x v="0"/>
    <x v="0"/>
    <n v="27"/>
  </r>
  <r>
    <n v="3042"/>
    <x v="1"/>
    <n v="929129"/>
    <x v="0"/>
    <x v="0"/>
    <x v="0"/>
    <x v="0"/>
    <x v="0"/>
    <n v="38"/>
  </r>
  <r>
    <n v="3043"/>
    <x v="0"/>
    <n v="352881"/>
    <x v="2"/>
    <x v="1"/>
    <x v="0"/>
    <x v="1"/>
    <x v="0"/>
    <n v="57"/>
  </r>
  <r>
    <n v="3044"/>
    <x v="0"/>
    <n v="340369.08"/>
    <x v="0"/>
    <x v="1"/>
    <x v="0"/>
    <x v="0"/>
    <x v="0"/>
    <n v="29"/>
  </r>
  <r>
    <n v="3045"/>
    <x v="0"/>
    <n v="358468"/>
    <x v="0"/>
    <x v="1"/>
    <x v="0"/>
    <x v="0"/>
    <x v="0"/>
    <n v="42"/>
  </r>
  <r>
    <n v="3046"/>
    <x v="0"/>
    <n v="814688"/>
    <x v="0"/>
    <x v="1"/>
    <x v="0"/>
    <x v="0"/>
    <x v="0"/>
    <n v="36"/>
  </r>
  <r>
    <n v="3047"/>
    <x v="1"/>
    <n v="358640"/>
    <x v="2"/>
    <x v="1"/>
    <x v="0"/>
    <x v="1"/>
    <x v="0"/>
    <n v="67"/>
  </r>
  <r>
    <n v="3048"/>
    <x v="1"/>
    <n v="1324052"/>
    <x v="0"/>
    <x v="0"/>
    <x v="0"/>
    <x v="0"/>
    <x v="1"/>
    <n v="43"/>
  </r>
  <r>
    <n v="3049"/>
    <x v="0"/>
    <n v="298018"/>
    <x v="2"/>
    <x v="1"/>
    <x v="0"/>
    <x v="0"/>
    <x v="0"/>
    <n v="29"/>
  </r>
  <r>
    <n v="3050"/>
    <x v="0"/>
    <n v="316030"/>
    <x v="0"/>
    <x v="1"/>
    <x v="0"/>
    <x v="0"/>
    <x v="0"/>
    <n v="52"/>
  </r>
  <r>
    <n v="3051"/>
    <x v="0"/>
    <n v="304299.8"/>
    <x v="1"/>
    <x v="0"/>
    <x v="0"/>
    <x v="0"/>
    <x v="0"/>
    <n v="55"/>
  </r>
  <r>
    <n v="3052"/>
    <x v="1"/>
    <n v="297046"/>
    <x v="2"/>
    <x v="1"/>
    <x v="0"/>
    <x v="0"/>
    <x v="1"/>
    <n v="36"/>
  </r>
  <r>
    <n v="3053"/>
    <x v="0"/>
    <n v="106560"/>
    <x v="0"/>
    <x v="1"/>
    <x v="0"/>
    <x v="0"/>
    <x v="0"/>
    <n v="47"/>
  </r>
  <r>
    <n v="3054"/>
    <x v="1"/>
    <n v="407609"/>
    <x v="3"/>
    <x v="1"/>
    <x v="0"/>
    <x v="0"/>
    <x v="0"/>
    <n v="59"/>
  </r>
  <r>
    <n v="3055"/>
    <x v="0"/>
    <n v="639148"/>
    <x v="3"/>
    <x v="1"/>
    <x v="0"/>
    <x v="0"/>
    <x v="0"/>
    <n v="53"/>
  </r>
  <r>
    <n v="3056"/>
    <x v="0"/>
    <n v="405063"/>
    <x v="3"/>
    <x v="1"/>
    <x v="0"/>
    <x v="0"/>
    <x v="1"/>
    <n v="42"/>
  </r>
  <r>
    <n v="3057"/>
    <x v="1"/>
    <n v="1828114.74"/>
    <x v="0"/>
    <x v="0"/>
    <x v="0"/>
    <x v="0"/>
    <x v="0"/>
    <n v="33"/>
  </r>
  <r>
    <n v="3058"/>
    <x v="1"/>
    <n v="383625"/>
    <x v="0"/>
    <x v="1"/>
    <x v="0"/>
    <x v="0"/>
    <x v="0"/>
    <n v="26"/>
  </r>
  <r>
    <n v="3059"/>
    <x v="0"/>
    <n v="278030"/>
    <x v="4"/>
    <x v="1"/>
    <x v="0"/>
    <x v="0"/>
    <x v="0"/>
    <n v="26"/>
  </r>
  <r>
    <n v="3060"/>
    <x v="1"/>
    <n v="381783.6"/>
    <x v="0"/>
    <x v="1"/>
    <x v="0"/>
    <x v="0"/>
    <x v="0"/>
    <n v="31"/>
  </r>
  <r>
    <n v="3061"/>
    <x v="1"/>
    <n v="485000"/>
    <x v="0"/>
    <x v="1"/>
    <x v="0"/>
    <x v="0"/>
    <x v="0"/>
    <n v="39"/>
  </r>
  <r>
    <n v="3062"/>
    <x v="0"/>
    <n v="301566"/>
    <x v="3"/>
    <x v="1"/>
    <x v="0"/>
    <x v="0"/>
    <x v="1"/>
    <n v="28"/>
  </r>
  <r>
    <n v="3063"/>
    <x v="0"/>
    <n v="1492800.6"/>
    <x v="0"/>
    <x v="0"/>
    <x v="0"/>
    <x v="0"/>
    <x v="0"/>
    <n v="37"/>
  </r>
  <r>
    <n v="3064"/>
    <x v="1"/>
    <n v="749840"/>
    <x v="0"/>
    <x v="1"/>
    <x v="0"/>
    <x v="0"/>
    <x v="0"/>
    <n v="23"/>
  </r>
  <r>
    <n v="3065"/>
    <x v="1"/>
    <n v="371527"/>
    <x v="0"/>
    <x v="1"/>
    <x v="0"/>
    <x v="0"/>
    <x v="0"/>
    <n v="35"/>
  </r>
  <r>
    <n v="3066"/>
    <x v="1"/>
    <n v="297044"/>
    <x v="2"/>
    <x v="1"/>
    <x v="0"/>
    <x v="1"/>
    <x v="1"/>
    <n v="33"/>
  </r>
  <r>
    <n v="3067"/>
    <x v="1"/>
    <n v="1498971"/>
    <x v="0"/>
    <x v="0"/>
    <x v="0"/>
    <x v="0"/>
    <x v="1"/>
    <n v="42"/>
  </r>
  <r>
    <n v="3068"/>
    <x v="0"/>
    <n v="611409"/>
    <x v="3"/>
    <x v="1"/>
    <x v="0"/>
    <x v="0"/>
    <x v="0"/>
    <n v="45"/>
  </r>
  <r>
    <n v="3069"/>
    <x v="1"/>
    <n v="390655"/>
    <x v="1"/>
    <x v="0"/>
    <x v="0"/>
    <x v="0"/>
    <x v="0"/>
    <n v="57"/>
  </r>
  <r>
    <n v="3070"/>
    <x v="0"/>
    <n v="406358"/>
    <x v="3"/>
    <x v="1"/>
    <x v="0"/>
    <x v="1"/>
    <x v="1"/>
    <n v="71"/>
  </r>
  <r>
    <n v="3071"/>
    <x v="1"/>
    <n v="148986.9"/>
    <x v="0"/>
    <x v="0"/>
    <x v="0"/>
    <x v="0"/>
    <x v="0"/>
    <n v="28"/>
  </r>
  <r>
    <n v="3072"/>
    <x v="1"/>
    <n v="1044634.5"/>
    <x v="0"/>
    <x v="0"/>
    <x v="0"/>
    <x v="0"/>
    <x v="0"/>
    <n v="37"/>
  </r>
  <r>
    <n v="3073"/>
    <x v="1"/>
    <n v="377729.94"/>
    <x v="0"/>
    <x v="1"/>
    <x v="0"/>
    <x v="0"/>
    <x v="0"/>
    <n v="40"/>
  </r>
  <r>
    <n v="3074"/>
    <x v="0"/>
    <n v="75000"/>
    <x v="0"/>
    <x v="1"/>
    <x v="0"/>
    <x v="0"/>
    <x v="0"/>
    <n v="29"/>
  </r>
  <r>
    <n v="3075"/>
    <x v="1"/>
    <n v="341091"/>
    <x v="0"/>
    <x v="1"/>
    <x v="0"/>
    <x v="0"/>
    <x v="0"/>
    <n v="43"/>
  </r>
  <r>
    <n v="3076"/>
    <x v="1"/>
    <n v="297045"/>
    <x v="2"/>
    <x v="1"/>
    <x v="0"/>
    <x v="0"/>
    <x v="0"/>
    <n v="54"/>
  </r>
  <r>
    <n v="3077"/>
    <x v="0"/>
    <n v="300000"/>
    <x v="0"/>
    <x v="1"/>
    <x v="0"/>
    <x v="1"/>
    <x v="0"/>
    <n v="33"/>
  </r>
  <r>
    <n v="3078"/>
    <x v="0"/>
    <n v="488266.33"/>
    <x v="0"/>
    <x v="1"/>
    <x v="0"/>
    <x v="0"/>
    <x v="0"/>
    <n v="31"/>
  </r>
  <r>
    <n v="3079"/>
    <x v="0"/>
    <n v="278031"/>
    <x v="2"/>
    <x v="1"/>
    <x v="1"/>
    <x v="0"/>
    <x v="1"/>
    <n v="47"/>
  </r>
  <r>
    <n v="3080"/>
    <x v="0"/>
    <n v="705577.5"/>
    <x v="0"/>
    <x v="1"/>
    <x v="0"/>
    <x v="0"/>
    <x v="0"/>
    <n v="53"/>
  </r>
  <r>
    <n v="3081"/>
    <x v="0"/>
    <n v="1291732"/>
    <x v="0"/>
    <x v="0"/>
    <x v="0"/>
    <x v="0"/>
    <x v="0"/>
    <n v="49"/>
  </r>
  <r>
    <n v="3082"/>
    <x v="0"/>
    <n v="786256.75"/>
    <x v="0"/>
    <x v="0"/>
    <x v="0"/>
    <x v="0"/>
    <x v="0"/>
    <n v="26"/>
  </r>
  <r>
    <n v="3083"/>
    <x v="1"/>
    <n v="385548"/>
    <x v="3"/>
    <x v="1"/>
    <x v="0"/>
    <x v="0"/>
    <x v="1"/>
    <n v="37"/>
  </r>
  <r>
    <n v="3084"/>
    <x v="0"/>
    <n v="793190.96"/>
    <x v="0"/>
    <x v="1"/>
    <x v="0"/>
    <x v="0"/>
    <x v="0"/>
    <n v="59"/>
  </r>
  <r>
    <n v="3085"/>
    <x v="0"/>
    <n v="297046"/>
    <x v="3"/>
    <x v="1"/>
    <x v="0"/>
    <x v="0"/>
    <x v="0"/>
    <n v="60"/>
  </r>
  <r>
    <n v="3086"/>
    <x v="1"/>
    <n v="1762215.6"/>
    <x v="0"/>
    <x v="0"/>
    <x v="0"/>
    <x v="0"/>
    <x v="0"/>
    <n v="57"/>
  </r>
  <r>
    <n v="3087"/>
    <x v="1"/>
    <n v="615850.17000000004"/>
    <x v="0"/>
    <x v="1"/>
    <x v="0"/>
    <x v="0"/>
    <x v="0"/>
    <n v="53"/>
  </r>
  <r>
    <n v="3088"/>
    <x v="0"/>
    <n v="299647"/>
    <x v="2"/>
    <x v="1"/>
    <x v="0"/>
    <x v="0"/>
    <x v="1"/>
    <n v="46"/>
  </r>
  <r>
    <n v="3089"/>
    <x v="0"/>
    <n v="1400000"/>
    <x v="0"/>
    <x v="1"/>
    <x v="0"/>
    <x v="0"/>
    <x v="0"/>
    <n v="68"/>
  </r>
  <r>
    <n v="3090"/>
    <x v="1"/>
    <n v="370682.66"/>
    <x v="0"/>
    <x v="1"/>
    <x v="0"/>
    <x v="0"/>
    <x v="1"/>
    <n v="50"/>
  </r>
  <r>
    <n v="3091"/>
    <x v="0"/>
    <n v="299441"/>
    <x v="3"/>
    <x v="1"/>
    <x v="0"/>
    <x v="1"/>
    <x v="1"/>
    <n v="40"/>
  </r>
  <r>
    <n v="3092"/>
    <x v="1"/>
    <n v="1095319"/>
    <x v="0"/>
    <x v="0"/>
    <x v="0"/>
    <x v="0"/>
    <x v="1"/>
    <n v="28"/>
  </r>
  <r>
    <n v="3093"/>
    <x v="0"/>
    <n v="298698"/>
    <x v="0"/>
    <x v="1"/>
    <x v="0"/>
    <x v="1"/>
    <x v="0"/>
    <n v="49"/>
  </r>
  <r>
    <n v="3094"/>
    <x v="1"/>
    <n v="1248224.55"/>
    <x v="0"/>
    <x v="1"/>
    <x v="0"/>
    <x v="0"/>
    <x v="0"/>
    <n v="35"/>
  </r>
  <r>
    <n v="3095"/>
    <x v="1"/>
    <n v="329333.44"/>
    <x v="0"/>
    <x v="1"/>
    <x v="0"/>
    <x v="0"/>
    <x v="0"/>
    <n v="43"/>
  </r>
  <r>
    <n v="3096"/>
    <x v="0"/>
    <n v="465084.15999999997"/>
    <x v="0"/>
    <x v="1"/>
    <x v="0"/>
    <x v="0"/>
    <x v="0"/>
    <n v="27"/>
  </r>
  <r>
    <n v="3097"/>
    <x v="1"/>
    <n v="446160"/>
    <x v="0"/>
    <x v="1"/>
    <x v="0"/>
    <x v="1"/>
    <x v="0"/>
    <n v="29"/>
  </r>
  <r>
    <n v="3098"/>
    <x v="0"/>
    <n v="1484376"/>
    <x v="0"/>
    <x v="1"/>
    <x v="0"/>
    <x v="0"/>
    <x v="0"/>
    <n v="55"/>
  </r>
  <r>
    <n v="3099"/>
    <x v="0"/>
    <n v="604899.99"/>
    <x v="0"/>
    <x v="1"/>
    <x v="0"/>
    <x v="0"/>
    <x v="0"/>
    <n v="22"/>
  </r>
  <r>
    <n v="3100"/>
    <x v="0"/>
    <n v="758002.24"/>
    <x v="0"/>
    <x v="1"/>
    <x v="0"/>
    <x v="0"/>
    <x v="0"/>
    <n v="32"/>
  </r>
  <r>
    <n v="3101"/>
    <x v="1"/>
    <n v="146988"/>
    <x v="0"/>
    <x v="1"/>
    <x v="0"/>
    <x v="0"/>
    <x v="0"/>
    <n v="36"/>
  </r>
  <r>
    <n v="3102"/>
    <x v="0"/>
    <n v="278031"/>
    <x v="2"/>
    <x v="1"/>
    <x v="1"/>
    <x v="0"/>
    <x v="0"/>
    <n v="34"/>
  </r>
  <r>
    <n v="3103"/>
    <x v="1"/>
    <n v="477903"/>
    <x v="3"/>
    <x v="1"/>
    <x v="0"/>
    <x v="0"/>
    <x v="0"/>
    <n v="51"/>
  </r>
  <r>
    <n v="3104"/>
    <x v="0"/>
    <n v="744238"/>
    <x v="1"/>
    <x v="0"/>
    <x v="0"/>
    <x v="0"/>
    <x v="0"/>
    <n v="56"/>
  </r>
  <r>
    <n v="3105"/>
    <x v="1"/>
    <n v="297046"/>
    <x v="2"/>
    <x v="1"/>
    <x v="0"/>
    <x v="0"/>
    <x v="0"/>
    <n v="60"/>
  </r>
  <r>
    <n v="3106"/>
    <x v="0"/>
    <n v="1353797"/>
    <x v="0"/>
    <x v="0"/>
    <x v="0"/>
    <x v="0"/>
    <x v="1"/>
    <n v="44"/>
  </r>
  <r>
    <n v="3107"/>
    <x v="1"/>
    <n v="486013"/>
    <x v="3"/>
    <x v="1"/>
    <x v="0"/>
    <x v="0"/>
    <x v="0"/>
    <n v="63"/>
  </r>
  <r>
    <n v="3108"/>
    <x v="0"/>
    <n v="278030"/>
    <x v="4"/>
    <x v="1"/>
    <x v="0"/>
    <x v="0"/>
    <x v="0"/>
    <n v="33"/>
  </r>
  <r>
    <n v="3109"/>
    <x v="1"/>
    <n v="278030"/>
    <x v="4"/>
    <x v="1"/>
    <x v="0"/>
    <x v="0"/>
    <x v="0"/>
    <n v="40"/>
  </r>
  <r>
    <n v="3110"/>
    <x v="0"/>
    <n v="255744"/>
    <x v="0"/>
    <x v="1"/>
    <x v="0"/>
    <x v="0"/>
    <x v="1"/>
    <n v="26"/>
  </r>
  <r>
    <n v="3111"/>
    <x v="0"/>
    <n v="1602326.3"/>
    <x v="0"/>
    <x v="0"/>
    <x v="0"/>
    <x v="0"/>
    <x v="0"/>
    <n v="62"/>
  </r>
  <r>
    <n v="3112"/>
    <x v="0"/>
    <n v="356455"/>
    <x v="3"/>
    <x v="1"/>
    <x v="0"/>
    <x v="0"/>
    <x v="1"/>
    <n v="41"/>
  </r>
  <r>
    <n v="3113"/>
    <x v="0"/>
    <n v="389940"/>
    <x v="3"/>
    <x v="1"/>
    <x v="0"/>
    <x v="0"/>
    <x v="1"/>
    <n v="47"/>
  </r>
  <r>
    <n v="3114"/>
    <x v="1"/>
    <n v="300018"/>
    <x v="2"/>
    <x v="1"/>
    <x v="0"/>
    <x v="0"/>
    <x v="0"/>
    <n v="43"/>
  </r>
  <r>
    <n v="3115"/>
    <x v="1"/>
    <n v="110300"/>
    <x v="0"/>
    <x v="1"/>
    <x v="0"/>
    <x v="0"/>
    <x v="0"/>
    <n v="53"/>
  </r>
  <r>
    <n v="3116"/>
    <x v="0"/>
    <n v="247406.29"/>
    <x v="0"/>
    <x v="1"/>
    <x v="0"/>
    <x v="0"/>
    <x v="0"/>
    <n v="33"/>
  </r>
  <r>
    <n v="3117"/>
    <x v="0"/>
    <n v="594092"/>
    <x v="3"/>
    <x v="1"/>
    <x v="0"/>
    <x v="0"/>
    <x v="1"/>
    <n v="62"/>
  </r>
  <r>
    <n v="3118"/>
    <x v="1"/>
    <n v="297046"/>
    <x v="3"/>
    <x v="1"/>
    <x v="0"/>
    <x v="0"/>
    <x v="1"/>
    <n v="40"/>
  </r>
  <r>
    <n v="3119"/>
    <x v="0"/>
    <n v="546000"/>
    <x v="0"/>
    <x v="1"/>
    <x v="0"/>
    <x v="0"/>
    <x v="0"/>
    <n v="54"/>
  </r>
  <r>
    <n v="3120"/>
    <x v="0"/>
    <n v="3446699"/>
    <x v="0"/>
    <x v="0"/>
    <x v="0"/>
    <x v="0"/>
    <x v="0"/>
    <n v="57"/>
  </r>
  <r>
    <n v="3121"/>
    <x v="0"/>
    <n v="442605.85"/>
    <x v="0"/>
    <x v="1"/>
    <x v="0"/>
    <x v="0"/>
    <x v="0"/>
    <n v="22"/>
  </r>
  <r>
    <n v="3122"/>
    <x v="0"/>
    <n v="1326601"/>
    <x v="1"/>
    <x v="0"/>
    <x v="0"/>
    <x v="0"/>
    <x v="0"/>
    <n v="72"/>
  </r>
  <r>
    <n v="3123"/>
    <x v="0"/>
    <n v="300018"/>
    <x v="3"/>
    <x v="1"/>
    <x v="0"/>
    <x v="1"/>
    <x v="1"/>
    <n v="45"/>
  </r>
  <r>
    <n v="3124"/>
    <x v="1"/>
    <n v="299000"/>
    <x v="3"/>
    <x v="1"/>
    <x v="0"/>
    <x v="0"/>
    <x v="0"/>
    <n v="28"/>
  </r>
  <r>
    <n v="3125"/>
    <x v="0"/>
    <n v="296540"/>
    <x v="3"/>
    <x v="1"/>
    <x v="0"/>
    <x v="0"/>
    <x v="1"/>
    <n v="44"/>
  </r>
  <r>
    <n v="3126"/>
    <x v="0"/>
    <n v="639148"/>
    <x v="2"/>
    <x v="1"/>
    <x v="0"/>
    <x v="1"/>
    <x v="0"/>
    <n v="76"/>
  </r>
  <r>
    <n v="3127"/>
    <x v="0"/>
    <n v="616500"/>
    <x v="0"/>
    <x v="1"/>
    <x v="0"/>
    <x v="0"/>
    <x v="0"/>
    <n v="21"/>
  </r>
  <r>
    <n v="3128"/>
    <x v="1"/>
    <n v="557959.78"/>
    <x v="0"/>
    <x v="0"/>
    <x v="0"/>
    <x v="0"/>
    <x v="0"/>
    <n v="30"/>
  </r>
  <r>
    <n v="3129"/>
    <x v="0"/>
    <n v="594267.31999999995"/>
    <x v="0"/>
    <x v="1"/>
    <x v="0"/>
    <x v="0"/>
    <x v="0"/>
    <n v="34"/>
  </r>
  <r>
    <n v="3130"/>
    <x v="0"/>
    <n v="375277"/>
    <x v="0"/>
    <x v="0"/>
    <x v="0"/>
    <x v="0"/>
    <x v="0"/>
    <n v="63"/>
  </r>
  <r>
    <n v="3131"/>
    <x v="0"/>
    <n v="153968"/>
    <x v="0"/>
    <x v="1"/>
    <x v="0"/>
    <x v="0"/>
    <x v="0"/>
    <n v="42"/>
  </r>
  <r>
    <n v="3132"/>
    <x v="0"/>
    <n v="352314"/>
    <x v="3"/>
    <x v="1"/>
    <x v="0"/>
    <x v="0"/>
    <x v="1"/>
    <n v="37"/>
  </r>
  <r>
    <n v="3133"/>
    <x v="0"/>
    <n v="1389242.41"/>
    <x v="0"/>
    <x v="1"/>
    <x v="0"/>
    <x v="0"/>
    <x v="0"/>
    <n v="45"/>
  </r>
  <r>
    <n v="3134"/>
    <x v="0"/>
    <n v="376977.2"/>
    <x v="0"/>
    <x v="0"/>
    <x v="0"/>
    <x v="0"/>
    <x v="0"/>
    <n v="47"/>
  </r>
  <r>
    <n v="3135"/>
    <x v="0"/>
    <n v="350955"/>
    <x v="0"/>
    <x v="1"/>
    <x v="0"/>
    <x v="0"/>
    <x v="0"/>
    <n v="41"/>
  </r>
  <r>
    <n v="3136"/>
    <x v="1"/>
    <n v="1275143"/>
    <x v="0"/>
    <x v="1"/>
    <x v="0"/>
    <x v="0"/>
    <x v="0"/>
    <n v="53"/>
  </r>
  <r>
    <n v="3137"/>
    <x v="1"/>
    <n v="666437.5"/>
    <x v="0"/>
    <x v="0"/>
    <x v="0"/>
    <x v="0"/>
    <x v="0"/>
    <n v="26"/>
  </r>
  <r>
    <n v="3138"/>
    <x v="0"/>
    <n v="10652"/>
    <x v="0"/>
    <x v="1"/>
    <x v="0"/>
    <x v="1"/>
    <x v="0"/>
    <n v="23"/>
  </r>
  <r>
    <n v="3139"/>
    <x v="0"/>
    <n v="698559.5"/>
    <x v="0"/>
    <x v="0"/>
    <x v="0"/>
    <x v="0"/>
    <x v="0"/>
    <n v="31"/>
  </r>
  <r>
    <n v="3140"/>
    <x v="1"/>
    <n v="150000"/>
    <x v="0"/>
    <x v="1"/>
    <x v="0"/>
    <x v="0"/>
    <x v="0"/>
    <n v="21"/>
  </r>
  <r>
    <n v="3141"/>
    <x v="1"/>
    <n v="406159.28"/>
    <x v="0"/>
    <x v="1"/>
    <x v="0"/>
    <x v="0"/>
    <x v="0"/>
    <n v="25"/>
  </r>
  <r>
    <n v="3142"/>
    <x v="1"/>
    <n v="801190.2"/>
    <x v="0"/>
    <x v="1"/>
    <x v="0"/>
    <x v="0"/>
    <x v="0"/>
    <n v="43"/>
  </r>
  <r>
    <n v="3143"/>
    <x v="0"/>
    <n v="980353.5"/>
    <x v="0"/>
    <x v="0"/>
    <x v="0"/>
    <x v="0"/>
    <x v="0"/>
    <n v="34"/>
  </r>
  <r>
    <n v="3144"/>
    <x v="0"/>
    <n v="847403.34"/>
    <x v="0"/>
    <x v="1"/>
    <x v="0"/>
    <x v="0"/>
    <x v="0"/>
    <n v="45"/>
  </r>
  <r>
    <n v="3145"/>
    <x v="0"/>
    <n v="295505"/>
    <x v="0"/>
    <x v="1"/>
    <x v="0"/>
    <x v="0"/>
    <x v="0"/>
    <n v="36"/>
  </r>
  <r>
    <n v="3146"/>
    <x v="0"/>
    <n v="297046"/>
    <x v="2"/>
    <x v="1"/>
    <x v="0"/>
    <x v="0"/>
    <x v="0"/>
    <n v="25"/>
  </r>
  <r>
    <n v="3147"/>
    <x v="1"/>
    <n v="457220"/>
    <x v="0"/>
    <x v="0"/>
    <x v="0"/>
    <x v="0"/>
    <x v="0"/>
    <n v="25"/>
  </r>
  <r>
    <n v="3148"/>
    <x v="0"/>
    <n v="458557"/>
    <x v="3"/>
    <x v="1"/>
    <x v="0"/>
    <x v="0"/>
    <x v="1"/>
    <n v="33"/>
  </r>
  <r>
    <n v="3149"/>
    <x v="1"/>
    <n v="308439"/>
    <x v="3"/>
    <x v="1"/>
    <x v="0"/>
    <x v="0"/>
    <x v="1"/>
    <n v="31"/>
  </r>
  <r>
    <n v="3150"/>
    <x v="1"/>
    <n v="456605"/>
    <x v="1"/>
    <x v="0"/>
    <x v="0"/>
    <x v="0"/>
    <x v="0"/>
    <n v="67"/>
  </r>
  <r>
    <n v="3151"/>
    <x v="1"/>
    <n v="1542959.58"/>
    <x v="0"/>
    <x v="1"/>
    <x v="0"/>
    <x v="0"/>
    <x v="0"/>
    <n v="58"/>
  </r>
  <r>
    <n v="3152"/>
    <x v="0"/>
    <n v="297046"/>
    <x v="3"/>
    <x v="1"/>
    <x v="0"/>
    <x v="0"/>
    <x v="0"/>
    <n v="52"/>
  </r>
  <r>
    <n v="3153"/>
    <x v="0"/>
    <n v="433254"/>
    <x v="3"/>
    <x v="1"/>
    <x v="0"/>
    <x v="0"/>
    <x v="1"/>
    <n v="59"/>
  </r>
  <r>
    <n v="3154"/>
    <x v="0"/>
    <n v="471223.1"/>
    <x v="0"/>
    <x v="1"/>
    <x v="0"/>
    <x v="0"/>
    <x v="0"/>
    <n v="23"/>
  </r>
  <r>
    <n v="3155"/>
    <x v="1"/>
    <n v="532710.84"/>
    <x v="0"/>
    <x v="0"/>
    <x v="0"/>
    <x v="0"/>
    <x v="0"/>
    <n v="44"/>
  </r>
  <r>
    <n v="3156"/>
    <x v="0"/>
    <n v="800000"/>
    <x v="0"/>
    <x v="1"/>
    <x v="0"/>
    <x v="0"/>
    <x v="0"/>
    <n v="35"/>
  </r>
  <r>
    <n v="3157"/>
    <x v="1"/>
    <n v="2467875.73"/>
    <x v="0"/>
    <x v="0"/>
    <x v="0"/>
    <x v="0"/>
    <x v="0"/>
    <n v="31"/>
  </r>
  <r>
    <n v="3158"/>
    <x v="1"/>
    <n v="384515.19"/>
    <x v="0"/>
    <x v="1"/>
    <x v="0"/>
    <x v="0"/>
    <x v="0"/>
    <n v="26"/>
  </r>
  <r>
    <n v="3159"/>
    <x v="0"/>
    <n v="784810.69"/>
    <x v="0"/>
    <x v="0"/>
    <x v="0"/>
    <x v="0"/>
    <x v="0"/>
    <n v="35"/>
  </r>
  <r>
    <n v="3160"/>
    <x v="1"/>
    <n v="532793"/>
    <x v="0"/>
    <x v="1"/>
    <x v="0"/>
    <x v="0"/>
    <x v="0"/>
    <n v="47"/>
  </r>
  <r>
    <n v="3161"/>
    <x v="0"/>
    <n v="388390"/>
    <x v="0"/>
    <x v="1"/>
    <x v="0"/>
    <x v="0"/>
    <x v="0"/>
    <n v="55"/>
  </r>
  <r>
    <n v="3162"/>
    <x v="1"/>
    <n v="410367"/>
    <x v="0"/>
    <x v="1"/>
    <x v="0"/>
    <x v="0"/>
    <x v="0"/>
    <n v="38"/>
  </r>
  <r>
    <n v="3163"/>
    <x v="0"/>
    <n v="1583534"/>
    <x v="0"/>
    <x v="0"/>
    <x v="0"/>
    <x v="0"/>
    <x v="0"/>
    <n v="59"/>
  </r>
  <r>
    <n v="3164"/>
    <x v="0"/>
    <n v="356455"/>
    <x v="3"/>
    <x v="1"/>
    <x v="0"/>
    <x v="0"/>
    <x v="1"/>
    <n v="36"/>
  </r>
  <r>
    <n v="3165"/>
    <x v="1"/>
    <n v="125727.03999999999"/>
    <x v="1"/>
    <x v="0"/>
    <x v="0"/>
    <x v="0"/>
    <x v="0"/>
    <n v="73"/>
  </r>
  <r>
    <n v="3166"/>
    <x v="0"/>
    <n v="268811.75"/>
    <x v="0"/>
    <x v="0"/>
    <x v="0"/>
    <x v="0"/>
    <x v="0"/>
    <n v="33"/>
  </r>
  <r>
    <n v="3167"/>
    <x v="0"/>
    <n v="406824"/>
    <x v="0"/>
    <x v="1"/>
    <x v="0"/>
    <x v="0"/>
    <x v="0"/>
    <n v="25"/>
  </r>
  <r>
    <n v="3168"/>
    <x v="0"/>
    <n v="1872119"/>
    <x v="0"/>
    <x v="0"/>
    <x v="0"/>
    <x v="0"/>
    <x v="0"/>
    <n v="37"/>
  </r>
  <r>
    <n v="3169"/>
    <x v="0"/>
    <n v="1562879"/>
    <x v="0"/>
    <x v="0"/>
    <x v="0"/>
    <x v="0"/>
    <x v="1"/>
    <n v="42"/>
  </r>
  <r>
    <n v="3170"/>
    <x v="1"/>
    <n v="501500"/>
    <x v="0"/>
    <x v="1"/>
    <x v="0"/>
    <x v="0"/>
    <x v="1"/>
    <n v="55"/>
  </r>
  <r>
    <n v="3171"/>
    <x v="1"/>
    <n v="458371"/>
    <x v="0"/>
    <x v="0"/>
    <x v="0"/>
    <x v="0"/>
    <x v="1"/>
    <n v="43"/>
  </r>
  <r>
    <n v="3172"/>
    <x v="1"/>
    <n v="466740"/>
    <x v="0"/>
    <x v="0"/>
    <x v="0"/>
    <x v="0"/>
    <x v="1"/>
    <n v="30"/>
  </r>
  <r>
    <n v="3173"/>
    <x v="0"/>
    <n v="416721.88"/>
    <x v="0"/>
    <x v="1"/>
    <x v="0"/>
    <x v="0"/>
    <x v="0"/>
    <n v="29"/>
  </r>
  <r>
    <n v="3174"/>
    <x v="0"/>
    <n v="518642.73"/>
    <x v="0"/>
    <x v="1"/>
    <x v="0"/>
    <x v="1"/>
    <x v="0"/>
    <n v="40"/>
  </r>
  <r>
    <n v="3175"/>
    <x v="0"/>
    <n v="297046"/>
    <x v="3"/>
    <x v="1"/>
    <x v="0"/>
    <x v="1"/>
    <x v="1"/>
    <n v="36"/>
  </r>
  <r>
    <n v="3176"/>
    <x v="0"/>
    <n v="326749"/>
    <x v="3"/>
    <x v="1"/>
    <x v="0"/>
    <x v="0"/>
    <x v="1"/>
    <n v="50"/>
  </r>
  <r>
    <n v="3177"/>
    <x v="1"/>
    <n v="703520.79"/>
    <x v="0"/>
    <x v="1"/>
    <x v="0"/>
    <x v="0"/>
    <x v="0"/>
    <n v="36"/>
  </r>
  <r>
    <n v="3178"/>
    <x v="0"/>
    <n v="360000"/>
    <x v="0"/>
    <x v="1"/>
    <x v="0"/>
    <x v="0"/>
    <x v="0"/>
    <n v="23"/>
  </r>
  <r>
    <n v="3179"/>
    <x v="1"/>
    <n v="1251585"/>
    <x v="0"/>
    <x v="0"/>
    <x v="0"/>
    <x v="0"/>
    <x v="1"/>
    <n v="50"/>
  </r>
  <r>
    <n v="3180"/>
    <x v="1"/>
    <n v="278030"/>
    <x v="4"/>
    <x v="1"/>
    <x v="0"/>
    <x v="0"/>
    <x v="0"/>
    <n v="35"/>
  </r>
  <r>
    <n v="3181"/>
    <x v="1"/>
    <n v="473621"/>
    <x v="0"/>
    <x v="0"/>
    <x v="0"/>
    <x v="0"/>
    <x v="1"/>
    <n v="48"/>
  </r>
  <r>
    <n v="3182"/>
    <x v="0"/>
    <n v="559000"/>
    <x v="0"/>
    <x v="1"/>
    <x v="0"/>
    <x v="0"/>
    <x v="0"/>
    <n v="33"/>
  </r>
  <r>
    <n v="3183"/>
    <x v="0"/>
    <n v="484144"/>
    <x v="0"/>
    <x v="1"/>
    <x v="0"/>
    <x v="0"/>
    <x v="0"/>
    <n v="46"/>
  </r>
  <r>
    <n v="3184"/>
    <x v="1"/>
    <n v="278030"/>
    <x v="2"/>
    <x v="1"/>
    <x v="0"/>
    <x v="0"/>
    <x v="0"/>
    <n v="26"/>
  </r>
  <r>
    <n v="3185"/>
    <x v="0"/>
    <n v="1000000"/>
    <x v="0"/>
    <x v="1"/>
    <x v="0"/>
    <x v="0"/>
    <x v="0"/>
    <n v="24"/>
  </r>
  <r>
    <n v="3186"/>
    <x v="0"/>
    <n v="532896.9"/>
    <x v="0"/>
    <x v="0"/>
    <x v="0"/>
    <x v="0"/>
    <x v="0"/>
    <n v="35"/>
  </r>
  <r>
    <n v="3187"/>
    <x v="0"/>
    <n v="914404.3"/>
    <x v="0"/>
    <x v="1"/>
    <x v="0"/>
    <x v="0"/>
    <x v="0"/>
    <n v="29"/>
  </r>
  <r>
    <n v="3188"/>
    <x v="0"/>
    <n v="680960"/>
    <x v="0"/>
    <x v="0"/>
    <x v="0"/>
    <x v="0"/>
    <x v="0"/>
    <n v="32"/>
  </r>
  <r>
    <n v="3189"/>
    <x v="0"/>
    <n v="409256.03"/>
    <x v="0"/>
    <x v="1"/>
    <x v="0"/>
    <x v="0"/>
    <x v="0"/>
    <n v="34"/>
  </r>
  <r>
    <n v="3190"/>
    <x v="1"/>
    <n v="297045"/>
    <x v="3"/>
    <x v="1"/>
    <x v="0"/>
    <x v="0"/>
    <x v="0"/>
    <n v="39"/>
  </r>
  <r>
    <n v="3191"/>
    <x v="0"/>
    <n v="278030"/>
    <x v="4"/>
    <x v="1"/>
    <x v="0"/>
    <x v="0"/>
    <x v="0"/>
    <n v="45"/>
  </r>
  <r>
    <n v="3192"/>
    <x v="0"/>
    <n v="762359.6"/>
    <x v="0"/>
    <x v="1"/>
    <x v="0"/>
    <x v="0"/>
    <x v="0"/>
    <n v="34"/>
  </r>
  <r>
    <n v="3193"/>
    <x v="1"/>
    <n v="639148"/>
    <x v="3"/>
    <x v="1"/>
    <x v="0"/>
    <x v="0"/>
    <x v="1"/>
    <n v="74"/>
  </r>
  <r>
    <n v="3194"/>
    <x v="0"/>
    <n v="410495.2"/>
    <x v="0"/>
    <x v="1"/>
    <x v="0"/>
    <x v="1"/>
    <x v="1"/>
    <n v="29"/>
  </r>
  <r>
    <n v="3195"/>
    <x v="1"/>
    <n v="504218.48"/>
    <x v="0"/>
    <x v="1"/>
    <x v="0"/>
    <x v="1"/>
    <x v="0"/>
    <n v="49"/>
  </r>
  <r>
    <n v="3196"/>
    <x v="0"/>
    <n v="660746"/>
    <x v="0"/>
    <x v="0"/>
    <x v="0"/>
    <x v="0"/>
    <x v="0"/>
    <n v="35"/>
  </r>
  <r>
    <n v="3197"/>
    <x v="1"/>
    <n v="874538.66"/>
    <x v="0"/>
    <x v="1"/>
    <x v="0"/>
    <x v="0"/>
    <x v="0"/>
    <n v="40"/>
  </r>
  <r>
    <n v="3198"/>
    <x v="1"/>
    <n v="346062"/>
    <x v="2"/>
    <x v="1"/>
    <x v="0"/>
    <x v="0"/>
    <x v="0"/>
    <n v="43"/>
  </r>
  <r>
    <n v="3199"/>
    <x v="1"/>
    <n v="641782.9"/>
    <x v="0"/>
    <x v="0"/>
    <x v="0"/>
    <x v="1"/>
    <x v="0"/>
    <n v="55"/>
  </r>
  <r>
    <n v="3200"/>
    <x v="1"/>
    <n v="359544.27"/>
    <x v="6"/>
    <x v="1"/>
    <x v="0"/>
    <x v="1"/>
    <x v="0"/>
    <n v="32"/>
  </r>
  <r>
    <n v="3201"/>
    <x v="0"/>
    <n v="326704.05"/>
    <x v="0"/>
    <x v="0"/>
    <x v="0"/>
    <x v="0"/>
    <x v="0"/>
    <n v="33"/>
  </r>
  <r>
    <n v="3202"/>
    <x v="0"/>
    <n v="300018"/>
    <x v="2"/>
    <x v="1"/>
    <x v="0"/>
    <x v="0"/>
    <x v="0"/>
    <n v="85"/>
  </r>
  <r>
    <n v="3203"/>
    <x v="0"/>
    <n v="1160637.07"/>
    <x v="0"/>
    <x v="1"/>
    <x v="0"/>
    <x v="0"/>
    <x v="1"/>
    <n v="29"/>
  </r>
  <r>
    <n v="3204"/>
    <x v="0"/>
    <n v="367220"/>
    <x v="0"/>
    <x v="1"/>
    <x v="0"/>
    <x v="1"/>
    <x v="0"/>
    <n v="25"/>
  </r>
  <r>
    <n v="3205"/>
    <x v="0"/>
    <n v="450886"/>
    <x v="3"/>
    <x v="1"/>
    <x v="0"/>
    <x v="1"/>
    <x v="1"/>
    <n v="45"/>
  </r>
  <r>
    <n v="3206"/>
    <x v="1"/>
    <n v="80000"/>
    <x v="0"/>
    <x v="1"/>
    <x v="0"/>
    <x v="0"/>
    <x v="0"/>
    <n v="44"/>
  </r>
  <r>
    <n v="3207"/>
    <x v="0"/>
    <n v="297046"/>
    <x v="3"/>
    <x v="1"/>
    <x v="0"/>
    <x v="1"/>
    <x v="1"/>
    <n v="50"/>
  </r>
  <r>
    <n v="3208"/>
    <x v="1"/>
    <n v="280000"/>
    <x v="0"/>
    <x v="1"/>
    <x v="0"/>
    <x v="1"/>
    <x v="1"/>
    <n v="44"/>
  </r>
  <r>
    <n v="3209"/>
    <x v="1"/>
    <n v="575000"/>
    <x v="0"/>
    <x v="1"/>
    <x v="0"/>
    <x v="0"/>
    <x v="1"/>
    <n v="21"/>
  </r>
  <r>
    <n v="3210"/>
    <x v="0"/>
    <n v="356455"/>
    <x v="3"/>
    <x v="1"/>
    <x v="0"/>
    <x v="0"/>
    <x v="1"/>
    <n v="50"/>
  </r>
  <r>
    <n v="3211"/>
    <x v="0"/>
    <n v="1250882.3500000001"/>
    <x v="0"/>
    <x v="0"/>
    <x v="0"/>
    <x v="0"/>
    <x v="0"/>
    <n v="30"/>
  </r>
  <r>
    <n v="3212"/>
    <x v="0"/>
    <n v="1065177"/>
    <x v="2"/>
    <x v="1"/>
    <x v="0"/>
    <x v="0"/>
    <x v="0"/>
    <n v="59"/>
  </r>
  <r>
    <n v="3213"/>
    <x v="0"/>
    <n v="285000"/>
    <x v="0"/>
    <x v="1"/>
    <x v="0"/>
    <x v="0"/>
    <x v="1"/>
    <n v="51"/>
  </r>
  <r>
    <n v="3214"/>
    <x v="1"/>
    <n v="1279275"/>
    <x v="0"/>
    <x v="0"/>
    <x v="0"/>
    <x v="0"/>
    <x v="0"/>
    <n v="31"/>
  </r>
  <r>
    <n v="3215"/>
    <x v="1"/>
    <n v="563332"/>
    <x v="0"/>
    <x v="1"/>
    <x v="0"/>
    <x v="0"/>
    <x v="0"/>
    <n v="34"/>
  </r>
  <r>
    <n v="3216"/>
    <x v="1"/>
    <n v="450886"/>
    <x v="2"/>
    <x v="1"/>
    <x v="0"/>
    <x v="1"/>
    <x v="0"/>
    <n v="95"/>
  </r>
  <r>
    <n v="3217"/>
    <x v="0"/>
    <n v="58985"/>
    <x v="0"/>
    <x v="1"/>
    <x v="0"/>
    <x v="0"/>
    <x v="1"/>
    <n v="45"/>
  </r>
  <r>
    <n v="3218"/>
    <x v="0"/>
    <n v="278030"/>
    <x v="4"/>
    <x v="1"/>
    <x v="0"/>
    <x v="0"/>
    <x v="0"/>
    <n v="35"/>
  </r>
  <r>
    <n v="3219"/>
    <x v="0"/>
    <n v="347737.5"/>
    <x v="0"/>
    <x v="1"/>
    <x v="0"/>
    <x v="0"/>
    <x v="0"/>
    <n v="27"/>
  </r>
  <r>
    <n v="3220"/>
    <x v="1"/>
    <n v="455206.04"/>
    <x v="0"/>
    <x v="1"/>
    <x v="0"/>
    <x v="0"/>
    <x v="0"/>
    <n v="32"/>
  </r>
  <r>
    <n v="3221"/>
    <x v="1"/>
    <n v="339794.4"/>
    <x v="0"/>
    <x v="0"/>
    <x v="0"/>
    <x v="0"/>
    <x v="0"/>
    <n v="46"/>
  </r>
  <r>
    <n v="3222"/>
    <x v="1"/>
    <n v="445821"/>
    <x v="3"/>
    <x v="1"/>
    <x v="0"/>
    <x v="0"/>
    <x v="0"/>
    <n v="63"/>
  </r>
  <r>
    <n v="3223"/>
    <x v="0"/>
    <n v="326322"/>
    <x v="0"/>
    <x v="1"/>
    <x v="0"/>
    <x v="0"/>
    <x v="0"/>
    <n v="57"/>
  </r>
  <r>
    <n v="3224"/>
    <x v="0"/>
    <n v="278030"/>
    <x v="4"/>
    <x v="1"/>
    <x v="0"/>
    <x v="0"/>
    <x v="0"/>
    <n v="57"/>
  </r>
  <r>
    <n v="3225"/>
    <x v="0"/>
    <n v="300018"/>
    <x v="2"/>
    <x v="1"/>
    <x v="0"/>
    <x v="0"/>
    <x v="0"/>
    <n v="60"/>
  </r>
  <r>
    <n v="3226"/>
    <x v="1"/>
    <n v="420214.94"/>
    <x v="0"/>
    <x v="1"/>
    <x v="0"/>
    <x v="0"/>
    <x v="0"/>
    <n v="34"/>
  </r>
  <r>
    <n v="3227"/>
    <x v="0"/>
    <n v="202396.55"/>
    <x v="0"/>
    <x v="1"/>
    <x v="0"/>
    <x v="0"/>
    <x v="0"/>
    <n v="22"/>
  </r>
  <r>
    <n v="3228"/>
    <x v="0"/>
    <n v="1000025.21"/>
    <x v="1"/>
    <x v="0"/>
    <x v="0"/>
    <x v="0"/>
    <x v="0"/>
    <n v="67"/>
  </r>
  <r>
    <n v="3229"/>
    <x v="0"/>
    <n v="924499"/>
    <x v="0"/>
    <x v="0"/>
    <x v="0"/>
    <x v="0"/>
    <x v="0"/>
    <n v="42"/>
  </r>
  <r>
    <n v="3230"/>
    <x v="0"/>
    <n v="336000"/>
    <x v="0"/>
    <x v="1"/>
    <x v="0"/>
    <x v="0"/>
    <x v="1"/>
    <n v="39"/>
  </r>
  <r>
    <n v="3231"/>
    <x v="0"/>
    <n v="278030"/>
    <x v="4"/>
    <x v="1"/>
    <x v="0"/>
    <x v="0"/>
    <x v="0"/>
    <n v="89"/>
  </r>
  <r>
    <n v="3232"/>
    <x v="0"/>
    <n v="1529457.14"/>
    <x v="0"/>
    <x v="1"/>
    <x v="0"/>
    <x v="0"/>
    <x v="0"/>
    <n v="32"/>
  </r>
  <r>
    <n v="3233"/>
    <x v="0"/>
    <n v="297046"/>
    <x v="3"/>
    <x v="1"/>
    <x v="0"/>
    <x v="0"/>
    <x v="1"/>
    <n v="59"/>
  </r>
  <r>
    <n v="3234"/>
    <x v="0"/>
    <n v="358640"/>
    <x v="3"/>
    <x v="1"/>
    <x v="0"/>
    <x v="0"/>
    <x v="1"/>
    <n v="63"/>
  </r>
  <r>
    <n v="3235"/>
    <x v="0"/>
    <n v="414416"/>
    <x v="0"/>
    <x v="1"/>
    <x v="0"/>
    <x v="0"/>
    <x v="0"/>
    <n v="61"/>
  </r>
  <r>
    <n v="3236"/>
    <x v="1"/>
    <n v="347256"/>
    <x v="0"/>
    <x v="0"/>
    <x v="0"/>
    <x v="0"/>
    <x v="1"/>
    <n v="47"/>
  </r>
  <r>
    <n v="3237"/>
    <x v="0"/>
    <n v="1119534"/>
    <x v="3"/>
    <x v="1"/>
    <x v="0"/>
    <x v="0"/>
    <x v="0"/>
    <n v="71"/>
  </r>
  <r>
    <n v="3238"/>
    <x v="1"/>
    <n v="346666.67"/>
    <x v="0"/>
    <x v="1"/>
    <x v="0"/>
    <x v="0"/>
    <x v="0"/>
    <n v="38"/>
  </r>
  <r>
    <n v="3239"/>
    <x v="0"/>
    <n v="594092"/>
    <x v="3"/>
    <x v="1"/>
    <x v="0"/>
    <x v="0"/>
    <x v="1"/>
    <n v="39"/>
  </r>
  <r>
    <n v="3240"/>
    <x v="1"/>
    <n v="175000"/>
    <x v="0"/>
    <x v="1"/>
    <x v="0"/>
    <x v="0"/>
    <x v="0"/>
    <n v="31"/>
  </r>
  <r>
    <n v="3241"/>
    <x v="1"/>
    <n v="2214734.2999999998"/>
    <x v="0"/>
    <x v="0"/>
    <x v="0"/>
    <x v="0"/>
    <x v="0"/>
    <n v="54"/>
  </r>
  <r>
    <n v="3242"/>
    <x v="1"/>
    <n v="657562.5"/>
    <x v="0"/>
    <x v="0"/>
    <x v="0"/>
    <x v="0"/>
    <x v="0"/>
    <n v="27"/>
  </r>
  <r>
    <n v="3243"/>
    <x v="0"/>
    <n v="297502"/>
    <x v="2"/>
    <x v="1"/>
    <x v="0"/>
    <x v="0"/>
    <x v="0"/>
    <n v="67"/>
  </r>
  <r>
    <n v="3244"/>
    <x v="0"/>
    <n v="422231"/>
    <x v="0"/>
    <x v="0"/>
    <x v="0"/>
    <x v="0"/>
    <x v="0"/>
    <n v="49"/>
  </r>
  <r>
    <n v="3245"/>
    <x v="1"/>
    <n v="500937.8"/>
    <x v="0"/>
    <x v="1"/>
    <x v="0"/>
    <x v="0"/>
    <x v="0"/>
    <n v="50"/>
  </r>
  <r>
    <n v="3246"/>
    <x v="0"/>
    <n v="278031"/>
    <x v="3"/>
    <x v="1"/>
    <x v="0"/>
    <x v="0"/>
    <x v="0"/>
    <n v="42"/>
  </r>
  <r>
    <n v="3247"/>
    <x v="0"/>
    <n v="180000"/>
    <x v="0"/>
    <x v="1"/>
    <x v="0"/>
    <x v="0"/>
    <x v="1"/>
    <n v="41"/>
  </r>
  <r>
    <n v="3248"/>
    <x v="0"/>
    <n v="194000"/>
    <x v="0"/>
    <x v="1"/>
    <x v="0"/>
    <x v="0"/>
    <x v="0"/>
    <n v="57"/>
  </r>
  <r>
    <n v="3249"/>
    <x v="0"/>
    <n v="606313.31000000006"/>
    <x v="1"/>
    <x v="0"/>
    <x v="0"/>
    <x v="0"/>
    <x v="0"/>
    <n v="62"/>
  </r>
  <r>
    <n v="3250"/>
    <x v="0"/>
    <n v="556116.75"/>
    <x v="0"/>
    <x v="1"/>
    <x v="0"/>
    <x v="0"/>
    <x v="0"/>
    <n v="52"/>
  </r>
  <r>
    <n v="3251"/>
    <x v="0"/>
    <n v="1106966.42"/>
    <x v="0"/>
    <x v="0"/>
    <x v="0"/>
    <x v="0"/>
    <x v="0"/>
    <n v="36"/>
  </r>
  <r>
    <n v="3252"/>
    <x v="0"/>
    <n v="415064.04"/>
    <x v="0"/>
    <x v="1"/>
    <x v="0"/>
    <x v="0"/>
    <x v="0"/>
    <n v="24"/>
  </r>
  <r>
    <n v="3253"/>
    <x v="0"/>
    <n v="500700"/>
    <x v="0"/>
    <x v="1"/>
    <x v="0"/>
    <x v="0"/>
    <x v="0"/>
    <n v="50"/>
  </r>
  <r>
    <n v="3254"/>
    <x v="1"/>
    <n v="1585515"/>
    <x v="0"/>
    <x v="0"/>
    <x v="0"/>
    <x v="0"/>
    <x v="0"/>
    <n v="61"/>
  </r>
  <r>
    <n v="3255"/>
    <x v="0"/>
    <n v="567425"/>
    <x v="0"/>
    <x v="0"/>
    <x v="0"/>
    <x v="0"/>
    <x v="0"/>
    <n v="35"/>
  </r>
  <r>
    <n v="3256"/>
    <x v="0"/>
    <n v="3623771"/>
    <x v="0"/>
    <x v="0"/>
    <x v="0"/>
    <x v="0"/>
    <x v="0"/>
    <n v="60"/>
  </r>
  <r>
    <n v="3257"/>
    <x v="1"/>
    <n v="310124"/>
    <x v="3"/>
    <x v="1"/>
    <x v="0"/>
    <x v="0"/>
    <x v="0"/>
    <n v="48"/>
  </r>
  <r>
    <n v="3258"/>
    <x v="0"/>
    <n v="559014.66"/>
    <x v="0"/>
    <x v="1"/>
    <x v="0"/>
    <x v="0"/>
    <x v="1"/>
    <n v="44"/>
  </r>
  <r>
    <n v="3259"/>
    <x v="0"/>
    <n v="150000"/>
    <x v="0"/>
    <x v="1"/>
    <x v="0"/>
    <x v="0"/>
    <x v="0"/>
    <n v="24"/>
  </r>
  <r>
    <n v="3260"/>
    <x v="0"/>
    <n v="280000"/>
    <x v="0"/>
    <x v="1"/>
    <x v="0"/>
    <x v="0"/>
    <x v="0"/>
    <n v="40"/>
  </r>
  <r>
    <n v="3261"/>
    <x v="0"/>
    <n v="2667169.88"/>
    <x v="0"/>
    <x v="0"/>
    <x v="0"/>
    <x v="0"/>
    <x v="0"/>
    <n v="31"/>
  </r>
  <r>
    <n v="3262"/>
    <x v="0"/>
    <n v="315617"/>
    <x v="2"/>
    <x v="1"/>
    <x v="0"/>
    <x v="0"/>
    <x v="0"/>
    <n v="44"/>
  </r>
  <r>
    <n v="3263"/>
    <x v="1"/>
    <n v="446610.91"/>
    <x v="0"/>
    <x v="1"/>
    <x v="0"/>
    <x v="0"/>
    <x v="0"/>
    <n v="23"/>
  </r>
  <r>
    <n v="3264"/>
    <x v="0"/>
    <n v="549000"/>
    <x v="0"/>
    <x v="1"/>
    <x v="0"/>
    <x v="0"/>
    <x v="0"/>
    <n v="35"/>
  </r>
  <r>
    <n v="3265"/>
    <x v="1"/>
    <n v="370123"/>
    <x v="2"/>
    <x v="1"/>
    <x v="0"/>
    <x v="0"/>
    <x v="0"/>
    <n v="53"/>
  </r>
  <r>
    <n v="3266"/>
    <x v="0"/>
    <n v="5412755.4900000002"/>
    <x v="0"/>
    <x v="1"/>
    <x v="0"/>
    <x v="0"/>
    <x v="0"/>
    <n v="34"/>
  </r>
  <r>
    <n v="3267"/>
    <x v="0"/>
    <n v="271250"/>
    <x v="0"/>
    <x v="1"/>
    <x v="0"/>
    <x v="0"/>
    <x v="1"/>
    <n v="19"/>
  </r>
  <r>
    <n v="3268"/>
    <x v="1"/>
    <n v="300018"/>
    <x v="2"/>
    <x v="1"/>
    <x v="0"/>
    <x v="0"/>
    <x v="0"/>
    <n v="57"/>
  </r>
  <r>
    <n v="3269"/>
    <x v="0"/>
    <n v="516873"/>
    <x v="3"/>
    <x v="1"/>
    <x v="0"/>
    <x v="0"/>
    <x v="0"/>
    <n v="38"/>
  </r>
  <r>
    <n v="3270"/>
    <x v="0"/>
    <n v="678863"/>
    <x v="1"/>
    <x v="0"/>
    <x v="0"/>
    <x v="0"/>
    <x v="0"/>
    <n v="79"/>
  </r>
  <r>
    <n v="3271"/>
    <x v="0"/>
    <n v="362964"/>
    <x v="3"/>
    <x v="1"/>
    <x v="0"/>
    <x v="0"/>
    <x v="1"/>
    <n v="52"/>
  </r>
  <r>
    <n v="3272"/>
    <x v="0"/>
    <n v="639148"/>
    <x v="3"/>
    <x v="1"/>
    <x v="0"/>
    <x v="0"/>
    <x v="1"/>
    <n v="43"/>
  </r>
  <r>
    <n v="3273"/>
    <x v="1"/>
    <n v="100000"/>
    <x v="0"/>
    <x v="1"/>
    <x v="0"/>
    <x v="1"/>
    <x v="0"/>
    <n v="30"/>
  </r>
  <r>
    <n v="3274"/>
    <x v="1"/>
    <n v="1160614"/>
    <x v="1"/>
    <x v="0"/>
    <x v="0"/>
    <x v="0"/>
    <x v="0"/>
    <n v="65"/>
  </r>
  <r>
    <n v="3275"/>
    <x v="0"/>
    <n v="298018"/>
    <x v="3"/>
    <x v="1"/>
    <x v="0"/>
    <x v="1"/>
    <x v="1"/>
    <n v="43"/>
  </r>
  <r>
    <n v="3276"/>
    <x v="0"/>
    <n v="278030.99"/>
    <x v="4"/>
    <x v="1"/>
    <x v="0"/>
    <x v="0"/>
    <x v="0"/>
    <n v="25"/>
  </r>
  <r>
    <n v="3277"/>
    <x v="0"/>
    <n v="1718999.67"/>
    <x v="0"/>
    <x v="1"/>
    <x v="0"/>
    <x v="1"/>
    <x v="0"/>
    <n v="32"/>
  </r>
  <r>
    <n v="3278"/>
    <x v="0"/>
    <n v="358468.86"/>
    <x v="0"/>
    <x v="1"/>
    <x v="0"/>
    <x v="0"/>
    <x v="0"/>
    <n v="52"/>
  </r>
  <r>
    <n v="3279"/>
    <x v="0"/>
    <n v="439167"/>
    <x v="0"/>
    <x v="1"/>
    <x v="0"/>
    <x v="0"/>
    <x v="0"/>
    <n v="44"/>
  </r>
  <r>
    <n v="3280"/>
    <x v="0"/>
    <n v="639148"/>
    <x v="3"/>
    <x v="1"/>
    <x v="0"/>
    <x v="0"/>
    <x v="0"/>
    <n v="54"/>
  </r>
  <r>
    <n v="3281"/>
    <x v="0"/>
    <n v="589824.6"/>
    <x v="0"/>
    <x v="1"/>
    <x v="0"/>
    <x v="0"/>
    <x v="0"/>
    <n v="33"/>
  </r>
  <r>
    <n v="3282"/>
    <x v="1"/>
    <n v="264315.09999999998"/>
    <x v="0"/>
    <x v="1"/>
    <x v="0"/>
    <x v="0"/>
    <x v="0"/>
    <n v="23"/>
  </r>
  <r>
    <n v="3283"/>
    <x v="0"/>
    <n v="939801.74"/>
    <x v="0"/>
    <x v="0"/>
    <x v="0"/>
    <x v="0"/>
    <x v="0"/>
    <n v="34"/>
  </r>
  <r>
    <n v="3284"/>
    <x v="0"/>
    <n v="297045"/>
    <x v="2"/>
    <x v="1"/>
    <x v="0"/>
    <x v="1"/>
    <x v="0"/>
    <n v="61"/>
  </r>
  <r>
    <n v="3285"/>
    <x v="1"/>
    <n v="996628.96"/>
    <x v="0"/>
    <x v="0"/>
    <x v="0"/>
    <x v="0"/>
    <x v="0"/>
    <n v="34"/>
  </r>
  <r>
    <n v="3286"/>
    <x v="0"/>
    <n v="600000"/>
    <x v="0"/>
    <x v="1"/>
    <x v="0"/>
    <x v="0"/>
    <x v="0"/>
    <n v="48"/>
  </r>
  <r>
    <n v="3287"/>
    <x v="0"/>
    <n v="193800"/>
    <x v="0"/>
    <x v="1"/>
    <x v="0"/>
    <x v="0"/>
    <x v="0"/>
    <n v="28"/>
  </r>
  <r>
    <n v="3288"/>
    <x v="0"/>
    <n v="278030"/>
    <x v="4"/>
    <x v="1"/>
    <x v="0"/>
    <x v="0"/>
    <x v="0"/>
    <n v="30"/>
  </r>
  <r>
    <n v="3289"/>
    <x v="0"/>
    <n v="538043.07999999996"/>
    <x v="0"/>
    <x v="1"/>
    <x v="0"/>
    <x v="0"/>
    <x v="0"/>
    <n v="45"/>
  </r>
  <r>
    <n v="3290"/>
    <x v="1"/>
    <n v="465000"/>
    <x v="0"/>
    <x v="1"/>
    <x v="0"/>
    <x v="0"/>
    <x v="1"/>
    <n v="28"/>
  </r>
  <r>
    <n v="3291"/>
    <x v="0"/>
    <n v="318610"/>
    <x v="3"/>
    <x v="1"/>
    <x v="0"/>
    <x v="0"/>
    <x v="0"/>
    <n v="44"/>
  </r>
  <r>
    <n v="3292"/>
    <x v="1"/>
    <n v="272000"/>
    <x v="0"/>
    <x v="1"/>
    <x v="0"/>
    <x v="0"/>
    <x v="0"/>
    <n v="60"/>
  </r>
  <r>
    <n v="3293"/>
    <x v="1"/>
    <n v="2588242.2000000002"/>
    <x v="0"/>
    <x v="0"/>
    <x v="0"/>
    <x v="0"/>
    <x v="0"/>
    <n v="32"/>
  </r>
  <r>
    <n v="3294"/>
    <x v="1"/>
    <n v="302470"/>
    <x v="3"/>
    <x v="1"/>
    <x v="0"/>
    <x v="0"/>
    <x v="0"/>
    <n v="28"/>
  </r>
  <r>
    <n v="3295"/>
    <x v="0"/>
    <n v="300018"/>
    <x v="2"/>
    <x v="1"/>
    <x v="1"/>
    <x v="0"/>
    <x v="0"/>
    <n v="85"/>
  </r>
  <r>
    <n v="3296"/>
    <x v="1"/>
    <n v="509509"/>
    <x v="3"/>
    <x v="1"/>
    <x v="0"/>
    <x v="0"/>
    <x v="1"/>
    <n v="36"/>
  </r>
  <r>
    <n v="3297"/>
    <x v="0"/>
    <n v="25000"/>
    <x v="0"/>
    <x v="1"/>
    <x v="0"/>
    <x v="0"/>
    <x v="0"/>
    <n v="27"/>
  </r>
  <r>
    <n v="3298"/>
    <x v="1"/>
    <n v="355022.46"/>
    <x v="0"/>
    <x v="1"/>
    <x v="0"/>
    <x v="0"/>
    <x v="0"/>
    <n v="37"/>
  </r>
  <r>
    <n v="3299"/>
    <x v="1"/>
    <n v="727896.34"/>
    <x v="0"/>
    <x v="0"/>
    <x v="0"/>
    <x v="0"/>
    <x v="0"/>
    <n v="28"/>
  </r>
  <r>
    <n v="3300"/>
    <x v="0"/>
    <n v="343393"/>
    <x v="0"/>
    <x v="1"/>
    <x v="0"/>
    <x v="0"/>
    <x v="0"/>
    <n v="37"/>
  </r>
  <r>
    <n v="3301"/>
    <x v="1"/>
    <n v="296610"/>
    <x v="2"/>
    <x v="1"/>
    <x v="0"/>
    <x v="0"/>
    <x v="0"/>
    <n v="22"/>
  </r>
  <r>
    <n v="3302"/>
    <x v="0"/>
    <n v="1309556"/>
    <x v="1"/>
    <x v="0"/>
    <x v="0"/>
    <x v="0"/>
    <x v="0"/>
    <n v="55"/>
  </r>
  <r>
    <n v="3303"/>
    <x v="0"/>
    <n v="278030.99"/>
    <x v="4"/>
    <x v="1"/>
    <x v="0"/>
    <x v="0"/>
    <x v="0"/>
    <n v="64"/>
  </r>
  <r>
    <n v="3304"/>
    <x v="0"/>
    <n v="184600"/>
    <x v="0"/>
    <x v="1"/>
    <x v="0"/>
    <x v="0"/>
    <x v="0"/>
    <n v="35"/>
  </r>
  <r>
    <n v="3305"/>
    <x v="1"/>
    <n v="1437897"/>
    <x v="0"/>
    <x v="0"/>
    <x v="0"/>
    <x v="0"/>
    <x v="0"/>
    <n v="59"/>
  </r>
  <r>
    <n v="3306"/>
    <x v="0"/>
    <n v="298000"/>
    <x v="0"/>
    <x v="1"/>
    <x v="0"/>
    <x v="0"/>
    <x v="0"/>
    <n v="31"/>
  </r>
  <r>
    <n v="3307"/>
    <x v="0"/>
    <n v="324750"/>
    <x v="0"/>
    <x v="1"/>
    <x v="0"/>
    <x v="0"/>
    <x v="0"/>
    <n v="33"/>
  </r>
  <r>
    <n v="3308"/>
    <x v="1"/>
    <n v="1120416.72"/>
    <x v="0"/>
    <x v="1"/>
    <x v="0"/>
    <x v="0"/>
    <x v="0"/>
    <n v="33"/>
  </r>
  <r>
    <n v="3309"/>
    <x v="0"/>
    <n v="484940"/>
    <x v="3"/>
    <x v="1"/>
    <x v="0"/>
    <x v="0"/>
    <x v="1"/>
    <n v="33"/>
  </r>
  <r>
    <n v="3310"/>
    <x v="1"/>
    <n v="467175.25"/>
    <x v="0"/>
    <x v="1"/>
    <x v="0"/>
    <x v="0"/>
    <x v="0"/>
    <n v="28"/>
  </r>
  <r>
    <n v="3311"/>
    <x v="1"/>
    <n v="405000"/>
    <x v="0"/>
    <x v="1"/>
    <x v="0"/>
    <x v="0"/>
    <x v="0"/>
    <n v="41"/>
  </r>
  <r>
    <n v="3312"/>
    <x v="0"/>
    <n v="597549.97"/>
    <x v="0"/>
    <x v="1"/>
    <x v="0"/>
    <x v="0"/>
    <x v="0"/>
    <n v="25"/>
  </r>
  <r>
    <n v="3313"/>
    <x v="1"/>
    <n v="643308"/>
    <x v="1"/>
    <x v="0"/>
    <x v="0"/>
    <x v="0"/>
    <x v="0"/>
    <n v="74"/>
  </r>
  <r>
    <n v="3314"/>
    <x v="1"/>
    <n v="510866"/>
    <x v="0"/>
    <x v="1"/>
    <x v="0"/>
    <x v="0"/>
    <x v="0"/>
    <n v="26"/>
  </r>
  <r>
    <n v="3315"/>
    <x v="0"/>
    <n v="297046"/>
    <x v="2"/>
    <x v="1"/>
    <x v="0"/>
    <x v="0"/>
    <x v="0"/>
    <n v="36"/>
  </r>
  <r>
    <n v="3316"/>
    <x v="1"/>
    <n v="688499"/>
    <x v="0"/>
    <x v="1"/>
    <x v="0"/>
    <x v="0"/>
    <x v="0"/>
    <n v="32"/>
  </r>
  <r>
    <n v="3317"/>
    <x v="0"/>
    <n v="310253.48"/>
    <x v="0"/>
    <x v="1"/>
    <x v="0"/>
    <x v="0"/>
    <x v="0"/>
    <n v="59"/>
  </r>
  <r>
    <n v="3318"/>
    <x v="1"/>
    <n v="297046"/>
    <x v="2"/>
    <x v="1"/>
    <x v="0"/>
    <x v="0"/>
    <x v="0"/>
    <n v="57"/>
  </r>
  <r>
    <n v="3319"/>
    <x v="0"/>
    <n v="877095.21"/>
    <x v="0"/>
    <x v="1"/>
    <x v="0"/>
    <x v="0"/>
    <x v="0"/>
    <n v="43"/>
  </r>
  <r>
    <n v="3320"/>
    <x v="0"/>
    <n v="689245.69"/>
    <x v="0"/>
    <x v="1"/>
    <x v="0"/>
    <x v="0"/>
    <x v="0"/>
    <n v="38"/>
  </r>
  <r>
    <n v="3321"/>
    <x v="1"/>
    <n v="1314275"/>
    <x v="0"/>
    <x v="0"/>
    <x v="0"/>
    <x v="0"/>
    <x v="0"/>
    <n v="46"/>
  </r>
  <r>
    <n v="3322"/>
    <x v="1"/>
    <n v="540083"/>
    <x v="2"/>
    <x v="1"/>
    <x v="1"/>
    <x v="1"/>
    <x v="1"/>
    <n v="73"/>
  </r>
  <r>
    <n v="3323"/>
    <x v="0"/>
    <n v="609663"/>
    <x v="0"/>
    <x v="1"/>
    <x v="0"/>
    <x v="0"/>
    <x v="1"/>
    <n v="41"/>
  </r>
  <r>
    <n v="3324"/>
    <x v="0"/>
    <n v="727926.26"/>
    <x v="0"/>
    <x v="1"/>
    <x v="0"/>
    <x v="0"/>
    <x v="0"/>
    <n v="48"/>
  </r>
  <r>
    <n v="3325"/>
    <x v="1"/>
    <n v="1632331"/>
    <x v="0"/>
    <x v="0"/>
    <x v="0"/>
    <x v="0"/>
    <x v="0"/>
    <n v="44"/>
  </r>
  <r>
    <n v="3326"/>
    <x v="0"/>
    <n v="444937.63"/>
    <x v="0"/>
    <x v="1"/>
    <x v="0"/>
    <x v="1"/>
    <x v="0"/>
    <n v="48"/>
  </r>
  <r>
    <n v="3327"/>
    <x v="0"/>
    <n v="185956"/>
    <x v="0"/>
    <x v="1"/>
    <x v="0"/>
    <x v="0"/>
    <x v="0"/>
    <n v="64"/>
  </r>
  <r>
    <n v="3328"/>
    <x v="0"/>
    <n v="121368.02"/>
    <x v="0"/>
    <x v="1"/>
    <x v="0"/>
    <x v="0"/>
    <x v="0"/>
    <n v="26"/>
  </r>
  <r>
    <n v="3329"/>
    <x v="0"/>
    <n v="532800"/>
    <x v="0"/>
    <x v="1"/>
    <x v="0"/>
    <x v="0"/>
    <x v="0"/>
    <n v="31"/>
  </r>
  <r>
    <n v="3330"/>
    <x v="0"/>
    <n v="1066381.08"/>
    <x v="0"/>
    <x v="1"/>
    <x v="0"/>
    <x v="0"/>
    <x v="0"/>
    <n v="29"/>
  </r>
  <r>
    <n v="3331"/>
    <x v="0"/>
    <n v="280000"/>
    <x v="3"/>
    <x v="1"/>
    <x v="0"/>
    <x v="0"/>
    <x v="0"/>
    <n v="40"/>
  </r>
  <r>
    <n v="3332"/>
    <x v="0"/>
    <n v="342225.26"/>
    <x v="0"/>
    <x v="1"/>
    <x v="0"/>
    <x v="0"/>
    <x v="0"/>
    <n v="44"/>
  </r>
  <r>
    <n v="3333"/>
    <x v="1"/>
    <n v="535736.47"/>
    <x v="0"/>
    <x v="1"/>
    <x v="0"/>
    <x v="0"/>
    <x v="0"/>
    <n v="35"/>
  </r>
  <r>
    <n v="3334"/>
    <x v="0"/>
    <n v="288313.38"/>
    <x v="0"/>
    <x v="1"/>
    <x v="0"/>
    <x v="0"/>
    <x v="0"/>
    <n v="57"/>
  </r>
  <r>
    <n v="3335"/>
    <x v="0"/>
    <n v="1374999.99"/>
    <x v="0"/>
    <x v="1"/>
    <x v="0"/>
    <x v="1"/>
    <x v="0"/>
    <n v="37"/>
  </r>
  <r>
    <n v="3336"/>
    <x v="1"/>
    <n v="748465"/>
    <x v="0"/>
    <x v="0"/>
    <x v="0"/>
    <x v="0"/>
    <x v="0"/>
    <n v="40"/>
  </r>
  <r>
    <n v="3337"/>
    <x v="1"/>
    <n v="235768.2"/>
    <x v="0"/>
    <x v="0"/>
    <x v="0"/>
    <x v="0"/>
    <x v="0"/>
    <n v="47"/>
  </r>
  <r>
    <n v="3338"/>
    <x v="0"/>
    <n v="11200"/>
    <x v="0"/>
    <x v="1"/>
    <x v="0"/>
    <x v="1"/>
    <x v="1"/>
    <n v="24"/>
  </r>
  <r>
    <n v="3339"/>
    <x v="0"/>
    <n v="377425.93"/>
    <x v="0"/>
    <x v="1"/>
    <x v="0"/>
    <x v="0"/>
    <x v="0"/>
    <n v="54"/>
  </r>
  <r>
    <n v="3340"/>
    <x v="0"/>
    <n v="297044"/>
    <x v="2"/>
    <x v="1"/>
    <x v="0"/>
    <x v="1"/>
    <x v="0"/>
    <n v="55"/>
  </r>
  <r>
    <n v="3341"/>
    <x v="0"/>
    <n v="85221.33"/>
    <x v="0"/>
    <x v="1"/>
    <x v="0"/>
    <x v="0"/>
    <x v="0"/>
    <n v="52"/>
  </r>
  <r>
    <n v="3342"/>
    <x v="0"/>
    <n v="297046"/>
    <x v="3"/>
    <x v="1"/>
    <x v="0"/>
    <x v="0"/>
    <x v="0"/>
    <n v="59"/>
  </r>
  <r>
    <n v="3343"/>
    <x v="0"/>
    <n v="280000"/>
    <x v="0"/>
    <x v="1"/>
    <x v="0"/>
    <x v="0"/>
    <x v="0"/>
    <n v="70"/>
  </r>
  <r>
    <n v="3344"/>
    <x v="0"/>
    <n v="400000"/>
    <x v="0"/>
    <x v="1"/>
    <x v="0"/>
    <x v="0"/>
    <x v="0"/>
    <n v="47"/>
  </r>
  <r>
    <n v="3345"/>
    <x v="0"/>
    <n v="664950.56000000006"/>
    <x v="0"/>
    <x v="1"/>
    <x v="0"/>
    <x v="1"/>
    <x v="0"/>
    <n v="38"/>
  </r>
  <r>
    <n v="3346"/>
    <x v="1"/>
    <n v="580000"/>
    <x v="0"/>
    <x v="1"/>
    <x v="0"/>
    <x v="0"/>
    <x v="0"/>
    <n v="25"/>
  </r>
  <r>
    <n v="3347"/>
    <x v="1"/>
    <n v="183760"/>
    <x v="0"/>
    <x v="1"/>
    <x v="0"/>
    <x v="1"/>
    <x v="0"/>
    <n v="53"/>
  </r>
  <r>
    <n v="3348"/>
    <x v="1"/>
    <n v="591000"/>
    <x v="0"/>
    <x v="1"/>
    <x v="0"/>
    <x v="0"/>
    <x v="0"/>
    <n v="45"/>
  </r>
  <r>
    <n v="3349"/>
    <x v="0"/>
    <n v="1461023.23"/>
    <x v="0"/>
    <x v="1"/>
    <x v="0"/>
    <x v="0"/>
    <x v="0"/>
    <n v="30"/>
  </r>
  <r>
    <n v="3350"/>
    <x v="1"/>
    <n v="1167041"/>
    <x v="0"/>
    <x v="0"/>
    <x v="0"/>
    <x v="0"/>
    <x v="1"/>
    <n v="32"/>
  </r>
  <r>
    <n v="3351"/>
    <x v="1"/>
    <n v="240000"/>
    <x v="0"/>
    <x v="1"/>
    <x v="0"/>
    <x v="1"/>
    <x v="1"/>
    <n v="42"/>
  </r>
  <r>
    <n v="3352"/>
    <x v="1"/>
    <n v="227197.58"/>
    <x v="0"/>
    <x v="1"/>
    <x v="0"/>
    <x v="0"/>
    <x v="0"/>
    <n v="36"/>
  </r>
  <r>
    <n v="3353"/>
    <x v="1"/>
    <n v="346384"/>
    <x v="0"/>
    <x v="0"/>
    <x v="0"/>
    <x v="0"/>
    <x v="0"/>
    <n v="43"/>
  </r>
  <r>
    <n v="3354"/>
    <x v="0"/>
    <n v="821327.28"/>
    <x v="0"/>
    <x v="1"/>
    <x v="0"/>
    <x v="0"/>
    <x v="0"/>
    <n v="60"/>
  </r>
  <r>
    <n v="3355"/>
    <x v="0"/>
    <n v="350000"/>
    <x v="0"/>
    <x v="1"/>
    <x v="0"/>
    <x v="0"/>
    <x v="0"/>
    <n v="36"/>
  </r>
  <r>
    <n v="3356"/>
    <x v="0"/>
    <n v="351536.79"/>
    <x v="0"/>
    <x v="1"/>
    <x v="0"/>
    <x v="0"/>
    <x v="0"/>
    <n v="46"/>
  </r>
  <r>
    <n v="3357"/>
    <x v="1"/>
    <n v="258542.5"/>
    <x v="0"/>
    <x v="1"/>
    <x v="0"/>
    <x v="0"/>
    <x v="0"/>
    <n v="53"/>
  </r>
  <r>
    <n v="3358"/>
    <x v="1"/>
    <n v="297045"/>
    <x v="2"/>
    <x v="1"/>
    <x v="0"/>
    <x v="1"/>
    <x v="0"/>
    <n v="40"/>
  </r>
  <r>
    <n v="3359"/>
    <x v="1"/>
    <n v="289729"/>
    <x v="0"/>
    <x v="0"/>
    <x v="0"/>
    <x v="0"/>
    <x v="1"/>
    <n v="41"/>
  </r>
  <r>
    <n v="3360"/>
    <x v="1"/>
    <n v="550000"/>
    <x v="0"/>
    <x v="1"/>
    <x v="0"/>
    <x v="0"/>
    <x v="0"/>
    <n v="22"/>
  </r>
  <r>
    <n v="3361"/>
    <x v="1"/>
    <n v="1418498.89"/>
    <x v="0"/>
    <x v="1"/>
    <x v="0"/>
    <x v="0"/>
    <x v="0"/>
    <n v="48"/>
  </r>
  <r>
    <n v="3362"/>
    <x v="0"/>
    <n v="2409620.6"/>
    <x v="0"/>
    <x v="0"/>
    <x v="0"/>
    <x v="0"/>
    <x v="0"/>
    <n v="52"/>
  </r>
  <r>
    <n v="3363"/>
    <x v="1"/>
    <n v="225000"/>
    <x v="0"/>
    <x v="1"/>
    <x v="0"/>
    <x v="0"/>
    <x v="0"/>
    <n v="36"/>
  </r>
  <r>
    <n v="3364"/>
    <x v="1"/>
    <n v="578167.4"/>
    <x v="0"/>
    <x v="0"/>
    <x v="0"/>
    <x v="0"/>
    <x v="0"/>
    <n v="40"/>
  </r>
  <r>
    <n v="3365"/>
    <x v="1"/>
    <n v="282305"/>
    <x v="2"/>
    <x v="1"/>
    <x v="1"/>
    <x v="0"/>
    <x v="0"/>
    <n v="65"/>
  </r>
  <r>
    <n v="3366"/>
    <x v="1"/>
    <n v="585519.47"/>
    <x v="0"/>
    <x v="0"/>
    <x v="0"/>
    <x v="0"/>
    <x v="0"/>
    <n v="54"/>
  </r>
  <r>
    <n v="3367"/>
    <x v="0"/>
    <n v="477206.99"/>
    <x v="0"/>
    <x v="1"/>
    <x v="0"/>
    <x v="0"/>
    <x v="0"/>
    <n v="27"/>
  </r>
  <r>
    <n v="3368"/>
    <x v="1"/>
    <n v="366740.15"/>
    <x v="0"/>
    <x v="1"/>
    <x v="0"/>
    <x v="0"/>
    <x v="0"/>
    <n v="37"/>
  </r>
  <r>
    <n v="3369"/>
    <x v="1"/>
    <n v="297045"/>
    <x v="2"/>
    <x v="1"/>
    <x v="0"/>
    <x v="0"/>
    <x v="0"/>
    <n v="29"/>
  </r>
  <r>
    <n v="3370"/>
    <x v="1"/>
    <n v="375728"/>
    <x v="0"/>
    <x v="1"/>
    <x v="0"/>
    <x v="1"/>
    <x v="0"/>
    <n v="41"/>
  </r>
  <r>
    <n v="3371"/>
    <x v="0"/>
    <n v="541286.99"/>
    <x v="0"/>
    <x v="1"/>
    <x v="0"/>
    <x v="0"/>
    <x v="0"/>
    <n v="38"/>
  </r>
  <r>
    <n v="3372"/>
    <x v="0"/>
    <n v="1486779"/>
    <x v="1"/>
    <x v="0"/>
    <x v="0"/>
    <x v="0"/>
    <x v="0"/>
    <n v="60"/>
  </r>
  <r>
    <n v="3373"/>
    <x v="1"/>
    <n v="297045"/>
    <x v="2"/>
    <x v="1"/>
    <x v="0"/>
    <x v="0"/>
    <x v="0"/>
    <n v="62"/>
  </r>
  <r>
    <n v="3374"/>
    <x v="0"/>
    <n v="297046"/>
    <x v="2"/>
    <x v="1"/>
    <x v="0"/>
    <x v="1"/>
    <x v="0"/>
    <n v="38"/>
  </r>
  <r>
    <n v="3375"/>
    <x v="1"/>
    <n v="557319"/>
    <x v="3"/>
    <x v="1"/>
    <x v="0"/>
    <x v="0"/>
    <x v="0"/>
    <n v="57"/>
  </r>
  <r>
    <n v="3376"/>
    <x v="0"/>
    <n v="833592.1"/>
    <x v="0"/>
    <x v="0"/>
    <x v="0"/>
    <x v="0"/>
    <x v="0"/>
    <n v="31"/>
  </r>
  <r>
    <n v="3377"/>
    <x v="0"/>
    <n v="297950"/>
    <x v="4"/>
    <x v="1"/>
    <x v="0"/>
    <x v="0"/>
    <x v="0"/>
    <n v="44"/>
  </r>
  <r>
    <n v="3378"/>
    <x v="0"/>
    <n v="356455"/>
    <x v="3"/>
    <x v="1"/>
    <x v="0"/>
    <x v="0"/>
    <x v="1"/>
    <n v="40"/>
  </r>
  <r>
    <n v="3379"/>
    <x v="0"/>
    <n v="300438.55"/>
    <x v="0"/>
    <x v="1"/>
    <x v="0"/>
    <x v="0"/>
    <x v="0"/>
    <n v="19"/>
  </r>
  <r>
    <n v="3380"/>
    <x v="1"/>
    <n v="278030"/>
    <x v="6"/>
    <x v="1"/>
    <x v="0"/>
    <x v="0"/>
    <x v="0"/>
    <n v="27"/>
  </r>
  <r>
    <n v="3381"/>
    <x v="0"/>
    <n v="354166"/>
    <x v="0"/>
    <x v="1"/>
    <x v="0"/>
    <x v="0"/>
    <x v="0"/>
    <n v="25"/>
  </r>
  <r>
    <n v="3382"/>
    <x v="0"/>
    <n v="963859.52"/>
    <x v="0"/>
    <x v="0"/>
    <x v="0"/>
    <x v="0"/>
    <x v="0"/>
    <n v="55"/>
  </r>
  <r>
    <n v="3383"/>
    <x v="0"/>
    <n v="1057967.08"/>
    <x v="0"/>
    <x v="1"/>
    <x v="0"/>
    <x v="0"/>
    <x v="0"/>
    <n v="31"/>
  </r>
  <r>
    <n v="3384"/>
    <x v="0"/>
    <n v="586234.97"/>
    <x v="0"/>
    <x v="1"/>
    <x v="0"/>
    <x v="0"/>
    <x v="0"/>
    <n v="57"/>
  </r>
  <r>
    <n v="3385"/>
    <x v="0"/>
    <n v="278030"/>
    <x v="4"/>
    <x v="1"/>
    <x v="0"/>
    <x v="0"/>
    <x v="0"/>
    <n v="29"/>
  </r>
  <r>
    <n v="3386"/>
    <x v="0"/>
    <n v="399148"/>
    <x v="3"/>
    <x v="1"/>
    <x v="0"/>
    <x v="0"/>
    <x v="1"/>
    <n v="59"/>
  </r>
  <r>
    <n v="3387"/>
    <x v="1"/>
    <n v="1377923.86"/>
    <x v="0"/>
    <x v="1"/>
    <x v="0"/>
    <x v="0"/>
    <x v="0"/>
    <n v="56"/>
  </r>
  <r>
    <n v="3388"/>
    <x v="0"/>
    <n v="384000"/>
    <x v="0"/>
    <x v="1"/>
    <x v="0"/>
    <x v="0"/>
    <x v="1"/>
    <n v="43"/>
  </r>
  <r>
    <n v="3389"/>
    <x v="0"/>
    <n v="641830"/>
    <x v="0"/>
    <x v="1"/>
    <x v="0"/>
    <x v="0"/>
    <x v="0"/>
    <n v="50"/>
  </r>
  <r>
    <n v="3390"/>
    <x v="0"/>
    <n v="467680.51"/>
    <x v="0"/>
    <x v="1"/>
    <x v="0"/>
    <x v="1"/>
    <x v="0"/>
    <n v="31"/>
  </r>
  <r>
    <n v="3391"/>
    <x v="0"/>
    <n v="572881"/>
    <x v="0"/>
    <x v="1"/>
    <x v="0"/>
    <x v="0"/>
    <x v="0"/>
    <n v="27"/>
  </r>
  <r>
    <n v="3392"/>
    <x v="0"/>
    <n v="450242.43"/>
    <x v="0"/>
    <x v="1"/>
    <x v="0"/>
    <x v="0"/>
    <x v="0"/>
    <n v="24"/>
  </r>
  <r>
    <n v="3393"/>
    <x v="0"/>
    <n v="618962.9"/>
    <x v="0"/>
    <x v="1"/>
    <x v="0"/>
    <x v="0"/>
    <x v="0"/>
    <n v="51"/>
  </r>
  <r>
    <n v="3394"/>
    <x v="1"/>
    <n v="319591"/>
    <x v="0"/>
    <x v="1"/>
    <x v="0"/>
    <x v="1"/>
    <x v="0"/>
    <n v="34"/>
  </r>
  <r>
    <n v="3395"/>
    <x v="0"/>
    <n v="316412"/>
    <x v="3"/>
    <x v="1"/>
    <x v="0"/>
    <x v="0"/>
    <x v="1"/>
    <n v="55"/>
  </r>
  <r>
    <n v="3396"/>
    <x v="1"/>
    <n v="356455"/>
    <x v="3"/>
    <x v="1"/>
    <x v="0"/>
    <x v="0"/>
    <x v="0"/>
    <n v="43"/>
  </r>
  <r>
    <n v="3397"/>
    <x v="0"/>
    <n v="785855.82"/>
    <x v="0"/>
    <x v="1"/>
    <x v="0"/>
    <x v="0"/>
    <x v="0"/>
    <n v="55"/>
  </r>
  <r>
    <n v="3398"/>
    <x v="0"/>
    <n v="420000"/>
    <x v="0"/>
    <x v="1"/>
    <x v="0"/>
    <x v="0"/>
    <x v="0"/>
    <n v="52"/>
  </r>
  <r>
    <n v="3399"/>
    <x v="0"/>
    <n v="405063"/>
    <x v="3"/>
    <x v="1"/>
    <x v="0"/>
    <x v="0"/>
    <x v="1"/>
    <n v="53"/>
  </r>
  <r>
    <n v="3400"/>
    <x v="1"/>
    <n v="297139"/>
    <x v="2"/>
    <x v="1"/>
    <x v="0"/>
    <x v="1"/>
    <x v="0"/>
    <n v="36"/>
  </r>
  <r>
    <n v="3401"/>
    <x v="0"/>
    <n v="175000"/>
    <x v="0"/>
    <x v="1"/>
    <x v="0"/>
    <x v="0"/>
    <x v="0"/>
    <n v="32"/>
  </r>
  <r>
    <n v="3402"/>
    <x v="0"/>
    <n v="299647"/>
    <x v="2"/>
    <x v="1"/>
    <x v="1"/>
    <x v="0"/>
    <x v="0"/>
    <n v="52"/>
  </r>
  <r>
    <n v="3403"/>
    <x v="0"/>
    <n v="1202402.74"/>
    <x v="0"/>
    <x v="0"/>
    <x v="0"/>
    <x v="0"/>
    <x v="0"/>
    <n v="53"/>
  </r>
  <r>
    <n v="3404"/>
    <x v="0"/>
    <n v="264929.65999999997"/>
    <x v="0"/>
    <x v="1"/>
    <x v="0"/>
    <x v="0"/>
    <x v="0"/>
    <n v="48"/>
  </r>
  <r>
    <n v="3405"/>
    <x v="0"/>
    <n v="623902.14"/>
    <x v="0"/>
    <x v="1"/>
    <x v="0"/>
    <x v="0"/>
    <x v="0"/>
    <n v="44"/>
  </r>
  <r>
    <n v="3406"/>
    <x v="1"/>
    <n v="425046"/>
    <x v="0"/>
    <x v="0"/>
    <x v="0"/>
    <x v="0"/>
    <x v="0"/>
    <n v="42"/>
  </r>
  <r>
    <n v="3407"/>
    <x v="0"/>
    <n v="420375"/>
    <x v="0"/>
    <x v="1"/>
    <x v="0"/>
    <x v="0"/>
    <x v="0"/>
    <n v="30"/>
  </r>
  <r>
    <n v="3408"/>
    <x v="0"/>
    <n v="1429399.25"/>
    <x v="0"/>
    <x v="1"/>
    <x v="0"/>
    <x v="0"/>
    <x v="0"/>
    <n v="51"/>
  </r>
  <r>
    <n v="3409"/>
    <x v="0"/>
    <n v="640789.43999999994"/>
    <x v="0"/>
    <x v="1"/>
    <x v="0"/>
    <x v="0"/>
    <x v="0"/>
    <n v="23"/>
  </r>
  <r>
    <n v="3410"/>
    <x v="0"/>
    <n v="394800"/>
    <x v="0"/>
    <x v="1"/>
    <x v="0"/>
    <x v="0"/>
    <x v="0"/>
    <n v="51"/>
  </r>
  <r>
    <n v="3411"/>
    <x v="0"/>
    <n v="16858742"/>
    <x v="3"/>
    <x v="1"/>
    <x v="0"/>
    <x v="0"/>
    <x v="0"/>
    <n v="75"/>
  </r>
  <r>
    <n v="3412"/>
    <x v="0"/>
    <n v="485025.35"/>
    <x v="0"/>
    <x v="0"/>
    <x v="0"/>
    <x v="0"/>
    <x v="0"/>
    <n v="30"/>
  </r>
  <r>
    <n v="3413"/>
    <x v="0"/>
    <n v="263696"/>
    <x v="0"/>
    <x v="1"/>
    <x v="0"/>
    <x v="0"/>
    <x v="1"/>
    <n v="60"/>
  </r>
  <r>
    <n v="3414"/>
    <x v="0"/>
    <n v="362773"/>
    <x v="0"/>
    <x v="0"/>
    <x v="0"/>
    <x v="0"/>
    <x v="0"/>
    <n v="27"/>
  </r>
  <r>
    <n v="3415"/>
    <x v="0"/>
    <n v="4006214.55"/>
    <x v="0"/>
    <x v="0"/>
    <x v="0"/>
    <x v="0"/>
    <x v="0"/>
    <n v="51"/>
  </r>
  <r>
    <n v="3416"/>
    <x v="0"/>
    <n v="476556.35"/>
    <x v="0"/>
    <x v="1"/>
    <x v="0"/>
    <x v="0"/>
    <x v="0"/>
    <n v="26"/>
  </r>
  <r>
    <n v="3417"/>
    <x v="0"/>
    <n v="672285.72"/>
    <x v="0"/>
    <x v="1"/>
    <x v="0"/>
    <x v="0"/>
    <x v="0"/>
    <n v="40"/>
  </r>
  <r>
    <n v="3418"/>
    <x v="0"/>
    <n v="501333.33"/>
    <x v="0"/>
    <x v="1"/>
    <x v="0"/>
    <x v="0"/>
    <x v="0"/>
    <n v="41"/>
  </r>
  <r>
    <n v="3419"/>
    <x v="1"/>
    <n v="1038075"/>
    <x v="1"/>
    <x v="0"/>
    <x v="0"/>
    <x v="0"/>
    <x v="0"/>
    <n v="62"/>
  </r>
  <r>
    <n v="3420"/>
    <x v="0"/>
    <n v="685502.53"/>
    <x v="0"/>
    <x v="1"/>
    <x v="0"/>
    <x v="0"/>
    <x v="1"/>
    <n v="58"/>
  </r>
  <r>
    <n v="3421"/>
    <x v="0"/>
    <n v="389050"/>
    <x v="0"/>
    <x v="1"/>
    <x v="0"/>
    <x v="1"/>
    <x v="1"/>
    <n v="36"/>
  </r>
  <r>
    <n v="3422"/>
    <x v="0"/>
    <n v="959035"/>
    <x v="3"/>
    <x v="1"/>
    <x v="0"/>
    <x v="0"/>
    <x v="1"/>
    <n v="68"/>
  </r>
  <r>
    <n v="3423"/>
    <x v="0"/>
    <n v="400000"/>
    <x v="0"/>
    <x v="1"/>
    <x v="0"/>
    <x v="0"/>
    <x v="0"/>
    <n v="26"/>
  </r>
  <r>
    <n v="3424"/>
    <x v="1"/>
    <n v="675000"/>
    <x v="0"/>
    <x v="1"/>
    <x v="0"/>
    <x v="0"/>
    <x v="0"/>
    <n v="27"/>
  </r>
  <r>
    <n v="3425"/>
    <x v="0"/>
    <n v="277828.07"/>
    <x v="0"/>
    <x v="1"/>
    <x v="0"/>
    <x v="0"/>
    <x v="0"/>
    <n v="22"/>
  </r>
  <r>
    <n v="3426"/>
    <x v="0"/>
    <n v="270000"/>
    <x v="0"/>
    <x v="1"/>
    <x v="0"/>
    <x v="0"/>
    <x v="0"/>
    <n v="58"/>
  </r>
  <r>
    <n v="3427"/>
    <x v="1"/>
    <n v="514380"/>
    <x v="0"/>
    <x v="0"/>
    <x v="0"/>
    <x v="0"/>
    <x v="0"/>
    <n v="57"/>
  </r>
  <r>
    <n v="3428"/>
    <x v="0"/>
    <n v="995069.79"/>
    <x v="0"/>
    <x v="1"/>
    <x v="0"/>
    <x v="0"/>
    <x v="0"/>
    <n v="37"/>
  </r>
  <r>
    <n v="3429"/>
    <x v="0"/>
    <n v="278500"/>
    <x v="0"/>
    <x v="1"/>
    <x v="0"/>
    <x v="0"/>
    <x v="0"/>
    <n v="43"/>
  </r>
  <r>
    <n v="3430"/>
    <x v="1"/>
    <n v="368282"/>
    <x v="0"/>
    <x v="1"/>
    <x v="0"/>
    <x v="0"/>
    <x v="0"/>
    <n v="54"/>
  </r>
  <r>
    <n v="3431"/>
    <x v="1"/>
    <n v="509509"/>
    <x v="3"/>
    <x v="1"/>
    <x v="0"/>
    <x v="0"/>
    <x v="1"/>
    <n v="45"/>
  </r>
  <r>
    <n v="3432"/>
    <x v="1"/>
    <n v="690000"/>
    <x v="0"/>
    <x v="1"/>
    <x v="0"/>
    <x v="0"/>
    <x v="0"/>
    <n v="40"/>
  </r>
  <r>
    <n v="3433"/>
    <x v="0"/>
    <n v="404463"/>
    <x v="3"/>
    <x v="1"/>
    <x v="0"/>
    <x v="0"/>
    <x v="0"/>
    <n v="50"/>
  </r>
  <r>
    <n v="3434"/>
    <x v="0"/>
    <n v="873081"/>
    <x v="0"/>
    <x v="0"/>
    <x v="0"/>
    <x v="0"/>
    <x v="0"/>
    <n v="36"/>
  </r>
  <r>
    <n v="3435"/>
    <x v="1"/>
    <n v="298186"/>
    <x v="2"/>
    <x v="1"/>
    <x v="0"/>
    <x v="0"/>
    <x v="0"/>
    <n v="54"/>
  </r>
  <r>
    <n v="3436"/>
    <x v="1"/>
    <n v="1088763.67"/>
    <x v="0"/>
    <x v="1"/>
    <x v="0"/>
    <x v="0"/>
    <x v="0"/>
    <n v="36"/>
  </r>
  <r>
    <n v="3437"/>
    <x v="0"/>
    <n v="300000"/>
    <x v="2"/>
    <x v="1"/>
    <x v="0"/>
    <x v="1"/>
    <x v="0"/>
    <n v="32"/>
  </r>
  <r>
    <n v="3438"/>
    <x v="0"/>
    <n v="934810.14"/>
    <x v="0"/>
    <x v="0"/>
    <x v="0"/>
    <x v="0"/>
    <x v="0"/>
    <n v="34"/>
  </r>
  <r>
    <n v="3439"/>
    <x v="1"/>
    <n v="278030"/>
    <x v="4"/>
    <x v="1"/>
    <x v="0"/>
    <x v="1"/>
    <x v="0"/>
    <n v="29"/>
  </r>
  <r>
    <n v="3440"/>
    <x v="1"/>
    <n v="765893.37"/>
    <x v="0"/>
    <x v="1"/>
    <x v="0"/>
    <x v="0"/>
    <x v="0"/>
    <n v="24"/>
  </r>
  <r>
    <n v="3441"/>
    <x v="0"/>
    <n v="425426.15"/>
    <x v="0"/>
    <x v="1"/>
    <x v="0"/>
    <x v="0"/>
    <x v="0"/>
    <n v="21"/>
  </r>
  <r>
    <n v="3442"/>
    <x v="1"/>
    <n v="655560"/>
    <x v="0"/>
    <x v="0"/>
    <x v="0"/>
    <x v="0"/>
    <x v="0"/>
    <n v="39"/>
  </r>
  <r>
    <n v="3443"/>
    <x v="0"/>
    <n v="106848"/>
    <x v="0"/>
    <x v="1"/>
    <x v="0"/>
    <x v="1"/>
    <x v="0"/>
    <n v="36"/>
  </r>
  <r>
    <n v="3444"/>
    <x v="0"/>
    <n v="1492130.65"/>
    <x v="0"/>
    <x v="0"/>
    <x v="0"/>
    <x v="0"/>
    <x v="0"/>
    <n v="58"/>
  </r>
  <r>
    <n v="3445"/>
    <x v="0"/>
    <n v="175130"/>
    <x v="0"/>
    <x v="0"/>
    <x v="0"/>
    <x v="0"/>
    <x v="0"/>
    <n v="36"/>
  </r>
  <r>
    <n v="3446"/>
    <x v="1"/>
    <n v="516452.8"/>
    <x v="0"/>
    <x v="0"/>
    <x v="0"/>
    <x v="0"/>
    <x v="0"/>
    <n v="30"/>
  </r>
  <r>
    <n v="3447"/>
    <x v="0"/>
    <n v="11292323.83"/>
    <x v="0"/>
    <x v="1"/>
    <x v="0"/>
    <x v="1"/>
    <x v="0"/>
    <n v="55"/>
  </r>
  <r>
    <n v="3448"/>
    <x v="1"/>
    <n v="815000"/>
    <x v="0"/>
    <x v="0"/>
    <x v="0"/>
    <x v="0"/>
    <x v="0"/>
    <n v="29"/>
  </r>
  <r>
    <n v="3449"/>
    <x v="1"/>
    <n v="1450033.3"/>
    <x v="0"/>
    <x v="0"/>
    <x v="0"/>
    <x v="0"/>
    <x v="0"/>
    <n v="32"/>
  </r>
  <r>
    <n v="3450"/>
    <x v="0"/>
    <n v="439415.1"/>
    <x v="0"/>
    <x v="1"/>
    <x v="0"/>
    <x v="0"/>
    <x v="0"/>
    <n v="52"/>
  </r>
  <r>
    <n v="3451"/>
    <x v="0"/>
    <n v="405063"/>
    <x v="2"/>
    <x v="1"/>
    <x v="0"/>
    <x v="0"/>
    <x v="1"/>
    <n v="63"/>
  </r>
  <r>
    <n v="3452"/>
    <x v="0"/>
    <n v="914285.71"/>
    <x v="0"/>
    <x v="1"/>
    <x v="0"/>
    <x v="0"/>
    <x v="0"/>
    <n v="43"/>
  </r>
  <r>
    <n v="3453"/>
    <x v="0"/>
    <n v="598673"/>
    <x v="3"/>
    <x v="1"/>
    <x v="1"/>
    <x v="0"/>
    <x v="1"/>
    <n v="45"/>
  </r>
  <r>
    <n v="3454"/>
    <x v="1"/>
    <n v="622035.84"/>
    <x v="0"/>
    <x v="0"/>
    <x v="0"/>
    <x v="0"/>
    <x v="0"/>
    <n v="27"/>
  </r>
  <r>
    <n v="3455"/>
    <x v="0"/>
    <n v="450000"/>
    <x v="0"/>
    <x v="0"/>
    <x v="0"/>
    <x v="0"/>
    <x v="0"/>
    <n v="25"/>
  </r>
  <r>
    <n v="3456"/>
    <x v="0"/>
    <n v="40000"/>
    <x v="0"/>
    <x v="1"/>
    <x v="0"/>
    <x v="0"/>
    <x v="0"/>
    <n v="22"/>
  </r>
  <r>
    <n v="3457"/>
    <x v="1"/>
    <n v="925327.23"/>
    <x v="1"/>
    <x v="0"/>
    <x v="0"/>
    <x v="0"/>
    <x v="0"/>
    <n v="86"/>
  </r>
  <r>
    <n v="3458"/>
    <x v="1"/>
    <n v="647099"/>
    <x v="0"/>
    <x v="0"/>
    <x v="0"/>
    <x v="0"/>
    <x v="0"/>
    <n v="35"/>
  </r>
  <r>
    <n v="3459"/>
    <x v="0"/>
    <n v="762280"/>
    <x v="0"/>
    <x v="1"/>
    <x v="0"/>
    <x v="0"/>
    <x v="0"/>
    <n v="39"/>
  </r>
  <r>
    <n v="3460"/>
    <x v="0"/>
    <n v="2000000"/>
    <x v="0"/>
    <x v="1"/>
    <x v="0"/>
    <x v="0"/>
    <x v="0"/>
    <n v="32"/>
  </r>
  <r>
    <n v="3461"/>
    <x v="0"/>
    <n v="1200000"/>
    <x v="0"/>
    <x v="1"/>
    <x v="0"/>
    <x v="0"/>
    <x v="0"/>
    <n v="30"/>
  </r>
  <r>
    <n v="3462"/>
    <x v="1"/>
    <n v="299647"/>
    <x v="2"/>
    <x v="1"/>
    <x v="0"/>
    <x v="0"/>
    <x v="0"/>
    <n v="55"/>
  </r>
  <r>
    <n v="3463"/>
    <x v="0"/>
    <n v="1195224"/>
    <x v="0"/>
    <x v="1"/>
    <x v="0"/>
    <x v="0"/>
    <x v="0"/>
    <n v="28"/>
  </r>
  <r>
    <n v="3464"/>
    <x v="0"/>
    <n v="4268905.2300000004"/>
    <x v="0"/>
    <x v="1"/>
    <x v="0"/>
    <x v="0"/>
    <x v="0"/>
    <n v="61"/>
  </r>
  <r>
    <n v="3465"/>
    <x v="0"/>
    <n v="677945.4"/>
    <x v="0"/>
    <x v="1"/>
    <x v="0"/>
    <x v="0"/>
    <x v="0"/>
    <n v="61"/>
  </r>
  <r>
    <n v="3466"/>
    <x v="0"/>
    <n v="434729"/>
    <x v="0"/>
    <x v="1"/>
    <x v="0"/>
    <x v="0"/>
    <x v="0"/>
    <n v="40"/>
  </r>
  <r>
    <n v="3467"/>
    <x v="1"/>
    <n v="817963.42"/>
    <x v="0"/>
    <x v="0"/>
    <x v="0"/>
    <x v="0"/>
    <x v="0"/>
    <n v="52"/>
  </r>
  <r>
    <n v="3468"/>
    <x v="1"/>
    <n v="278030"/>
    <x v="2"/>
    <x v="1"/>
    <x v="0"/>
    <x v="0"/>
    <x v="0"/>
    <n v="55"/>
  </r>
  <r>
    <n v="3469"/>
    <x v="1"/>
    <n v="400000"/>
    <x v="0"/>
    <x v="1"/>
    <x v="0"/>
    <x v="0"/>
    <x v="0"/>
    <n v="40"/>
  </r>
  <r>
    <n v="3470"/>
    <x v="0"/>
    <n v="324880"/>
    <x v="0"/>
    <x v="1"/>
    <x v="0"/>
    <x v="0"/>
    <x v="0"/>
    <n v="37"/>
  </r>
  <r>
    <n v="3471"/>
    <x v="0"/>
    <n v="427070.54"/>
    <x v="0"/>
    <x v="1"/>
    <x v="0"/>
    <x v="1"/>
    <x v="0"/>
    <n v="61"/>
  </r>
  <r>
    <n v="3472"/>
    <x v="0"/>
    <n v="300018"/>
    <x v="3"/>
    <x v="1"/>
    <x v="0"/>
    <x v="0"/>
    <x v="1"/>
    <n v="47"/>
  </r>
  <r>
    <n v="3473"/>
    <x v="0"/>
    <n v="285000"/>
    <x v="0"/>
    <x v="1"/>
    <x v="0"/>
    <x v="1"/>
    <x v="0"/>
    <n v="29"/>
  </r>
  <r>
    <n v="3474"/>
    <x v="0"/>
    <n v="383254"/>
    <x v="3"/>
    <x v="1"/>
    <x v="0"/>
    <x v="0"/>
    <x v="0"/>
    <n v="45"/>
  </r>
  <r>
    <n v="3475"/>
    <x v="0"/>
    <n v="299647"/>
    <x v="2"/>
    <x v="1"/>
    <x v="0"/>
    <x v="0"/>
    <x v="0"/>
    <n v="82"/>
  </r>
  <r>
    <n v="3476"/>
    <x v="1"/>
    <n v="388243.95"/>
    <x v="0"/>
    <x v="1"/>
    <x v="0"/>
    <x v="0"/>
    <x v="0"/>
    <n v="27"/>
  </r>
  <r>
    <n v="3477"/>
    <x v="0"/>
    <n v="403164.44"/>
    <x v="0"/>
    <x v="1"/>
    <x v="0"/>
    <x v="0"/>
    <x v="0"/>
    <n v="62"/>
  </r>
  <r>
    <n v="3478"/>
    <x v="0"/>
    <n v="14173194"/>
    <x v="1"/>
    <x v="0"/>
    <x v="0"/>
    <x v="0"/>
    <x v="0"/>
    <n v="73"/>
  </r>
  <r>
    <n v="3479"/>
    <x v="0"/>
    <n v="295206.84999999998"/>
    <x v="0"/>
    <x v="1"/>
    <x v="0"/>
    <x v="0"/>
    <x v="0"/>
    <n v="22"/>
  </r>
  <r>
    <n v="3480"/>
    <x v="0"/>
    <n v="1006500"/>
    <x v="0"/>
    <x v="1"/>
    <x v="0"/>
    <x v="0"/>
    <x v="0"/>
    <n v="25"/>
  </r>
  <r>
    <n v="3481"/>
    <x v="1"/>
    <n v="1314729"/>
    <x v="0"/>
    <x v="0"/>
    <x v="0"/>
    <x v="0"/>
    <x v="0"/>
    <n v="35"/>
  </r>
  <r>
    <n v="3482"/>
    <x v="1"/>
    <n v="568820"/>
    <x v="0"/>
    <x v="1"/>
    <x v="0"/>
    <x v="0"/>
    <x v="0"/>
    <n v="28"/>
  </r>
  <r>
    <n v="3483"/>
    <x v="0"/>
    <n v="63720"/>
    <x v="0"/>
    <x v="1"/>
    <x v="0"/>
    <x v="1"/>
    <x v="1"/>
    <n v="22"/>
  </r>
  <r>
    <n v="3484"/>
    <x v="0"/>
    <n v="684986"/>
    <x v="0"/>
    <x v="1"/>
    <x v="0"/>
    <x v="0"/>
    <x v="0"/>
    <n v="44"/>
  </r>
  <r>
    <n v="3485"/>
    <x v="0"/>
    <n v="246000"/>
    <x v="0"/>
    <x v="1"/>
    <x v="0"/>
    <x v="0"/>
    <x v="0"/>
    <n v="38"/>
  </r>
  <r>
    <n v="3486"/>
    <x v="0"/>
    <n v="337480"/>
    <x v="3"/>
    <x v="1"/>
    <x v="0"/>
    <x v="0"/>
    <x v="0"/>
    <n v="29"/>
  </r>
  <r>
    <n v="3487"/>
    <x v="0"/>
    <n v="485860"/>
    <x v="3"/>
    <x v="1"/>
    <x v="0"/>
    <x v="0"/>
    <x v="0"/>
    <n v="42"/>
  </r>
  <r>
    <n v="3488"/>
    <x v="1"/>
    <n v="889137"/>
    <x v="0"/>
    <x v="0"/>
    <x v="0"/>
    <x v="0"/>
    <x v="1"/>
    <n v="40"/>
  </r>
  <r>
    <n v="3489"/>
    <x v="0"/>
    <n v="324000"/>
    <x v="0"/>
    <x v="1"/>
    <x v="0"/>
    <x v="0"/>
    <x v="1"/>
    <n v="55"/>
  </r>
  <r>
    <n v="3490"/>
    <x v="1"/>
    <n v="716100"/>
    <x v="0"/>
    <x v="0"/>
    <x v="0"/>
    <x v="0"/>
    <x v="1"/>
    <n v="29"/>
  </r>
  <r>
    <n v="3491"/>
    <x v="0"/>
    <n v="100000"/>
    <x v="0"/>
    <x v="1"/>
    <x v="0"/>
    <x v="0"/>
    <x v="1"/>
    <n v="52"/>
  </r>
  <r>
    <n v="3492"/>
    <x v="1"/>
    <n v="550234.51"/>
    <x v="0"/>
    <x v="1"/>
    <x v="0"/>
    <x v="0"/>
    <x v="0"/>
    <n v="41"/>
  </r>
  <r>
    <n v="3493"/>
    <x v="0"/>
    <n v="297046"/>
    <x v="2"/>
    <x v="1"/>
    <x v="0"/>
    <x v="0"/>
    <x v="0"/>
    <n v="61"/>
  </r>
  <r>
    <n v="3494"/>
    <x v="1"/>
    <n v="600000"/>
    <x v="0"/>
    <x v="1"/>
    <x v="0"/>
    <x v="0"/>
    <x v="0"/>
    <n v="36"/>
  </r>
  <r>
    <n v="3495"/>
    <x v="1"/>
    <n v="512783.28"/>
    <x v="0"/>
    <x v="1"/>
    <x v="0"/>
    <x v="0"/>
    <x v="0"/>
    <n v="26"/>
  </r>
  <r>
    <n v="3496"/>
    <x v="0"/>
    <n v="84000"/>
    <x v="0"/>
    <x v="1"/>
    <x v="0"/>
    <x v="0"/>
    <x v="0"/>
    <n v="56"/>
  </r>
  <r>
    <n v="3497"/>
    <x v="1"/>
    <n v="689218.5"/>
    <x v="0"/>
    <x v="0"/>
    <x v="0"/>
    <x v="0"/>
    <x v="0"/>
    <n v="37"/>
  </r>
  <r>
    <n v="3498"/>
    <x v="1"/>
    <n v="384658.4"/>
    <x v="0"/>
    <x v="1"/>
    <x v="0"/>
    <x v="0"/>
    <x v="0"/>
    <n v="43"/>
  </r>
  <r>
    <n v="3499"/>
    <x v="0"/>
    <n v="140000"/>
    <x v="0"/>
    <x v="1"/>
    <x v="0"/>
    <x v="1"/>
    <x v="0"/>
    <n v="57"/>
  </r>
  <r>
    <n v="3500"/>
    <x v="0"/>
    <n v="297046"/>
    <x v="3"/>
    <x v="1"/>
    <x v="0"/>
    <x v="0"/>
    <x v="1"/>
    <n v="61"/>
  </r>
  <r>
    <n v="3501"/>
    <x v="1"/>
    <n v="277753.92"/>
    <x v="0"/>
    <x v="1"/>
    <x v="0"/>
    <x v="0"/>
    <x v="0"/>
    <n v="20"/>
  </r>
  <r>
    <n v="3502"/>
    <x v="1"/>
    <n v="278030"/>
    <x v="4"/>
    <x v="1"/>
    <x v="0"/>
    <x v="0"/>
    <x v="0"/>
    <n v="54"/>
  </r>
  <r>
    <n v="3503"/>
    <x v="0"/>
    <n v="742483"/>
    <x v="3"/>
    <x v="1"/>
    <x v="0"/>
    <x v="0"/>
    <x v="1"/>
    <n v="70"/>
  </r>
  <r>
    <n v="3504"/>
    <x v="0"/>
    <n v="460800"/>
    <x v="0"/>
    <x v="0"/>
    <x v="0"/>
    <x v="0"/>
    <x v="0"/>
    <n v="60"/>
  </r>
  <r>
    <n v="3505"/>
    <x v="0"/>
    <n v="350402.66"/>
    <x v="0"/>
    <x v="1"/>
    <x v="0"/>
    <x v="0"/>
    <x v="0"/>
    <n v="22"/>
  </r>
  <r>
    <n v="3506"/>
    <x v="0"/>
    <n v="915119.76"/>
    <x v="0"/>
    <x v="1"/>
    <x v="0"/>
    <x v="0"/>
    <x v="0"/>
    <n v="37"/>
  </r>
  <r>
    <n v="3507"/>
    <x v="1"/>
    <n v="155242.92000000001"/>
    <x v="0"/>
    <x v="1"/>
    <x v="0"/>
    <x v="0"/>
    <x v="0"/>
    <n v="24"/>
  </r>
  <r>
    <n v="3508"/>
    <x v="1"/>
    <n v="358973"/>
    <x v="0"/>
    <x v="1"/>
    <x v="0"/>
    <x v="0"/>
    <x v="0"/>
    <n v="24"/>
  </r>
  <r>
    <n v="3509"/>
    <x v="0"/>
    <n v="15000"/>
    <x v="0"/>
    <x v="1"/>
    <x v="0"/>
    <x v="0"/>
    <x v="0"/>
    <n v="42"/>
  </r>
  <r>
    <n v="3510"/>
    <x v="0"/>
    <n v="403612.34"/>
    <x v="0"/>
    <x v="1"/>
    <x v="0"/>
    <x v="0"/>
    <x v="0"/>
    <n v="37"/>
  </r>
  <r>
    <n v="3511"/>
    <x v="1"/>
    <n v="702145.6"/>
    <x v="0"/>
    <x v="0"/>
    <x v="0"/>
    <x v="0"/>
    <x v="0"/>
    <n v="35"/>
  </r>
  <r>
    <n v="3512"/>
    <x v="0"/>
    <n v="540982.97"/>
    <x v="0"/>
    <x v="0"/>
    <x v="0"/>
    <x v="0"/>
    <x v="0"/>
    <n v="29"/>
  </r>
  <r>
    <n v="3513"/>
    <x v="0"/>
    <n v="399945.97"/>
    <x v="1"/>
    <x v="0"/>
    <x v="0"/>
    <x v="0"/>
    <x v="0"/>
    <n v="92"/>
  </r>
  <r>
    <n v="3514"/>
    <x v="0"/>
    <n v="470000"/>
    <x v="0"/>
    <x v="1"/>
    <x v="0"/>
    <x v="0"/>
    <x v="0"/>
    <n v="39"/>
  </r>
  <r>
    <n v="3515"/>
    <x v="0"/>
    <n v="514062"/>
    <x v="3"/>
    <x v="1"/>
    <x v="0"/>
    <x v="0"/>
    <x v="1"/>
    <n v="62"/>
  </r>
  <r>
    <n v="3516"/>
    <x v="1"/>
    <n v="278030"/>
    <x v="4"/>
    <x v="1"/>
    <x v="0"/>
    <x v="0"/>
    <x v="0"/>
    <n v="69"/>
  </r>
  <r>
    <n v="3517"/>
    <x v="1"/>
    <n v="331181"/>
    <x v="3"/>
    <x v="1"/>
    <x v="0"/>
    <x v="0"/>
    <x v="0"/>
    <n v="59"/>
  </r>
  <r>
    <n v="3518"/>
    <x v="0"/>
    <n v="1516000"/>
    <x v="0"/>
    <x v="1"/>
    <x v="0"/>
    <x v="0"/>
    <x v="0"/>
    <n v="32"/>
  </r>
  <r>
    <n v="3519"/>
    <x v="1"/>
    <n v="298821"/>
    <x v="2"/>
    <x v="1"/>
    <x v="0"/>
    <x v="0"/>
    <x v="0"/>
    <n v="47"/>
  </r>
  <r>
    <n v="3520"/>
    <x v="0"/>
    <n v="550000"/>
    <x v="0"/>
    <x v="1"/>
    <x v="0"/>
    <x v="1"/>
    <x v="0"/>
    <n v="31"/>
  </r>
  <r>
    <n v="3521"/>
    <x v="1"/>
    <n v="1941122"/>
    <x v="0"/>
    <x v="1"/>
    <x v="0"/>
    <x v="0"/>
    <x v="0"/>
    <n v="35"/>
  </r>
  <r>
    <n v="3522"/>
    <x v="0"/>
    <n v="520421"/>
    <x v="3"/>
    <x v="1"/>
    <x v="0"/>
    <x v="0"/>
    <x v="1"/>
    <n v="58"/>
  </r>
  <r>
    <n v="3523"/>
    <x v="1"/>
    <n v="266312.05"/>
    <x v="0"/>
    <x v="1"/>
    <x v="0"/>
    <x v="0"/>
    <x v="0"/>
    <n v="21"/>
  </r>
  <r>
    <n v="3524"/>
    <x v="0"/>
    <n v="2743997"/>
    <x v="0"/>
    <x v="1"/>
    <x v="0"/>
    <x v="0"/>
    <x v="0"/>
    <n v="45"/>
  </r>
  <r>
    <n v="3525"/>
    <x v="1"/>
    <n v="1125734.83"/>
    <x v="0"/>
    <x v="0"/>
    <x v="0"/>
    <x v="0"/>
    <x v="0"/>
    <n v="47"/>
  </r>
  <r>
    <n v="3526"/>
    <x v="0"/>
    <n v="298270"/>
    <x v="0"/>
    <x v="1"/>
    <x v="0"/>
    <x v="0"/>
    <x v="0"/>
    <n v="25"/>
  </r>
  <r>
    <n v="3527"/>
    <x v="0"/>
    <n v="266400"/>
    <x v="0"/>
    <x v="1"/>
    <x v="0"/>
    <x v="0"/>
    <x v="1"/>
    <n v="36"/>
  </r>
  <r>
    <n v="3528"/>
    <x v="0"/>
    <n v="297046"/>
    <x v="3"/>
    <x v="1"/>
    <x v="0"/>
    <x v="0"/>
    <x v="0"/>
    <n v="57"/>
  </r>
  <r>
    <n v="3529"/>
    <x v="0"/>
    <n v="103000"/>
    <x v="0"/>
    <x v="1"/>
    <x v="0"/>
    <x v="1"/>
    <x v="1"/>
    <n v="37"/>
  </r>
  <r>
    <n v="3530"/>
    <x v="0"/>
    <n v="746762"/>
    <x v="0"/>
    <x v="0"/>
    <x v="0"/>
    <x v="0"/>
    <x v="0"/>
    <n v="33"/>
  </r>
  <r>
    <n v="3531"/>
    <x v="0"/>
    <n v="312000"/>
    <x v="0"/>
    <x v="1"/>
    <x v="0"/>
    <x v="0"/>
    <x v="1"/>
    <n v="39"/>
  </r>
  <r>
    <n v="3532"/>
    <x v="1"/>
    <n v="302470"/>
    <x v="2"/>
    <x v="1"/>
    <x v="0"/>
    <x v="1"/>
    <x v="0"/>
    <n v="28"/>
  </r>
  <r>
    <n v="3533"/>
    <x v="0"/>
    <n v="242811.62"/>
    <x v="1"/>
    <x v="0"/>
    <x v="0"/>
    <x v="0"/>
    <x v="0"/>
    <n v="67"/>
  </r>
  <r>
    <n v="3534"/>
    <x v="1"/>
    <n v="510544"/>
    <x v="0"/>
    <x v="1"/>
    <x v="0"/>
    <x v="0"/>
    <x v="0"/>
    <n v="39"/>
  </r>
  <r>
    <n v="3535"/>
    <x v="0"/>
    <n v="639148"/>
    <x v="3"/>
    <x v="1"/>
    <x v="0"/>
    <x v="0"/>
    <x v="0"/>
    <n v="73"/>
  </r>
  <r>
    <n v="3536"/>
    <x v="0"/>
    <n v="417679"/>
    <x v="3"/>
    <x v="1"/>
    <x v="0"/>
    <x v="0"/>
    <x v="1"/>
    <n v="47"/>
  </r>
  <r>
    <n v="3537"/>
    <x v="1"/>
    <n v="283144"/>
    <x v="0"/>
    <x v="1"/>
    <x v="0"/>
    <x v="0"/>
    <x v="0"/>
    <n v="38"/>
  </r>
  <r>
    <n v="3538"/>
    <x v="0"/>
    <n v="468729"/>
    <x v="0"/>
    <x v="0"/>
    <x v="0"/>
    <x v="0"/>
    <x v="0"/>
    <n v="39"/>
  </r>
  <r>
    <n v="3539"/>
    <x v="0"/>
    <n v="413858.99"/>
    <x v="0"/>
    <x v="1"/>
    <x v="0"/>
    <x v="0"/>
    <x v="1"/>
    <n v="60"/>
  </r>
  <r>
    <n v="3540"/>
    <x v="0"/>
    <n v="585136.5"/>
    <x v="0"/>
    <x v="0"/>
    <x v="0"/>
    <x v="0"/>
    <x v="0"/>
    <n v="30"/>
  </r>
  <r>
    <n v="3541"/>
    <x v="1"/>
    <n v="11900"/>
    <x v="0"/>
    <x v="1"/>
    <x v="0"/>
    <x v="0"/>
    <x v="0"/>
    <n v="45"/>
  </r>
  <r>
    <n v="3542"/>
    <x v="0"/>
    <n v="371501"/>
    <x v="0"/>
    <x v="1"/>
    <x v="0"/>
    <x v="1"/>
    <x v="0"/>
    <n v="59"/>
  </r>
  <r>
    <n v="3543"/>
    <x v="0"/>
    <n v="639148"/>
    <x v="3"/>
    <x v="1"/>
    <x v="0"/>
    <x v="0"/>
    <x v="1"/>
    <n v="66"/>
  </r>
  <r>
    <n v="3544"/>
    <x v="1"/>
    <n v="707308.6"/>
    <x v="0"/>
    <x v="1"/>
    <x v="0"/>
    <x v="0"/>
    <x v="0"/>
    <n v="36"/>
  </r>
  <r>
    <n v="3545"/>
    <x v="0"/>
    <n v="573826"/>
    <x v="2"/>
    <x v="1"/>
    <x v="0"/>
    <x v="1"/>
    <x v="0"/>
    <n v="38"/>
  </r>
  <r>
    <n v="3546"/>
    <x v="1"/>
    <n v="1355000"/>
    <x v="0"/>
    <x v="1"/>
    <x v="0"/>
    <x v="0"/>
    <x v="0"/>
    <n v="43"/>
  </r>
  <r>
    <n v="3547"/>
    <x v="1"/>
    <n v="1414474"/>
    <x v="1"/>
    <x v="0"/>
    <x v="0"/>
    <x v="0"/>
    <x v="0"/>
    <n v="56"/>
  </r>
  <r>
    <n v="3548"/>
    <x v="0"/>
    <n v="297280"/>
    <x v="2"/>
    <x v="1"/>
    <x v="0"/>
    <x v="0"/>
    <x v="0"/>
    <n v="64"/>
  </r>
  <r>
    <n v="3549"/>
    <x v="1"/>
    <n v="542430"/>
    <x v="0"/>
    <x v="1"/>
    <x v="0"/>
    <x v="0"/>
    <x v="0"/>
    <n v="29"/>
  </r>
  <r>
    <n v="3550"/>
    <x v="0"/>
    <n v="1186247.24"/>
    <x v="0"/>
    <x v="1"/>
    <x v="0"/>
    <x v="0"/>
    <x v="0"/>
    <n v="58"/>
  </r>
  <r>
    <n v="3551"/>
    <x v="1"/>
    <n v="495975"/>
    <x v="3"/>
    <x v="1"/>
    <x v="0"/>
    <x v="0"/>
    <x v="1"/>
    <n v="56"/>
  </r>
  <r>
    <n v="3552"/>
    <x v="0"/>
    <n v="490122"/>
    <x v="3"/>
    <x v="1"/>
    <x v="0"/>
    <x v="1"/>
    <x v="1"/>
    <n v="45"/>
  </r>
  <r>
    <n v="3553"/>
    <x v="1"/>
    <n v="358000"/>
    <x v="0"/>
    <x v="1"/>
    <x v="0"/>
    <x v="0"/>
    <x v="1"/>
    <n v="35"/>
  </r>
  <r>
    <n v="3554"/>
    <x v="1"/>
    <n v="233615"/>
    <x v="0"/>
    <x v="1"/>
    <x v="0"/>
    <x v="0"/>
    <x v="0"/>
    <n v="20"/>
  </r>
  <r>
    <n v="3555"/>
    <x v="0"/>
    <n v="540287.05000000005"/>
    <x v="0"/>
    <x v="1"/>
    <x v="0"/>
    <x v="0"/>
    <x v="0"/>
    <n v="40"/>
  </r>
  <r>
    <n v="3556"/>
    <x v="1"/>
    <n v="862543.82"/>
    <x v="0"/>
    <x v="0"/>
    <x v="0"/>
    <x v="0"/>
    <x v="0"/>
    <n v="37"/>
  </r>
  <r>
    <n v="3557"/>
    <x v="0"/>
    <n v="331181"/>
    <x v="3"/>
    <x v="1"/>
    <x v="0"/>
    <x v="0"/>
    <x v="1"/>
    <n v="51"/>
  </r>
  <r>
    <n v="3558"/>
    <x v="1"/>
    <n v="4805416.75"/>
    <x v="0"/>
    <x v="0"/>
    <x v="0"/>
    <x v="0"/>
    <x v="0"/>
    <n v="60"/>
  </r>
  <r>
    <n v="3559"/>
    <x v="0"/>
    <n v="857231"/>
    <x v="0"/>
    <x v="1"/>
    <x v="0"/>
    <x v="0"/>
    <x v="0"/>
    <n v="35"/>
  </r>
  <r>
    <n v="3560"/>
    <x v="1"/>
    <n v="297050"/>
    <x v="2"/>
    <x v="1"/>
    <x v="1"/>
    <x v="0"/>
    <x v="1"/>
    <n v="27"/>
  </r>
  <r>
    <n v="3561"/>
    <x v="1"/>
    <n v="541045"/>
    <x v="0"/>
    <x v="1"/>
    <x v="0"/>
    <x v="0"/>
    <x v="0"/>
    <n v="28"/>
  </r>
  <r>
    <n v="3562"/>
    <x v="0"/>
    <n v="623822"/>
    <x v="0"/>
    <x v="1"/>
    <x v="0"/>
    <x v="0"/>
    <x v="0"/>
    <n v="27"/>
  </r>
  <r>
    <n v="3563"/>
    <x v="0"/>
    <n v="476987"/>
    <x v="3"/>
    <x v="1"/>
    <x v="0"/>
    <x v="0"/>
    <x v="0"/>
    <n v="52"/>
  </r>
  <r>
    <n v="3564"/>
    <x v="0"/>
    <n v="1976257"/>
    <x v="0"/>
    <x v="0"/>
    <x v="0"/>
    <x v="0"/>
    <x v="0"/>
    <n v="56"/>
  </r>
  <r>
    <n v="3565"/>
    <x v="1"/>
    <n v="361783"/>
    <x v="2"/>
    <x v="1"/>
    <x v="0"/>
    <x v="0"/>
    <x v="1"/>
    <n v="52"/>
  </r>
  <r>
    <n v="3566"/>
    <x v="0"/>
    <n v="279985.18"/>
    <x v="0"/>
    <x v="1"/>
    <x v="0"/>
    <x v="0"/>
    <x v="0"/>
    <n v="37"/>
  </r>
  <r>
    <n v="3567"/>
    <x v="0"/>
    <n v="380000"/>
    <x v="0"/>
    <x v="1"/>
    <x v="0"/>
    <x v="0"/>
    <x v="0"/>
    <n v="32"/>
  </r>
  <r>
    <n v="3568"/>
    <x v="0"/>
    <n v="4102647.12"/>
    <x v="0"/>
    <x v="1"/>
    <x v="0"/>
    <x v="0"/>
    <x v="0"/>
    <n v="34"/>
  </r>
  <r>
    <n v="3569"/>
    <x v="1"/>
    <n v="413618.8"/>
    <x v="0"/>
    <x v="1"/>
    <x v="0"/>
    <x v="0"/>
    <x v="0"/>
    <n v="35"/>
  </r>
  <r>
    <n v="3570"/>
    <x v="0"/>
    <n v="295477"/>
    <x v="0"/>
    <x v="0"/>
    <x v="0"/>
    <x v="0"/>
    <x v="0"/>
    <n v="28"/>
  </r>
  <r>
    <n v="3571"/>
    <x v="0"/>
    <n v="300018"/>
    <x v="3"/>
    <x v="1"/>
    <x v="0"/>
    <x v="0"/>
    <x v="0"/>
    <n v="61"/>
  </r>
  <r>
    <n v="3572"/>
    <x v="0"/>
    <n v="1700000"/>
    <x v="0"/>
    <x v="1"/>
    <x v="0"/>
    <x v="0"/>
    <x v="0"/>
    <n v="45"/>
  </r>
  <r>
    <n v="3573"/>
    <x v="1"/>
    <n v="1260977.05"/>
    <x v="0"/>
    <x v="0"/>
    <x v="0"/>
    <x v="0"/>
    <x v="0"/>
    <n v="38"/>
  </r>
  <r>
    <n v="3574"/>
    <x v="0"/>
    <n v="885053.25"/>
    <x v="0"/>
    <x v="0"/>
    <x v="0"/>
    <x v="0"/>
    <x v="0"/>
    <n v="35"/>
  </r>
  <r>
    <n v="3575"/>
    <x v="1"/>
    <n v="722010.7"/>
    <x v="0"/>
    <x v="0"/>
    <x v="0"/>
    <x v="0"/>
    <x v="0"/>
    <n v="36"/>
  </r>
  <r>
    <n v="3576"/>
    <x v="0"/>
    <n v="413166"/>
    <x v="0"/>
    <x v="1"/>
    <x v="0"/>
    <x v="0"/>
    <x v="0"/>
    <n v="49"/>
  </r>
  <r>
    <n v="3577"/>
    <x v="1"/>
    <n v="356455"/>
    <x v="3"/>
    <x v="1"/>
    <x v="0"/>
    <x v="1"/>
    <x v="1"/>
    <n v="52"/>
  </r>
  <r>
    <n v="3578"/>
    <x v="1"/>
    <n v="300000"/>
    <x v="0"/>
    <x v="1"/>
    <x v="0"/>
    <x v="1"/>
    <x v="0"/>
    <n v="41"/>
  </r>
  <r>
    <n v="3579"/>
    <x v="1"/>
    <n v="1642647"/>
    <x v="1"/>
    <x v="0"/>
    <x v="0"/>
    <x v="0"/>
    <x v="0"/>
    <n v="59"/>
  </r>
  <r>
    <n v="3580"/>
    <x v="0"/>
    <n v="200000"/>
    <x v="0"/>
    <x v="1"/>
    <x v="0"/>
    <x v="0"/>
    <x v="1"/>
    <n v="30"/>
  </r>
  <r>
    <n v="3581"/>
    <x v="0"/>
    <n v="278030"/>
    <x v="4"/>
    <x v="1"/>
    <x v="0"/>
    <x v="0"/>
    <x v="0"/>
    <n v="35"/>
  </r>
  <r>
    <n v="3582"/>
    <x v="0"/>
    <n v="1184243"/>
    <x v="0"/>
    <x v="0"/>
    <x v="0"/>
    <x v="0"/>
    <x v="1"/>
    <n v="37"/>
  </r>
  <r>
    <n v="3583"/>
    <x v="1"/>
    <n v="1586732.18"/>
    <x v="0"/>
    <x v="0"/>
    <x v="0"/>
    <x v="0"/>
    <x v="0"/>
    <n v="70"/>
  </r>
  <r>
    <n v="3584"/>
    <x v="0"/>
    <n v="100000"/>
    <x v="0"/>
    <x v="1"/>
    <x v="0"/>
    <x v="0"/>
    <x v="1"/>
    <n v="41"/>
  </r>
  <r>
    <n v="3585"/>
    <x v="0"/>
    <n v="1198242.1599999999"/>
    <x v="0"/>
    <x v="1"/>
    <x v="0"/>
    <x v="0"/>
    <x v="0"/>
    <n v="28"/>
  </r>
  <r>
    <n v="3586"/>
    <x v="0"/>
    <n v="470162.5"/>
    <x v="0"/>
    <x v="1"/>
    <x v="0"/>
    <x v="0"/>
    <x v="0"/>
    <n v="43"/>
  </r>
  <r>
    <n v="3587"/>
    <x v="0"/>
    <n v="300018"/>
    <x v="3"/>
    <x v="1"/>
    <x v="0"/>
    <x v="0"/>
    <x v="1"/>
    <n v="51"/>
  </r>
  <r>
    <n v="3588"/>
    <x v="1"/>
    <n v="671005"/>
    <x v="0"/>
    <x v="1"/>
    <x v="0"/>
    <x v="0"/>
    <x v="1"/>
    <n v="30"/>
  </r>
  <r>
    <n v="3589"/>
    <x v="0"/>
    <n v="278030"/>
    <x v="4"/>
    <x v="1"/>
    <x v="0"/>
    <x v="0"/>
    <x v="0"/>
    <n v="50"/>
  </r>
  <r>
    <n v="3590"/>
    <x v="0"/>
    <n v="4039119.56"/>
    <x v="0"/>
    <x v="0"/>
    <x v="0"/>
    <x v="0"/>
    <x v="0"/>
    <n v="59"/>
  </r>
  <r>
    <n v="3591"/>
    <x v="1"/>
    <n v="297046"/>
    <x v="2"/>
    <x v="1"/>
    <x v="0"/>
    <x v="0"/>
    <x v="0"/>
    <n v="25"/>
  </r>
  <r>
    <n v="3592"/>
    <x v="0"/>
    <n v="9720000"/>
    <x v="0"/>
    <x v="1"/>
    <x v="0"/>
    <x v="1"/>
    <x v="0"/>
    <n v="38"/>
  </r>
  <r>
    <n v="3593"/>
    <x v="0"/>
    <n v="385347.22"/>
    <x v="0"/>
    <x v="1"/>
    <x v="0"/>
    <x v="0"/>
    <x v="0"/>
    <n v="35"/>
  </r>
  <r>
    <n v="3594"/>
    <x v="0"/>
    <n v="515000"/>
    <x v="0"/>
    <x v="1"/>
    <x v="0"/>
    <x v="0"/>
    <x v="0"/>
    <n v="36"/>
  </r>
  <r>
    <n v="3595"/>
    <x v="0"/>
    <n v="952625"/>
    <x v="0"/>
    <x v="1"/>
    <x v="0"/>
    <x v="0"/>
    <x v="0"/>
    <n v="53"/>
  </r>
  <r>
    <n v="3596"/>
    <x v="0"/>
    <n v="395044.25"/>
    <x v="0"/>
    <x v="0"/>
    <x v="0"/>
    <x v="0"/>
    <x v="0"/>
    <n v="56"/>
  </r>
  <r>
    <n v="3597"/>
    <x v="0"/>
    <n v="270000"/>
    <x v="0"/>
    <x v="1"/>
    <x v="0"/>
    <x v="0"/>
    <x v="0"/>
    <n v="40"/>
  </r>
  <r>
    <n v="3598"/>
    <x v="1"/>
    <n v="2586394.5"/>
    <x v="0"/>
    <x v="0"/>
    <x v="0"/>
    <x v="0"/>
    <x v="0"/>
    <n v="32"/>
  </r>
  <r>
    <n v="3599"/>
    <x v="0"/>
    <n v="302470"/>
    <x v="3"/>
    <x v="1"/>
    <x v="0"/>
    <x v="0"/>
    <x v="0"/>
    <n v="53"/>
  </r>
  <r>
    <n v="3600"/>
    <x v="1"/>
    <n v="731424"/>
    <x v="0"/>
    <x v="0"/>
    <x v="0"/>
    <x v="0"/>
    <x v="1"/>
    <n v="28"/>
  </r>
  <r>
    <n v="3601"/>
    <x v="1"/>
    <n v="239683.08"/>
    <x v="0"/>
    <x v="1"/>
    <x v="0"/>
    <x v="0"/>
    <x v="0"/>
    <n v="38"/>
  </r>
  <r>
    <n v="3602"/>
    <x v="0"/>
    <n v="278030"/>
    <x v="4"/>
    <x v="1"/>
    <x v="0"/>
    <x v="0"/>
    <x v="0"/>
    <n v="56"/>
  </r>
  <r>
    <n v="3603"/>
    <x v="0"/>
    <n v="377350.76"/>
    <x v="0"/>
    <x v="1"/>
    <x v="0"/>
    <x v="0"/>
    <x v="0"/>
    <n v="35"/>
  </r>
  <r>
    <n v="3604"/>
    <x v="1"/>
    <n v="297046"/>
    <x v="3"/>
    <x v="1"/>
    <x v="0"/>
    <x v="0"/>
    <x v="1"/>
    <n v="38"/>
  </r>
  <r>
    <n v="3605"/>
    <x v="0"/>
    <n v="297046"/>
    <x v="2"/>
    <x v="1"/>
    <x v="0"/>
    <x v="0"/>
    <x v="0"/>
    <n v="43"/>
  </r>
  <r>
    <n v="3606"/>
    <x v="0"/>
    <n v="299441"/>
    <x v="3"/>
    <x v="1"/>
    <x v="0"/>
    <x v="0"/>
    <x v="0"/>
    <n v="34"/>
  </r>
  <r>
    <n v="3607"/>
    <x v="1"/>
    <n v="298390"/>
    <x v="2"/>
    <x v="1"/>
    <x v="0"/>
    <x v="0"/>
    <x v="0"/>
    <n v="35"/>
  </r>
  <r>
    <n v="3608"/>
    <x v="1"/>
    <n v="774085"/>
    <x v="0"/>
    <x v="1"/>
    <x v="0"/>
    <x v="0"/>
    <x v="0"/>
    <n v="48"/>
  </r>
  <r>
    <n v="3609"/>
    <x v="1"/>
    <n v="297502"/>
    <x v="2"/>
    <x v="1"/>
    <x v="0"/>
    <x v="0"/>
    <x v="0"/>
    <n v="26"/>
  </r>
  <r>
    <n v="3610"/>
    <x v="1"/>
    <n v="224002.5"/>
    <x v="0"/>
    <x v="0"/>
    <x v="0"/>
    <x v="0"/>
    <x v="0"/>
    <n v="60"/>
  </r>
  <r>
    <n v="3611"/>
    <x v="0"/>
    <n v="445567"/>
    <x v="3"/>
    <x v="1"/>
    <x v="0"/>
    <x v="0"/>
    <x v="0"/>
    <n v="47"/>
  </r>
  <r>
    <n v="3612"/>
    <x v="0"/>
    <n v="297058"/>
    <x v="3"/>
    <x v="1"/>
    <x v="0"/>
    <x v="0"/>
    <x v="0"/>
    <n v="53"/>
  </r>
  <r>
    <n v="3613"/>
    <x v="0"/>
    <n v="200000"/>
    <x v="0"/>
    <x v="1"/>
    <x v="0"/>
    <x v="0"/>
    <x v="0"/>
    <n v="30"/>
  </r>
  <r>
    <n v="3614"/>
    <x v="0"/>
    <n v="283803.05"/>
    <x v="0"/>
    <x v="1"/>
    <x v="0"/>
    <x v="0"/>
    <x v="0"/>
    <n v="19"/>
  </r>
  <r>
    <n v="3615"/>
    <x v="0"/>
    <n v="361590.25"/>
    <x v="0"/>
    <x v="1"/>
    <x v="0"/>
    <x v="0"/>
    <x v="0"/>
    <n v="32"/>
  </r>
  <r>
    <n v="3616"/>
    <x v="0"/>
    <n v="620412.30000000005"/>
    <x v="0"/>
    <x v="0"/>
    <x v="0"/>
    <x v="0"/>
    <x v="0"/>
    <n v="54"/>
  </r>
  <r>
    <n v="3617"/>
    <x v="0"/>
    <n v="278000"/>
    <x v="0"/>
    <x v="1"/>
    <x v="0"/>
    <x v="1"/>
    <x v="1"/>
    <n v="37"/>
  </r>
  <r>
    <n v="3618"/>
    <x v="0"/>
    <n v="492250.24"/>
    <x v="0"/>
    <x v="1"/>
    <x v="0"/>
    <x v="0"/>
    <x v="0"/>
    <n v="39"/>
  </r>
  <r>
    <n v="3619"/>
    <x v="1"/>
    <n v="297046"/>
    <x v="3"/>
    <x v="1"/>
    <x v="0"/>
    <x v="0"/>
    <x v="1"/>
    <n v="53"/>
  </r>
  <r>
    <n v="3620"/>
    <x v="0"/>
    <n v="1396054.5"/>
    <x v="0"/>
    <x v="0"/>
    <x v="0"/>
    <x v="0"/>
    <x v="0"/>
    <n v="40"/>
  </r>
  <r>
    <n v="3621"/>
    <x v="1"/>
    <n v="604940"/>
    <x v="3"/>
    <x v="1"/>
    <x v="0"/>
    <x v="0"/>
    <x v="0"/>
    <n v="30"/>
  </r>
  <r>
    <n v="3622"/>
    <x v="0"/>
    <n v="200000"/>
    <x v="0"/>
    <x v="1"/>
    <x v="0"/>
    <x v="0"/>
    <x v="0"/>
    <n v="61"/>
  </r>
  <r>
    <n v="3623"/>
    <x v="1"/>
    <n v="592421.67000000004"/>
    <x v="0"/>
    <x v="1"/>
    <x v="0"/>
    <x v="0"/>
    <x v="0"/>
    <n v="29"/>
  </r>
  <r>
    <n v="3624"/>
    <x v="0"/>
    <n v="419680"/>
    <x v="0"/>
    <x v="1"/>
    <x v="0"/>
    <x v="0"/>
    <x v="0"/>
    <n v="51"/>
  </r>
  <r>
    <n v="3625"/>
    <x v="0"/>
    <n v="2054741"/>
    <x v="0"/>
    <x v="0"/>
    <x v="0"/>
    <x v="0"/>
    <x v="1"/>
    <n v="60"/>
  </r>
  <r>
    <n v="3626"/>
    <x v="0"/>
    <n v="241993.84"/>
    <x v="0"/>
    <x v="0"/>
    <x v="0"/>
    <x v="0"/>
    <x v="0"/>
    <n v="36"/>
  </r>
  <r>
    <n v="3627"/>
    <x v="0"/>
    <n v="671573"/>
    <x v="0"/>
    <x v="0"/>
    <x v="0"/>
    <x v="0"/>
    <x v="0"/>
    <n v="41"/>
  </r>
  <r>
    <n v="3628"/>
    <x v="1"/>
    <n v="278030.99"/>
    <x v="3"/>
    <x v="1"/>
    <x v="0"/>
    <x v="1"/>
    <x v="0"/>
    <n v="30"/>
  </r>
  <r>
    <n v="3629"/>
    <x v="0"/>
    <n v="1557874"/>
    <x v="0"/>
    <x v="0"/>
    <x v="0"/>
    <x v="0"/>
    <x v="1"/>
    <n v="32"/>
  </r>
  <r>
    <n v="3630"/>
    <x v="1"/>
    <n v="320979.96999999997"/>
    <x v="0"/>
    <x v="1"/>
    <x v="0"/>
    <x v="0"/>
    <x v="0"/>
    <n v="29"/>
  </r>
  <r>
    <n v="3631"/>
    <x v="1"/>
    <n v="119964"/>
    <x v="0"/>
    <x v="0"/>
    <x v="0"/>
    <x v="0"/>
    <x v="1"/>
    <n v="25"/>
  </r>
  <r>
    <n v="3632"/>
    <x v="0"/>
    <n v="444011.07"/>
    <x v="0"/>
    <x v="1"/>
    <x v="0"/>
    <x v="0"/>
    <x v="0"/>
    <n v="23"/>
  </r>
  <r>
    <n v="3633"/>
    <x v="0"/>
    <n v="391531"/>
    <x v="0"/>
    <x v="1"/>
    <x v="0"/>
    <x v="1"/>
    <x v="0"/>
    <n v="41"/>
  </r>
  <r>
    <n v="3634"/>
    <x v="1"/>
    <n v="1845577.5"/>
    <x v="0"/>
    <x v="1"/>
    <x v="0"/>
    <x v="1"/>
    <x v="0"/>
    <n v="33"/>
  </r>
  <r>
    <n v="3635"/>
    <x v="0"/>
    <n v="297046"/>
    <x v="3"/>
    <x v="1"/>
    <x v="0"/>
    <x v="0"/>
    <x v="0"/>
    <n v="41"/>
  </r>
  <r>
    <n v="3636"/>
    <x v="0"/>
    <n v="299784"/>
    <x v="3"/>
    <x v="1"/>
    <x v="0"/>
    <x v="0"/>
    <x v="0"/>
    <n v="33"/>
  </r>
  <r>
    <n v="3637"/>
    <x v="0"/>
    <n v="668500"/>
    <x v="0"/>
    <x v="1"/>
    <x v="0"/>
    <x v="0"/>
    <x v="0"/>
    <n v="34"/>
  </r>
  <r>
    <n v="3638"/>
    <x v="1"/>
    <n v="278030"/>
    <x v="4"/>
    <x v="1"/>
    <x v="0"/>
    <x v="0"/>
    <x v="0"/>
    <n v="32"/>
  </r>
  <r>
    <n v="3639"/>
    <x v="1"/>
    <n v="507944"/>
    <x v="3"/>
    <x v="1"/>
    <x v="0"/>
    <x v="0"/>
    <x v="1"/>
    <n v="77"/>
  </r>
  <r>
    <n v="3640"/>
    <x v="1"/>
    <n v="300018"/>
    <x v="2"/>
    <x v="1"/>
    <x v="0"/>
    <x v="0"/>
    <x v="0"/>
    <n v="57"/>
  </r>
  <r>
    <n v="3641"/>
    <x v="1"/>
    <n v="367500"/>
    <x v="0"/>
    <x v="1"/>
    <x v="0"/>
    <x v="0"/>
    <x v="0"/>
    <n v="54"/>
  </r>
  <r>
    <n v="3642"/>
    <x v="1"/>
    <n v="1576048"/>
    <x v="3"/>
    <x v="1"/>
    <x v="0"/>
    <x v="0"/>
    <x v="1"/>
    <n v="56"/>
  </r>
  <r>
    <n v="3643"/>
    <x v="1"/>
    <n v="392276"/>
    <x v="0"/>
    <x v="0"/>
    <x v="0"/>
    <x v="0"/>
    <x v="1"/>
    <n v="61"/>
  </r>
  <r>
    <n v="3644"/>
    <x v="0"/>
    <n v="474037"/>
    <x v="0"/>
    <x v="1"/>
    <x v="0"/>
    <x v="0"/>
    <x v="0"/>
    <n v="30"/>
  </r>
  <r>
    <n v="3645"/>
    <x v="1"/>
    <n v="1494240.1"/>
    <x v="0"/>
    <x v="1"/>
    <x v="0"/>
    <x v="0"/>
    <x v="0"/>
    <n v="32"/>
  </r>
  <r>
    <n v="3646"/>
    <x v="1"/>
    <n v="386136"/>
    <x v="0"/>
    <x v="1"/>
    <x v="0"/>
    <x v="0"/>
    <x v="0"/>
    <n v="21"/>
  </r>
  <r>
    <n v="3647"/>
    <x v="0"/>
    <n v="390581.32"/>
    <x v="0"/>
    <x v="1"/>
    <x v="0"/>
    <x v="0"/>
    <x v="0"/>
    <n v="22"/>
  </r>
  <r>
    <n v="3648"/>
    <x v="1"/>
    <n v="433902.87"/>
    <x v="0"/>
    <x v="1"/>
    <x v="0"/>
    <x v="0"/>
    <x v="0"/>
    <n v="31"/>
  </r>
  <r>
    <n v="3649"/>
    <x v="0"/>
    <n v="295000"/>
    <x v="0"/>
    <x v="1"/>
    <x v="0"/>
    <x v="0"/>
    <x v="0"/>
    <n v="26"/>
  </r>
  <r>
    <n v="3650"/>
    <x v="0"/>
    <n v="300018"/>
    <x v="3"/>
    <x v="1"/>
    <x v="0"/>
    <x v="0"/>
    <x v="1"/>
    <n v="42"/>
  </r>
  <r>
    <n v="3651"/>
    <x v="0"/>
    <n v="617046.87"/>
    <x v="0"/>
    <x v="1"/>
    <x v="0"/>
    <x v="1"/>
    <x v="0"/>
    <n v="23"/>
  </r>
  <r>
    <n v="3652"/>
    <x v="1"/>
    <n v="650000"/>
    <x v="0"/>
    <x v="1"/>
    <x v="0"/>
    <x v="0"/>
    <x v="0"/>
    <n v="27"/>
  </r>
  <r>
    <n v="3653"/>
    <x v="0"/>
    <n v="3394970.65"/>
    <x v="0"/>
    <x v="1"/>
    <x v="0"/>
    <x v="0"/>
    <x v="0"/>
    <n v="38"/>
  </r>
  <r>
    <n v="3654"/>
    <x v="1"/>
    <n v="30995"/>
    <x v="0"/>
    <x v="1"/>
    <x v="0"/>
    <x v="0"/>
    <x v="0"/>
    <n v="31"/>
  </r>
  <r>
    <n v="3655"/>
    <x v="1"/>
    <n v="351950.66"/>
    <x v="0"/>
    <x v="1"/>
    <x v="0"/>
    <x v="1"/>
    <x v="0"/>
    <n v="46"/>
  </r>
  <r>
    <n v="3656"/>
    <x v="1"/>
    <n v="590320"/>
    <x v="0"/>
    <x v="1"/>
    <x v="0"/>
    <x v="0"/>
    <x v="0"/>
    <n v="30"/>
  </r>
  <r>
    <n v="3657"/>
    <x v="0"/>
    <n v="321054.98"/>
    <x v="0"/>
    <x v="1"/>
    <x v="0"/>
    <x v="0"/>
    <x v="0"/>
    <n v="51"/>
  </r>
  <r>
    <n v="3658"/>
    <x v="1"/>
    <n v="403433.03"/>
    <x v="0"/>
    <x v="1"/>
    <x v="0"/>
    <x v="0"/>
    <x v="1"/>
    <n v="26"/>
  </r>
  <r>
    <n v="3659"/>
    <x v="0"/>
    <n v="400000"/>
    <x v="0"/>
    <x v="1"/>
    <x v="0"/>
    <x v="1"/>
    <x v="0"/>
    <n v="30"/>
  </r>
  <r>
    <n v="3660"/>
    <x v="0"/>
    <n v="2345522.5"/>
    <x v="0"/>
    <x v="0"/>
    <x v="0"/>
    <x v="0"/>
    <x v="0"/>
    <n v="48"/>
  </r>
  <r>
    <n v="3661"/>
    <x v="0"/>
    <n v="480577"/>
    <x v="3"/>
    <x v="1"/>
    <x v="0"/>
    <x v="0"/>
    <x v="0"/>
    <n v="49"/>
  </r>
  <r>
    <n v="3662"/>
    <x v="0"/>
    <n v="458437"/>
    <x v="0"/>
    <x v="1"/>
    <x v="0"/>
    <x v="0"/>
    <x v="0"/>
    <n v="27"/>
  </r>
  <r>
    <n v="3663"/>
    <x v="1"/>
    <n v="314569"/>
    <x v="2"/>
    <x v="1"/>
    <x v="0"/>
    <x v="0"/>
    <x v="0"/>
    <n v="61"/>
  </r>
  <r>
    <n v="3664"/>
    <x v="0"/>
    <n v="84000"/>
    <x v="0"/>
    <x v="1"/>
    <x v="0"/>
    <x v="0"/>
    <x v="1"/>
    <n v="32"/>
  </r>
  <r>
    <n v="3665"/>
    <x v="1"/>
    <n v="297046"/>
    <x v="2"/>
    <x v="1"/>
    <x v="1"/>
    <x v="1"/>
    <x v="1"/>
    <n v="20"/>
  </r>
  <r>
    <n v="3666"/>
    <x v="1"/>
    <n v="464076.6"/>
    <x v="0"/>
    <x v="1"/>
    <x v="0"/>
    <x v="0"/>
    <x v="0"/>
    <n v="30"/>
  </r>
  <r>
    <n v="3667"/>
    <x v="1"/>
    <n v="358976.25"/>
    <x v="0"/>
    <x v="1"/>
    <x v="0"/>
    <x v="0"/>
    <x v="0"/>
    <n v="19"/>
  </r>
  <r>
    <n v="3668"/>
    <x v="1"/>
    <n v="359544.27"/>
    <x v="6"/>
    <x v="1"/>
    <x v="0"/>
    <x v="1"/>
    <x v="0"/>
    <n v="29"/>
  </r>
  <r>
    <n v="3669"/>
    <x v="0"/>
    <n v="278030"/>
    <x v="4"/>
    <x v="1"/>
    <x v="0"/>
    <x v="0"/>
    <x v="0"/>
    <n v="43"/>
  </r>
  <r>
    <n v="3670"/>
    <x v="0"/>
    <n v="212337"/>
    <x v="0"/>
    <x v="1"/>
    <x v="0"/>
    <x v="0"/>
    <x v="1"/>
    <n v="31"/>
  </r>
  <r>
    <n v="3671"/>
    <x v="0"/>
    <n v="79890"/>
    <x v="0"/>
    <x v="1"/>
    <x v="0"/>
    <x v="1"/>
    <x v="0"/>
    <n v="53"/>
  </r>
  <r>
    <n v="3672"/>
    <x v="0"/>
    <n v="278030"/>
    <x v="4"/>
    <x v="1"/>
    <x v="0"/>
    <x v="0"/>
    <x v="0"/>
    <n v="44"/>
  </r>
  <r>
    <n v="3673"/>
    <x v="1"/>
    <n v="630173"/>
    <x v="1"/>
    <x v="0"/>
    <x v="0"/>
    <x v="0"/>
    <x v="0"/>
    <n v="75"/>
  </r>
  <r>
    <n v="3674"/>
    <x v="1"/>
    <n v="1041733"/>
    <x v="0"/>
    <x v="0"/>
    <x v="0"/>
    <x v="0"/>
    <x v="1"/>
    <n v="37"/>
  </r>
  <r>
    <n v="3675"/>
    <x v="1"/>
    <n v="440000"/>
    <x v="0"/>
    <x v="1"/>
    <x v="0"/>
    <x v="0"/>
    <x v="0"/>
    <n v="32"/>
  </r>
  <r>
    <n v="3676"/>
    <x v="0"/>
    <n v="278030"/>
    <x v="2"/>
    <x v="1"/>
    <x v="0"/>
    <x v="0"/>
    <x v="0"/>
    <n v="26"/>
  </r>
  <r>
    <n v="3677"/>
    <x v="0"/>
    <n v="450886"/>
    <x v="3"/>
    <x v="1"/>
    <x v="0"/>
    <x v="0"/>
    <x v="1"/>
    <n v="53"/>
  </r>
  <r>
    <n v="3678"/>
    <x v="1"/>
    <n v="552751.04"/>
    <x v="0"/>
    <x v="1"/>
    <x v="0"/>
    <x v="0"/>
    <x v="0"/>
    <n v="27"/>
  </r>
  <r>
    <n v="3679"/>
    <x v="0"/>
    <n v="346647.79"/>
    <x v="0"/>
    <x v="1"/>
    <x v="0"/>
    <x v="0"/>
    <x v="0"/>
    <n v="20"/>
  </r>
  <r>
    <n v="3680"/>
    <x v="0"/>
    <n v="278030"/>
    <x v="4"/>
    <x v="1"/>
    <x v="0"/>
    <x v="0"/>
    <x v="0"/>
    <n v="53"/>
  </r>
  <r>
    <n v="3681"/>
    <x v="0"/>
    <n v="342027"/>
    <x v="0"/>
    <x v="1"/>
    <x v="0"/>
    <x v="0"/>
    <x v="0"/>
    <n v="24"/>
  </r>
  <r>
    <n v="3682"/>
    <x v="0"/>
    <n v="405586.5"/>
    <x v="0"/>
    <x v="1"/>
    <x v="0"/>
    <x v="0"/>
    <x v="0"/>
    <n v="48"/>
  </r>
  <r>
    <n v="3683"/>
    <x v="0"/>
    <n v="299647"/>
    <x v="2"/>
    <x v="1"/>
    <x v="0"/>
    <x v="0"/>
    <x v="0"/>
    <n v="68"/>
  </r>
  <r>
    <n v="3684"/>
    <x v="0"/>
    <n v="244574.2"/>
    <x v="0"/>
    <x v="1"/>
    <x v="0"/>
    <x v="0"/>
    <x v="0"/>
    <n v="42"/>
  </r>
  <r>
    <n v="3685"/>
    <x v="1"/>
    <n v="297050"/>
    <x v="2"/>
    <x v="1"/>
    <x v="0"/>
    <x v="0"/>
    <x v="0"/>
    <n v="56"/>
  </r>
  <r>
    <n v="3686"/>
    <x v="0"/>
    <n v="1529247"/>
    <x v="0"/>
    <x v="1"/>
    <x v="0"/>
    <x v="0"/>
    <x v="0"/>
    <n v="28"/>
  </r>
  <r>
    <n v="3687"/>
    <x v="0"/>
    <n v="200000"/>
    <x v="0"/>
    <x v="1"/>
    <x v="0"/>
    <x v="0"/>
    <x v="1"/>
    <n v="34"/>
  </r>
  <r>
    <n v="3688"/>
    <x v="1"/>
    <n v="1203138"/>
    <x v="0"/>
    <x v="0"/>
    <x v="0"/>
    <x v="0"/>
    <x v="1"/>
    <n v="37"/>
  </r>
  <r>
    <n v="3689"/>
    <x v="1"/>
    <n v="179772"/>
    <x v="0"/>
    <x v="1"/>
    <x v="0"/>
    <x v="0"/>
    <x v="0"/>
    <n v="36"/>
  </r>
  <r>
    <n v="3690"/>
    <x v="0"/>
    <n v="1159222.2"/>
    <x v="0"/>
    <x v="0"/>
    <x v="0"/>
    <x v="0"/>
    <x v="0"/>
    <n v="58"/>
  </r>
  <r>
    <n v="3691"/>
    <x v="0"/>
    <n v="960405.5"/>
    <x v="0"/>
    <x v="1"/>
    <x v="0"/>
    <x v="0"/>
    <x v="0"/>
    <n v="50"/>
  </r>
  <r>
    <n v="3692"/>
    <x v="1"/>
    <n v="297046"/>
    <x v="2"/>
    <x v="1"/>
    <x v="0"/>
    <x v="0"/>
    <x v="0"/>
    <n v="52"/>
  </r>
  <r>
    <n v="3693"/>
    <x v="0"/>
    <n v="297046"/>
    <x v="3"/>
    <x v="1"/>
    <x v="0"/>
    <x v="0"/>
    <x v="1"/>
    <n v="33"/>
  </r>
  <r>
    <n v="3694"/>
    <x v="0"/>
    <n v="653778.43000000005"/>
    <x v="0"/>
    <x v="1"/>
    <x v="0"/>
    <x v="0"/>
    <x v="0"/>
    <n v="40"/>
  </r>
  <r>
    <n v="3695"/>
    <x v="0"/>
    <n v="538863.51"/>
    <x v="0"/>
    <x v="1"/>
    <x v="0"/>
    <x v="0"/>
    <x v="0"/>
    <n v="21"/>
  </r>
  <r>
    <n v="3696"/>
    <x v="0"/>
    <n v="499125"/>
    <x v="0"/>
    <x v="1"/>
    <x v="0"/>
    <x v="0"/>
    <x v="1"/>
    <n v="47"/>
  </r>
  <r>
    <n v="3697"/>
    <x v="1"/>
    <n v="359544.27"/>
    <x v="6"/>
    <x v="1"/>
    <x v="0"/>
    <x v="1"/>
    <x v="0"/>
    <n v="47"/>
  </r>
  <r>
    <n v="3698"/>
    <x v="1"/>
    <n v="960815.8"/>
    <x v="0"/>
    <x v="0"/>
    <x v="0"/>
    <x v="0"/>
    <x v="0"/>
    <n v="54"/>
  </r>
  <r>
    <n v="3699"/>
    <x v="1"/>
    <n v="445641"/>
    <x v="0"/>
    <x v="0"/>
    <x v="0"/>
    <x v="0"/>
    <x v="1"/>
    <n v="41"/>
  </r>
  <r>
    <n v="3700"/>
    <x v="0"/>
    <n v="255659"/>
    <x v="0"/>
    <x v="1"/>
    <x v="0"/>
    <x v="1"/>
    <x v="0"/>
    <n v="23"/>
  </r>
  <r>
    <n v="3701"/>
    <x v="0"/>
    <n v="2615121.75"/>
    <x v="0"/>
    <x v="0"/>
    <x v="0"/>
    <x v="0"/>
    <x v="0"/>
    <n v="56"/>
  </r>
  <r>
    <n v="3702"/>
    <x v="0"/>
    <n v="94480"/>
    <x v="0"/>
    <x v="1"/>
    <x v="0"/>
    <x v="0"/>
    <x v="0"/>
    <n v="54"/>
  </r>
  <r>
    <n v="3703"/>
    <x v="0"/>
    <n v="411667"/>
    <x v="0"/>
    <x v="1"/>
    <x v="0"/>
    <x v="0"/>
    <x v="0"/>
    <n v="21"/>
  </r>
  <r>
    <n v="3704"/>
    <x v="0"/>
    <n v="101489"/>
    <x v="0"/>
    <x v="1"/>
    <x v="0"/>
    <x v="0"/>
    <x v="0"/>
    <n v="37"/>
  </r>
  <r>
    <n v="3705"/>
    <x v="0"/>
    <n v="1017560.5"/>
    <x v="0"/>
    <x v="0"/>
    <x v="0"/>
    <x v="0"/>
    <x v="0"/>
    <n v="60"/>
  </r>
  <r>
    <n v="3706"/>
    <x v="0"/>
    <n v="753064"/>
    <x v="0"/>
    <x v="0"/>
    <x v="0"/>
    <x v="0"/>
    <x v="1"/>
    <n v="53"/>
  </r>
  <r>
    <n v="3707"/>
    <x v="0"/>
    <n v="495975"/>
    <x v="3"/>
    <x v="1"/>
    <x v="0"/>
    <x v="0"/>
    <x v="1"/>
    <n v="33"/>
  </r>
  <r>
    <n v="3708"/>
    <x v="1"/>
    <n v="639148"/>
    <x v="3"/>
    <x v="1"/>
    <x v="0"/>
    <x v="0"/>
    <x v="1"/>
    <n v="84"/>
  </r>
  <r>
    <n v="3709"/>
    <x v="1"/>
    <n v="1821145"/>
    <x v="0"/>
    <x v="0"/>
    <x v="0"/>
    <x v="0"/>
    <x v="1"/>
    <n v="59"/>
  </r>
  <r>
    <n v="3710"/>
    <x v="0"/>
    <n v="325000"/>
    <x v="0"/>
    <x v="1"/>
    <x v="0"/>
    <x v="0"/>
    <x v="0"/>
    <n v="38"/>
  </r>
  <r>
    <n v="3711"/>
    <x v="0"/>
    <n v="278030"/>
    <x v="4"/>
    <x v="1"/>
    <x v="0"/>
    <x v="0"/>
    <x v="0"/>
    <n v="49"/>
  </r>
  <r>
    <n v="3712"/>
    <x v="0"/>
    <n v="979107.34"/>
    <x v="0"/>
    <x v="1"/>
    <x v="0"/>
    <x v="0"/>
    <x v="0"/>
    <n v="53"/>
  </r>
  <r>
    <n v="3713"/>
    <x v="0"/>
    <n v="297046"/>
    <x v="3"/>
    <x v="1"/>
    <x v="0"/>
    <x v="0"/>
    <x v="0"/>
    <n v="39"/>
  </r>
  <r>
    <n v="3714"/>
    <x v="1"/>
    <n v="330278"/>
    <x v="0"/>
    <x v="1"/>
    <x v="0"/>
    <x v="0"/>
    <x v="0"/>
    <n v="40"/>
  </r>
  <r>
    <n v="3715"/>
    <x v="0"/>
    <n v="476355"/>
    <x v="0"/>
    <x v="1"/>
    <x v="0"/>
    <x v="0"/>
    <x v="0"/>
    <n v="48"/>
  </r>
  <r>
    <n v="3716"/>
    <x v="0"/>
    <n v="420000"/>
    <x v="0"/>
    <x v="1"/>
    <x v="0"/>
    <x v="0"/>
    <x v="0"/>
    <n v="29"/>
  </r>
  <r>
    <n v="3717"/>
    <x v="1"/>
    <n v="1333402"/>
    <x v="0"/>
    <x v="0"/>
    <x v="0"/>
    <x v="0"/>
    <x v="0"/>
    <n v="39"/>
  </r>
  <r>
    <n v="3718"/>
    <x v="0"/>
    <n v="356657"/>
    <x v="2"/>
    <x v="1"/>
    <x v="0"/>
    <x v="0"/>
    <x v="1"/>
    <n v="61"/>
  </r>
  <r>
    <n v="3719"/>
    <x v="1"/>
    <n v="297046"/>
    <x v="2"/>
    <x v="1"/>
    <x v="0"/>
    <x v="1"/>
    <x v="0"/>
    <n v="31"/>
  </r>
  <r>
    <n v="3720"/>
    <x v="0"/>
    <n v="239421"/>
    <x v="0"/>
    <x v="1"/>
    <x v="0"/>
    <x v="1"/>
    <x v="0"/>
    <n v="22"/>
  </r>
  <r>
    <n v="3721"/>
    <x v="0"/>
    <n v="202396.55"/>
    <x v="0"/>
    <x v="1"/>
    <x v="0"/>
    <x v="0"/>
    <x v="0"/>
    <n v="36"/>
  </r>
  <r>
    <n v="3722"/>
    <x v="0"/>
    <n v="260000"/>
    <x v="0"/>
    <x v="1"/>
    <x v="0"/>
    <x v="0"/>
    <x v="1"/>
    <n v="37"/>
  </r>
  <r>
    <n v="3723"/>
    <x v="1"/>
    <n v="858032.05"/>
    <x v="0"/>
    <x v="0"/>
    <x v="0"/>
    <x v="0"/>
    <x v="0"/>
    <n v="53"/>
  </r>
  <r>
    <n v="3724"/>
    <x v="1"/>
    <n v="2036556.25"/>
    <x v="0"/>
    <x v="1"/>
    <x v="0"/>
    <x v="0"/>
    <x v="0"/>
    <n v="37"/>
  </r>
  <r>
    <n v="3725"/>
    <x v="0"/>
    <n v="454518"/>
    <x v="0"/>
    <x v="1"/>
    <x v="0"/>
    <x v="0"/>
    <x v="0"/>
    <n v="35"/>
  </r>
  <r>
    <n v="3726"/>
    <x v="0"/>
    <n v="459616.28"/>
    <x v="0"/>
    <x v="1"/>
    <x v="0"/>
    <x v="0"/>
    <x v="0"/>
    <n v="28"/>
  </r>
  <r>
    <n v="3727"/>
    <x v="0"/>
    <n v="299744"/>
    <x v="3"/>
    <x v="1"/>
    <x v="0"/>
    <x v="0"/>
    <x v="0"/>
    <n v="40"/>
  </r>
  <r>
    <n v="3728"/>
    <x v="0"/>
    <n v="2590373.15"/>
    <x v="0"/>
    <x v="0"/>
    <x v="0"/>
    <x v="0"/>
    <x v="0"/>
    <n v="56"/>
  </r>
  <r>
    <n v="3729"/>
    <x v="0"/>
    <n v="551468.9"/>
    <x v="0"/>
    <x v="1"/>
    <x v="0"/>
    <x v="0"/>
    <x v="0"/>
    <n v="38"/>
  </r>
  <r>
    <n v="3730"/>
    <x v="0"/>
    <n v="550000"/>
    <x v="0"/>
    <x v="1"/>
    <x v="0"/>
    <x v="0"/>
    <x v="0"/>
    <n v="58"/>
  </r>
  <r>
    <n v="3731"/>
    <x v="0"/>
    <n v="1182929.8700000001"/>
    <x v="0"/>
    <x v="1"/>
    <x v="0"/>
    <x v="0"/>
    <x v="0"/>
    <n v="32"/>
  </r>
  <r>
    <n v="3732"/>
    <x v="0"/>
    <n v="728454.02"/>
    <x v="0"/>
    <x v="1"/>
    <x v="0"/>
    <x v="0"/>
    <x v="0"/>
    <n v="35"/>
  </r>
  <r>
    <n v="3733"/>
    <x v="0"/>
    <n v="533333.32999999996"/>
    <x v="0"/>
    <x v="1"/>
    <x v="0"/>
    <x v="0"/>
    <x v="0"/>
    <n v="27"/>
  </r>
  <r>
    <n v="3734"/>
    <x v="1"/>
    <n v="319879"/>
    <x v="0"/>
    <x v="0"/>
    <x v="0"/>
    <x v="0"/>
    <x v="1"/>
    <n v="54"/>
  </r>
  <r>
    <n v="3735"/>
    <x v="0"/>
    <n v="32956"/>
    <x v="0"/>
    <x v="1"/>
    <x v="0"/>
    <x v="0"/>
    <x v="0"/>
    <n v="22"/>
  </r>
  <r>
    <n v="3736"/>
    <x v="0"/>
    <n v="450000"/>
    <x v="0"/>
    <x v="1"/>
    <x v="0"/>
    <x v="0"/>
    <x v="0"/>
    <n v="24"/>
  </r>
  <r>
    <n v="3737"/>
    <x v="1"/>
    <n v="682607.23"/>
    <x v="0"/>
    <x v="1"/>
    <x v="0"/>
    <x v="0"/>
    <x v="1"/>
    <n v="28"/>
  </r>
  <r>
    <n v="3738"/>
    <x v="1"/>
    <n v="1326562"/>
    <x v="1"/>
    <x v="0"/>
    <x v="0"/>
    <x v="0"/>
    <x v="0"/>
    <n v="59"/>
  </r>
  <r>
    <n v="3739"/>
    <x v="0"/>
    <n v="195000"/>
    <x v="0"/>
    <x v="1"/>
    <x v="0"/>
    <x v="0"/>
    <x v="0"/>
    <n v="28"/>
  </r>
  <r>
    <n v="3740"/>
    <x v="1"/>
    <n v="297046"/>
    <x v="3"/>
    <x v="1"/>
    <x v="0"/>
    <x v="0"/>
    <x v="0"/>
    <n v="47"/>
  </r>
  <r>
    <n v="3741"/>
    <x v="0"/>
    <n v="840549"/>
    <x v="0"/>
    <x v="0"/>
    <x v="0"/>
    <x v="0"/>
    <x v="0"/>
    <n v="54"/>
  </r>
  <r>
    <n v="3742"/>
    <x v="1"/>
    <n v="1343265.5"/>
    <x v="0"/>
    <x v="0"/>
    <x v="0"/>
    <x v="0"/>
    <x v="0"/>
    <n v="40"/>
  </r>
  <r>
    <n v="3743"/>
    <x v="0"/>
    <n v="600000"/>
    <x v="0"/>
    <x v="1"/>
    <x v="0"/>
    <x v="0"/>
    <x v="0"/>
    <n v="53"/>
  </r>
  <r>
    <n v="3744"/>
    <x v="0"/>
    <n v="795414"/>
    <x v="0"/>
    <x v="1"/>
    <x v="0"/>
    <x v="0"/>
    <x v="0"/>
    <n v="22"/>
  </r>
  <r>
    <n v="3745"/>
    <x v="1"/>
    <n v="359545"/>
    <x v="0"/>
    <x v="1"/>
    <x v="0"/>
    <x v="0"/>
    <x v="0"/>
    <n v="30"/>
  </r>
  <r>
    <n v="3746"/>
    <x v="1"/>
    <n v="351185"/>
    <x v="0"/>
    <x v="1"/>
    <x v="0"/>
    <x v="0"/>
    <x v="0"/>
    <n v="50"/>
  </r>
  <r>
    <n v="3747"/>
    <x v="0"/>
    <n v="395218.86"/>
    <x v="0"/>
    <x v="1"/>
    <x v="0"/>
    <x v="0"/>
    <x v="0"/>
    <n v="20"/>
  </r>
  <r>
    <n v="3748"/>
    <x v="0"/>
    <n v="241119"/>
    <x v="0"/>
    <x v="1"/>
    <x v="0"/>
    <x v="0"/>
    <x v="0"/>
    <n v="47"/>
  </r>
  <r>
    <n v="3749"/>
    <x v="0"/>
    <n v="445567"/>
    <x v="3"/>
    <x v="1"/>
    <x v="0"/>
    <x v="0"/>
    <x v="1"/>
    <n v="50"/>
  </r>
  <r>
    <n v="3750"/>
    <x v="0"/>
    <n v="1116779.8400000001"/>
    <x v="0"/>
    <x v="1"/>
    <x v="0"/>
    <x v="0"/>
    <x v="0"/>
    <n v="42"/>
  </r>
  <r>
    <n v="3751"/>
    <x v="0"/>
    <n v="499958.33"/>
    <x v="0"/>
    <x v="1"/>
    <x v="0"/>
    <x v="0"/>
    <x v="0"/>
    <n v="27"/>
  </r>
  <r>
    <n v="3752"/>
    <x v="1"/>
    <n v="250000"/>
    <x v="0"/>
    <x v="1"/>
    <x v="0"/>
    <x v="0"/>
    <x v="0"/>
    <n v="29"/>
  </r>
  <r>
    <n v="3753"/>
    <x v="0"/>
    <n v="314424"/>
    <x v="0"/>
    <x v="1"/>
    <x v="0"/>
    <x v="0"/>
    <x v="0"/>
    <n v="24"/>
  </r>
  <r>
    <n v="3754"/>
    <x v="1"/>
    <n v="367892"/>
    <x v="0"/>
    <x v="0"/>
    <x v="0"/>
    <x v="0"/>
    <x v="1"/>
    <n v="43"/>
  </r>
  <r>
    <n v="3755"/>
    <x v="0"/>
    <n v="361180.29"/>
    <x v="0"/>
    <x v="0"/>
    <x v="0"/>
    <x v="0"/>
    <x v="0"/>
    <n v="28"/>
  </r>
  <r>
    <n v="3756"/>
    <x v="0"/>
    <n v="330000"/>
    <x v="0"/>
    <x v="1"/>
    <x v="0"/>
    <x v="0"/>
    <x v="0"/>
    <n v="33"/>
  </r>
  <r>
    <n v="3757"/>
    <x v="1"/>
    <n v="359544.27"/>
    <x v="6"/>
    <x v="1"/>
    <x v="0"/>
    <x v="1"/>
    <x v="0"/>
    <n v="40"/>
  </r>
  <r>
    <n v="3758"/>
    <x v="1"/>
    <n v="204800"/>
    <x v="0"/>
    <x v="1"/>
    <x v="0"/>
    <x v="0"/>
    <x v="1"/>
    <n v="31"/>
  </r>
  <r>
    <n v="3759"/>
    <x v="0"/>
    <n v="553159.81000000006"/>
    <x v="0"/>
    <x v="1"/>
    <x v="0"/>
    <x v="0"/>
    <x v="0"/>
    <n v="21"/>
  </r>
  <r>
    <n v="3760"/>
    <x v="0"/>
    <n v="370000"/>
    <x v="0"/>
    <x v="1"/>
    <x v="0"/>
    <x v="0"/>
    <x v="0"/>
    <n v="21"/>
  </r>
  <r>
    <n v="3761"/>
    <x v="1"/>
    <n v="640745.43999999994"/>
    <x v="0"/>
    <x v="1"/>
    <x v="0"/>
    <x v="0"/>
    <x v="0"/>
    <n v="43"/>
  </r>
  <r>
    <n v="3762"/>
    <x v="0"/>
    <n v="3081665"/>
    <x v="0"/>
    <x v="0"/>
    <x v="0"/>
    <x v="0"/>
    <x v="0"/>
    <n v="52"/>
  </r>
  <r>
    <n v="3763"/>
    <x v="0"/>
    <n v="486069"/>
    <x v="3"/>
    <x v="1"/>
    <x v="0"/>
    <x v="0"/>
    <x v="1"/>
    <n v="48"/>
  </r>
  <r>
    <n v="3764"/>
    <x v="1"/>
    <n v="100900"/>
    <x v="0"/>
    <x v="1"/>
    <x v="0"/>
    <x v="1"/>
    <x v="0"/>
    <n v="62"/>
  </r>
  <r>
    <n v="3765"/>
    <x v="1"/>
    <n v="158920"/>
    <x v="0"/>
    <x v="1"/>
    <x v="0"/>
    <x v="0"/>
    <x v="0"/>
    <n v="39"/>
  </r>
  <r>
    <n v="3766"/>
    <x v="0"/>
    <n v="297046"/>
    <x v="2"/>
    <x v="1"/>
    <x v="0"/>
    <x v="1"/>
    <x v="0"/>
    <n v="50"/>
  </r>
  <r>
    <n v="3767"/>
    <x v="1"/>
    <n v="297046"/>
    <x v="3"/>
    <x v="1"/>
    <x v="0"/>
    <x v="0"/>
    <x v="1"/>
    <n v="39"/>
  </r>
  <r>
    <n v="3768"/>
    <x v="1"/>
    <n v="248558.8"/>
    <x v="0"/>
    <x v="1"/>
    <x v="0"/>
    <x v="0"/>
    <x v="0"/>
    <n v="23"/>
  </r>
  <r>
    <n v="3769"/>
    <x v="0"/>
    <n v="300000"/>
    <x v="0"/>
    <x v="1"/>
    <x v="0"/>
    <x v="0"/>
    <x v="0"/>
    <n v="22"/>
  </r>
  <r>
    <n v="3770"/>
    <x v="0"/>
    <n v="71904.240000000005"/>
    <x v="0"/>
    <x v="1"/>
    <x v="0"/>
    <x v="0"/>
    <x v="0"/>
    <n v="47"/>
  </r>
  <r>
    <n v="3771"/>
    <x v="0"/>
    <n v="1450000"/>
    <x v="0"/>
    <x v="1"/>
    <x v="0"/>
    <x v="0"/>
    <x v="0"/>
    <n v="40"/>
  </r>
  <r>
    <n v="3772"/>
    <x v="1"/>
    <n v="297046"/>
    <x v="3"/>
    <x v="1"/>
    <x v="0"/>
    <x v="1"/>
    <x v="0"/>
    <n v="48"/>
  </r>
  <r>
    <n v="3773"/>
    <x v="0"/>
    <n v="343798"/>
    <x v="0"/>
    <x v="1"/>
    <x v="0"/>
    <x v="0"/>
    <x v="0"/>
    <n v="62"/>
  </r>
  <r>
    <n v="3774"/>
    <x v="0"/>
    <n v="927301.89"/>
    <x v="0"/>
    <x v="0"/>
    <x v="0"/>
    <x v="0"/>
    <x v="0"/>
    <n v="37"/>
  </r>
  <r>
    <n v="3775"/>
    <x v="0"/>
    <n v="670455.76"/>
    <x v="0"/>
    <x v="1"/>
    <x v="0"/>
    <x v="0"/>
    <x v="0"/>
    <n v="33"/>
  </r>
  <r>
    <n v="3776"/>
    <x v="0"/>
    <n v="559022.46"/>
    <x v="0"/>
    <x v="1"/>
    <x v="0"/>
    <x v="0"/>
    <x v="0"/>
    <n v="38"/>
  </r>
  <r>
    <n v="3777"/>
    <x v="0"/>
    <n v="581009"/>
    <x v="0"/>
    <x v="1"/>
    <x v="0"/>
    <x v="0"/>
    <x v="0"/>
    <n v="49"/>
  </r>
  <r>
    <n v="3778"/>
    <x v="1"/>
    <n v="1608290"/>
    <x v="0"/>
    <x v="0"/>
    <x v="0"/>
    <x v="0"/>
    <x v="0"/>
    <n v="36"/>
  </r>
  <r>
    <n v="3779"/>
    <x v="1"/>
    <n v="1168690"/>
    <x v="0"/>
    <x v="1"/>
    <x v="0"/>
    <x v="1"/>
    <x v="0"/>
    <n v="54"/>
  </r>
  <r>
    <n v="3780"/>
    <x v="1"/>
    <n v="1109001.29"/>
    <x v="0"/>
    <x v="1"/>
    <x v="0"/>
    <x v="0"/>
    <x v="0"/>
    <n v="49"/>
  </r>
  <r>
    <n v="3781"/>
    <x v="0"/>
    <n v="409616.24"/>
    <x v="0"/>
    <x v="1"/>
    <x v="0"/>
    <x v="0"/>
    <x v="0"/>
    <n v="57"/>
  </r>
  <r>
    <n v="3782"/>
    <x v="1"/>
    <n v="184000"/>
    <x v="0"/>
    <x v="1"/>
    <x v="0"/>
    <x v="0"/>
    <x v="0"/>
    <n v="53"/>
  </r>
  <r>
    <n v="3783"/>
    <x v="0"/>
    <n v="113333"/>
    <x v="0"/>
    <x v="1"/>
    <x v="0"/>
    <x v="0"/>
    <x v="0"/>
    <n v="38"/>
  </r>
  <r>
    <n v="3784"/>
    <x v="0"/>
    <n v="278030"/>
    <x v="3"/>
    <x v="1"/>
    <x v="0"/>
    <x v="0"/>
    <x v="0"/>
    <n v="24"/>
  </r>
  <r>
    <n v="3785"/>
    <x v="0"/>
    <n v="297046"/>
    <x v="3"/>
    <x v="1"/>
    <x v="0"/>
    <x v="0"/>
    <x v="0"/>
    <n v="60"/>
  </r>
  <r>
    <n v="3786"/>
    <x v="1"/>
    <n v="707680.19"/>
    <x v="0"/>
    <x v="1"/>
    <x v="0"/>
    <x v="0"/>
    <x v="0"/>
    <n v="19"/>
  </r>
  <r>
    <n v="3787"/>
    <x v="1"/>
    <n v="361811"/>
    <x v="3"/>
    <x v="1"/>
    <x v="0"/>
    <x v="0"/>
    <x v="0"/>
    <n v="48"/>
  </r>
  <r>
    <n v="3788"/>
    <x v="1"/>
    <n v="350158.37"/>
    <x v="0"/>
    <x v="1"/>
    <x v="0"/>
    <x v="0"/>
    <x v="0"/>
    <n v="36"/>
  </r>
  <r>
    <n v="3789"/>
    <x v="0"/>
    <n v="459101.7"/>
    <x v="1"/>
    <x v="0"/>
    <x v="0"/>
    <x v="0"/>
    <x v="0"/>
    <n v="65"/>
  </r>
  <r>
    <n v="3790"/>
    <x v="0"/>
    <n v="2369994"/>
    <x v="0"/>
    <x v="0"/>
    <x v="0"/>
    <x v="0"/>
    <x v="0"/>
    <n v="59"/>
  </r>
  <r>
    <n v="3791"/>
    <x v="0"/>
    <n v="340000"/>
    <x v="0"/>
    <x v="1"/>
    <x v="0"/>
    <x v="1"/>
    <x v="1"/>
    <n v="43"/>
  </r>
  <r>
    <n v="3792"/>
    <x v="1"/>
    <n v="284340"/>
    <x v="0"/>
    <x v="1"/>
    <x v="0"/>
    <x v="0"/>
    <x v="0"/>
    <n v="20"/>
  </r>
  <r>
    <n v="3793"/>
    <x v="1"/>
    <n v="1927866"/>
    <x v="1"/>
    <x v="0"/>
    <x v="0"/>
    <x v="0"/>
    <x v="0"/>
    <n v="70"/>
  </r>
  <r>
    <n v="3794"/>
    <x v="0"/>
    <n v="465906.4"/>
    <x v="0"/>
    <x v="1"/>
    <x v="0"/>
    <x v="0"/>
    <x v="0"/>
    <n v="27"/>
  </r>
  <r>
    <n v="3795"/>
    <x v="1"/>
    <n v="297044.99"/>
    <x v="4"/>
    <x v="1"/>
    <x v="0"/>
    <x v="1"/>
    <x v="0"/>
    <n v="56"/>
  </r>
  <r>
    <n v="3796"/>
    <x v="0"/>
    <n v="400000"/>
    <x v="0"/>
    <x v="1"/>
    <x v="0"/>
    <x v="0"/>
    <x v="0"/>
    <n v="43"/>
  </r>
  <r>
    <n v="3797"/>
    <x v="0"/>
    <n v="297046"/>
    <x v="2"/>
    <x v="1"/>
    <x v="0"/>
    <x v="0"/>
    <x v="0"/>
    <n v="26"/>
  </r>
  <r>
    <n v="3798"/>
    <x v="0"/>
    <n v="278030"/>
    <x v="2"/>
    <x v="1"/>
    <x v="0"/>
    <x v="0"/>
    <x v="1"/>
    <n v="29"/>
  </r>
  <r>
    <n v="3799"/>
    <x v="1"/>
    <n v="404467"/>
    <x v="2"/>
    <x v="1"/>
    <x v="0"/>
    <x v="1"/>
    <x v="0"/>
    <n v="63"/>
  </r>
  <r>
    <n v="3800"/>
    <x v="1"/>
    <n v="954415.34"/>
    <x v="0"/>
    <x v="1"/>
    <x v="0"/>
    <x v="0"/>
    <x v="0"/>
    <n v="29"/>
  </r>
  <r>
    <n v="3801"/>
    <x v="0"/>
    <n v="494792"/>
    <x v="0"/>
    <x v="1"/>
    <x v="0"/>
    <x v="0"/>
    <x v="0"/>
    <n v="28"/>
  </r>
  <r>
    <n v="3802"/>
    <x v="0"/>
    <n v="405798"/>
    <x v="2"/>
    <x v="1"/>
    <x v="0"/>
    <x v="0"/>
    <x v="0"/>
    <n v="35"/>
  </r>
  <r>
    <n v="3803"/>
    <x v="1"/>
    <n v="274453.13"/>
    <x v="0"/>
    <x v="1"/>
    <x v="0"/>
    <x v="0"/>
    <x v="0"/>
    <n v="31"/>
  </r>
  <r>
    <n v="3804"/>
    <x v="0"/>
    <n v="411350"/>
    <x v="0"/>
    <x v="1"/>
    <x v="0"/>
    <x v="0"/>
    <x v="0"/>
    <n v="24"/>
  </r>
  <r>
    <n v="3805"/>
    <x v="1"/>
    <n v="1586316"/>
    <x v="0"/>
    <x v="0"/>
    <x v="0"/>
    <x v="0"/>
    <x v="1"/>
    <n v="39"/>
  </r>
  <r>
    <n v="3806"/>
    <x v="1"/>
    <n v="221483.33"/>
    <x v="0"/>
    <x v="1"/>
    <x v="0"/>
    <x v="0"/>
    <x v="0"/>
    <n v="25"/>
  </r>
  <r>
    <n v="3807"/>
    <x v="1"/>
    <n v="297046"/>
    <x v="2"/>
    <x v="1"/>
    <x v="0"/>
    <x v="1"/>
    <x v="0"/>
    <n v="32"/>
  </r>
  <r>
    <n v="3808"/>
    <x v="1"/>
    <n v="355311.73"/>
    <x v="0"/>
    <x v="0"/>
    <x v="0"/>
    <x v="0"/>
    <x v="0"/>
    <n v="51"/>
  </r>
  <r>
    <n v="3809"/>
    <x v="0"/>
    <n v="632709.64"/>
    <x v="0"/>
    <x v="1"/>
    <x v="0"/>
    <x v="0"/>
    <x v="0"/>
    <n v="20"/>
  </r>
  <r>
    <n v="3810"/>
    <x v="0"/>
    <n v="305152"/>
    <x v="3"/>
    <x v="1"/>
    <x v="0"/>
    <x v="0"/>
    <x v="1"/>
    <n v="41"/>
  </r>
  <r>
    <n v="3811"/>
    <x v="0"/>
    <n v="347514"/>
    <x v="0"/>
    <x v="1"/>
    <x v="0"/>
    <x v="0"/>
    <x v="1"/>
    <n v="32"/>
  </r>
  <r>
    <n v="3812"/>
    <x v="1"/>
    <n v="461827"/>
    <x v="3"/>
    <x v="1"/>
    <x v="0"/>
    <x v="0"/>
    <x v="0"/>
    <n v="52"/>
  </r>
  <r>
    <n v="3813"/>
    <x v="0"/>
    <n v="297050"/>
    <x v="3"/>
    <x v="1"/>
    <x v="0"/>
    <x v="0"/>
    <x v="1"/>
    <n v="29"/>
  </r>
  <r>
    <n v="3814"/>
    <x v="1"/>
    <n v="740950"/>
    <x v="0"/>
    <x v="1"/>
    <x v="0"/>
    <x v="0"/>
    <x v="1"/>
    <n v="27"/>
  </r>
  <r>
    <n v="3815"/>
    <x v="1"/>
    <n v="457581"/>
    <x v="0"/>
    <x v="0"/>
    <x v="0"/>
    <x v="0"/>
    <x v="1"/>
    <n v="26"/>
  </r>
  <r>
    <n v="3816"/>
    <x v="1"/>
    <n v="800000"/>
    <x v="0"/>
    <x v="1"/>
    <x v="0"/>
    <x v="0"/>
    <x v="0"/>
    <n v="31"/>
  </r>
  <r>
    <n v="3817"/>
    <x v="0"/>
    <n v="1725596"/>
    <x v="1"/>
    <x v="0"/>
    <x v="0"/>
    <x v="0"/>
    <x v="0"/>
    <n v="59"/>
  </r>
  <r>
    <n v="3818"/>
    <x v="1"/>
    <n v="322000"/>
    <x v="0"/>
    <x v="1"/>
    <x v="0"/>
    <x v="1"/>
    <x v="1"/>
    <n v="57"/>
  </r>
  <r>
    <n v="3819"/>
    <x v="1"/>
    <n v="1099684.5"/>
    <x v="0"/>
    <x v="0"/>
    <x v="0"/>
    <x v="0"/>
    <x v="0"/>
    <n v="27"/>
  </r>
  <r>
    <n v="3820"/>
    <x v="0"/>
    <n v="278030"/>
    <x v="4"/>
    <x v="1"/>
    <x v="0"/>
    <x v="0"/>
    <x v="0"/>
    <n v="57"/>
  </r>
  <r>
    <n v="3821"/>
    <x v="1"/>
    <n v="427677"/>
    <x v="1"/>
    <x v="0"/>
    <x v="0"/>
    <x v="0"/>
    <x v="0"/>
    <n v="78"/>
  </r>
  <r>
    <n v="3822"/>
    <x v="0"/>
    <n v="408034"/>
    <x v="0"/>
    <x v="1"/>
    <x v="0"/>
    <x v="1"/>
    <x v="0"/>
    <n v="57"/>
  </r>
  <r>
    <n v="3823"/>
    <x v="1"/>
    <n v="1120000"/>
    <x v="0"/>
    <x v="1"/>
    <x v="0"/>
    <x v="0"/>
    <x v="0"/>
    <n v="52"/>
  </r>
  <r>
    <n v="3824"/>
    <x v="1"/>
    <n v="639148"/>
    <x v="3"/>
    <x v="1"/>
    <x v="0"/>
    <x v="1"/>
    <x v="1"/>
    <n v="56"/>
  </r>
  <r>
    <n v="3825"/>
    <x v="0"/>
    <n v="838750.29"/>
    <x v="0"/>
    <x v="1"/>
    <x v="0"/>
    <x v="0"/>
    <x v="0"/>
    <n v="26"/>
  </r>
  <r>
    <n v="3826"/>
    <x v="1"/>
    <n v="564821.48"/>
    <x v="1"/>
    <x v="0"/>
    <x v="0"/>
    <x v="0"/>
    <x v="0"/>
    <n v="58"/>
  </r>
  <r>
    <n v="3827"/>
    <x v="0"/>
    <n v="788174.72"/>
    <x v="0"/>
    <x v="1"/>
    <x v="0"/>
    <x v="0"/>
    <x v="0"/>
    <n v="20"/>
  </r>
  <r>
    <n v="3828"/>
    <x v="1"/>
    <n v="420405"/>
    <x v="0"/>
    <x v="0"/>
    <x v="0"/>
    <x v="0"/>
    <x v="0"/>
    <n v="21"/>
  </r>
  <r>
    <n v="3829"/>
    <x v="1"/>
    <n v="933264"/>
    <x v="3"/>
    <x v="1"/>
    <x v="0"/>
    <x v="0"/>
    <x v="1"/>
    <n v="40"/>
  </r>
  <r>
    <n v="3830"/>
    <x v="1"/>
    <n v="1454350"/>
    <x v="0"/>
    <x v="1"/>
    <x v="0"/>
    <x v="0"/>
    <x v="0"/>
    <n v="36"/>
  </r>
  <r>
    <n v="3831"/>
    <x v="1"/>
    <n v="280000"/>
    <x v="2"/>
    <x v="1"/>
    <x v="0"/>
    <x v="0"/>
    <x v="0"/>
    <n v="33"/>
  </r>
  <r>
    <n v="3832"/>
    <x v="1"/>
    <n v="39884.97"/>
    <x v="0"/>
    <x v="0"/>
    <x v="0"/>
    <x v="0"/>
    <x v="0"/>
    <n v="28"/>
  </r>
  <r>
    <n v="3833"/>
    <x v="0"/>
    <n v="809513.38"/>
    <x v="0"/>
    <x v="1"/>
    <x v="0"/>
    <x v="0"/>
    <x v="0"/>
    <n v="36"/>
  </r>
  <r>
    <n v="3834"/>
    <x v="0"/>
    <n v="190140"/>
    <x v="0"/>
    <x v="1"/>
    <x v="0"/>
    <x v="1"/>
    <x v="0"/>
    <n v="31"/>
  </r>
  <r>
    <n v="3835"/>
    <x v="0"/>
    <n v="297045"/>
    <x v="2"/>
    <x v="1"/>
    <x v="0"/>
    <x v="0"/>
    <x v="0"/>
    <n v="52"/>
  </r>
  <r>
    <n v="3836"/>
    <x v="0"/>
    <n v="468380.06"/>
    <x v="0"/>
    <x v="1"/>
    <x v="0"/>
    <x v="0"/>
    <x v="0"/>
    <n v="61"/>
  </r>
  <r>
    <n v="3837"/>
    <x v="0"/>
    <n v="628752.38"/>
    <x v="0"/>
    <x v="1"/>
    <x v="0"/>
    <x v="0"/>
    <x v="0"/>
    <n v="29"/>
  </r>
  <r>
    <n v="3838"/>
    <x v="1"/>
    <n v="781283.24"/>
    <x v="0"/>
    <x v="0"/>
    <x v="0"/>
    <x v="0"/>
    <x v="0"/>
    <n v="30"/>
  </r>
  <r>
    <n v="3839"/>
    <x v="1"/>
    <n v="4364464.75"/>
    <x v="0"/>
    <x v="0"/>
    <x v="0"/>
    <x v="0"/>
    <x v="0"/>
    <n v="39"/>
  </r>
  <r>
    <n v="3840"/>
    <x v="0"/>
    <n v="493736.09"/>
    <x v="0"/>
    <x v="1"/>
    <x v="0"/>
    <x v="1"/>
    <x v="0"/>
    <n v="31"/>
  </r>
  <r>
    <n v="3841"/>
    <x v="0"/>
    <n v="914000"/>
    <x v="0"/>
    <x v="1"/>
    <x v="0"/>
    <x v="0"/>
    <x v="0"/>
    <n v="27"/>
  </r>
  <r>
    <n v="3842"/>
    <x v="0"/>
    <n v="278030"/>
    <x v="4"/>
    <x v="1"/>
    <x v="0"/>
    <x v="0"/>
    <x v="0"/>
    <n v="34"/>
  </r>
  <r>
    <n v="3843"/>
    <x v="1"/>
    <n v="1192788"/>
    <x v="1"/>
    <x v="0"/>
    <x v="0"/>
    <x v="0"/>
    <x v="0"/>
    <n v="71"/>
  </r>
  <r>
    <n v="3844"/>
    <x v="1"/>
    <n v="1203125"/>
    <x v="0"/>
    <x v="1"/>
    <x v="0"/>
    <x v="0"/>
    <x v="0"/>
    <n v="35"/>
  </r>
  <r>
    <n v="3845"/>
    <x v="1"/>
    <n v="405871"/>
    <x v="3"/>
    <x v="1"/>
    <x v="0"/>
    <x v="0"/>
    <x v="0"/>
    <n v="67"/>
  </r>
  <r>
    <n v="3846"/>
    <x v="0"/>
    <n v="641216.5"/>
    <x v="0"/>
    <x v="1"/>
    <x v="0"/>
    <x v="0"/>
    <x v="0"/>
    <n v="28"/>
  </r>
  <r>
    <n v="3847"/>
    <x v="0"/>
    <n v="310000"/>
    <x v="0"/>
    <x v="1"/>
    <x v="0"/>
    <x v="0"/>
    <x v="0"/>
    <n v="28"/>
  </r>
  <r>
    <n v="3848"/>
    <x v="0"/>
    <n v="613320"/>
    <x v="6"/>
    <x v="1"/>
    <x v="0"/>
    <x v="1"/>
    <x v="0"/>
    <n v="72"/>
  </r>
  <r>
    <n v="3849"/>
    <x v="0"/>
    <n v="276964.47999999998"/>
    <x v="0"/>
    <x v="1"/>
    <x v="0"/>
    <x v="1"/>
    <x v="1"/>
    <n v="28"/>
  </r>
  <r>
    <n v="3850"/>
    <x v="0"/>
    <n v="449750"/>
    <x v="0"/>
    <x v="1"/>
    <x v="0"/>
    <x v="0"/>
    <x v="0"/>
    <n v="28"/>
  </r>
  <r>
    <n v="3851"/>
    <x v="0"/>
    <n v="887689.45"/>
    <x v="0"/>
    <x v="0"/>
    <x v="0"/>
    <x v="0"/>
    <x v="0"/>
    <n v="29"/>
  </r>
  <r>
    <n v="3852"/>
    <x v="1"/>
    <n v="729230.7"/>
    <x v="0"/>
    <x v="0"/>
    <x v="0"/>
    <x v="0"/>
    <x v="0"/>
    <n v="27"/>
  </r>
  <r>
    <n v="3853"/>
    <x v="0"/>
    <n v="388492"/>
    <x v="0"/>
    <x v="1"/>
    <x v="0"/>
    <x v="0"/>
    <x v="0"/>
    <n v="21"/>
  </r>
  <r>
    <n v="3854"/>
    <x v="0"/>
    <n v="396286"/>
    <x v="0"/>
    <x v="1"/>
    <x v="0"/>
    <x v="0"/>
    <x v="0"/>
    <n v="37"/>
  </r>
  <r>
    <n v="3855"/>
    <x v="1"/>
    <n v="1386388"/>
    <x v="1"/>
    <x v="0"/>
    <x v="0"/>
    <x v="0"/>
    <x v="0"/>
    <n v="75"/>
  </r>
  <r>
    <n v="3856"/>
    <x v="1"/>
    <n v="983308"/>
    <x v="0"/>
    <x v="1"/>
    <x v="0"/>
    <x v="0"/>
    <x v="0"/>
    <n v="27"/>
  </r>
  <r>
    <n v="3857"/>
    <x v="0"/>
    <n v="1007583"/>
    <x v="3"/>
    <x v="1"/>
    <x v="0"/>
    <x v="0"/>
    <x v="0"/>
    <n v="76"/>
  </r>
  <r>
    <n v="3858"/>
    <x v="1"/>
    <n v="1104599"/>
    <x v="0"/>
    <x v="0"/>
    <x v="0"/>
    <x v="0"/>
    <x v="0"/>
    <n v="50"/>
  </r>
  <r>
    <n v="3859"/>
    <x v="0"/>
    <n v="350605.15"/>
    <x v="0"/>
    <x v="1"/>
    <x v="0"/>
    <x v="0"/>
    <x v="0"/>
    <n v="31"/>
  </r>
  <r>
    <n v="3860"/>
    <x v="0"/>
    <n v="348749.4"/>
    <x v="0"/>
    <x v="1"/>
    <x v="0"/>
    <x v="0"/>
    <x v="0"/>
    <n v="55"/>
  </r>
  <r>
    <n v="3861"/>
    <x v="0"/>
    <n v="299784"/>
    <x v="3"/>
    <x v="1"/>
    <x v="0"/>
    <x v="0"/>
    <x v="0"/>
    <n v="56"/>
  </r>
  <r>
    <n v="3862"/>
    <x v="1"/>
    <n v="540083"/>
    <x v="3"/>
    <x v="1"/>
    <x v="0"/>
    <x v="1"/>
    <x v="1"/>
    <n v="55"/>
  </r>
  <r>
    <n v="3863"/>
    <x v="0"/>
    <n v="991228.7"/>
    <x v="0"/>
    <x v="1"/>
    <x v="0"/>
    <x v="0"/>
    <x v="0"/>
    <n v="44"/>
  </r>
  <r>
    <n v="3864"/>
    <x v="0"/>
    <n v="278030"/>
    <x v="4"/>
    <x v="1"/>
    <x v="0"/>
    <x v="0"/>
    <x v="0"/>
    <n v="49"/>
  </r>
  <r>
    <n v="3865"/>
    <x v="1"/>
    <n v="306545"/>
    <x v="0"/>
    <x v="0"/>
    <x v="0"/>
    <x v="0"/>
    <x v="1"/>
    <n v="39"/>
  </r>
  <r>
    <n v="3866"/>
    <x v="0"/>
    <n v="639121.35"/>
    <x v="0"/>
    <x v="1"/>
    <x v="0"/>
    <x v="0"/>
    <x v="0"/>
    <n v="36"/>
  </r>
  <r>
    <n v="3867"/>
    <x v="0"/>
    <n v="422514.14"/>
    <x v="0"/>
    <x v="1"/>
    <x v="0"/>
    <x v="0"/>
    <x v="0"/>
    <n v="33"/>
  </r>
  <r>
    <n v="3868"/>
    <x v="0"/>
    <n v="639148"/>
    <x v="3"/>
    <x v="1"/>
    <x v="0"/>
    <x v="0"/>
    <x v="0"/>
    <n v="61"/>
  </r>
  <r>
    <n v="3869"/>
    <x v="1"/>
    <n v="438762.65"/>
    <x v="0"/>
    <x v="1"/>
    <x v="0"/>
    <x v="0"/>
    <x v="1"/>
    <n v="24"/>
  </r>
  <r>
    <n v="3870"/>
    <x v="0"/>
    <n v="940646.55"/>
    <x v="0"/>
    <x v="1"/>
    <x v="0"/>
    <x v="0"/>
    <x v="0"/>
    <n v="55"/>
  </r>
  <r>
    <n v="3871"/>
    <x v="0"/>
    <n v="298248.25"/>
    <x v="0"/>
    <x v="1"/>
    <x v="0"/>
    <x v="0"/>
    <x v="0"/>
    <n v="26"/>
  </r>
  <r>
    <n v="3872"/>
    <x v="0"/>
    <n v="450513.01"/>
    <x v="0"/>
    <x v="0"/>
    <x v="0"/>
    <x v="0"/>
    <x v="0"/>
    <n v="39"/>
  </r>
  <r>
    <n v="3873"/>
    <x v="0"/>
    <n v="1213949"/>
    <x v="0"/>
    <x v="0"/>
    <x v="0"/>
    <x v="0"/>
    <x v="0"/>
    <n v="41"/>
  </r>
  <r>
    <n v="3874"/>
    <x v="0"/>
    <n v="377729.94"/>
    <x v="0"/>
    <x v="1"/>
    <x v="0"/>
    <x v="0"/>
    <x v="0"/>
    <n v="36"/>
  </r>
  <r>
    <n v="3875"/>
    <x v="1"/>
    <n v="1605450"/>
    <x v="0"/>
    <x v="1"/>
    <x v="0"/>
    <x v="0"/>
    <x v="0"/>
    <n v="38"/>
  </r>
  <r>
    <n v="3876"/>
    <x v="0"/>
    <n v="297102"/>
    <x v="3"/>
    <x v="1"/>
    <x v="0"/>
    <x v="0"/>
    <x v="1"/>
    <n v="64"/>
  </r>
  <r>
    <n v="3877"/>
    <x v="0"/>
    <n v="391637.5"/>
    <x v="0"/>
    <x v="1"/>
    <x v="0"/>
    <x v="0"/>
    <x v="0"/>
    <n v="49"/>
  </r>
  <r>
    <n v="3878"/>
    <x v="0"/>
    <n v="317719"/>
    <x v="2"/>
    <x v="1"/>
    <x v="0"/>
    <x v="1"/>
    <x v="0"/>
    <n v="34"/>
  </r>
  <r>
    <n v="3879"/>
    <x v="1"/>
    <n v="1161829.5"/>
    <x v="0"/>
    <x v="0"/>
    <x v="0"/>
    <x v="0"/>
    <x v="0"/>
    <n v="32"/>
  </r>
  <r>
    <n v="3880"/>
    <x v="1"/>
    <n v="297050"/>
    <x v="2"/>
    <x v="1"/>
    <x v="0"/>
    <x v="0"/>
    <x v="0"/>
    <n v="55"/>
  </r>
  <r>
    <n v="3881"/>
    <x v="0"/>
    <n v="1117420.3"/>
    <x v="0"/>
    <x v="1"/>
    <x v="0"/>
    <x v="0"/>
    <x v="0"/>
    <n v="52"/>
  </r>
  <r>
    <n v="3882"/>
    <x v="0"/>
    <n v="472721.91999999998"/>
    <x v="0"/>
    <x v="1"/>
    <x v="0"/>
    <x v="0"/>
    <x v="0"/>
    <n v="60"/>
  </r>
  <r>
    <n v="3883"/>
    <x v="1"/>
    <n v="300018"/>
    <x v="2"/>
    <x v="1"/>
    <x v="0"/>
    <x v="0"/>
    <x v="0"/>
    <n v="55"/>
  </r>
  <r>
    <n v="3884"/>
    <x v="0"/>
    <n v="235200"/>
    <x v="0"/>
    <x v="1"/>
    <x v="0"/>
    <x v="0"/>
    <x v="1"/>
    <n v="24"/>
  </r>
  <r>
    <n v="3885"/>
    <x v="1"/>
    <n v="180000"/>
    <x v="0"/>
    <x v="1"/>
    <x v="0"/>
    <x v="1"/>
    <x v="0"/>
    <n v="30"/>
  </r>
  <r>
    <n v="3886"/>
    <x v="0"/>
    <n v="639148"/>
    <x v="3"/>
    <x v="1"/>
    <x v="0"/>
    <x v="0"/>
    <x v="0"/>
    <n v="58"/>
  </r>
  <r>
    <n v="3887"/>
    <x v="1"/>
    <n v="1461535"/>
    <x v="1"/>
    <x v="0"/>
    <x v="0"/>
    <x v="0"/>
    <x v="0"/>
    <n v="55"/>
  </r>
  <r>
    <n v="3888"/>
    <x v="1"/>
    <n v="297046"/>
    <x v="2"/>
    <x v="1"/>
    <x v="0"/>
    <x v="0"/>
    <x v="0"/>
    <n v="60"/>
  </r>
  <r>
    <n v="3889"/>
    <x v="0"/>
    <n v="208067.25"/>
    <x v="0"/>
    <x v="0"/>
    <x v="0"/>
    <x v="0"/>
    <x v="0"/>
    <n v="46"/>
  </r>
  <r>
    <n v="3890"/>
    <x v="1"/>
    <n v="260000"/>
    <x v="0"/>
    <x v="1"/>
    <x v="0"/>
    <x v="0"/>
    <x v="0"/>
    <n v="29"/>
  </r>
  <r>
    <n v="3891"/>
    <x v="0"/>
    <n v="274969.43"/>
    <x v="0"/>
    <x v="1"/>
    <x v="0"/>
    <x v="0"/>
    <x v="0"/>
    <n v="31"/>
  </r>
  <r>
    <n v="3892"/>
    <x v="0"/>
    <n v="1392687.83"/>
    <x v="0"/>
    <x v="1"/>
    <x v="0"/>
    <x v="0"/>
    <x v="0"/>
    <n v="55"/>
  </r>
  <r>
    <n v="3893"/>
    <x v="0"/>
    <n v="546354"/>
    <x v="3"/>
    <x v="1"/>
    <x v="0"/>
    <x v="1"/>
    <x v="1"/>
    <n v="81"/>
  </r>
  <r>
    <n v="3894"/>
    <x v="1"/>
    <n v="297046"/>
    <x v="2"/>
    <x v="1"/>
    <x v="1"/>
    <x v="0"/>
    <x v="0"/>
    <n v="52"/>
  </r>
  <r>
    <n v="3895"/>
    <x v="0"/>
    <n v="459260"/>
    <x v="0"/>
    <x v="1"/>
    <x v="0"/>
    <x v="0"/>
    <x v="0"/>
    <n v="37"/>
  </r>
  <r>
    <n v="3896"/>
    <x v="0"/>
    <n v="721709.3"/>
    <x v="0"/>
    <x v="0"/>
    <x v="0"/>
    <x v="0"/>
    <x v="0"/>
    <n v="45"/>
  </r>
  <r>
    <n v="3897"/>
    <x v="1"/>
    <n v="465877"/>
    <x v="0"/>
    <x v="1"/>
    <x v="0"/>
    <x v="0"/>
    <x v="1"/>
    <n v="36"/>
  </r>
  <r>
    <n v="3898"/>
    <x v="1"/>
    <n v="658917"/>
    <x v="0"/>
    <x v="0"/>
    <x v="0"/>
    <x v="0"/>
    <x v="1"/>
    <n v="36"/>
  </r>
  <r>
    <n v="3899"/>
    <x v="0"/>
    <n v="2658295.4300000002"/>
    <x v="0"/>
    <x v="1"/>
    <x v="0"/>
    <x v="1"/>
    <x v="0"/>
    <n v="30"/>
  </r>
  <r>
    <n v="3900"/>
    <x v="0"/>
    <n v="583221.81999999995"/>
    <x v="0"/>
    <x v="1"/>
    <x v="0"/>
    <x v="1"/>
    <x v="0"/>
    <n v="53"/>
  </r>
  <r>
    <n v="3901"/>
    <x v="0"/>
    <n v="297046"/>
    <x v="3"/>
    <x v="1"/>
    <x v="0"/>
    <x v="0"/>
    <x v="0"/>
    <n v="32"/>
  </r>
  <r>
    <n v="3902"/>
    <x v="1"/>
    <n v="572000"/>
    <x v="0"/>
    <x v="1"/>
    <x v="0"/>
    <x v="0"/>
    <x v="0"/>
    <n v="50"/>
  </r>
  <r>
    <n v="3903"/>
    <x v="0"/>
    <n v="705100"/>
    <x v="0"/>
    <x v="1"/>
    <x v="0"/>
    <x v="0"/>
    <x v="0"/>
    <n v="64"/>
  </r>
  <r>
    <n v="3904"/>
    <x v="0"/>
    <n v="366181.5"/>
    <x v="0"/>
    <x v="1"/>
    <x v="0"/>
    <x v="0"/>
    <x v="0"/>
    <n v="33"/>
  </r>
  <r>
    <n v="3905"/>
    <x v="0"/>
    <n v="639148"/>
    <x v="3"/>
    <x v="1"/>
    <x v="0"/>
    <x v="0"/>
    <x v="1"/>
    <n v="41"/>
  </r>
  <r>
    <n v="3906"/>
    <x v="0"/>
    <n v="883100"/>
    <x v="0"/>
    <x v="0"/>
    <x v="0"/>
    <x v="0"/>
    <x v="0"/>
    <n v="48"/>
  </r>
  <r>
    <n v="3907"/>
    <x v="1"/>
    <n v="634458.85"/>
    <x v="0"/>
    <x v="0"/>
    <x v="0"/>
    <x v="0"/>
    <x v="0"/>
    <n v="37"/>
  </r>
  <r>
    <n v="3908"/>
    <x v="0"/>
    <n v="700000"/>
    <x v="0"/>
    <x v="1"/>
    <x v="0"/>
    <x v="0"/>
    <x v="0"/>
    <n v="46"/>
  </r>
  <r>
    <n v="3909"/>
    <x v="0"/>
    <n v="583859.75"/>
    <x v="0"/>
    <x v="1"/>
    <x v="0"/>
    <x v="0"/>
    <x v="0"/>
    <n v="62"/>
  </r>
  <r>
    <n v="3910"/>
    <x v="1"/>
    <n v="649238.17000000004"/>
    <x v="0"/>
    <x v="1"/>
    <x v="0"/>
    <x v="0"/>
    <x v="0"/>
    <n v="27"/>
  </r>
  <r>
    <n v="3911"/>
    <x v="1"/>
    <n v="1341939"/>
    <x v="1"/>
    <x v="0"/>
    <x v="0"/>
    <x v="0"/>
    <x v="0"/>
    <n v="76"/>
  </r>
  <r>
    <n v="3912"/>
    <x v="1"/>
    <n v="170248"/>
    <x v="0"/>
    <x v="1"/>
    <x v="0"/>
    <x v="0"/>
    <x v="0"/>
    <n v="20"/>
  </r>
  <r>
    <n v="3913"/>
    <x v="0"/>
    <n v="301566"/>
    <x v="2"/>
    <x v="1"/>
    <x v="0"/>
    <x v="0"/>
    <x v="1"/>
    <n v="26"/>
  </r>
  <r>
    <n v="3914"/>
    <x v="0"/>
    <n v="326841"/>
    <x v="3"/>
    <x v="1"/>
    <x v="0"/>
    <x v="0"/>
    <x v="1"/>
    <n v="51"/>
  </r>
  <r>
    <n v="3915"/>
    <x v="0"/>
    <n v="260561"/>
    <x v="0"/>
    <x v="1"/>
    <x v="0"/>
    <x v="0"/>
    <x v="0"/>
    <n v="52"/>
  </r>
  <r>
    <n v="3916"/>
    <x v="0"/>
    <n v="478496"/>
    <x v="3"/>
    <x v="1"/>
    <x v="0"/>
    <x v="0"/>
    <x v="0"/>
    <n v="31"/>
  </r>
  <r>
    <n v="3917"/>
    <x v="0"/>
    <n v="297046"/>
    <x v="2"/>
    <x v="1"/>
    <x v="0"/>
    <x v="0"/>
    <x v="0"/>
    <n v="59"/>
  </r>
  <r>
    <n v="3918"/>
    <x v="1"/>
    <n v="360000"/>
    <x v="0"/>
    <x v="1"/>
    <x v="0"/>
    <x v="0"/>
    <x v="0"/>
    <n v="23"/>
  </r>
  <r>
    <n v="3919"/>
    <x v="1"/>
    <n v="297046"/>
    <x v="2"/>
    <x v="1"/>
    <x v="0"/>
    <x v="0"/>
    <x v="0"/>
    <n v="43"/>
  </r>
  <r>
    <n v="3920"/>
    <x v="0"/>
    <n v="10"/>
    <x v="0"/>
    <x v="1"/>
    <x v="0"/>
    <x v="0"/>
    <x v="0"/>
    <n v="42"/>
  </r>
  <r>
    <n v="3921"/>
    <x v="0"/>
    <n v="310124"/>
    <x v="3"/>
    <x v="1"/>
    <x v="0"/>
    <x v="1"/>
    <x v="1"/>
    <n v="48"/>
  </r>
  <r>
    <n v="3922"/>
    <x v="0"/>
    <n v="148800"/>
    <x v="0"/>
    <x v="1"/>
    <x v="0"/>
    <x v="0"/>
    <x v="0"/>
    <n v="54"/>
  </r>
  <r>
    <n v="3923"/>
    <x v="0"/>
    <n v="192600"/>
    <x v="0"/>
    <x v="1"/>
    <x v="0"/>
    <x v="1"/>
    <x v="1"/>
    <n v="48"/>
  </r>
  <r>
    <n v="3924"/>
    <x v="0"/>
    <n v="305704"/>
    <x v="3"/>
    <x v="1"/>
    <x v="0"/>
    <x v="0"/>
    <x v="1"/>
    <n v="42"/>
  </r>
  <r>
    <n v="3925"/>
    <x v="0"/>
    <n v="297046"/>
    <x v="2"/>
    <x v="1"/>
    <x v="0"/>
    <x v="0"/>
    <x v="0"/>
    <n v="48"/>
  </r>
  <r>
    <n v="3926"/>
    <x v="0"/>
    <n v="1481119.18"/>
    <x v="0"/>
    <x v="1"/>
    <x v="0"/>
    <x v="0"/>
    <x v="0"/>
    <n v="29"/>
  </r>
  <r>
    <n v="3927"/>
    <x v="1"/>
    <n v="220000"/>
    <x v="0"/>
    <x v="1"/>
    <x v="0"/>
    <x v="0"/>
    <x v="0"/>
    <n v="58"/>
  </r>
  <r>
    <n v="3928"/>
    <x v="1"/>
    <n v="856546"/>
    <x v="0"/>
    <x v="0"/>
    <x v="0"/>
    <x v="0"/>
    <x v="0"/>
    <n v="36"/>
  </r>
  <r>
    <n v="3929"/>
    <x v="1"/>
    <n v="358640"/>
    <x v="3"/>
    <x v="1"/>
    <x v="0"/>
    <x v="0"/>
    <x v="1"/>
    <n v="24"/>
  </r>
  <r>
    <n v="3930"/>
    <x v="0"/>
    <n v="345000"/>
    <x v="0"/>
    <x v="1"/>
    <x v="0"/>
    <x v="0"/>
    <x v="0"/>
    <n v="62"/>
  </r>
  <r>
    <n v="3931"/>
    <x v="0"/>
    <n v="292400"/>
    <x v="0"/>
    <x v="1"/>
    <x v="0"/>
    <x v="0"/>
    <x v="0"/>
    <n v="34"/>
  </r>
  <r>
    <n v="3932"/>
    <x v="1"/>
    <n v="445400"/>
    <x v="0"/>
    <x v="0"/>
    <x v="0"/>
    <x v="0"/>
    <x v="1"/>
    <n v="52"/>
  </r>
  <r>
    <n v="3933"/>
    <x v="0"/>
    <n v="300000"/>
    <x v="0"/>
    <x v="1"/>
    <x v="0"/>
    <x v="0"/>
    <x v="0"/>
    <n v="50"/>
  </r>
  <r>
    <n v="3934"/>
    <x v="1"/>
    <n v="343391"/>
    <x v="0"/>
    <x v="1"/>
    <x v="0"/>
    <x v="0"/>
    <x v="0"/>
    <n v="40"/>
  </r>
  <r>
    <n v="3935"/>
    <x v="0"/>
    <n v="64275.12"/>
    <x v="0"/>
    <x v="1"/>
    <x v="0"/>
    <x v="0"/>
    <x v="0"/>
    <n v="31"/>
  </r>
  <r>
    <n v="3936"/>
    <x v="0"/>
    <n v="278030"/>
    <x v="4"/>
    <x v="1"/>
    <x v="0"/>
    <x v="0"/>
    <x v="0"/>
    <n v="42"/>
  </r>
  <r>
    <n v="3937"/>
    <x v="0"/>
    <n v="367154.08"/>
    <x v="0"/>
    <x v="1"/>
    <x v="0"/>
    <x v="0"/>
    <x v="1"/>
    <n v="58"/>
  </r>
  <r>
    <n v="3938"/>
    <x v="1"/>
    <n v="508158.5"/>
    <x v="0"/>
    <x v="0"/>
    <x v="0"/>
    <x v="0"/>
    <x v="0"/>
    <n v="27"/>
  </r>
  <r>
    <n v="3939"/>
    <x v="1"/>
    <n v="138000"/>
    <x v="0"/>
    <x v="1"/>
    <x v="0"/>
    <x v="1"/>
    <x v="1"/>
    <n v="59"/>
  </r>
  <r>
    <n v="3940"/>
    <x v="0"/>
    <n v="53261.99"/>
    <x v="0"/>
    <x v="1"/>
    <x v="0"/>
    <x v="0"/>
    <x v="0"/>
    <n v="26"/>
  </r>
  <r>
    <n v="3941"/>
    <x v="1"/>
    <n v="1787275"/>
    <x v="1"/>
    <x v="0"/>
    <x v="0"/>
    <x v="0"/>
    <x v="0"/>
    <n v="67"/>
  </r>
  <r>
    <n v="3942"/>
    <x v="1"/>
    <n v="475269"/>
    <x v="3"/>
    <x v="1"/>
    <x v="0"/>
    <x v="0"/>
    <x v="1"/>
    <n v="64"/>
  </r>
  <r>
    <n v="3943"/>
    <x v="1"/>
    <n v="1955324"/>
    <x v="0"/>
    <x v="0"/>
    <x v="0"/>
    <x v="0"/>
    <x v="1"/>
    <n v="37"/>
  </r>
  <r>
    <n v="3944"/>
    <x v="0"/>
    <n v="4348062"/>
    <x v="0"/>
    <x v="1"/>
    <x v="0"/>
    <x v="0"/>
    <x v="0"/>
    <n v="43"/>
  </r>
  <r>
    <n v="3945"/>
    <x v="1"/>
    <n v="278030"/>
    <x v="4"/>
    <x v="1"/>
    <x v="0"/>
    <x v="0"/>
    <x v="0"/>
    <n v="24"/>
  </r>
  <r>
    <n v="3946"/>
    <x v="0"/>
    <n v="278030"/>
    <x v="4"/>
    <x v="1"/>
    <x v="0"/>
    <x v="0"/>
    <x v="0"/>
    <n v="28"/>
  </r>
  <r>
    <n v="3947"/>
    <x v="0"/>
    <n v="297062"/>
    <x v="3"/>
    <x v="1"/>
    <x v="0"/>
    <x v="1"/>
    <x v="1"/>
    <n v="46"/>
  </r>
  <r>
    <n v="3948"/>
    <x v="1"/>
    <n v="433430"/>
    <x v="0"/>
    <x v="0"/>
    <x v="0"/>
    <x v="0"/>
    <x v="1"/>
    <n v="48"/>
  </r>
  <r>
    <n v="3949"/>
    <x v="1"/>
    <n v="220000"/>
    <x v="0"/>
    <x v="1"/>
    <x v="0"/>
    <x v="0"/>
    <x v="0"/>
    <n v="20"/>
  </r>
  <r>
    <n v="3950"/>
    <x v="0"/>
    <n v="202390"/>
    <x v="0"/>
    <x v="1"/>
    <x v="0"/>
    <x v="1"/>
    <x v="1"/>
    <n v="19"/>
  </r>
  <r>
    <n v="3951"/>
    <x v="0"/>
    <n v="721233.92000000004"/>
    <x v="0"/>
    <x v="1"/>
    <x v="0"/>
    <x v="0"/>
    <x v="0"/>
    <n v="27"/>
  </r>
  <r>
    <n v="3952"/>
    <x v="0"/>
    <n v="255000"/>
    <x v="0"/>
    <x v="1"/>
    <x v="0"/>
    <x v="1"/>
    <x v="0"/>
    <n v="34"/>
  </r>
  <r>
    <n v="3953"/>
    <x v="0"/>
    <n v="728571.8"/>
    <x v="0"/>
    <x v="0"/>
    <x v="0"/>
    <x v="0"/>
    <x v="0"/>
    <n v="38"/>
  </r>
  <r>
    <n v="3954"/>
    <x v="0"/>
    <n v="950000"/>
    <x v="0"/>
    <x v="1"/>
    <x v="0"/>
    <x v="0"/>
    <x v="0"/>
    <n v="41"/>
  </r>
  <r>
    <n v="3955"/>
    <x v="1"/>
    <n v="964738.22"/>
    <x v="0"/>
    <x v="1"/>
    <x v="0"/>
    <x v="0"/>
    <x v="0"/>
    <n v="35"/>
  </r>
  <r>
    <n v="3956"/>
    <x v="0"/>
    <n v="510415.15"/>
    <x v="0"/>
    <x v="1"/>
    <x v="0"/>
    <x v="0"/>
    <x v="0"/>
    <n v="34"/>
  </r>
  <r>
    <n v="3957"/>
    <x v="0"/>
    <n v="183865"/>
    <x v="0"/>
    <x v="1"/>
    <x v="0"/>
    <x v="0"/>
    <x v="0"/>
    <n v="21"/>
  </r>
  <r>
    <n v="3958"/>
    <x v="0"/>
    <n v="1470000"/>
    <x v="0"/>
    <x v="1"/>
    <x v="0"/>
    <x v="1"/>
    <x v="1"/>
    <n v="55"/>
  </r>
  <r>
    <n v="3959"/>
    <x v="1"/>
    <n v="200000"/>
    <x v="0"/>
    <x v="1"/>
    <x v="0"/>
    <x v="0"/>
    <x v="0"/>
    <n v="27"/>
  </r>
  <r>
    <n v="3960"/>
    <x v="1"/>
    <n v="344981"/>
    <x v="0"/>
    <x v="1"/>
    <x v="0"/>
    <x v="0"/>
    <x v="0"/>
    <n v="35"/>
  </r>
  <r>
    <n v="3961"/>
    <x v="1"/>
    <n v="1332630"/>
    <x v="0"/>
    <x v="0"/>
    <x v="0"/>
    <x v="0"/>
    <x v="1"/>
    <n v="42"/>
  </r>
  <r>
    <n v="3962"/>
    <x v="0"/>
    <n v="612532.43999999994"/>
    <x v="1"/>
    <x v="0"/>
    <x v="0"/>
    <x v="0"/>
    <x v="0"/>
    <n v="67"/>
  </r>
  <r>
    <n v="3963"/>
    <x v="1"/>
    <n v="355145"/>
    <x v="0"/>
    <x v="0"/>
    <x v="0"/>
    <x v="0"/>
    <x v="0"/>
    <n v="42"/>
  </r>
  <r>
    <n v="3964"/>
    <x v="1"/>
    <n v="346474.5"/>
    <x v="0"/>
    <x v="1"/>
    <x v="0"/>
    <x v="0"/>
    <x v="1"/>
    <n v="30"/>
  </r>
  <r>
    <n v="3965"/>
    <x v="0"/>
    <n v="2380634"/>
    <x v="0"/>
    <x v="1"/>
    <x v="0"/>
    <x v="0"/>
    <x v="0"/>
    <n v="36"/>
  </r>
  <r>
    <n v="3966"/>
    <x v="0"/>
    <n v="366350"/>
    <x v="0"/>
    <x v="1"/>
    <x v="0"/>
    <x v="1"/>
    <x v="0"/>
    <n v="35"/>
  </r>
  <r>
    <n v="3967"/>
    <x v="0"/>
    <n v="420716.74"/>
    <x v="0"/>
    <x v="1"/>
    <x v="0"/>
    <x v="0"/>
    <x v="0"/>
    <n v="34"/>
  </r>
  <r>
    <n v="3968"/>
    <x v="1"/>
    <n v="175000"/>
    <x v="0"/>
    <x v="1"/>
    <x v="0"/>
    <x v="0"/>
    <x v="1"/>
    <n v="40"/>
  </r>
  <r>
    <n v="3969"/>
    <x v="0"/>
    <n v="278030.99"/>
    <x v="4"/>
    <x v="1"/>
    <x v="0"/>
    <x v="0"/>
    <x v="0"/>
    <n v="44"/>
  </r>
  <r>
    <n v="3970"/>
    <x v="0"/>
    <n v="971125"/>
    <x v="0"/>
    <x v="1"/>
    <x v="0"/>
    <x v="0"/>
    <x v="0"/>
    <n v="30"/>
  </r>
  <r>
    <n v="3971"/>
    <x v="1"/>
    <n v="190413.08"/>
    <x v="0"/>
    <x v="1"/>
    <x v="0"/>
    <x v="0"/>
    <x v="0"/>
    <n v="20"/>
  </r>
  <r>
    <n v="3972"/>
    <x v="0"/>
    <n v="1682812"/>
    <x v="0"/>
    <x v="0"/>
    <x v="0"/>
    <x v="0"/>
    <x v="1"/>
    <n v="46"/>
  </r>
  <r>
    <n v="3973"/>
    <x v="1"/>
    <n v="483156.54"/>
    <x v="0"/>
    <x v="1"/>
    <x v="0"/>
    <x v="0"/>
    <x v="0"/>
    <n v="41"/>
  </r>
  <r>
    <n v="3974"/>
    <x v="1"/>
    <n v="567792"/>
    <x v="0"/>
    <x v="0"/>
    <x v="0"/>
    <x v="0"/>
    <x v="1"/>
    <n v="51"/>
  </r>
  <r>
    <n v="3975"/>
    <x v="1"/>
    <n v="216627"/>
    <x v="0"/>
    <x v="1"/>
    <x v="0"/>
    <x v="0"/>
    <x v="0"/>
    <n v="42"/>
  </r>
  <r>
    <n v="3976"/>
    <x v="1"/>
    <n v="297045"/>
    <x v="2"/>
    <x v="1"/>
    <x v="0"/>
    <x v="1"/>
    <x v="0"/>
    <n v="27"/>
  </r>
  <r>
    <n v="3977"/>
    <x v="1"/>
    <n v="833130.24"/>
    <x v="0"/>
    <x v="1"/>
    <x v="0"/>
    <x v="0"/>
    <x v="0"/>
    <n v="26"/>
  </r>
  <r>
    <n v="3978"/>
    <x v="1"/>
    <n v="278030"/>
    <x v="2"/>
    <x v="1"/>
    <x v="0"/>
    <x v="0"/>
    <x v="0"/>
    <n v="33"/>
  </r>
  <r>
    <n v="3979"/>
    <x v="0"/>
    <n v="326749"/>
    <x v="3"/>
    <x v="1"/>
    <x v="0"/>
    <x v="0"/>
    <x v="0"/>
    <n v="51"/>
  </r>
  <r>
    <n v="3980"/>
    <x v="0"/>
    <n v="367410"/>
    <x v="0"/>
    <x v="0"/>
    <x v="0"/>
    <x v="0"/>
    <x v="1"/>
    <n v="57"/>
  </r>
  <r>
    <n v="3981"/>
    <x v="0"/>
    <n v="1011737"/>
    <x v="0"/>
    <x v="0"/>
    <x v="0"/>
    <x v="0"/>
    <x v="0"/>
    <n v="48"/>
  </r>
  <r>
    <n v="3982"/>
    <x v="1"/>
    <n v="595614.09"/>
    <x v="0"/>
    <x v="1"/>
    <x v="0"/>
    <x v="0"/>
    <x v="0"/>
    <n v="21"/>
  </r>
  <r>
    <n v="3983"/>
    <x v="0"/>
    <n v="736585.85"/>
    <x v="0"/>
    <x v="1"/>
    <x v="0"/>
    <x v="0"/>
    <x v="0"/>
    <n v="36"/>
  </r>
  <r>
    <n v="3984"/>
    <x v="0"/>
    <n v="477796.63"/>
    <x v="0"/>
    <x v="0"/>
    <x v="0"/>
    <x v="0"/>
    <x v="0"/>
    <n v="36"/>
  </r>
  <r>
    <n v="3985"/>
    <x v="1"/>
    <n v="445567"/>
    <x v="3"/>
    <x v="1"/>
    <x v="0"/>
    <x v="0"/>
    <x v="1"/>
    <n v="51"/>
  </r>
  <r>
    <n v="3986"/>
    <x v="0"/>
    <n v="284281"/>
    <x v="2"/>
    <x v="1"/>
    <x v="1"/>
    <x v="0"/>
    <x v="0"/>
    <n v="30"/>
  </r>
  <r>
    <n v="3987"/>
    <x v="0"/>
    <n v="3591705.08"/>
    <x v="0"/>
    <x v="1"/>
    <x v="0"/>
    <x v="0"/>
    <x v="0"/>
    <n v="36"/>
  </r>
  <r>
    <n v="3988"/>
    <x v="1"/>
    <n v="358246.66"/>
    <x v="0"/>
    <x v="1"/>
    <x v="0"/>
    <x v="0"/>
    <x v="0"/>
    <n v="28"/>
  </r>
  <r>
    <n v="3989"/>
    <x v="0"/>
    <n v="297163"/>
    <x v="2"/>
    <x v="1"/>
    <x v="0"/>
    <x v="0"/>
    <x v="0"/>
    <n v="37"/>
  </r>
  <r>
    <n v="3990"/>
    <x v="0"/>
    <n v="360000"/>
    <x v="0"/>
    <x v="1"/>
    <x v="0"/>
    <x v="0"/>
    <x v="0"/>
    <n v="54"/>
  </r>
  <r>
    <n v="3991"/>
    <x v="1"/>
    <n v="30000"/>
    <x v="0"/>
    <x v="1"/>
    <x v="0"/>
    <x v="1"/>
    <x v="0"/>
    <n v="40"/>
  </r>
  <r>
    <n v="3992"/>
    <x v="1"/>
    <n v="164853.32999999999"/>
    <x v="0"/>
    <x v="1"/>
    <x v="0"/>
    <x v="0"/>
    <x v="0"/>
    <n v="25"/>
  </r>
  <r>
    <n v="3993"/>
    <x v="1"/>
    <n v="867373.5"/>
    <x v="0"/>
    <x v="0"/>
    <x v="0"/>
    <x v="0"/>
    <x v="0"/>
    <n v="32"/>
  </r>
  <r>
    <n v="3994"/>
    <x v="1"/>
    <n v="1301692.07"/>
    <x v="0"/>
    <x v="1"/>
    <x v="0"/>
    <x v="0"/>
    <x v="0"/>
    <n v="40"/>
  </r>
  <r>
    <n v="3995"/>
    <x v="1"/>
    <n v="382400"/>
    <x v="0"/>
    <x v="1"/>
    <x v="0"/>
    <x v="0"/>
    <x v="0"/>
    <n v="35"/>
  </r>
  <r>
    <n v="3996"/>
    <x v="0"/>
    <n v="423687.09"/>
    <x v="0"/>
    <x v="1"/>
    <x v="0"/>
    <x v="0"/>
    <x v="0"/>
    <n v="52"/>
  </r>
  <r>
    <n v="3997"/>
    <x v="0"/>
    <n v="342028"/>
    <x v="0"/>
    <x v="1"/>
    <x v="0"/>
    <x v="0"/>
    <x v="0"/>
    <n v="24"/>
  </r>
  <r>
    <n v="3998"/>
    <x v="0"/>
    <n v="300018"/>
    <x v="3"/>
    <x v="1"/>
    <x v="0"/>
    <x v="0"/>
    <x v="1"/>
    <n v="46"/>
  </r>
  <r>
    <n v="3999"/>
    <x v="1"/>
    <n v="981847.5"/>
    <x v="0"/>
    <x v="1"/>
    <x v="0"/>
    <x v="0"/>
    <x v="0"/>
    <n v="34"/>
  </r>
  <r>
    <n v="4000"/>
    <x v="1"/>
    <n v="602132.81000000006"/>
    <x v="0"/>
    <x v="1"/>
    <x v="0"/>
    <x v="0"/>
    <x v="0"/>
    <n v="23"/>
  </r>
  <r>
    <n v="4001"/>
    <x v="0"/>
    <n v="357501.47"/>
    <x v="0"/>
    <x v="1"/>
    <x v="0"/>
    <x v="1"/>
    <x v="0"/>
    <n v="31"/>
  </r>
  <r>
    <n v="4002"/>
    <x v="0"/>
    <n v="278030"/>
    <x v="3"/>
    <x v="1"/>
    <x v="0"/>
    <x v="0"/>
    <x v="0"/>
    <n v="30"/>
  </r>
  <r>
    <n v="4003"/>
    <x v="0"/>
    <n v="396946.3"/>
    <x v="0"/>
    <x v="0"/>
    <x v="0"/>
    <x v="0"/>
    <x v="0"/>
    <n v="58"/>
  </r>
  <r>
    <n v="4004"/>
    <x v="1"/>
    <n v="550668.84"/>
    <x v="0"/>
    <x v="1"/>
    <x v="0"/>
    <x v="0"/>
    <x v="0"/>
    <n v="23"/>
  </r>
  <r>
    <n v="4005"/>
    <x v="0"/>
    <n v="403983"/>
    <x v="3"/>
    <x v="1"/>
    <x v="0"/>
    <x v="1"/>
    <x v="1"/>
    <n v="54"/>
  </r>
  <r>
    <n v="4006"/>
    <x v="0"/>
    <n v="359809.91"/>
    <x v="0"/>
    <x v="1"/>
    <x v="0"/>
    <x v="0"/>
    <x v="0"/>
    <n v="24"/>
  </r>
  <r>
    <n v="4007"/>
    <x v="1"/>
    <n v="297045"/>
    <x v="2"/>
    <x v="1"/>
    <x v="0"/>
    <x v="1"/>
    <x v="1"/>
    <n v="58"/>
  </r>
  <r>
    <n v="4008"/>
    <x v="1"/>
    <n v="300018"/>
    <x v="2"/>
    <x v="1"/>
    <x v="0"/>
    <x v="0"/>
    <x v="0"/>
    <n v="58"/>
  </r>
  <r>
    <n v="4009"/>
    <x v="0"/>
    <n v="200518.6"/>
    <x v="1"/>
    <x v="0"/>
    <x v="0"/>
    <x v="0"/>
    <x v="0"/>
    <n v="40"/>
  </r>
  <r>
    <n v="4010"/>
    <x v="1"/>
    <n v="1690006.94"/>
    <x v="0"/>
    <x v="1"/>
    <x v="0"/>
    <x v="0"/>
    <x v="0"/>
    <n v="45"/>
  </r>
  <r>
    <n v="4011"/>
    <x v="0"/>
    <n v="297046"/>
    <x v="2"/>
    <x v="1"/>
    <x v="0"/>
    <x v="0"/>
    <x v="0"/>
    <n v="35"/>
  </r>
  <r>
    <n v="4012"/>
    <x v="1"/>
    <n v="1739958"/>
    <x v="0"/>
    <x v="0"/>
    <x v="0"/>
    <x v="0"/>
    <x v="0"/>
    <n v="43"/>
  </r>
  <r>
    <n v="4013"/>
    <x v="0"/>
    <n v="420359.27"/>
    <x v="0"/>
    <x v="1"/>
    <x v="0"/>
    <x v="0"/>
    <x v="0"/>
    <n v="48"/>
  </r>
  <r>
    <n v="4014"/>
    <x v="0"/>
    <n v="841178"/>
    <x v="0"/>
    <x v="0"/>
    <x v="0"/>
    <x v="0"/>
    <x v="0"/>
    <n v="46"/>
  </r>
  <r>
    <n v="4015"/>
    <x v="0"/>
    <n v="1778646"/>
    <x v="0"/>
    <x v="1"/>
    <x v="0"/>
    <x v="0"/>
    <x v="0"/>
    <n v="33"/>
  </r>
  <r>
    <n v="4016"/>
    <x v="1"/>
    <n v="979284"/>
    <x v="1"/>
    <x v="0"/>
    <x v="0"/>
    <x v="0"/>
    <x v="0"/>
    <n v="63"/>
  </r>
  <r>
    <n v="4017"/>
    <x v="1"/>
    <n v="206000"/>
    <x v="0"/>
    <x v="1"/>
    <x v="0"/>
    <x v="1"/>
    <x v="0"/>
    <n v="34"/>
  </r>
  <r>
    <n v="4018"/>
    <x v="0"/>
    <n v="109259.63"/>
    <x v="0"/>
    <x v="1"/>
    <x v="0"/>
    <x v="0"/>
    <x v="1"/>
    <n v="23"/>
  </r>
  <r>
    <n v="4019"/>
    <x v="0"/>
    <n v="378297"/>
    <x v="1"/>
    <x v="0"/>
    <x v="0"/>
    <x v="0"/>
    <x v="0"/>
    <n v="71"/>
  </r>
  <r>
    <n v="4020"/>
    <x v="0"/>
    <n v="336445.2"/>
    <x v="0"/>
    <x v="1"/>
    <x v="0"/>
    <x v="0"/>
    <x v="1"/>
    <n v="31"/>
  </r>
  <r>
    <n v="4021"/>
    <x v="0"/>
    <n v="278030"/>
    <x v="4"/>
    <x v="1"/>
    <x v="0"/>
    <x v="0"/>
    <x v="0"/>
    <n v="65"/>
  </r>
  <r>
    <n v="4022"/>
    <x v="0"/>
    <n v="500000"/>
    <x v="0"/>
    <x v="1"/>
    <x v="0"/>
    <x v="1"/>
    <x v="0"/>
    <n v="38"/>
  </r>
  <r>
    <n v="4023"/>
    <x v="0"/>
    <n v="516550"/>
    <x v="0"/>
    <x v="1"/>
    <x v="0"/>
    <x v="1"/>
    <x v="0"/>
    <n v="31"/>
  </r>
  <r>
    <n v="4024"/>
    <x v="0"/>
    <n v="406045.76"/>
    <x v="0"/>
    <x v="1"/>
    <x v="0"/>
    <x v="1"/>
    <x v="0"/>
    <n v="49"/>
  </r>
  <r>
    <n v="4025"/>
    <x v="0"/>
    <n v="7214352.2000000002"/>
    <x v="0"/>
    <x v="0"/>
    <x v="0"/>
    <x v="0"/>
    <x v="0"/>
    <n v="55"/>
  </r>
  <r>
    <n v="4026"/>
    <x v="0"/>
    <n v="423168"/>
    <x v="0"/>
    <x v="1"/>
    <x v="0"/>
    <x v="0"/>
    <x v="0"/>
    <n v="21"/>
  </r>
  <r>
    <n v="4027"/>
    <x v="1"/>
    <n v="278030.99"/>
    <x v="2"/>
    <x v="1"/>
    <x v="0"/>
    <x v="0"/>
    <x v="0"/>
    <n v="42"/>
  </r>
  <r>
    <n v="4028"/>
    <x v="1"/>
    <n v="284460.38"/>
    <x v="0"/>
    <x v="1"/>
    <x v="0"/>
    <x v="0"/>
    <x v="0"/>
    <n v="34"/>
  </r>
  <r>
    <n v="4029"/>
    <x v="0"/>
    <n v="510949.44"/>
    <x v="0"/>
    <x v="1"/>
    <x v="0"/>
    <x v="0"/>
    <x v="0"/>
    <n v="38"/>
  </r>
  <r>
    <n v="4030"/>
    <x v="1"/>
    <n v="622677.26"/>
    <x v="0"/>
    <x v="0"/>
    <x v="0"/>
    <x v="0"/>
    <x v="0"/>
    <n v="31"/>
  </r>
  <r>
    <n v="4031"/>
    <x v="0"/>
    <n v="578406.36"/>
    <x v="0"/>
    <x v="0"/>
    <x v="0"/>
    <x v="0"/>
    <x v="0"/>
    <n v="28"/>
  </r>
  <r>
    <n v="4032"/>
    <x v="0"/>
    <n v="383231"/>
    <x v="0"/>
    <x v="0"/>
    <x v="0"/>
    <x v="0"/>
    <x v="0"/>
    <n v="23"/>
  </r>
  <r>
    <n v="4033"/>
    <x v="0"/>
    <n v="415668.65"/>
    <x v="0"/>
    <x v="1"/>
    <x v="0"/>
    <x v="1"/>
    <x v="0"/>
    <n v="58"/>
  </r>
  <r>
    <n v="4034"/>
    <x v="1"/>
    <n v="948047"/>
    <x v="0"/>
    <x v="0"/>
    <x v="0"/>
    <x v="0"/>
    <x v="1"/>
    <n v="32"/>
  </r>
  <r>
    <n v="4035"/>
    <x v="0"/>
    <n v="343391"/>
    <x v="0"/>
    <x v="1"/>
    <x v="0"/>
    <x v="0"/>
    <x v="0"/>
    <n v="48"/>
  </r>
  <r>
    <n v="4036"/>
    <x v="1"/>
    <n v="320000"/>
    <x v="0"/>
    <x v="1"/>
    <x v="0"/>
    <x v="0"/>
    <x v="0"/>
    <n v="69"/>
  </r>
  <r>
    <n v="4037"/>
    <x v="1"/>
    <n v="840000"/>
    <x v="0"/>
    <x v="1"/>
    <x v="0"/>
    <x v="0"/>
    <x v="0"/>
    <n v="29"/>
  </r>
  <r>
    <n v="4038"/>
    <x v="0"/>
    <n v="371173.26"/>
    <x v="0"/>
    <x v="1"/>
    <x v="0"/>
    <x v="0"/>
    <x v="0"/>
    <n v="31"/>
  </r>
  <r>
    <n v="4039"/>
    <x v="0"/>
    <n v="570368"/>
    <x v="0"/>
    <x v="1"/>
    <x v="0"/>
    <x v="0"/>
    <x v="0"/>
    <n v="33"/>
  </r>
  <r>
    <n v="4040"/>
    <x v="1"/>
    <n v="1206489.07"/>
    <x v="0"/>
    <x v="1"/>
    <x v="0"/>
    <x v="0"/>
    <x v="0"/>
    <n v="29"/>
  </r>
  <r>
    <n v="4041"/>
    <x v="0"/>
    <n v="143537.5"/>
    <x v="0"/>
    <x v="1"/>
    <x v="0"/>
    <x v="0"/>
    <x v="0"/>
    <n v="31"/>
  </r>
  <r>
    <n v="4042"/>
    <x v="0"/>
    <n v="450000"/>
    <x v="0"/>
    <x v="1"/>
    <x v="0"/>
    <x v="1"/>
    <x v="0"/>
    <n v="39"/>
  </r>
  <r>
    <n v="4043"/>
    <x v="0"/>
    <n v="297046"/>
    <x v="2"/>
    <x v="1"/>
    <x v="0"/>
    <x v="0"/>
    <x v="0"/>
    <n v="64"/>
  </r>
  <r>
    <n v="4044"/>
    <x v="0"/>
    <n v="45500"/>
    <x v="0"/>
    <x v="1"/>
    <x v="0"/>
    <x v="1"/>
    <x v="0"/>
    <n v="41"/>
  </r>
  <r>
    <n v="4045"/>
    <x v="0"/>
    <n v="310740"/>
    <x v="0"/>
    <x v="1"/>
    <x v="0"/>
    <x v="0"/>
    <x v="0"/>
    <n v="39"/>
  </r>
  <r>
    <n v="4046"/>
    <x v="1"/>
    <n v="1739889.52"/>
    <x v="0"/>
    <x v="0"/>
    <x v="0"/>
    <x v="0"/>
    <x v="0"/>
    <n v="38"/>
  </r>
  <r>
    <n v="4047"/>
    <x v="1"/>
    <n v="4453.22"/>
    <x v="0"/>
    <x v="0"/>
    <x v="0"/>
    <x v="0"/>
    <x v="0"/>
    <n v="24"/>
  </r>
  <r>
    <n v="4048"/>
    <x v="0"/>
    <n v="845279"/>
    <x v="0"/>
    <x v="1"/>
    <x v="0"/>
    <x v="0"/>
    <x v="0"/>
    <n v="41"/>
  </r>
  <r>
    <n v="4049"/>
    <x v="1"/>
    <n v="222000"/>
    <x v="0"/>
    <x v="1"/>
    <x v="0"/>
    <x v="0"/>
    <x v="0"/>
    <n v="61"/>
  </r>
  <r>
    <n v="4050"/>
    <x v="0"/>
    <n v="350672.26"/>
    <x v="0"/>
    <x v="1"/>
    <x v="0"/>
    <x v="0"/>
    <x v="0"/>
    <n v="34"/>
  </r>
  <r>
    <n v="4051"/>
    <x v="0"/>
    <n v="782348.4"/>
    <x v="0"/>
    <x v="1"/>
    <x v="0"/>
    <x v="0"/>
    <x v="0"/>
    <n v="27"/>
  </r>
  <r>
    <n v="4052"/>
    <x v="0"/>
    <n v="278030"/>
    <x v="4"/>
    <x v="1"/>
    <x v="0"/>
    <x v="0"/>
    <x v="0"/>
    <n v="57"/>
  </r>
  <r>
    <n v="4053"/>
    <x v="1"/>
    <n v="269309.07"/>
    <x v="0"/>
    <x v="0"/>
    <x v="0"/>
    <x v="0"/>
    <x v="0"/>
    <n v="28"/>
  </r>
  <r>
    <n v="4054"/>
    <x v="1"/>
    <n v="742483"/>
    <x v="3"/>
    <x v="1"/>
    <x v="0"/>
    <x v="0"/>
    <x v="0"/>
    <n v="50"/>
  </r>
  <r>
    <n v="4055"/>
    <x v="0"/>
    <n v="566297"/>
    <x v="3"/>
    <x v="1"/>
    <x v="0"/>
    <x v="0"/>
    <x v="1"/>
    <n v="42"/>
  </r>
  <r>
    <n v="4056"/>
    <x v="0"/>
    <n v="816719"/>
    <x v="0"/>
    <x v="0"/>
    <x v="0"/>
    <x v="0"/>
    <x v="0"/>
    <n v="56"/>
  </r>
  <r>
    <n v="4057"/>
    <x v="0"/>
    <n v="818075.21"/>
    <x v="1"/>
    <x v="0"/>
    <x v="0"/>
    <x v="0"/>
    <x v="0"/>
    <n v="81"/>
  </r>
  <r>
    <n v="4058"/>
    <x v="1"/>
    <n v="312500"/>
    <x v="0"/>
    <x v="1"/>
    <x v="0"/>
    <x v="0"/>
    <x v="0"/>
    <n v="38"/>
  </r>
  <r>
    <n v="4059"/>
    <x v="0"/>
    <n v="278030"/>
    <x v="4"/>
    <x v="1"/>
    <x v="0"/>
    <x v="0"/>
    <x v="0"/>
    <n v="32"/>
  </r>
  <r>
    <n v="4060"/>
    <x v="0"/>
    <n v="354060.87"/>
    <x v="0"/>
    <x v="1"/>
    <x v="0"/>
    <x v="0"/>
    <x v="0"/>
    <n v="36"/>
  </r>
  <r>
    <n v="4061"/>
    <x v="0"/>
    <n v="585035.6"/>
    <x v="0"/>
    <x v="0"/>
    <x v="0"/>
    <x v="0"/>
    <x v="0"/>
    <n v="31"/>
  </r>
  <r>
    <n v="4062"/>
    <x v="0"/>
    <n v="120498.44"/>
    <x v="0"/>
    <x v="1"/>
    <x v="0"/>
    <x v="0"/>
    <x v="0"/>
    <n v="23"/>
  </r>
  <r>
    <n v="4063"/>
    <x v="0"/>
    <n v="728961.19"/>
    <x v="0"/>
    <x v="1"/>
    <x v="0"/>
    <x v="0"/>
    <x v="0"/>
    <n v="35"/>
  </r>
  <r>
    <n v="4064"/>
    <x v="0"/>
    <n v="787001"/>
    <x v="0"/>
    <x v="1"/>
    <x v="0"/>
    <x v="0"/>
    <x v="0"/>
    <n v="39"/>
  </r>
  <r>
    <n v="4065"/>
    <x v="0"/>
    <n v="589997"/>
    <x v="0"/>
    <x v="0"/>
    <x v="0"/>
    <x v="0"/>
    <x v="0"/>
    <n v="48"/>
  </r>
  <r>
    <n v="4066"/>
    <x v="1"/>
    <n v="278031"/>
    <x v="3"/>
    <x v="1"/>
    <x v="0"/>
    <x v="0"/>
    <x v="0"/>
    <n v="51"/>
  </r>
  <r>
    <n v="4067"/>
    <x v="0"/>
    <n v="450368.88"/>
    <x v="0"/>
    <x v="1"/>
    <x v="0"/>
    <x v="0"/>
    <x v="0"/>
    <n v="26"/>
  </r>
  <r>
    <n v="4068"/>
    <x v="0"/>
    <n v="800000"/>
    <x v="0"/>
    <x v="1"/>
    <x v="0"/>
    <x v="0"/>
    <x v="0"/>
    <n v="26"/>
  </r>
  <r>
    <n v="4069"/>
    <x v="0"/>
    <n v="394263"/>
    <x v="3"/>
    <x v="1"/>
    <x v="0"/>
    <x v="1"/>
    <x v="1"/>
    <n v="51"/>
  </r>
  <r>
    <n v="4070"/>
    <x v="0"/>
    <n v="145210"/>
    <x v="0"/>
    <x v="1"/>
    <x v="0"/>
    <x v="0"/>
    <x v="1"/>
    <n v="23"/>
  </r>
  <r>
    <n v="4071"/>
    <x v="0"/>
    <n v="381127"/>
    <x v="0"/>
    <x v="1"/>
    <x v="0"/>
    <x v="0"/>
    <x v="0"/>
    <n v="21"/>
  </r>
  <r>
    <n v="4072"/>
    <x v="0"/>
    <n v="674607.4"/>
    <x v="0"/>
    <x v="0"/>
    <x v="0"/>
    <x v="0"/>
    <x v="0"/>
    <n v="64"/>
  </r>
  <r>
    <n v="4073"/>
    <x v="0"/>
    <n v="60000"/>
    <x v="0"/>
    <x v="1"/>
    <x v="0"/>
    <x v="0"/>
    <x v="1"/>
    <n v="56"/>
  </r>
  <r>
    <n v="4074"/>
    <x v="0"/>
    <n v="278030"/>
    <x v="4"/>
    <x v="1"/>
    <x v="0"/>
    <x v="0"/>
    <x v="0"/>
    <n v="62"/>
  </r>
  <r>
    <n v="4075"/>
    <x v="0"/>
    <n v="594092"/>
    <x v="3"/>
    <x v="1"/>
    <x v="0"/>
    <x v="0"/>
    <x v="0"/>
    <n v="41"/>
  </r>
  <r>
    <n v="4076"/>
    <x v="1"/>
    <n v="438521"/>
    <x v="1"/>
    <x v="0"/>
    <x v="0"/>
    <x v="0"/>
    <x v="0"/>
    <n v="86"/>
  </r>
  <r>
    <n v="4077"/>
    <x v="0"/>
    <n v="527053.81999999995"/>
    <x v="0"/>
    <x v="1"/>
    <x v="0"/>
    <x v="0"/>
    <x v="0"/>
    <n v="40"/>
  </r>
  <r>
    <n v="4078"/>
    <x v="1"/>
    <n v="528600.52"/>
    <x v="0"/>
    <x v="1"/>
    <x v="0"/>
    <x v="0"/>
    <x v="0"/>
    <n v="59"/>
  </r>
  <r>
    <n v="4079"/>
    <x v="1"/>
    <n v="447030.7"/>
    <x v="0"/>
    <x v="0"/>
    <x v="0"/>
    <x v="0"/>
    <x v="0"/>
    <n v="29"/>
  </r>
  <r>
    <n v="4080"/>
    <x v="0"/>
    <n v="67307.199999999997"/>
    <x v="0"/>
    <x v="1"/>
    <x v="0"/>
    <x v="0"/>
    <x v="0"/>
    <n v="33"/>
  </r>
  <r>
    <n v="4081"/>
    <x v="1"/>
    <n v="2849858.1"/>
    <x v="0"/>
    <x v="0"/>
    <x v="0"/>
    <x v="0"/>
    <x v="0"/>
    <n v="58"/>
  </r>
  <r>
    <n v="4082"/>
    <x v="0"/>
    <n v="701516.48"/>
    <x v="0"/>
    <x v="1"/>
    <x v="0"/>
    <x v="0"/>
    <x v="0"/>
    <n v="38"/>
  </r>
  <r>
    <n v="4083"/>
    <x v="0"/>
    <n v="278030"/>
    <x v="4"/>
    <x v="1"/>
    <x v="0"/>
    <x v="0"/>
    <x v="0"/>
    <n v="49"/>
  </r>
  <r>
    <n v="4084"/>
    <x v="0"/>
    <n v="114590"/>
    <x v="0"/>
    <x v="1"/>
    <x v="0"/>
    <x v="0"/>
    <x v="0"/>
    <n v="40"/>
  </r>
  <r>
    <n v="4085"/>
    <x v="1"/>
    <n v="586357"/>
    <x v="1"/>
    <x v="0"/>
    <x v="0"/>
    <x v="0"/>
    <x v="0"/>
    <n v="87"/>
  </r>
  <r>
    <n v="4086"/>
    <x v="1"/>
    <n v="41860.550000000003"/>
    <x v="0"/>
    <x v="1"/>
    <x v="0"/>
    <x v="1"/>
    <x v="0"/>
    <n v="39"/>
  </r>
  <r>
    <n v="4087"/>
    <x v="0"/>
    <n v="385000"/>
    <x v="0"/>
    <x v="1"/>
    <x v="0"/>
    <x v="0"/>
    <x v="0"/>
    <n v="46"/>
  </r>
  <r>
    <n v="4088"/>
    <x v="0"/>
    <n v="373320"/>
    <x v="0"/>
    <x v="1"/>
    <x v="0"/>
    <x v="0"/>
    <x v="0"/>
    <n v="47"/>
  </r>
  <r>
    <n v="4089"/>
    <x v="0"/>
    <n v="356455"/>
    <x v="3"/>
    <x v="1"/>
    <x v="0"/>
    <x v="0"/>
    <x v="1"/>
    <n v="50"/>
  </r>
  <r>
    <n v="4090"/>
    <x v="1"/>
    <n v="383932.5"/>
    <x v="0"/>
    <x v="1"/>
    <x v="0"/>
    <x v="0"/>
    <x v="0"/>
    <n v="27"/>
  </r>
  <r>
    <n v="4091"/>
    <x v="1"/>
    <n v="432394.93"/>
    <x v="0"/>
    <x v="1"/>
    <x v="0"/>
    <x v="0"/>
    <x v="0"/>
    <n v="25"/>
  </r>
  <r>
    <n v="4092"/>
    <x v="1"/>
    <n v="347675"/>
    <x v="0"/>
    <x v="1"/>
    <x v="0"/>
    <x v="0"/>
    <x v="0"/>
    <n v="36"/>
  </r>
  <r>
    <n v="4093"/>
    <x v="1"/>
    <n v="297045"/>
    <x v="2"/>
    <x v="1"/>
    <x v="0"/>
    <x v="1"/>
    <x v="0"/>
    <n v="39"/>
  </r>
  <r>
    <n v="4094"/>
    <x v="0"/>
    <n v="305704"/>
    <x v="2"/>
    <x v="1"/>
    <x v="0"/>
    <x v="0"/>
    <x v="0"/>
    <n v="34"/>
  </r>
  <r>
    <n v="4095"/>
    <x v="0"/>
    <n v="2586422"/>
    <x v="0"/>
    <x v="0"/>
    <x v="0"/>
    <x v="0"/>
    <x v="0"/>
    <n v="43"/>
  </r>
  <r>
    <n v="4096"/>
    <x v="0"/>
    <n v="106000"/>
    <x v="0"/>
    <x v="1"/>
    <x v="0"/>
    <x v="0"/>
    <x v="0"/>
    <n v="22"/>
  </r>
  <r>
    <n v="4097"/>
    <x v="1"/>
    <n v="201666.67"/>
    <x v="0"/>
    <x v="1"/>
    <x v="0"/>
    <x v="1"/>
    <x v="0"/>
    <n v="49"/>
  </r>
  <r>
    <n v="4098"/>
    <x v="1"/>
    <n v="523886"/>
    <x v="3"/>
    <x v="1"/>
    <x v="0"/>
    <x v="0"/>
    <x v="0"/>
    <n v="23"/>
  </r>
  <r>
    <n v="4099"/>
    <x v="1"/>
    <n v="329720"/>
    <x v="2"/>
    <x v="1"/>
    <x v="0"/>
    <x v="1"/>
    <x v="0"/>
    <n v="64"/>
  </r>
  <r>
    <n v="4100"/>
    <x v="0"/>
    <n v="623672"/>
    <x v="0"/>
    <x v="1"/>
    <x v="0"/>
    <x v="0"/>
    <x v="0"/>
    <n v="51"/>
  </r>
  <r>
    <n v="4101"/>
    <x v="1"/>
    <n v="2389642.9"/>
    <x v="1"/>
    <x v="0"/>
    <x v="0"/>
    <x v="0"/>
    <x v="0"/>
    <n v="85"/>
  </r>
  <r>
    <n v="4102"/>
    <x v="0"/>
    <n v="322916.59999999998"/>
    <x v="0"/>
    <x v="1"/>
    <x v="0"/>
    <x v="0"/>
    <x v="1"/>
    <n v="39"/>
  </r>
  <r>
    <n v="4103"/>
    <x v="1"/>
    <n v="299206"/>
    <x v="0"/>
    <x v="1"/>
    <x v="0"/>
    <x v="0"/>
    <x v="0"/>
    <n v="39"/>
  </r>
  <r>
    <n v="4104"/>
    <x v="0"/>
    <n v="445761.76"/>
    <x v="0"/>
    <x v="1"/>
    <x v="0"/>
    <x v="0"/>
    <x v="0"/>
    <n v="30"/>
  </r>
  <r>
    <n v="4105"/>
    <x v="0"/>
    <n v="297046"/>
    <x v="2"/>
    <x v="1"/>
    <x v="0"/>
    <x v="0"/>
    <x v="0"/>
    <n v="61"/>
  </r>
  <r>
    <n v="4106"/>
    <x v="1"/>
    <n v="390833.33"/>
    <x v="0"/>
    <x v="1"/>
    <x v="0"/>
    <x v="0"/>
    <x v="0"/>
    <n v="41"/>
  </r>
  <r>
    <n v="4107"/>
    <x v="1"/>
    <n v="29700"/>
    <x v="0"/>
    <x v="1"/>
    <x v="0"/>
    <x v="0"/>
    <x v="0"/>
    <n v="29"/>
  </r>
  <r>
    <n v="4108"/>
    <x v="1"/>
    <n v="1186398.1599999999"/>
    <x v="0"/>
    <x v="1"/>
    <x v="0"/>
    <x v="0"/>
    <x v="0"/>
    <n v="41"/>
  </r>
  <r>
    <n v="4109"/>
    <x v="1"/>
    <n v="839613"/>
    <x v="0"/>
    <x v="1"/>
    <x v="0"/>
    <x v="1"/>
    <x v="0"/>
    <n v="29"/>
  </r>
  <r>
    <n v="4110"/>
    <x v="1"/>
    <n v="1125420"/>
    <x v="0"/>
    <x v="0"/>
    <x v="0"/>
    <x v="0"/>
    <x v="1"/>
    <n v="29"/>
  </r>
  <r>
    <n v="4111"/>
    <x v="1"/>
    <n v="432600"/>
    <x v="0"/>
    <x v="1"/>
    <x v="0"/>
    <x v="0"/>
    <x v="1"/>
    <n v="59"/>
  </r>
  <r>
    <n v="4112"/>
    <x v="0"/>
    <n v="403983"/>
    <x v="3"/>
    <x v="1"/>
    <x v="0"/>
    <x v="0"/>
    <x v="0"/>
    <n v="53"/>
  </r>
  <r>
    <n v="4113"/>
    <x v="1"/>
    <n v="340000"/>
    <x v="0"/>
    <x v="1"/>
    <x v="0"/>
    <x v="0"/>
    <x v="1"/>
    <n v="43"/>
  </r>
  <r>
    <n v="4114"/>
    <x v="1"/>
    <n v="1221960.4099999999"/>
    <x v="0"/>
    <x v="0"/>
    <x v="0"/>
    <x v="0"/>
    <x v="0"/>
    <n v="42"/>
  </r>
  <r>
    <n v="4115"/>
    <x v="1"/>
    <n v="399934"/>
    <x v="0"/>
    <x v="0"/>
    <x v="0"/>
    <x v="0"/>
    <x v="1"/>
    <n v="36"/>
  </r>
  <r>
    <n v="4116"/>
    <x v="0"/>
    <n v="205570"/>
    <x v="0"/>
    <x v="1"/>
    <x v="0"/>
    <x v="0"/>
    <x v="0"/>
    <n v="38"/>
  </r>
  <r>
    <n v="4117"/>
    <x v="1"/>
    <n v="300018"/>
    <x v="2"/>
    <x v="1"/>
    <x v="0"/>
    <x v="0"/>
    <x v="0"/>
    <n v="34"/>
  </r>
  <r>
    <n v="4118"/>
    <x v="1"/>
    <n v="386161"/>
    <x v="3"/>
    <x v="1"/>
    <x v="0"/>
    <x v="0"/>
    <x v="1"/>
    <n v="47"/>
  </r>
  <r>
    <n v="4119"/>
    <x v="0"/>
    <n v="144000"/>
    <x v="0"/>
    <x v="1"/>
    <x v="0"/>
    <x v="0"/>
    <x v="0"/>
    <n v="35"/>
  </r>
  <r>
    <n v="4120"/>
    <x v="0"/>
    <n v="394526"/>
    <x v="3"/>
    <x v="1"/>
    <x v="0"/>
    <x v="0"/>
    <x v="1"/>
    <n v="48"/>
  </r>
  <r>
    <n v="4121"/>
    <x v="1"/>
    <n v="540083"/>
    <x v="3"/>
    <x v="1"/>
    <x v="0"/>
    <x v="0"/>
    <x v="1"/>
    <n v="41"/>
  </r>
  <r>
    <n v="4122"/>
    <x v="0"/>
    <n v="280000"/>
    <x v="0"/>
    <x v="1"/>
    <x v="0"/>
    <x v="1"/>
    <x v="0"/>
    <n v="26"/>
  </r>
  <r>
    <n v="4123"/>
    <x v="0"/>
    <n v="350000"/>
    <x v="0"/>
    <x v="1"/>
    <x v="0"/>
    <x v="0"/>
    <x v="0"/>
    <n v="25"/>
  </r>
  <r>
    <n v="4124"/>
    <x v="1"/>
    <n v="382000"/>
    <x v="0"/>
    <x v="1"/>
    <x v="0"/>
    <x v="0"/>
    <x v="0"/>
    <n v="20"/>
  </r>
  <r>
    <n v="4125"/>
    <x v="0"/>
    <n v="933124"/>
    <x v="3"/>
    <x v="1"/>
    <x v="0"/>
    <x v="0"/>
    <x v="0"/>
    <n v="49"/>
  </r>
  <r>
    <n v="4126"/>
    <x v="1"/>
    <n v="865457.02"/>
    <x v="0"/>
    <x v="0"/>
    <x v="0"/>
    <x v="0"/>
    <x v="0"/>
    <n v="42"/>
  </r>
  <r>
    <n v="4127"/>
    <x v="1"/>
    <n v="399967"/>
    <x v="1"/>
    <x v="0"/>
    <x v="0"/>
    <x v="0"/>
    <x v="0"/>
    <n v="82"/>
  </r>
  <r>
    <n v="4128"/>
    <x v="0"/>
    <n v="436800"/>
    <x v="0"/>
    <x v="1"/>
    <x v="0"/>
    <x v="0"/>
    <x v="0"/>
    <n v="53"/>
  </r>
  <r>
    <n v="4129"/>
    <x v="0"/>
    <n v="437896"/>
    <x v="3"/>
    <x v="1"/>
    <x v="0"/>
    <x v="0"/>
    <x v="0"/>
    <n v="39"/>
  </r>
  <r>
    <n v="4130"/>
    <x v="0"/>
    <n v="297046"/>
    <x v="3"/>
    <x v="1"/>
    <x v="0"/>
    <x v="0"/>
    <x v="0"/>
    <n v="54"/>
  </r>
  <r>
    <n v="4131"/>
    <x v="1"/>
    <n v="720408.6"/>
    <x v="0"/>
    <x v="0"/>
    <x v="0"/>
    <x v="0"/>
    <x v="0"/>
    <n v="45"/>
  </r>
  <r>
    <n v="4132"/>
    <x v="0"/>
    <n v="301184"/>
    <x v="0"/>
    <x v="1"/>
    <x v="0"/>
    <x v="0"/>
    <x v="0"/>
    <n v="46"/>
  </r>
  <r>
    <n v="4133"/>
    <x v="0"/>
    <n v="230000"/>
    <x v="0"/>
    <x v="1"/>
    <x v="0"/>
    <x v="0"/>
    <x v="1"/>
    <n v="60"/>
  </r>
  <r>
    <n v="4134"/>
    <x v="1"/>
    <n v="639148"/>
    <x v="3"/>
    <x v="1"/>
    <x v="0"/>
    <x v="0"/>
    <x v="0"/>
    <n v="60"/>
  </r>
  <r>
    <n v="4135"/>
    <x v="1"/>
    <n v="470713.7"/>
    <x v="0"/>
    <x v="1"/>
    <x v="0"/>
    <x v="0"/>
    <x v="1"/>
    <n v="36"/>
  </r>
  <r>
    <n v="4136"/>
    <x v="0"/>
    <n v="298482"/>
    <x v="3"/>
    <x v="1"/>
    <x v="0"/>
    <x v="0"/>
    <x v="0"/>
    <n v="28"/>
  </r>
  <r>
    <n v="4137"/>
    <x v="0"/>
    <n v="294661.86"/>
    <x v="0"/>
    <x v="1"/>
    <x v="0"/>
    <x v="0"/>
    <x v="0"/>
    <n v="25"/>
  </r>
  <r>
    <n v="4138"/>
    <x v="0"/>
    <n v="431178"/>
    <x v="0"/>
    <x v="1"/>
    <x v="0"/>
    <x v="0"/>
    <x v="0"/>
    <n v="56"/>
  </r>
  <r>
    <n v="4139"/>
    <x v="1"/>
    <n v="278035"/>
    <x v="2"/>
    <x v="1"/>
    <x v="0"/>
    <x v="0"/>
    <x v="0"/>
    <n v="49"/>
  </r>
  <r>
    <n v="4140"/>
    <x v="1"/>
    <n v="628333"/>
    <x v="0"/>
    <x v="1"/>
    <x v="0"/>
    <x v="0"/>
    <x v="0"/>
    <n v="32"/>
  </r>
  <r>
    <n v="4141"/>
    <x v="1"/>
    <n v="526107.13"/>
    <x v="0"/>
    <x v="0"/>
    <x v="0"/>
    <x v="0"/>
    <x v="0"/>
    <n v="37"/>
  </r>
  <r>
    <n v="4142"/>
    <x v="1"/>
    <n v="278030"/>
    <x v="4"/>
    <x v="1"/>
    <x v="0"/>
    <x v="0"/>
    <x v="0"/>
    <n v="47"/>
  </r>
  <r>
    <n v="4143"/>
    <x v="1"/>
    <n v="471872"/>
    <x v="0"/>
    <x v="0"/>
    <x v="0"/>
    <x v="0"/>
    <x v="1"/>
    <n v="33"/>
  </r>
  <r>
    <n v="4144"/>
    <x v="1"/>
    <n v="1416053"/>
    <x v="1"/>
    <x v="0"/>
    <x v="0"/>
    <x v="0"/>
    <x v="0"/>
    <n v="50"/>
  </r>
  <r>
    <n v="4145"/>
    <x v="0"/>
    <n v="1017377.98"/>
    <x v="0"/>
    <x v="1"/>
    <x v="0"/>
    <x v="0"/>
    <x v="0"/>
    <n v="48"/>
  </r>
  <r>
    <n v="4146"/>
    <x v="1"/>
    <n v="159787.23000000001"/>
    <x v="0"/>
    <x v="1"/>
    <x v="0"/>
    <x v="0"/>
    <x v="0"/>
    <n v="42"/>
  </r>
  <r>
    <n v="4147"/>
    <x v="1"/>
    <n v="561950"/>
    <x v="0"/>
    <x v="0"/>
    <x v="0"/>
    <x v="0"/>
    <x v="1"/>
    <n v="32"/>
  </r>
  <r>
    <n v="4148"/>
    <x v="0"/>
    <n v="500000"/>
    <x v="0"/>
    <x v="1"/>
    <x v="0"/>
    <x v="1"/>
    <x v="0"/>
    <n v="29"/>
  </r>
  <r>
    <n v="4149"/>
    <x v="0"/>
    <n v="895921"/>
    <x v="0"/>
    <x v="1"/>
    <x v="0"/>
    <x v="0"/>
    <x v="0"/>
    <n v="24"/>
  </r>
  <r>
    <n v="4150"/>
    <x v="1"/>
    <n v="278030"/>
    <x v="2"/>
    <x v="1"/>
    <x v="0"/>
    <x v="1"/>
    <x v="0"/>
    <n v="29"/>
  </r>
  <r>
    <n v="4151"/>
    <x v="0"/>
    <n v="534683"/>
    <x v="3"/>
    <x v="1"/>
    <x v="0"/>
    <x v="1"/>
    <x v="1"/>
    <n v="37"/>
  </r>
  <r>
    <n v="4152"/>
    <x v="0"/>
    <n v="263305"/>
    <x v="0"/>
    <x v="1"/>
    <x v="0"/>
    <x v="0"/>
    <x v="1"/>
    <n v="34"/>
  </r>
  <r>
    <n v="4153"/>
    <x v="0"/>
    <n v="359544.27"/>
    <x v="6"/>
    <x v="1"/>
    <x v="0"/>
    <x v="1"/>
    <x v="0"/>
    <n v="20"/>
  </r>
  <r>
    <n v="4154"/>
    <x v="0"/>
    <n v="331059"/>
    <x v="3"/>
    <x v="1"/>
    <x v="0"/>
    <x v="0"/>
    <x v="1"/>
    <n v="45"/>
  </r>
  <r>
    <n v="4155"/>
    <x v="1"/>
    <n v="1226666.67"/>
    <x v="0"/>
    <x v="1"/>
    <x v="0"/>
    <x v="0"/>
    <x v="0"/>
    <n v="26"/>
  </r>
  <r>
    <n v="4156"/>
    <x v="1"/>
    <n v="750000"/>
    <x v="0"/>
    <x v="1"/>
    <x v="0"/>
    <x v="0"/>
    <x v="0"/>
    <n v="35"/>
  </r>
  <r>
    <n v="4157"/>
    <x v="0"/>
    <n v="433710"/>
    <x v="0"/>
    <x v="1"/>
    <x v="0"/>
    <x v="0"/>
    <x v="0"/>
    <n v="60"/>
  </r>
  <r>
    <n v="4158"/>
    <x v="0"/>
    <n v="540083"/>
    <x v="3"/>
    <x v="1"/>
    <x v="0"/>
    <x v="0"/>
    <x v="1"/>
    <n v="54"/>
  </r>
  <r>
    <n v="4159"/>
    <x v="0"/>
    <n v="575195.69999999995"/>
    <x v="0"/>
    <x v="1"/>
    <x v="0"/>
    <x v="0"/>
    <x v="0"/>
    <n v="26"/>
  </r>
  <r>
    <n v="4160"/>
    <x v="0"/>
    <n v="660110"/>
    <x v="0"/>
    <x v="1"/>
    <x v="0"/>
    <x v="0"/>
    <x v="0"/>
    <n v="54"/>
  </r>
  <r>
    <n v="4161"/>
    <x v="0"/>
    <n v="344000"/>
    <x v="0"/>
    <x v="1"/>
    <x v="0"/>
    <x v="0"/>
    <x v="0"/>
    <n v="33"/>
  </r>
  <r>
    <n v="4162"/>
    <x v="1"/>
    <n v="1201546.2"/>
    <x v="0"/>
    <x v="0"/>
    <x v="0"/>
    <x v="0"/>
    <x v="0"/>
    <n v="28"/>
  </r>
  <r>
    <n v="4163"/>
    <x v="1"/>
    <n v="429500"/>
    <x v="0"/>
    <x v="1"/>
    <x v="0"/>
    <x v="0"/>
    <x v="0"/>
    <n v="53"/>
  </r>
  <r>
    <n v="4164"/>
    <x v="0"/>
    <n v="78000"/>
    <x v="0"/>
    <x v="1"/>
    <x v="0"/>
    <x v="0"/>
    <x v="1"/>
    <n v="31"/>
  </r>
  <r>
    <n v="4165"/>
    <x v="0"/>
    <n v="318620"/>
    <x v="0"/>
    <x v="1"/>
    <x v="0"/>
    <x v="0"/>
    <x v="0"/>
    <n v="60"/>
  </r>
  <r>
    <n v="4166"/>
    <x v="0"/>
    <n v="326035"/>
    <x v="1"/>
    <x v="0"/>
    <x v="0"/>
    <x v="0"/>
    <x v="0"/>
    <n v="67"/>
  </r>
  <r>
    <n v="4167"/>
    <x v="0"/>
    <n v="73502.649999999994"/>
    <x v="0"/>
    <x v="1"/>
    <x v="0"/>
    <x v="1"/>
    <x v="0"/>
    <n v="41"/>
  </r>
  <r>
    <n v="4168"/>
    <x v="1"/>
    <n v="297429"/>
    <x v="2"/>
    <x v="1"/>
    <x v="0"/>
    <x v="1"/>
    <x v="1"/>
    <n v="38"/>
  </r>
  <r>
    <n v="4169"/>
    <x v="0"/>
    <n v="104226"/>
    <x v="0"/>
    <x v="1"/>
    <x v="0"/>
    <x v="0"/>
    <x v="0"/>
    <n v="22"/>
  </r>
  <r>
    <n v="4170"/>
    <x v="1"/>
    <n v="316043"/>
    <x v="0"/>
    <x v="0"/>
    <x v="0"/>
    <x v="0"/>
    <x v="0"/>
    <n v="49"/>
  </r>
  <r>
    <n v="4171"/>
    <x v="0"/>
    <n v="829677.14"/>
    <x v="0"/>
    <x v="0"/>
    <x v="0"/>
    <x v="0"/>
    <x v="0"/>
    <n v="47"/>
  </r>
  <r>
    <n v="4172"/>
    <x v="1"/>
    <n v="522807.1"/>
    <x v="1"/>
    <x v="0"/>
    <x v="0"/>
    <x v="0"/>
    <x v="0"/>
    <n v="70"/>
  </r>
  <r>
    <n v="4173"/>
    <x v="0"/>
    <n v="299441"/>
    <x v="2"/>
    <x v="1"/>
    <x v="0"/>
    <x v="1"/>
    <x v="0"/>
    <n v="35"/>
  </r>
  <r>
    <n v="4174"/>
    <x v="1"/>
    <n v="1594950"/>
    <x v="0"/>
    <x v="1"/>
    <x v="0"/>
    <x v="0"/>
    <x v="0"/>
    <n v="32"/>
  </r>
  <r>
    <n v="4175"/>
    <x v="0"/>
    <n v="417317.4"/>
    <x v="0"/>
    <x v="1"/>
    <x v="0"/>
    <x v="1"/>
    <x v="0"/>
    <n v="32"/>
  </r>
  <r>
    <n v="4176"/>
    <x v="0"/>
    <n v="428852.94"/>
    <x v="0"/>
    <x v="1"/>
    <x v="0"/>
    <x v="1"/>
    <x v="0"/>
    <n v="32"/>
  </r>
  <r>
    <n v="4177"/>
    <x v="0"/>
    <n v="359544.27"/>
    <x v="6"/>
    <x v="1"/>
    <x v="0"/>
    <x v="1"/>
    <x v="0"/>
    <n v="61"/>
  </r>
  <r>
    <n v="4178"/>
    <x v="0"/>
    <n v="141509.48000000001"/>
    <x v="1"/>
    <x v="0"/>
    <x v="0"/>
    <x v="0"/>
    <x v="0"/>
    <n v="93"/>
  </r>
  <r>
    <n v="4179"/>
    <x v="0"/>
    <n v="480445"/>
    <x v="0"/>
    <x v="0"/>
    <x v="0"/>
    <x v="0"/>
    <x v="0"/>
    <n v="44"/>
  </r>
  <r>
    <n v="4180"/>
    <x v="1"/>
    <n v="300000"/>
    <x v="0"/>
    <x v="1"/>
    <x v="0"/>
    <x v="0"/>
    <x v="1"/>
    <n v="43"/>
  </r>
  <r>
    <n v="4181"/>
    <x v="0"/>
    <n v="417493.72"/>
    <x v="0"/>
    <x v="1"/>
    <x v="0"/>
    <x v="1"/>
    <x v="0"/>
    <n v="57"/>
  </r>
  <r>
    <n v="4182"/>
    <x v="0"/>
    <n v="1709162"/>
    <x v="0"/>
    <x v="0"/>
    <x v="0"/>
    <x v="0"/>
    <x v="1"/>
    <n v="45"/>
  </r>
  <r>
    <n v="4183"/>
    <x v="0"/>
    <n v="999555"/>
    <x v="0"/>
    <x v="0"/>
    <x v="0"/>
    <x v="0"/>
    <x v="0"/>
    <n v="35"/>
  </r>
  <r>
    <n v="4184"/>
    <x v="0"/>
    <n v="546926.74"/>
    <x v="0"/>
    <x v="1"/>
    <x v="0"/>
    <x v="0"/>
    <x v="0"/>
    <n v="28"/>
  </r>
  <r>
    <n v="4185"/>
    <x v="0"/>
    <n v="2000000"/>
    <x v="0"/>
    <x v="1"/>
    <x v="0"/>
    <x v="0"/>
    <x v="0"/>
    <n v="39"/>
  </r>
  <r>
    <n v="4186"/>
    <x v="0"/>
    <n v="674614"/>
    <x v="0"/>
    <x v="0"/>
    <x v="0"/>
    <x v="0"/>
    <x v="0"/>
    <n v="61"/>
  </r>
  <r>
    <n v="4187"/>
    <x v="0"/>
    <n v="358876"/>
    <x v="0"/>
    <x v="1"/>
    <x v="0"/>
    <x v="0"/>
    <x v="0"/>
    <n v="28"/>
  </r>
  <r>
    <n v="4188"/>
    <x v="0"/>
    <n v="886478.2"/>
    <x v="0"/>
    <x v="0"/>
    <x v="0"/>
    <x v="0"/>
    <x v="0"/>
    <n v="35"/>
  </r>
  <r>
    <n v="4189"/>
    <x v="0"/>
    <n v="540083"/>
    <x v="3"/>
    <x v="1"/>
    <x v="0"/>
    <x v="1"/>
    <x v="1"/>
    <n v="47"/>
  </r>
  <r>
    <n v="4190"/>
    <x v="1"/>
    <n v="483037.91"/>
    <x v="1"/>
    <x v="0"/>
    <x v="0"/>
    <x v="0"/>
    <x v="0"/>
    <n v="84"/>
  </r>
  <r>
    <n v="4191"/>
    <x v="1"/>
    <n v="385548"/>
    <x v="3"/>
    <x v="1"/>
    <x v="0"/>
    <x v="0"/>
    <x v="0"/>
    <n v="62"/>
  </r>
  <r>
    <n v="4192"/>
    <x v="0"/>
    <n v="2870715.1"/>
    <x v="0"/>
    <x v="0"/>
    <x v="0"/>
    <x v="0"/>
    <x v="0"/>
    <n v="57"/>
  </r>
  <r>
    <n v="4193"/>
    <x v="1"/>
    <n v="297044"/>
    <x v="4"/>
    <x v="1"/>
    <x v="0"/>
    <x v="0"/>
    <x v="0"/>
    <n v="55"/>
  </r>
  <r>
    <n v="4194"/>
    <x v="1"/>
    <n v="302470"/>
    <x v="3"/>
    <x v="1"/>
    <x v="0"/>
    <x v="0"/>
    <x v="0"/>
    <n v="24"/>
  </r>
  <r>
    <n v="4195"/>
    <x v="1"/>
    <n v="297045"/>
    <x v="3"/>
    <x v="1"/>
    <x v="0"/>
    <x v="0"/>
    <x v="0"/>
    <n v="63"/>
  </r>
  <r>
    <n v="4196"/>
    <x v="1"/>
    <n v="441000"/>
    <x v="0"/>
    <x v="1"/>
    <x v="0"/>
    <x v="0"/>
    <x v="0"/>
    <n v="22"/>
  </r>
  <r>
    <n v="4197"/>
    <x v="1"/>
    <n v="181917"/>
    <x v="0"/>
    <x v="1"/>
    <x v="0"/>
    <x v="0"/>
    <x v="0"/>
    <n v="53"/>
  </r>
  <r>
    <n v="4198"/>
    <x v="0"/>
    <n v="297045"/>
    <x v="3"/>
    <x v="1"/>
    <x v="0"/>
    <x v="0"/>
    <x v="0"/>
    <n v="34"/>
  </r>
  <r>
    <n v="4199"/>
    <x v="0"/>
    <n v="486648.56"/>
    <x v="0"/>
    <x v="1"/>
    <x v="0"/>
    <x v="0"/>
    <x v="0"/>
    <n v="39"/>
  </r>
  <r>
    <n v="4200"/>
    <x v="0"/>
    <n v="359544.27"/>
    <x v="6"/>
    <x v="1"/>
    <x v="0"/>
    <x v="1"/>
    <x v="0"/>
    <n v="38"/>
  </r>
  <r>
    <n v="4201"/>
    <x v="0"/>
    <n v="346897.4"/>
    <x v="0"/>
    <x v="1"/>
    <x v="0"/>
    <x v="0"/>
    <x v="0"/>
    <n v="21"/>
  </r>
  <r>
    <n v="4202"/>
    <x v="1"/>
    <n v="278030"/>
    <x v="3"/>
    <x v="1"/>
    <x v="0"/>
    <x v="0"/>
    <x v="0"/>
    <n v="54"/>
  </r>
  <r>
    <n v="4203"/>
    <x v="0"/>
    <n v="846723.45"/>
    <x v="0"/>
    <x v="1"/>
    <x v="0"/>
    <x v="0"/>
    <x v="0"/>
    <n v="35"/>
  </r>
  <r>
    <n v="4204"/>
    <x v="0"/>
    <n v="300018"/>
    <x v="2"/>
    <x v="1"/>
    <x v="0"/>
    <x v="0"/>
    <x v="0"/>
    <n v="64"/>
  </r>
  <r>
    <n v="4205"/>
    <x v="1"/>
    <n v="169507"/>
    <x v="0"/>
    <x v="1"/>
    <x v="0"/>
    <x v="1"/>
    <x v="0"/>
    <n v="53"/>
  </r>
  <r>
    <n v="4206"/>
    <x v="0"/>
    <n v="302982"/>
    <x v="3"/>
    <x v="1"/>
    <x v="0"/>
    <x v="0"/>
    <x v="0"/>
    <n v="63"/>
  </r>
  <r>
    <n v="4207"/>
    <x v="0"/>
    <n v="428571.43"/>
    <x v="0"/>
    <x v="1"/>
    <x v="0"/>
    <x v="0"/>
    <x v="0"/>
    <n v="34"/>
  </r>
  <r>
    <n v="4208"/>
    <x v="0"/>
    <n v="418466"/>
    <x v="0"/>
    <x v="1"/>
    <x v="0"/>
    <x v="0"/>
    <x v="0"/>
    <n v="40"/>
  </r>
  <r>
    <n v="4209"/>
    <x v="0"/>
    <n v="407937"/>
    <x v="0"/>
    <x v="1"/>
    <x v="0"/>
    <x v="0"/>
    <x v="0"/>
    <n v="34"/>
  </r>
  <r>
    <n v="4210"/>
    <x v="0"/>
    <n v="461380"/>
    <x v="0"/>
    <x v="1"/>
    <x v="0"/>
    <x v="0"/>
    <x v="0"/>
    <n v="30"/>
  </r>
  <r>
    <n v="4211"/>
    <x v="0"/>
    <n v="746235"/>
    <x v="0"/>
    <x v="1"/>
    <x v="0"/>
    <x v="0"/>
    <x v="0"/>
    <n v="49"/>
  </r>
  <r>
    <n v="4212"/>
    <x v="0"/>
    <n v="1041833.32"/>
    <x v="0"/>
    <x v="0"/>
    <x v="0"/>
    <x v="0"/>
    <x v="0"/>
    <n v="60"/>
  </r>
  <r>
    <n v="4213"/>
    <x v="0"/>
    <n v="324047"/>
    <x v="3"/>
    <x v="1"/>
    <x v="1"/>
    <x v="0"/>
    <x v="0"/>
    <n v="65"/>
  </r>
  <r>
    <n v="4214"/>
    <x v="1"/>
    <n v="1482778.51"/>
    <x v="0"/>
    <x v="1"/>
    <x v="0"/>
    <x v="0"/>
    <x v="1"/>
    <n v="37"/>
  </r>
  <r>
    <n v="4215"/>
    <x v="0"/>
    <n v="620245"/>
    <x v="3"/>
    <x v="1"/>
    <x v="0"/>
    <x v="0"/>
    <x v="0"/>
    <n v="45"/>
  </r>
  <r>
    <n v="4216"/>
    <x v="0"/>
    <n v="37500"/>
    <x v="0"/>
    <x v="1"/>
    <x v="0"/>
    <x v="0"/>
    <x v="1"/>
    <n v="47"/>
  </r>
  <r>
    <n v="4217"/>
    <x v="1"/>
    <n v="297045"/>
    <x v="2"/>
    <x v="1"/>
    <x v="0"/>
    <x v="0"/>
    <x v="1"/>
    <n v="48"/>
  </r>
  <r>
    <n v="4218"/>
    <x v="0"/>
    <n v="1810740.4"/>
    <x v="0"/>
    <x v="0"/>
    <x v="0"/>
    <x v="0"/>
    <x v="0"/>
    <n v="55"/>
  </r>
  <r>
    <n v="4219"/>
    <x v="0"/>
    <n v="8850000"/>
    <x v="0"/>
    <x v="1"/>
    <x v="0"/>
    <x v="0"/>
    <x v="0"/>
    <n v="41"/>
  </r>
  <r>
    <n v="4220"/>
    <x v="1"/>
    <n v="955676"/>
    <x v="3"/>
    <x v="1"/>
    <x v="0"/>
    <x v="0"/>
    <x v="0"/>
    <n v="38"/>
  </r>
  <r>
    <n v="4221"/>
    <x v="0"/>
    <n v="278030"/>
    <x v="4"/>
    <x v="1"/>
    <x v="0"/>
    <x v="0"/>
    <x v="0"/>
    <n v="68"/>
  </r>
  <r>
    <n v="4222"/>
    <x v="0"/>
    <n v="301502.2"/>
    <x v="0"/>
    <x v="1"/>
    <x v="0"/>
    <x v="0"/>
    <x v="0"/>
    <n v="29"/>
  </r>
  <r>
    <n v="4223"/>
    <x v="0"/>
    <n v="1331200"/>
    <x v="0"/>
    <x v="1"/>
    <x v="0"/>
    <x v="0"/>
    <x v="0"/>
    <n v="31"/>
  </r>
  <r>
    <n v="4224"/>
    <x v="1"/>
    <n v="368052.97"/>
    <x v="0"/>
    <x v="1"/>
    <x v="0"/>
    <x v="0"/>
    <x v="0"/>
    <n v="37"/>
  </r>
  <r>
    <n v="4225"/>
    <x v="0"/>
    <n v="65000"/>
    <x v="0"/>
    <x v="1"/>
    <x v="0"/>
    <x v="1"/>
    <x v="0"/>
    <n v="33"/>
  </r>
  <r>
    <n v="4226"/>
    <x v="1"/>
    <n v="4770580"/>
    <x v="1"/>
    <x v="0"/>
    <x v="0"/>
    <x v="0"/>
    <x v="0"/>
    <n v="82"/>
  </r>
  <r>
    <n v="4227"/>
    <x v="0"/>
    <n v="1320594.4099999999"/>
    <x v="0"/>
    <x v="1"/>
    <x v="0"/>
    <x v="0"/>
    <x v="0"/>
    <n v="26"/>
  </r>
  <r>
    <n v="4228"/>
    <x v="0"/>
    <n v="349825"/>
    <x v="0"/>
    <x v="1"/>
    <x v="0"/>
    <x v="0"/>
    <x v="0"/>
    <n v="55"/>
  </r>
  <r>
    <n v="4229"/>
    <x v="1"/>
    <n v="410881.45"/>
    <x v="0"/>
    <x v="1"/>
    <x v="0"/>
    <x v="0"/>
    <x v="0"/>
    <n v="45"/>
  </r>
  <r>
    <n v="4230"/>
    <x v="0"/>
    <n v="600000"/>
    <x v="0"/>
    <x v="1"/>
    <x v="0"/>
    <x v="0"/>
    <x v="1"/>
    <n v="28"/>
  </r>
  <r>
    <n v="4231"/>
    <x v="1"/>
    <n v="631000"/>
    <x v="0"/>
    <x v="1"/>
    <x v="0"/>
    <x v="0"/>
    <x v="0"/>
    <n v="32"/>
  </r>
  <r>
    <n v="4232"/>
    <x v="0"/>
    <n v="1873201.89"/>
    <x v="0"/>
    <x v="1"/>
    <x v="0"/>
    <x v="0"/>
    <x v="0"/>
    <n v="49"/>
  </r>
  <r>
    <n v="4233"/>
    <x v="1"/>
    <n v="875386"/>
    <x v="1"/>
    <x v="0"/>
    <x v="0"/>
    <x v="0"/>
    <x v="0"/>
    <n v="70"/>
  </r>
  <r>
    <n v="4234"/>
    <x v="0"/>
    <n v="325000"/>
    <x v="0"/>
    <x v="1"/>
    <x v="0"/>
    <x v="0"/>
    <x v="0"/>
    <n v="55"/>
  </r>
  <r>
    <n v="4235"/>
    <x v="0"/>
    <n v="300018"/>
    <x v="3"/>
    <x v="1"/>
    <x v="0"/>
    <x v="0"/>
    <x v="0"/>
    <n v="38"/>
  </r>
  <r>
    <n v="4236"/>
    <x v="1"/>
    <n v="326749"/>
    <x v="3"/>
    <x v="1"/>
    <x v="0"/>
    <x v="0"/>
    <x v="1"/>
    <n v="34"/>
  </r>
  <r>
    <n v="4237"/>
    <x v="1"/>
    <n v="355310.4"/>
    <x v="0"/>
    <x v="1"/>
    <x v="0"/>
    <x v="0"/>
    <x v="0"/>
    <n v="22"/>
  </r>
  <r>
    <n v="4238"/>
    <x v="0"/>
    <n v="278030"/>
    <x v="4"/>
    <x v="1"/>
    <x v="0"/>
    <x v="0"/>
    <x v="0"/>
    <n v="49"/>
  </r>
  <r>
    <n v="4239"/>
    <x v="0"/>
    <n v="2471513.6"/>
    <x v="0"/>
    <x v="0"/>
    <x v="0"/>
    <x v="0"/>
    <x v="0"/>
    <n v="56"/>
  </r>
  <r>
    <n v="4240"/>
    <x v="0"/>
    <n v="297046"/>
    <x v="3"/>
    <x v="1"/>
    <x v="0"/>
    <x v="0"/>
    <x v="1"/>
    <n v="35"/>
  </r>
  <r>
    <n v="4241"/>
    <x v="0"/>
    <n v="300018"/>
    <x v="2"/>
    <x v="1"/>
    <x v="0"/>
    <x v="0"/>
    <x v="0"/>
    <n v="68"/>
  </r>
  <r>
    <n v="4242"/>
    <x v="1"/>
    <n v="72107"/>
    <x v="0"/>
    <x v="1"/>
    <x v="0"/>
    <x v="0"/>
    <x v="1"/>
    <n v="24"/>
  </r>
  <r>
    <n v="4243"/>
    <x v="1"/>
    <n v="348503"/>
    <x v="0"/>
    <x v="1"/>
    <x v="0"/>
    <x v="0"/>
    <x v="0"/>
    <n v="41"/>
  </r>
  <r>
    <n v="4244"/>
    <x v="0"/>
    <n v="642383"/>
    <x v="0"/>
    <x v="0"/>
    <x v="0"/>
    <x v="0"/>
    <x v="0"/>
    <n v="27"/>
  </r>
  <r>
    <n v="4245"/>
    <x v="1"/>
    <n v="218508.48"/>
    <x v="0"/>
    <x v="1"/>
    <x v="0"/>
    <x v="1"/>
    <x v="1"/>
    <n v="49"/>
  </r>
  <r>
    <n v="4246"/>
    <x v="0"/>
    <n v="650000.12"/>
    <x v="0"/>
    <x v="1"/>
    <x v="0"/>
    <x v="0"/>
    <x v="0"/>
    <n v="27"/>
  </r>
  <r>
    <n v="4247"/>
    <x v="0"/>
    <n v="406358"/>
    <x v="3"/>
    <x v="1"/>
    <x v="0"/>
    <x v="0"/>
    <x v="1"/>
    <n v="60"/>
  </r>
  <r>
    <n v="4248"/>
    <x v="0"/>
    <n v="100000"/>
    <x v="0"/>
    <x v="1"/>
    <x v="0"/>
    <x v="0"/>
    <x v="0"/>
    <n v="56"/>
  </r>
  <r>
    <n v="4249"/>
    <x v="0"/>
    <n v="171013.5"/>
    <x v="0"/>
    <x v="1"/>
    <x v="0"/>
    <x v="0"/>
    <x v="0"/>
    <n v="24"/>
  </r>
  <r>
    <n v="4250"/>
    <x v="1"/>
    <n v="999660.5"/>
    <x v="0"/>
    <x v="1"/>
    <x v="0"/>
    <x v="1"/>
    <x v="0"/>
    <n v="30"/>
  </r>
  <r>
    <n v="4251"/>
    <x v="0"/>
    <n v="370517.81"/>
    <x v="0"/>
    <x v="1"/>
    <x v="0"/>
    <x v="0"/>
    <x v="0"/>
    <n v="28"/>
  </r>
  <r>
    <n v="4252"/>
    <x v="0"/>
    <n v="478473.57"/>
    <x v="0"/>
    <x v="1"/>
    <x v="0"/>
    <x v="0"/>
    <x v="0"/>
    <n v="26"/>
  </r>
  <r>
    <n v="4253"/>
    <x v="1"/>
    <n v="488864.43"/>
    <x v="0"/>
    <x v="0"/>
    <x v="0"/>
    <x v="0"/>
    <x v="0"/>
    <n v="25"/>
  </r>
  <r>
    <n v="4254"/>
    <x v="0"/>
    <n v="440625"/>
    <x v="0"/>
    <x v="1"/>
    <x v="0"/>
    <x v="0"/>
    <x v="0"/>
    <n v="26"/>
  </r>
  <r>
    <n v="4255"/>
    <x v="0"/>
    <n v="323266.27"/>
    <x v="0"/>
    <x v="1"/>
    <x v="0"/>
    <x v="0"/>
    <x v="0"/>
    <n v="26"/>
  </r>
  <r>
    <n v="4256"/>
    <x v="0"/>
    <n v="525000"/>
    <x v="0"/>
    <x v="1"/>
    <x v="0"/>
    <x v="0"/>
    <x v="0"/>
    <n v="66"/>
  </r>
  <r>
    <n v="4257"/>
    <x v="1"/>
    <n v="297045"/>
    <x v="2"/>
    <x v="1"/>
    <x v="0"/>
    <x v="0"/>
    <x v="0"/>
    <n v="53"/>
  </r>
  <r>
    <n v="4258"/>
    <x v="0"/>
    <n v="366445.56"/>
    <x v="0"/>
    <x v="1"/>
    <x v="0"/>
    <x v="0"/>
    <x v="0"/>
    <n v="40"/>
  </r>
  <r>
    <n v="4259"/>
    <x v="0"/>
    <n v="297586"/>
    <x v="2"/>
    <x v="1"/>
    <x v="0"/>
    <x v="1"/>
    <x v="0"/>
    <n v="61"/>
  </r>
  <r>
    <n v="4260"/>
    <x v="1"/>
    <n v="1216185"/>
    <x v="0"/>
    <x v="0"/>
    <x v="0"/>
    <x v="0"/>
    <x v="1"/>
    <n v="45"/>
  </r>
  <r>
    <n v="4261"/>
    <x v="0"/>
    <n v="575208.32999999996"/>
    <x v="0"/>
    <x v="1"/>
    <x v="0"/>
    <x v="0"/>
    <x v="0"/>
    <n v="24"/>
  </r>
  <r>
    <n v="4262"/>
    <x v="1"/>
    <n v="297046"/>
    <x v="2"/>
    <x v="1"/>
    <x v="0"/>
    <x v="1"/>
    <x v="0"/>
    <n v="59"/>
  </r>
  <r>
    <n v="4263"/>
    <x v="1"/>
    <n v="705273"/>
    <x v="0"/>
    <x v="1"/>
    <x v="0"/>
    <x v="0"/>
    <x v="0"/>
    <n v="45"/>
  </r>
  <r>
    <n v="4264"/>
    <x v="1"/>
    <n v="889687.5"/>
    <x v="0"/>
    <x v="1"/>
    <x v="0"/>
    <x v="0"/>
    <x v="0"/>
    <n v="31"/>
  </r>
  <r>
    <n v="4265"/>
    <x v="0"/>
    <n v="452193"/>
    <x v="3"/>
    <x v="1"/>
    <x v="0"/>
    <x v="0"/>
    <x v="0"/>
    <n v="58"/>
  </r>
  <r>
    <n v="4266"/>
    <x v="1"/>
    <n v="367748"/>
    <x v="3"/>
    <x v="1"/>
    <x v="0"/>
    <x v="0"/>
    <x v="0"/>
    <n v="34"/>
  </r>
  <r>
    <n v="4267"/>
    <x v="1"/>
    <n v="336000"/>
    <x v="0"/>
    <x v="1"/>
    <x v="0"/>
    <x v="0"/>
    <x v="0"/>
    <n v="26"/>
  </r>
  <r>
    <n v="4268"/>
    <x v="0"/>
    <n v="419817.69"/>
    <x v="0"/>
    <x v="1"/>
    <x v="0"/>
    <x v="1"/>
    <x v="0"/>
    <n v="26"/>
  </r>
  <r>
    <n v="4269"/>
    <x v="0"/>
    <n v="404468.75"/>
    <x v="0"/>
    <x v="1"/>
    <x v="0"/>
    <x v="0"/>
    <x v="0"/>
    <n v="28"/>
  </r>
  <r>
    <n v="4270"/>
    <x v="0"/>
    <n v="279111"/>
    <x v="2"/>
    <x v="1"/>
    <x v="0"/>
    <x v="0"/>
    <x v="0"/>
    <n v="61"/>
  </r>
  <r>
    <n v="4271"/>
    <x v="0"/>
    <n v="778719"/>
    <x v="2"/>
    <x v="1"/>
    <x v="0"/>
    <x v="1"/>
    <x v="0"/>
    <n v="79"/>
  </r>
  <r>
    <n v="4272"/>
    <x v="1"/>
    <n v="600000"/>
    <x v="0"/>
    <x v="1"/>
    <x v="0"/>
    <x v="0"/>
    <x v="0"/>
    <n v="40"/>
  </r>
  <r>
    <n v="4273"/>
    <x v="0"/>
    <n v="800000"/>
    <x v="0"/>
    <x v="1"/>
    <x v="0"/>
    <x v="0"/>
    <x v="0"/>
    <n v="27"/>
  </r>
  <r>
    <n v="4274"/>
    <x v="0"/>
    <n v="439012"/>
    <x v="0"/>
    <x v="1"/>
    <x v="0"/>
    <x v="1"/>
    <x v="0"/>
    <n v="28"/>
  </r>
  <r>
    <n v="4275"/>
    <x v="1"/>
    <n v="657814.80000000005"/>
    <x v="0"/>
    <x v="1"/>
    <x v="0"/>
    <x v="0"/>
    <x v="0"/>
    <n v="38"/>
  </r>
  <r>
    <n v="4276"/>
    <x v="0"/>
    <n v="361976.88"/>
    <x v="0"/>
    <x v="1"/>
    <x v="0"/>
    <x v="0"/>
    <x v="0"/>
    <n v="60"/>
  </r>
  <r>
    <n v="4277"/>
    <x v="0"/>
    <n v="307891.19"/>
    <x v="0"/>
    <x v="1"/>
    <x v="0"/>
    <x v="0"/>
    <x v="0"/>
    <n v="30"/>
  </r>
  <r>
    <n v="4278"/>
    <x v="0"/>
    <n v="403463"/>
    <x v="0"/>
    <x v="1"/>
    <x v="0"/>
    <x v="1"/>
    <x v="0"/>
    <n v="32"/>
  </r>
  <r>
    <n v="4279"/>
    <x v="0"/>
    <n v="1632939"/>
    <x v="0"/>
    <x v="0"/>
    <x v="0"/>
    <x v="0"/>
    <x v="0"/>
    <n v="58"/>
  </r>
  <r>
    <n v="4280"/>
    <x v="0"/>
    <n v="360420"/>
    <x v="3"/>
    <x v="1"/>
    <x v="0"/>
    <x v="0"/>
    <x v="0"/>
    <n v="48"/>
  </r>
  <r>
    <n v="4281"/>
    <x v="0"/>
    <n v="425043.83"/>
    <x v="0"/>
    <x v="1"/>
    <x v="0"/>
    <x v="1"/>
    <x v="0"/>
    <n v="23"/>
  </r>
  <r>
    <n v="4282"/>
    <x v="0"/>
    <n v="204000"/>
    <x v="0"/>
    <x v="1"/>
    <x v="0"/>
    <x v="0"/>
    <x v="0"/>
    <n v="27"/>
  </r>
  <r>
    <n v="4283"/>
    <x v="1"/>
    <n v="330000"/>
    <x v="0"/>
    <x v="0"/>
    <x v="0"/>
    <x v="0"/>
    <x v="0"/>
    <n v="35"/>
  </r>
  <r>
    <n v="4284"/>
    <x v="0"/>
    <n v="150000"/>
    <x v="0"/>
    <x v="1"/>
    <x v="0"/>
    <x v="0"/>
    <x v="0"/>
    <n v="36"/>
  </r>
  <r>
    <n v="4285"/>
    <x v="1"/>
    <n v="362274"/>
    <x v="0"/>
    <x v="0"/>
    <x v="0"/>
    <x v="0"/>
    <x v="0"/>
    <n v="36"/>
  </r>
  <r>
    <n v="4286"/>
    <x v="0"/>
    <n v="79749"/>
    <x v="0"/>
    <x v="1"/>
    <x v="0"/>
    <x v="0"/>
    <x v="0"/>
    <n v="42"/>
  </r>
  <r>
    <n v="4287"/>
    <x v="1"/>
    <n v="1777096.7"/>
    <x v="0"/>
    <x v="0"/>
    <x v="0"/>
    <x v="0"/>
    <x v="0"/>
    <n v="39"/>
  </r>
  <r>
    <n v="4288"/>
    <x v="0"/>
    <n v="297045"/>
    <x v="2"/>
    <x v="1"/>
    <x v="0"/>
    <x v="0"/>
    <x v="0"/>
    <n v="49"/>
  </r>
  <r>
    <n v="4289"/>
    <x v="1"/>
    <n v="1751423.3"/>
    <x v="0"/>
    <x v="0"/>
    <x v="0"/>
    <x v="0"/>
    <x v="0"/>
    <n v="57"/>
  </r>
  <r>
    <n v="4290"/>
    <x v="0"/>
    <n v="634480"/>
    <x v="0"/>
    <x v="1"/>
    <x v="0"/>
    <x v="0"/>
    <x v="0"/>
    <n v="38"/>
  </r>
  <r>
    <n v="4291"/>
    <x v="0"/>
    <n v="445567"/>
    <x v="3"/>
    <x v="1"/>
    <x v="0"/>
    <x v="0"/>
    <x v="0"/>
    <n v="49"/>
  </r>
  <r>
    <n v="4292"/>
    <x v="1"/>
    <n v="359544.28"/>
    <x v="0"/>
    <x v="1"/>
    <x v="0"/>
    <x v="0"/>
    <x v="1"/>
    <n v="29"/>
  </r>
  <r>
    <n v="4293"/>
    <x v="0"/>
    <n v="315617"/>
    <x v="2"/>
    <x v="1"/>
    <x v="0"/>
    <x v="0"/>
    <x v="0"/>
    <n v="64"/>
  </r>
  <r>
    <n v="4294"/>
    <x v="0"/>
    <n v="182777.43"/>
    <x v="0"/>
    <x v="1"/>
    <x v="0"/>
    <x v="0"/>
    <x v="0"/>
    <n v="42"/>
  </r>
  <r>
    <n v="4295"/>
    <x v="1"/>
    <n v="338686"/>
    <x v="0"/>
    <x v="1"/>
    <x v="0"/>
    <x v="1"/>
    <x v="0"/>
    <n v="33"/>
  </r>
  <r>
    <n v="4296"/>
    <x v="0"/>
    <n v="200000"/>
    <x v="0"/>
    <x v="1"/>
    <x v="0"/>
    <x v="1"/>
    <x v="1"/>
    <n v="27"/>
  </r>
  <r>
    <n v="4297"/>
    <x v="1"/>
    <n v="969577"/>
    <x v="0"/>
    <x v="0"/>
    <x v="0"/>
    <x v="0"/>
    <x v="1"/>
    <n v="44"/>
  </r>
  <r>
    <n v="4298"/>
    <x v="0"/>
    <n v="543582"/>
    <x v="0"/>
    <x v="1"/>
    <x v="0"/>
    <x v="0"/>
    <x v="0"/>
    <n v="49"/>
  </r>
  <r>
    <n v="4299"/>
    <x v="1"/>
    <n v="1478656"/>
    <x v="1"/>
    <x v="0"/>
    <x v="0"/>
    <x v="0"/>
    <x v="0"/>
    <n v="64"/>
  </r>
  <r>
    <n v="4300"/>
    <x v="0"/>
    <n v="278030"/>
    <x v="4"/>
    <x v="1"/>
    <x v="0"/>
    <x v="0"/>
    <x v="0"/>
    <n v="50"/>
  </r>
  <r>
    <n v="4301"/>
    <x v="0"/>
    <n v="512466.67"/>
    <x v="0"/>
    <x v="1"/>
    <x v="0"/>
    <x v="0"/>
    <x v="1"/>
    <n v="35"/>
  </r>
  <r>
    <n v="4302"/>
    <x v="0"/>
    <n v="310124"/>
    <x v="2"/>
    <x v="1"/>
    <x v="0"/>
    <x v="0"/>
    <x v="0"/>
    <n v="55"/>
  </r>
  <r>
    <n v="4303"/>
    <x v="0"/>
    <n v="525436.96"/>
    <x v="0"/>
    <x v="1"/>
    <x v="0"/>
    <x v="0"/>
    <x v="0"/>
    <n v="33"/>
  </r>
  <r>
    <n v="4304"/>
    <x v="0"/>
    <n v="406608"/>
    <x v="0"/>
    <x v="1"/>
    <x v="0"/>
    <x v="1"/>
    <x v="0"/>
    <n v="52"/>
  </r>
  <r>
    <n v="4305"/>
    <x v="0"/>
    <n v="400000"/>
    <x v="0"/>
    <x v="1"/>
    <x v="0"/>
    <x v="1"/>
    <x v="0"/>
    <n v="41"/>
  </r>
  <r>
    <n v="4306"/>
    <x v="1"/>
    <n v="400398.51"/>
    <x v="0"/>
    <x v="1"/>
    <x v="0"/>
    <x v="0"/>
    <x v="0"/>
    <n v="26"/>
  </r>
  <r>
    <n v="4307"/>
    <x v="0"/>
    <n v="891182.29"/>
    <x v="0"/>
    <x v="0"/>
    <x v="0"/>
    <x v="0"/>
    <x v="0"/>
    <n v="40"/>
  </r>
  <r>
    <n v="4308"/>
    <x v="1"/>
    <n v="375988"/>
    <x v="4"/>
    <x v="1"/>
    <x v="0"/>
    <x v="0"/>
    <x v="0"/>
    <n v="58"/>
  </r>
  <r>
    <n v="4309"/>
    <x v="1"/>
    <n v="1108329"/>
    <x v="0"/>
    <x v="0"/>
    <x v="0"/>
    <x v="0"/>
    <x v="1"/>
    <n v="34"/>
  </r>
  <r>
    <n v="4310"/>
    <x v="1"/>
    <n v="1474575.5"/>
    <x v="0"/>
    <x v="0"/>
    <x v="0"/>
    <x v="0"/>
    <x v="0"/>
    <n v="46"/>
  </r>
  <r>
    <n v="4311"/>
    <x v="1"/>
    <n v="363711.95"/>
    <x v="0"/>
    <x v="1"/>
    <x v="0"/>
    <x v="0"/>
    <x v="0"/>
    <n v="30"/>
  </r>
  <r>
    <n v="4312"/>
    <x v="1"/>
    <n v="490637"/>
    <x v="1"/>
    <x v="0"/>
    <x v="0"/>
    <x v="0"/>
    <x v="0"/>
    <n v="71"/>
  </r>
  <r>
    <n v="4313"/>
    <x v="1"/>
    <n v="279111"/>
    <x v="3"/>
    <x v="1"/>
    <x v="0"/>
    <x v="0"/>
    <x v="0"/>
    <n v="26"/>
  </r>
  <r>
    <n v="4314"/>
    <x v="1"/>
    <n v="297050"/>
    <x v="2"/>
    <x v="1"/>
    <x v="0"/>
    <x v="0"/>
    <x v="0"/>
    <n v="43"/>
  </r>
  <r>
    <n v="4315"/>
    <x v="0"/>
    <n v="300018"/>
    <x v="3"/>
    <x v="1"/>
    <x v="0"/>
    <x v="1"/>
    <x v="1"/>
    <n v="32"/>
  </r>
  <r>
    <n v="4316"/>
    <x v="1"/>
    <n v="297046"/>
    <x v="3"/>
    <x v="1"/>
    <x v="0"/>
    <x v="1"/>
    <x v="1"/>
    <n v="45"/>
  </r>
  <r>
    <n v="4317"/>
    <x v="1"/>
    <n v="672276"/>
    <x v="0"/>
    <x v="1"/>
    <x v="0"/>
    <x v="0"/>
    <x v="0"/>
    <n v="25"/>
  </r>
  <r>
    <n v="4318"/>
    <x v="0"/>
    <n v="349737.17"/>
    <x v="0"/>
    <x v="1"/>
    <x v="0"/>
    <x v="0"/>
    <x v="1"/>
    <n v="26"/>
  </r>
  <r>
    <n v="4319"/>
    <x v="1"/>
    <n v="1584055"/>
    <x v="0"/>
    <x v="0"/>
    <x v="0"/>
    <x v="0"/>
    <x v="0"/>
    <n v="39"/>
  </r>
  <r>
    <n v="4320"/>
    <x v="1"/>
    <n v="323296"/>
    <x v="2"/>
    <x v="1"/>
    <x v="0"/>
    <x v="0"/>
    <x v="0"/>
    <n v="62"/>
  </r>
  <r>
    <n v="4321"/>
    <x v="1"/>
    <n v="150000"/>
    <x v="0"/>
    <x v="1"/>
    <x v="0"/>
    <x v="1"/>
    <x v="0"/>
    <n v="62"/>
  </r>
  <r>
    <n v="4322"/>
    <x v="1"/>
    <n v="1155329"/>
    <x v="1"/>
    <x v="0"/>
    <x v="0"/>
    <x v="0"/>
    <x v="0"/>
    <n v="68"/>
  </r>
  <r>
    <n v="4323"/>
    <x v="0"/>
    <n v="339164.9"/>
    <x v="0"/>
    <x v="1"/>
    <x v="0"/>
    <x v="0"/>
    <x v="0"/>
    <n v="49"/>
  </r>
  <r>
    <n v="4324"/>
    <x v="0"/>
    <n v="690000"/>
    <x v="0"/>
    <x v="1"/>
    <x v="0"/>
    <x v="0"/>
    <x v="0"/>
    <n v="24"/>
  </r>
  <r>
    <n v="4325"/>
    <x v="1"/>
    <n v="506617.9"/>
    <x v="0"/>
    <x v="0"/>
    <x v="0"/>
    <x v="0"/>
    <x v="0"/>
    <n v="41"/>
  </r>
  <r>
    <n v="4326"/>
    <x v="1"/>
    <n v="443270"/>
    <x v="0"/>
    <x v="1"/>
    <x v="0"/>
    <x v="0"/>
    <x v="0"/>
    <n v="43"/>
  </r>
  <r>
    <n v="4327"/>
    <x v="0"/>
    <n v="963090"/>
    <x v="0"/>
    <x v="0"/>
    <x v="0"/>
    <x v="0"/>
    <x v="0"/>
    <n v="50"/>
  </r>
  <r>
    <n v="4328"/>
    <x v="1"/>
    <n v="512500"/>
    <x v="0"/>
    <x v="1"/>
    <x v="0"/>
    <x v="0"/>
    <x v="0"/>
    <n v="25"/>
  </r>
  <r>
    <n v="4329"/>
    <x v="0"/>
    <n v="2100000"/>
    <x v="0"/>
    <x v="1"/>
    <x v="0"/>
    <x v="0"/>
    <x v="0"/>
    <n v="32"/>
  </r>
  <r>
    <n v="4330"/>
    <x v="0"/>
    <n v="452438"/>
    <x v="3"/>
    <x v="1"/>
    <x v="0"/>
    <x v="0"/>
    <x v="0"/>
    <n v="63"/>
  </r>
  <r>
    <n v="4331"/>
    <x v="0"/>
    <n v="2190092.7000000002"/>
    <x v="0"/>
    <x v="0"/>
    <x v="0"/>
    <x v="0"/>
    <x v="0"/>
    <n v="42"/>
  </r>
  <r>
    <n v="4332"/>
    <x v="0"/>
    <n v="772533.23"/>
    <x v="0"/>
    <x v="1"/>
    <x v="0"/>
    <x v="0"/>
    <x v="0"/>
    <n v="48"/>
  </r>
  <r>
    <n v="4333"/>
    <x v="0"/>
    <n v="378261"/>
    <x v="1"/>
    <x v="0"/>
    <x v="0"/>
    <x v="0"/>
    <x v="0"/>
    <n v="21"/>
  </r>
  <r>
    <n v="4334"/>
    <x v="1"/>
    <n v="9437618.4600000009"/>
    <x v="0"/>
    <x v="1"/>
    <x v="0"/>
    <x v="0"/>
    <x v="0"/>
    <n v="37"/>
  </r>
  <r>
    <n v="4335"/>
    <x v="0"/>
    <n v="208220.83"/>
    <x v="0"/>
    <x v="1"/>
    <x v="0"/>
    <x v="1"/>
    <x v="0"/>
    <n v="54"/>
  </r>
  <r>
    <n v="4336"/>
    <x v="1"/>
    <n v="423276.21"/>
    <x v="0"/>
    <x v="1"/>
    <x v="0"/>
    <x v="0"/>
    <x v="0"/>
    <n v="18"/>
  </r>
  <r>
    <n v="4337"/>
    <x v="1"/>
    <n v="179230"/>
    <x v="0"/>
    <x v="1"/>
    <x v="0"/>
    <x v="0"/>
    <x v="0"/>
    <n v="43"/>
  </r>
  <r>
    <n v="4338"/>
    <x v="1"/>
    <n v="356455"/>
    <x v="3"/>
    <x v="1"/>
    <x v="0"/>
    <x v="0"/>
    <x v="1"/>
    <n v="47"/>
  </r>
  <r>
    <n v="4339"/>
    <x v="1"/>
    <n v="729260.25"/>
    <x v="0"/>
    <x v="1"/>
    <x v="0"/>
    <x v="0"/>
    <x v="0"/>
    <n v="28"/>
  </r>
  <r>
    <n v="4340"/>
    <x v="0"/>
    <n v="514804"/>
    <x v="3"/>
    <x v="1"/>
    <x v="0"/>
    <x v="1"/>
    <x v="1"/>
    <n v="34"/>
  </r>
  <r>
    <n v="4341"/>
    <x v="0"/>
    <n v="460000"/>
    <x v="0"/>
    <x v="1"/>
    <x v="0"/>
    <x v="0"/>
    <x v="1"/>
    <n v="25"/>
  </r>
  <r>
    <n v="4342"/>
    <x v="0"/>
    <n v="2012772"/>
    <x v="0"/>
    <x v="0"/>
    <x v="0"/>
    <x v="0"/>
    <x v="0"/>
    <n v="43"/>
  </r>
  <r>
    <n v="4343"/>
    <x v="1"/>
    <n v="504535"/>
    <x v="0"/>
    <x v="1"/>
    <x v="0"/>
    <x v="0"/>
    <x v="0"/>
    <n v="59"/>
  </r>
  <r>
    <n v="4344"/>
    <x v="1"/>
    <n v="900088.68"/>
    <x v="0"/>
    <x v="0"/>
    <x v="0"/>
    <x v="0"/>
    <x v="0"/>
    <n v="62"/>
  </r>
  <r>
    <n v="4345"/>
    <x v="0"/>
    <n v="430000"/>
    <x v="0"/>
    <x v="1"/>
    <x v="0"/>
    <x v="0"/>
    <x v="0"/>
    <n v="21"/>
  </r>
  <r>
    <n v="4346"/>
    <x v="1"/>
    <n v="314416.67"/>
    <x v="0"/>
    <x v="1"/>
    <x v="0"/>
    <x v="0"/>
    <x v="0"/>
    <n v="21"/>
  </r>
  <r>
    <n v="4347"/>
    <x v="0"/>
    <n v="3057059.8"/>
    <x v="0"/>
    <x v="0"/>
    <x v="0"/>
    <x v="0"/>
    <x v="0"/>
    <n v="46"/>
  </r>
  <r>
    <n v="4348"/>
    <x v="0"/>
    <n v="364892"/>
    <x v="0"/>
    <x v="0"/>
    <x v="0"/>
    <x v="0"/>
    <x v="0"/>
    <n v="55"/>
  </r>
  <r>
    <n v="4349"/>
    <x v="0"/>
    <n v="138475"/>
    <x v="0"/>
    <x v="1"/>
    <x v="0"/>
    <x v="1"/>
    <x v="0"/>
    <n v="21"/>
  </r>
  <r>
    <n v="4350"/>
    <x v="0"/>
    <n v="687800"/>
    <x v="0"/>
    <x v="1"/>
    <x v="0"/>
    <x v="0"/>
    <x v="0"/>
    <n v="57"/>
  </r>
  <r>
    <n v="4351"/>
    <x v="0"/>
    <n v="728392"/>
    <x v="0"/>
    <x v="1"/>
    <x v="0"/>
    <x v="0"/>
    <x v="0"/>
    <n v="53"/>
  </r>
  <r>
    <n v="4352"/>
    <x v="1"/>
    <n v="2922222.6"/>
    <x v="0"/>
    <x v="0"/>
    <x v="0"/>
    <x v="0"/>
    <x v="0"/>
    <n v="57"/>
  </r>
  <r>
    <n v="4353"/>
    <x v="0"/>
    <n v="451422"/>
    <x v="0"/>
    <x v="1"/>
    <x v="0"/>
    <x v="0"/>
    <x v="0"/>
    <n v="48"/>
  </r>
  <r>
    <n v="4354"/>
    <x v="1"/>
    <n v="381331"/>
    <x v="0"/>
    <x v="1"/>
    <x v="0"/>
    <x v="1"/>
    <x v="0"/>
    <n v="33"/>
  </r>
  <r>
    <n v="4355"/>
    <x v="1"/>
    <n v="369600"/>
    <x v="0"/>
    <x v="1"/>
    <x v="0"/>
    <x v="0"/>
    <x v="0"/>
    <n v="32"/>
  </r>
  <r>
    <n v="4356"/>
    <x v="1"/>
    <n v="587278"/>
    <x v="1"/>
    <x v="0"/>
    <x v="0"/>
    <x v="0"/>
    <x v="0"/>
    <n v="68"/>
  </r>
  <r>
    <n v="4357"/>
    <x v="0"/>
    <n v="585255"/>
    <x v="0"/>
    <x v="1"/>
    <x v="0"/>
    <x v="0"/>
    <x v="0"/>
    <n v="27"/>
  </r>
  <r>
    <n v="4358"/>
    <x v="0"/>
    <n v="301948"/>
    <x v="4"/>
    <x v="1"/>
    <x v="0"/>
    <x v="0"/>
    <x v="0"/>
    <n v="63"/>
  </r>
  <r>
    <n v="4359"/>
    <x v="0"/>
    <n v="1100000"/>
    <x v="0"/>
    <x v="1"/>
    <x v="0"/>
    <x v="0"/>
    <x v="0"/>
    <n v="34"/>
  </r>
  <r>
    <n v="4360"/>
    <x v="1"/>
    <n v="297046"/>
    <x v="2"/>
    <x v="1"/>
    <x v="0"/>
    <x v="0"/>
    <x v="1"/>
    <n v="24"/>
  </r>
  <r>
    <n v="4361"/>
    <x v="1"/>
    <n v="380000"/>
    <x v="0"/>
    <x v="1"/>
    <x v="0"/>
    <x v="0"/>
    <x v="1"/>
    <n v="44"/>
  </r>
  <r>
    <n v="4362"/>
    <x v="0"/>
    <n v="297046"/>
    <x v="3"/>
    <x v="1"/>
    <x v="0"/>
    <x v="0"/>
    <x v="1"/>
    <n v="25"/>
  </r>
  <r>
    <n v="4363"/>
    <x v="1"/>
    <n v="1277622"/>
    <x v="0"/>
    <x v="0"/>
    <x v="0"/>
    <x v="0"/>
    <x v="1"/>
    <n v="48"/>
  </r>
  <r>
    <n v="4364"/>
    <x v="0"/>
    <n v="450000"/>
    <x v="0"/>
    <x v="1"/>
    <x v="0"/>
    <x v="0"/>
    <x v="1"/>
    <n v="28"/>
  </r>
  <r>
    <n v="4365"/>
    <x v="0"/>
    <n v="300018"/>
    <x v="2"/>
    <x v="1"/>
    <x v="0"/>
    <x v="0"/>
    <x v="1"/>
    <n v="90"/>
  </r>
  <r>
    <n v="4366"/>
    <x v="0"/>
    <n v="969375"/>
    <x v="0"/>
    <x v="1"/>
    <x v="0"/>
    <x v="1"/>
    <x v="0"/>
    <n v="53"/>
  </r>
  <r>
    <n v="4367"/>
    <x v="1"/>
    <n v="1464318"/>
    <x v="0"/>
    <x v="0"/>
    <x v="0"/>
    <x v="0"/>
    <x v="0"/>
    <n v="55"/>
  </r>
  <r>
    <n v="4368"/>
    <x v="0"/>
    <n v="127335.61"/>
    <x v="1"/>
    <x v="0"/>
    <x v="0"/>
    <x v="0"/>
    <x v="0"/>
    <n v="70"/>
  </r>
  <r>
    <n v="4369"/>
    <x v="1"/>
    <n v="355899.18"/>
    <x v="1"/>
    <x v="0"/>
    <x v="0"/>
    <x v="0"/>
    <x v="0"/>
    <n v="17"/>
  </r>
  <r>
    <n v="4370"/>
    <x v="0"/>
    <n v="760293.64"/>
    <x v="0"/>
    <x v="1"/>
    <x v="0"/>
    <x v="1"/>
    <x v="0"/>
    <n v="57"/>
  </r>
  <r>
    <n v="4371"/>
    <x v="1"/>
    <n v="902500"/>
    <x v="0"/>
    <x v="1"/>
    <x v="0"/>
    <x v="0"/>
    <x v="0"/>
    <n v="27"/>
  </r>
  <r>
    <n v="4372"/>
    <x v="1"/>
    <n v="346500"/>
    <x v="0"/>
    <x v="1"/>
    <x v="0"/>
    <x v="0"/>
    <x v="0"/>
    <n v="45"/>
  </r>
  <r>
    <n v="4373"/>
    <x v="0"/>
    <n v="343000"/>
    <x v="0"/>
    <x v="1"/>
    <x v="0"/>
    <x v="0"/>
    <x v="0"/>
    <n v="51"/>
  </r>
  <r>
    <n v="4374"/>
    <x v="0"/>
    <n v="297502"/>
    <x v="3"/>
    <x v="1"/>
    <x v="0"/>
    <x v="0"/>
    <x v="0"/>
    <n v="63"/>
  </r>
  <r>
    <n v="4375"/>
    <x v="1"/>
    <n v="315617"/>
    <x v="2"/>
    <x v="1"/>
    <x v="0"/>
    <x v="1"/>
    <x v="0"/>
    <n v="60"/>
  </r>
  <r>
    <n v="4376"/>
    <x v="0"/>
    <n v="100000"/>
    <x v="0"/>
    <x v="1"/>
    <x v="0"/>
    <x v="0"/>
    <x v="1"/>
    <n v="37"/>
  </r>
  <r>
    <n v="4377"/>
    <x v="0"/>
    <n v="100000"/>
    <x v="0"/>
    <x v="1"/>
    <x v="0"/>
    <x v="1"/>
    <x v="1"/>
    <n v="36"/>
  </r>
  <r>
    <n v="4378"/>
    <x v="1"/>
    <n v="292533.03999999998"/>
    <x v="0"/>
    <x v="0"/>
    <x v="0"/>
    <x v="0"/>
    <x v="0"/>
    <n v="25"/>
  </r>
  <r>
    <n v="4379"/>
    <x v="1"/>
    <n v="297046"/>
    <x v="2"/>
    <x v="1"/>
    <x v="0"/>
    <x v="0"/>
    <x v="0"/>
    <n v="55"/>
  </r>
  <r>
    <n v="4380"/>
    <x v="0"/>
    <n v="382136"/>
    <x v="3"/>
    <x v="1"/>
    <x v="0"/>
    <x v="0"/>
    <x v="1"/>
    <n v="63"/>
  </r>
  <r>
    <n v="4381"/>
    <x v="0"/>
    <n v="48857.39"/>
    <x v="0"/>
    <x v="1"/>
    <x v="0"/>
    <x v="0"/>
    <x v="0"/>
    <n v="41"/>
  </r>
  <r>
    <n v="4382"/>
    <x v="1"/>
    <n v="550000"/>
    <x v="0"/>
    <x v="1"/>
    <x v="0"/>
    <x v="0"/>
    <x v="0"/>
    <n v="27"/>
  </r>
  <r>
    <n v="4383"/>
    <x v="1"/>
    <n v="1843614"/>
    <x v="0"/>
    <x v="0"/>
    <x v="0"/>
    <x v="0"/>
    <x v="0"/>
    <n v="59"/>
  </r>
  <r>
    <n v="4384"/>
    <x v="0"/>
    <n v="547158"/>
    <x v="0"/>
    <x v="0"/>
    <x v="0"/>
    <x v="0"/>
    <x v="1"/>
    <n v="22"/>
  </r>
  <r>
    <n v="4385"/>
    <x v="1"/>
    <n v="1482847"/>
    <x v="0"/>
    <x v="0"/>
    <x v="0"/>
    <x v="0"/>
    <x v="1"/>
    <n v="29"/>
  </r>
  <r>
    <n v="4386"/>
    <x v="1"/>
    <n v="927503.14"/>
    <x v="0"/>
    <x v="1"/>
    <x v="0"/>
    <x v="0"/>
    <x v="0"/>
    <n v="50"/>
  </r>
  <r>
    <n v="4387"/>
    <x v="0"/>
    <n v="299647"/>
    <x v="3"/>
    <x v="1"/>
    <x v="0"/>
    <x v="0"/>
    <x v="1"/>
    <n v="36"/>
  </r>
  <r>
    <n v="4388"/>
    <x v="0"/>
    <n v="967077"/>
    <x v="0"/>
    <x v="0"/>
    <x v="0"/>
    <x v="0"/>
    <x v="0"/>
    <n v="53"/>
  </r>
  <r>
    <n v="4389"/>
    <x v="0"/>
    <n v="326749"/>
    <x v="3"/>
    <x v="1"/>
    <x v="0"/>
    <x v="0"/>
    <x v="1"/>
    <n v="54"/>
  </r>
  <r>
    <n v="4390"/>
    <x v="0"/>
    <n v="5122871.99"/>
    <x v="0"/>
    <x v="0"/>
    <x v="0"/>
    <x v="0"/>
    <x v="0"/>
    <n v="47"/>
  </r>
  <r>
    <n v="4391"/>
    <x v="1"/>
    <n v="530434.05000000005"/>
    <x v="0"/>
    <x v="1"/>
    <x v="0"/>
    <x v="0"/>
    <x v="0"/>
    <n v="25"/>
  </r>
  <r>
    <n v="4392"/>
    <x v="0"/>
    <n v="182182"/>
    <x v="0"/>
    <x v="1"/>
    <x v="0"/>
    <x v="0"/>
    <x v="0"/>
    <n v="26"/>
  </r>
  <r>
    <n v="4393"/>
    <x v="0"/>
    <n v="278030.99"/>
    <x v="4"/>
    <x v="1"/>
    <x v="0"/>
    <x v="0"/>
    <x v="0"/>
    <n v="27"/>
  </r>
  <r>
    <n v="4394"/>
    <x v="1"/>
    <n v="302470"/>
    <x v="2"/>
    <x v="1"/>
    <x v="0"/>
    <x v="0"/>
    <x v="0"/>
    <n v="54"/>
  </r>
  <r>
    <n v="4395"/>
    <x v="0"/>
    <n v="347719.55"/>
    <x v="0"/>
    <x v="1"/>
    <x v="0"/>
    <x v="0"/>
    <x v="0"/>
    <n v="19"/>
  </r>
  <r>
    <n v="4396"/>
    <x v="0"/>
    <n v="312000"/>
    <x v="0"/>
    <x v="1"/>
    <x v="0"/>
    <x v="0"/>
    <x v="1"/>
    <n v="64"/>
  </r>
  <r>
    <n v="4397"/>
    <x v="0"/>
    <n v="310124"/>
    <x v="3"/>
    <x v="1"/>
    <x v="0"/>
    <x v="0"/>
    <x v="0"/>
    <n v="43"/>
  </r>
  <r>
    <n v="4398"/>
    <x v="1"/>
    <n v="297046"/>
    <x v="3"/>
    <x v="1"/>
    <x v="0"/>
    <x v="0"/>
    <x v="0"/>
    <n v="27"/>
  </r>
  <r>
    <n v="4399"/>
    <x v="0"/>
    <n v="403776"/>
    <x v="0"/>
    <x v="1"/>
    <x v="0"/>
    <x v="0"/>
    <x v="0"/>
    <n v="23"/>
  </r>
  <r>
    <n v="4400"/>
    <x v="1"/>
    <n v="1101203"/>
    <x v="0"/>
    <x v="0"/>
    <x v="0"/>
    <x v="0"/>
    <x v="0"/>
    <n v="28"/>
  </r>
  <r>
    <n v="4401"/>
    <x v="0"/>
    <n v="615017.5"/>
    <x v="0"/>
    <x v="0"/>
    <x v="0"/>
    <x v="0"/>
    <x v="0"/>
    <n v="44"/>
  </r>
  <r>
    <n v="4402"/>
    <x v="1"/>
    <n v="639148"/>
    <x v="2"/>
    <x v="1"/>
    <x v="0"/>
    <x v="1"/>
    <x v="0"/>
    <n v="66"/>
  </r>
  <r>
    <n v="4403"/>
    <x v="0"/>
    <n v="297046"/>
    <x v="2"/>
    <x v="1"/>
    <x v="0"/>
    <x v="1"/>
    <x v="0"/>
    <n v="50"/>
  </r>
  <r>
    <n v="4404"/>
    <x v="1"/>
    <n v="150000"/>
    <x v="0"/>
    <x v="1"/>
    <x v="0"/>
    <x v="0"/>
    <x v="0"/>
    <n v="32"/>
  </r>
  <r>
    <n v="4405"/>
    <x v="0"/>
    <n v="360960"/>
    <x v="0"/>
    <x v="1"/>
    <x v="0"/>
    <x v="0"/>
    <x v="0"/>
    <n v="38"/>
  </r>
  <r>
    <n v="4406"/>
    <x v="1"/>
    <n v="338629"/>
    <x v="3"/>
    <x v="1"/>
    <x v="0"/>
    <x v="0"/>
    <x v="1"/>
    <n v="66"/>
  </r>
  <r>
    <n v="4407"/>
    <x v="0"/>
    <n v="360000"/>
    <x v="0"/>
    <x v="1"/>
    <x v="0"/>
    <x v="1"/>
    <x v="0"/>
    <n v="32"/>
  </r>
  <r>
    <n v="4408"/>
    <x v="0"/>
    <n v="470000"/>
    <x v="0"/>
    <x v="1"/>
    <x v="0"/>
    <x v="0"/>
    <x v="0"/>
    <n v="52"/>
  </r>
  <r>
    <n v="4409"/>
    <x v="1"/>
    <n v="418415"/>
    <x v="0"/>
    <x v="1"/>
    <x v="0"/>
    <x v="0"/>
    <x v="0"/>
    <n v="30"/>
  </r>
  <r>
    <n v="4410"/>
    <x v="1"/>
    <n v="430627.35"/>
    <x v="0"/>
    <x v="1"/>
    <x v="0"/>
    <x v="0"/>
    <x v="0"/>
    <n v="31"/>
  </r>
  <r>
    <n v="4411"/>
    <x v="0"/>
    <n v="325394.86"/>
    <x v="0"/>
    <x v="0"/>
    <x v="0"/>
    <x v="0"/>
    <x v="0"/>
    <n v="25"/>
  </r>
  <r>
    <n v="4412"/>
    <x v="0"/>
    <n v="332233.40000000002"/>
    <x v="0"/>
    <x v="1"/>
    <x v="0"/>
    <x v="0"/>
    <x v="0"/>
    <n v="30"/>
  </r>
  <r>
    <n v="4413"/>
    <x v="1"/>
    <n v="377248.7"/>
    <x v="1"/>
    <x v="0"/>
    <x v="0"/>
    <x v="0"/>
    <x v="0"/>
    <n v="83"/>
  </r>
  <r>
    <n v="4414"/>
    <x v="1"/>
    <n v="150000"/>
    <x v="0"/>
    <x v="1"/>
    <x v="0"/>
    <x v="1"/>
    <x v="0"/>
    <n v="40"/>
  </r>
  <r>
    <n v="4415"/>
    <x v="0"/>
    <n v="310544"/>
    <x v="3"/>
    <x v="1"/>
    <x v="0"/>
    <x v="1"/>
    <x v="1"/>
    <n v="66"/>
  </r>
  <r>
    <n v="4416"/>
    <x v="0"/>
    <n v="391000"/>
    <x v="0"/>
    <x v="1"/>
    <x v="0"/>
    <x v="0"/>
    <x v="0"/>
    <n v="36"/>
  </r>
  <r>
    <n v="4417"/>
    <x v="0"/>
    <n v="356455"/>
    <x v="3"/>
    <x v="1"/>
    <x v="0"/>
    <x v="0"/>
    <x v="0"/>
    <n v="35"/>
  </r>
  <r>
    <n v="4418"/>
    <x v="0"/>
    <n v="639148"/>
    <x v="3"/>
    <x v="1"/>
    <x v="0"/>
    <x v="0"/>
    <x v="1"/>
    <n v="65"/>
  </r>
  <r>
    <n v="4419"/>
    <x v="1"/>
    <n v="53466"/>
    <x v="0"/>
    <x v="0"/>
    <x v="0"/>
    <x v="0"/>
    <x v="0"/>
    <n v="59"/>
  </r>
  <r>
    <n v="4420"/>
    <x v="0"/>
    <n v="423038.54"/>
    <x v="0"/>
    <x v="1"/>
    <x v="0"/>
    <x v="0"/>
    <x v="0"/>
    <n v="32"/>
  </r>
  <r>
    <n v="4421"/>
    <x v="0"/>
    <n v="332063.19"/>
    <x v="0"/>
    <x v="1"/>
    <x v="0"/>
    <x v="0"/>
    <x v="0"/>
    <n v="22"/>
  </r>
  <r>
    <n v="4422"/>
    <x v="0"/>
    <n v="491465.63"/>
    <x v="0"/>
    <x v="1"/>
    <x v="0"/>
    <x v="1"/>
    <x v="0"/>
    <n v="26"/>
  </r>
  <r>
    <n v="4423"/>
    <x v="0"/>
    <n v="633433"/>
    <x v="3"/>
    <x v="1"/>
    <x v="0"/>
    <x v="0"/>
    <x v="0"/>
    <n v="27"/>
  </r>
  <r>
    <n v="4424"/>
    <x v="1"/>
    <n v="1021562"/>
    <x v="0"/>
    <x v="0"/>
    <x v="0"/>
    <x v="0"/>
    <x v="0"/>
    <n v="36"/>
  </r>
  <r>
    <n v="4425"/>
    <x v="0"/>
    <n v="307850"/>
    <x v="0"/>
    <x v="1"/>
    <x v="0"/>
    <x v="0"/>
    <x v="0"/>
    <n v="41"/>
  </r>
  <r>
    <n v="4426"/>
    <x v="0"/>
    <n v="337925.96"/>
    <x v="0"/>
    <x v="1"/>
    <x v="0"/>
    <x v="0"/>
    <x v="0"/>
    <n v="23"/>
  </r>
  <r>
    <n v="4427"/>
    <x v="0"/>
    <n v="884003.5"/>
    <x v="0"/>
    <x v="1"/>
    <x v="0"/>
    <x v="0"/>
    <x v="0"/>
    <n v="25"/>
  </r>
  <r>
    <n v="4428"/>
    <x v="0"/>
    <n v="514062"/>
    <x v="3"/>
    <x v="1"/>
    <x v="0"/>
    <x v="0"/>
    <x v="0"/>
    <n v="60"/>
  </r>
  <r>
    <n v="4429"/>
    <x v="0"/>
    <n v="724000"/>
    <x v="0"/>
    <x v="1"/>
    <x v="0"/>
    <x v="0"/>
    <x v="0"/>
    <n v="29"/>
  </r>
  <r>
    <n v="4430"/>
    <x v="0"/>
    <n v="297045"/>
    <x v="3"/>
    <x v="1"/>
    <x v="0"/>
    <x v="0"/>
    <x v="1"/>
    <n v="56"/>
  </r>
  <r>
    <n v="4431"/>
    <x v="0"/>
    <n v="487739"/>
    <x v="3"/>
    <x v="1"/>
    <x v="0"/>
    <x v="0"/>
    <x v="1"/>
    <n v="45"/>
  </r>
  <r>
    <n v="4432"/>
    <x v="0"/>
    <n v="370609.6"/>
    <x v="0"/>
    <x v="1"/>
    <x v="0"/>
    <x v="1"/>
    <x v="0"/>
    <n v="59"/>
  </r>
  <r>
    <n v="4433"/>
    <x v="0"/>
    <n v="287000"/>
    <x v="0"/>
    <x v="1"/>
    <x v="0"/>
    <x v="0"/>
    <x v="0"/>
    <n v="19"/>
  </r>
  <r>
    <n v="4434"/>
    <x v="1"/>
    <n v="501367.89"/>
    <x v="0"/>
    <x v="1"/>
    <x v="0"/>
    <x v="0"/>
    <x v="0"/>
    <n v="27"/>
  </r>
  <r>
    <n v="4435"/>
    <x v="0"/>
    <n v="644894.4"/>
    <x v="0"/>
    <x v="1"/>
    <x v="0"/>
    <x v="0"/>
    <x v="0"/>
    <n v="37"/>
  </r>
  <r>
    <n v="4436"/>
    <x v="1"/>
    <n v="278030.99"/>
    <x v="4"/>
    <x v="1"/>
    <x v="0"/>
    <x v="0"/>
    <x v="0"/>
    <n v="20"/>
  </r>
  <r>
    <n v="4437"/>
    <x v="1"/>
    <n v="327716"/>
    <x v="2"/>
    <x v="1"/>
    <x v="0"/>
    <x v="0"/>
    <x v="0"/>
    <n v="61"/>
  </r>
  <r>
    <n v="4438"/>
    <x v="1"/>
    <n v="1064074.55"/>
    <x v="0"/>
    <x v="1"/>
    <x v="0"/>
    <x v="0"/>
    <x v="0"/>
    <n v="21"/>
  </r>
  <r>
    <n v="4439"/>
    <x v="0"/>
    <n v="419207.05"/>
    <x v="0"/>
    <x v="1"/>
    <x v="0"/>
    <x v="0"/>
    <x v="0"/>
    <n v="48"/>
  </r>
  <r>
    <n v="4440"/>
    <x v="0"/>
    <n v="1277200"/>
    <x v="0"/>
    <x v="1"/>
    <x v="0"/>
    <x v="0"/>
    <x v="0"/>
    <n v="24"/>
  </r>
  <r>
    <n v="4441"/>
    <x v="0"/>
    <n v="1228919.8500000001"/>
    <x v="4"/>
    <x v="1"/>
    <x v="0"/>
    <x v="0"/>
    <x v="0"/>
    <n v="53"/>
  </r>
  <r>
    <n v="4442"/>
    <x v="0"/>
    <n v="1446221.81"/>
    <x v="0"/>
    <x v="0"/>
    <x v="0"/>
    <x v="0"/>
    <x v="0"/>
    <n v="60"/>
  </r>
  <r>
    <n v="4443"/>
    <x v="0"/>
    <n v="270900"/>
    <x v="0"/>
    <x v="1"/>
    <x v="0"/>
    <x v="1"/>
    <x v="0"/>
    <n v="43"/>
  </r>
  <r>
    <n v="4444"/>
    <x v="0"/>
    <n v="561517"/>
    <x v="0"/>
    <x v="0"/>
    <x v="0"/>
    <x v="0"/>
    <x v="0"/>
    <n v="42"/>
  </r>
  <r>
    <n v="4445"/>
    <x v="0"/>
    <n v="297046"/>
    <x v="3"/>
    <x v="1"/>
    <x v="0"/>
    <x v="0"/>
    <x v="1"/>
    <n v="26"/>
  </r>
  <r>
    <n v="4446"/>
    <x v="0"/>
    <n v="278030"/>
    <x v="3"/>
    <x v="1"/>
    <x v="0"/>
    <x v="0"/>
    <x v="0"/>
    <n v="29"/>
  </r>
  <r>
    <n v="4447"/>
    <x v="0"/>
    <n v="885877.44"/>
    <x v="0"/>
    <x v="1"/>
    <x v="0"/>
    <x v="0"/>
    <x v="0"/>
    <n v="31"/>
  </r>
  <r>
    <n v="4448"/>
    <x v="0"/>
    <n v="597978"/>
    <x v="0"/>
    <x v="1"/>
    <x v="0"/>
    <x v="0"/>
    <x v="0"/>
    <n v="41"/>
  </r>
  <r>
    <n v="4449"/>
    <x v="1"/>
    <n v="322634"/>
    <x v="2"/>
    <x v="1"/>
    <x v="0"/>
    <x v="0"/>
    <x v="0"/>
    <n v="79"/>
  </r>
  <r>
    <n v="4450"/>
    <x v="0"/>
    <n v="680463.53"/>
    <x v="0"/>
    <x v="1"/>
    <x v="0"/>
    <x v="0"/>
    <x v="0"/>
    <n v="21"/>
  </r>
  <r>
    <n v="4451"/>
    <x v="0"/>
    <n v="358595.15"/>
    <x v="0"/>
    <x v="1"/>
    <x v="0"/>
    <x v="0"/>
    <x v="0"/>
    <n v="21"/>
  </r>
  <r>
    <n v="4452"/>
    <x v="0"/>
    <n v="358784.06"/>
    <x v="0"/>
    <x v="1"/>
    <x v="0"/>
    <x v="1"/>
    <x v="0"/>
    <n v="40"/>
  </r>
  <r>
    <n v="4453"/>
    <x v="0"/>
    <n v="639148"/>
    <x v="3"/>
    <x v="1"/>
    <x v="0"/>
    <x v="0"/>
    <x v="1"/>
    <n v="40"/>
  </r>
  <r>
    <n v="4454"/>
    <x v="1"/>
    <n v="1428002.29"/>
    <x v="1"/>
    <x v="0"/>
    <x v="0"/>
    <x v="0"/>
    <x v="0"/>
    <n v="69"/>
  </r>
  <r>
    <n v="4455"/>
    <x v="0"/>
    <n v="297719"/>
    <x v="2"/>
    <x v="1"/>
    <x v="0"/>
    <x v="0"/>
    <x v="0"/>
    <n v="37"/>
  </r>
  <r>
    <n v="4456"/>
    <x v="1"/>
    <n v="1228568"/>
    <x v="0"/>
    <x v="0"/>
    <x v="0"/>
    <x v="0"/>
    <x v="0"/>
    <n v="44"/>
  </r>
  <r>
    <n v="4457"/>
    <x v="1"/>
    <n v="764837.91"/>
    <x v="1"/>
    <x v="0"/>
    <x v="0"/>
    <x v="0"/>
    <x v="0"/>
    <n v="82"/>
  </r>
  <r>
    <n v="4458"/>
    <x v="0"/>
    <n v="647500"/>
    <x v="0"/>
    <x v="1"/>
    <x v="0"/>
    <x v="0"/>
    <x v="0"/>
    <n v="25"/>
  </r>
  <r>
    <n v="4459"/>
    <x v="0"/>
    <n v="230000"/>
    <x v="0"/>
    <x v="1"/>
    <x v="0"/>
    <x v="0"/>
    <x v="1"/>
    <n v="53"/>
  </r>
  <r>
    <n v="4460"/>
    <x v="0"/>
    <n v="407769.25"/>
    <x v="0"/>
    <x v="1"/>
    <x v="0"/>
    <x v="0"/>
    <x v="0"/>
    <n v="29"/>
  </r>
  <r>
    <n v="4461"/>
    <x v="0"/>
    <n v="372000"/>
    <x v="0"/>
    <x v="1"/>
    <x v="0"/>
    <x v="0"/>
    <x v="0"/>
    <n v="27"/>
  </r>
  <r>
    <n v="4462"/>
    <x v="0"/>
    <n v="361806.78"/>
    <x v="0"/>
    <x v="1"/>
    <x v="0"/>
    <x v="0"/>
    <x v="0"/>
    <n v="22"/>
  </r>
  <r>
    <n v="4463"/>
    <x v="1"/>
    <n v="514285.71"/>
    <x v="0"/>
    <x v="1"/>
    <x v="0"/>
    <x v="0"/>
    <x v="0"/>
    <n v="39"/>
  </r>
  <r>
    <n v="4464"/>
    <x v="0"/>
    <n v="356455"/>
    <x v="3"/>
    <x v="1"/>
    <x v="0"/>
    <x v="1"/>
    <x v="1"/>
    <n v="46"/>
  </r>
  <r>
    <n v="4465"/>
    <x v="1"/>
    <n v="278030"/>
    <x v="2"/>
    <x v="1"/>
    <x v="0"/>
    <x v="1"/>
    <x v="1"/>
    <n v="35"/>
  </r>
  <r>
    <n v="4466"/>
    <x v="0"/>
    <n v="949839.65"/>
    <x v="0"/>
    <x v="1"/>
    <x v="0"/>
    <x v="0"/>
    <x v="0"/>
    <n v="25"/>
  </r>
  <r>
    <n v="4467"/>
    <x v="0"/>
    <n v="410480.22"/>
    <x v="0"/>
    <x v="1"/>
    <x v="0"/>
    <x v="0"/>
    <x v="0"/>
    <n v="38"/>
  </r>
  <r>
    <n v="4468"/>
    <x v="0"/>
    <n v="4677217.59"/>
    <x v="0"/>
    <x v="0"/>
    <x v="0"/>
    <x v="0"/>
    <x v="0"/>
    <n v="52"/>
  </r>
  <r>
    <n v="4469"/>
    <x v="0"/>
    <n v="466652.81"/>
    <x v="0"/>
    <x v="1"/>
    <x v="0"/>
    <x v="0"/>
    <x v="0"/>
    <n v="49"/>
  </r>
  <r>
    <n v="4470"/>
    <x v="0"/>
    <n v="400000"/>
    <x v="0"/>
    <x v="1"/>
    <x v="0"/>
    <x v="0"/>
    <x v="0"/>
    <n v="21"/>
  </r>
  <r>
    <n v="4471"/>
    <x v="1"/>
    <n v="365825"/>
    <x v="0"/>
    <x v="1"/>
    <x v="0"/>
    <x v="0"/>
    <x v="0"/>
    <n v="42"/>
  </r>
  <r>
    <n v="4472"/>
    <x v="0"/>
    <n v="615550"/>
    <x v="3"/>
    <x v="1"/>
    <x v="0"/>
    <x v="0"/>
    <x v="1"/>
    <n v="42"/>
  </r>
  <r>
    <n v="4473"/>
    <x v="1"/>
    <n v="1124365"/>
    <x v="0"/>
    <x v="0"/>
    <x v="0"/>
    <x v="0"/>
    <x v="0"/>
    <n v="41"/>
  </r>
  <r>
    <n v="4474"/>
    <x v="0"/>
    <n v="456300.02"/>
    <x v="0"/>
    <x v="1"/>
    <x v="0"/>
    <x v="1"/>
    <x v="0"/>
    <n v="49"/>
  </r>
  <r>
    <n v="4475"/>
    <x v="1"/>
    <n v="214584.3"/>
    <x v="0"/>
    <x v="0"/>
    <x v="0"/>
    <x v="0"/>
    <x v="0"/>
    <n v="51"/>
  </r>
  <r>
    <n v="4476"/>
    <x v="0"/>
    <n v="361811"/>
    <x v="3"/>
    <x v="1"/>
    <x v="0"/>
    <x v="0"/>
    <x v="0"/>
    <n v="31"/>
  </r>
  <r>
    <n v="4477"/>
    <x v="0"/>
    <n v="382136"/>
    <x v="3"/>
    <x v="1"/>
    <x v="0"/>
    <x v="1"/>
    <x v="1"/>
    <n v="40"/>
  </r>
  <r>
    <n v="4478"/>
    <x v="0"/>
    <n v="1491283.5"/>
    <x v="0"/>
    <x v="0"/>
    <x v="0"/>
    <x v="0"/>
    <x v="0"/>
    <n v="43"/>
  </r>
  <r>
    <n v="4479"/>
    <x v="0"/>
    <n v="618762.76"/>
    <x v="0"/>
    <x v="1"/>
    <x v="0"/>
    <x v="1"/>
    <x v="0"/>
    <n v="47"/>
  </r>
  <r>
    <n v="4480"/>
    <x v="1"/>
    <n v="60000"/>
    <x v="0"/>
    <x v="1"/>
    <x v="0"/>
    <x v="0"/>
    <x v="1"/>
    <n v="46"/>
  </r>
  <r>
    <n v="4481"/>
    <x v="0"/>
    <n v="297046"/>
    <x v="2"/>
    <x v="1"/>
    <x v="0"/>
    <x v="0"/>
    <x v="0"/>
    <n v="32"/>
  </r>
  <r>
    <n v="4482"/>
    <x v="1"/>
    <n v="320000"/>
    <x v="0"/>
    <x v="1"/>
    <x v="0"/>
    <x v="1"/>
    <x v="1"/>
    <n v="38"/>
  </r>
  <r>
    <n v="4483"/>
    <x v="0"/>
    <n v="1160779"/>
    <x v="0"/>
    <x v="0"/>
    <x v="0"/>
    <x v="0"/>
    <x v="0"/>
    <n v="28"/>
  </r>
  <r>
    <n v="4484"/>
    <x v="1"/>
    <n v="1034000"/>
    <x v="0"/>
    <x v="1"/>
    <x v="0"/>
    <x v="0"/>
    <x v="0"/>
    <n v="35"/>
  </r>
  <r>
    <n v="4485"/>
    <x v="0"/>
    <n v="526558"/>
    <x v="0"/>
    <x v="1"/>
    <x v="0"/>
    <x v="1"/>
    <x v="0"/>
    <n v="47"/>
  </r>
  <r>
    <n v="4486"/>
    <x v="0"/>
    <n v="957698"/>
    <x v="0"/>
    <x v="1"/>
    <x v="0"/>
    <x v="0"/>
    <x v="0"/>
    <n v="26"/>
  </r>
  <r>
    <n v="4487"/>
    <x v="0"/>
    <n v="243270.86"/>
    <x v="0"/>
    <x v="1"/>
    <x v="0"/>
    <x v="0"/>
    <x v="0"/>
    <n v="49"/>
  </r>
  <r>
    <n v="4488"/>
    <x v="0"/>
    <n v="709423.79"/>
    <x v="0"/>
    <x v="1"/>
    <x v="0"/>
    <x v="0"/>
    <x v="0"/>
    <n v="34"/>
  </r>
  <r>
    <n v="4489"/>
    <x v="0"/>
    <n v="297046"/>
    <x v="3"/>
    <x v="1"/>
    <x v="0"/>
    <x v="0"/>
    <x v="0"/>
    <n v="54"/>
  </r>
  <r>
    <n v="4490"/>
    <x v="1"/>
    <n v="297050"/>
    <x v="2"/>
    <x v="1"/>
    <x v="0"/>
    <x v="0"/>
    <x v="0"/>
    <n v="52"/>
  </r>
  <r>
    <n v="4491"/>
    <x v="0"/>
    <n v="299647"/>
    <x v="2"/>
    <x v="1"/>
    <x v="0"/>
    <x v="0"/>
    <x v="0"/>
    <n v="73"/>
  </r>
  <r>
    <n v="4492"/>
    <x v="0"/>
    <n v="372659.25"/>
    <x v="0"/>
    <x v="1"/>
    <x v="0"/>
    <x v="1"/>
    <x v="0"/>
    <n v="48"/>
  </r>
  <r>
    <n v="4493"/>
    <x v="0"/>
    <n v="297050"/>
    <x v="2"/>
    <x v="1"/>
    <x v="0"/>
    <x v="0"/>
    <x v="0"/>
    <n v="27"/>
  </r>
  <r>
    <n v="4494"/>
    <x v="0"/>
    <n v="337933.18"/>
    <x v="0"/>
    <x v="0"/>
    <x v="0"/>
    <x v="0"/>
    <x v="0"/>
    <n v="24"/>
  </r>
  <r>
    <n v="4495"/>
    <x v="0"/>
    <n v="557416"/>
    <x v="3"/>
    <x v="1"/>
    <x v="0"/>
    <x v="0"/>
    <x v="0"/>
    <n v="33"/>
  </r>
  <r>
    <n v="4496"/>
    <x v="1"/>
    <n v="316663"/>
    <x v="3"/>
    <x v="1"/>
    <x v="0"/>
    <x v="0"/>
    <x v="1"/>
    <n v="32"/>
  </r>
  <r>
    <n v="4497"/>
    <x v="1"/>
    <n v="779424.25"/>
    <x v="0"/>
    <x v="0"/>
    <x v="0"/>
    <x v="0"/>
    <x v="0"/>
    <n v="28"/>
  </r>
  <r>
    <n v="4498"/>
    <x v="0"/>
    <n v="535842.93000000005"/>
    <x v="0"/>
    <x v="1"/>
    <x v="0"/>
    <x v="0"/>
    <x v="0"/>
    <n v="36"/>
  </r>
  <r>
    <n v="4499"/>
    <x v="1"/>
    <n v="400000"/>
    <x v="0"/>
    <x v="1"/>
    <x v="0"/>
    <x v="0"/>
    <x v="0"/>
    <n v="42"/>
  </r>
  <r>
    <n v="4500"/>
    <x v="1"/>
    <n v="639148"/>
    <x v="3"/>
    <x v="1"/>
    <x v="0"/>
    <x v="0"/>
    <x v="0"/>
    <n v="56"/>
  </r>
  <r>
    <n v="4501"/>
    <x v="1"/>
    <n v="404459"/>
    <x v="3"/>
    <x v="1"/>
    <x v="0"/>
    <x v="0"/>
    <x v="1"/>
    <n v="29"/>
  </r>
  <r>
    <n v="4502"/>
    <x v="1"/>
    <n v="333320"/>
    <x v="0"/>
    <x v="1"/>
    <x v="0"/>
    <x v="0"/>
    <x v="0"/>
    <n v="20"/>
  </r>
  <r>
    <n v="4503"/>
    <x v="0"/>
    <n v="452198.21"/>
    <x v="0"/>
    <x v="1"/>
    <x v="0"/>
    <x v="0"/>
    <x v="0"/>
    <n v="31"/>
  </r>
  <r>
    <n v="4504"/>
    <x v="0"/>
    <n v="1260076.52"/>
    <x v="0"/>
    <x v="1"/>
    <x v="0"/>
    <x v="0"/>
    <x v="0"/>
    <n v="30"/>
  </r>
  <r>
    <n v="4505"/>
    <x v="0"/>
    <n v="1045500"/>
    <x v="0"/>
    <x v="1"/>
    <x v="0"/>
    <x v="0"/>
    <x v="0"/>
    <n v="39"/>
  </r>
  <r>
    <n v="4506"/>
    <x v="1"/>
    <n v="1084830.8400000001"/>
    <x v="0"/>
    <x v="0"/>
    <x v="0"/>
    <x v="0"/>
    <x v="0"/>
    <n v="36"/>
  </r>
  <r>
    <n v="4507"/>
    <x v="0"/>
    <n v="322474"/>
    <x v="2"/>
    <x v="1"/>
    <x v="0"/>
    <x v="0"/>
    <x v="0"/>
    <n v="64"/>
  </r>
  <r>
    <n v="4508"/>
    <x v="0"/>
    <n v="400000"/>
    <x v="0"/>
    <x v="1"/>
    <x v="0"/>
    <x v="0"/>
    <x v="1"/>
    <n v="46"/>
  </r>
  <r>
    <n v="4509"/>
    <x v="0"/>
    <n v="549600"/>
    <x v="3"/>
    <x v="1"/>
    <x v="0"/>
    <x v="0"/>
    <x v="0"/>
    <n v="57"/>
  </r>
  <r>
    <n v="4510"/>
    <x v="1"/>
    <n v="280000"/>
    <x v="0"/>
    <x v="1"/>
    <x v="0"/>
    <x v="0"/>
    <x v="1"/>
    <n v="48"/>
  </r>
  <r>
    <n v="4511"/>
    <x v="1"/>
    <n v="114474"/>
    <x v="0"/>
    <x v="1"/>
    <x v="0"/>
    <x v="0"/>
    <x v="0"/>
    <n v="55"/>
  </r>
  <r>
    <n v="4512"/>
    <x v="1"/>
    <n v="321509.09000000003"/>
    <x v="0"/>
    <x v="1"/>
    <x v="0"/>
    <x v="0"/>
    <x v="0"/>
    <n v="37"/>
  </r>
  <r>
    <n v="4513"/>
    <x v="0"/>
    <n v="438418.45"/>
    <x v="0"/>
    <x v="1"/>
    <x v="0"/>
    <x v="0"/>
    <x v="0"/>
    <n v="43"/>
  </r>
  <r>
    <n v="4514"/>
    <x v="0"/>
    <n v="617575"/>
    <x v="3"/>
    <x v="1"/>
    <x v="0"/>
    <x v="0"/>
    <x v="1"/>
    <n v="45"/>
  </r>
  <r>
    <n v="4515"/>
    <x v="1"/>
    <n v="542628"/>
    <x v="3"/>
    <x v="1"/>
    <x v="0"/>
    <x v="0"/>
    <x v="0"/>
    <n v="55"/>
  </r>
  <r>
    <n v="4516"/>
    <x v="0"/>
    <n v="319070.05"/>
    <x v="0"/>
    <x v="1"/>
    <x v="0"/>
    <x v="0"/>
    <x v="0"/>
    <n v="40"/>
  </r>
  <r>
    <n v="4517"/>
    <x v="0"/>
    <n v="440000"/>
    <x v="0"/>
    <x v="1"/>
    <x v="0"/>
    <x v="0"/>
    <x v="1"/>
    <n v="58"/>
  </r>
  <r>
    <n v="4518"/>
    <x v="1"/>
    <n v="585136.5"/>
    <x v="0"/>
    <x v="0"/>
    <x v="0"/>
    <x v="0"/>
    <x v="0"/>
    <n v="43"/>
  </r>
  <r>
    <n v="4519"/>
    <x v="1"/>
    <n v="350000"/>
    <x v="0"/>
    <x v="1"/>
    <x v="0"/>
    <x v="0"/>
    <x v="1"/>
    <n v="36"/>
  </r>
  <r>
    <n v="4520"/>
    <x v="0"/>
    <n v="403293"/>
    <x v="3"/>
    <x v="1"/>
    <x v="0"/>
    <x v="0"/>
    <x v="1"/>
    <n v="62"/>
  </r>
  <r>
    <n v="4521"/>
    <x v="0"/>
    <n v="323500"/>
    <x v="0"/>
    <x v="1"/>
    <x v="0"/>
    <x v="0"/>
    <x v="0"/>
    <n v="37"/>
  </r>
  <r>
    <n v="4522"/>
    <x v="0"/>
    <n v="78000"/>
    <x v="0"/>
    <x v="1"/>
    <x v="0"/>
    <x v="0"/>
    <x v="1"/>
    <n v="71"/>
  </r>
  <r>
    <n v="4523"/>
    <x v="1"/>
    <n v="857753.11"/>
    <x v="0"/>
    <x v="1"/>
    <x v="0"/>
    <x v="0"/>
    <x v="0"/>
    <n v="32"/>
  </r>
  <r>
    <n v="4524"/>
    <x v="0"/>
    <n v="509509"/>
    <x v="3"/>
    <x v="1"/>
    <x v="0"/>
    <x v="0"/>
    <x v="1"/>
    <n v="40"/>
  </r>
  <r>
    <n v="4525"/>
    <x v="0"/>
    <n v="1523214"/>
    <x v="0"/>
    <x v="0"/>
    <x v="0"/>
    <x v="0"/>
    <x v="0"/>
    <n v="38"/>
  </r>
  <r>
    <n v="4526"/>
    <x v="0"/>
    <n v="810799.74"/>
    <x v="0"/>
    <x v="1"/>
    <x v="0"/>
    <x v="0"/>
    <x v="0"/>
    <n v="47"/>
  </r>
  <r>
    <n v="4527"/>
    <x v="1"/>
    <n v="1143318.2"/>
    <x v="0"/>
    <x v="0"/>
    <x v="0"/>
    <x v="0"/>
    <x v="0"/>
    <n v="59"/>
  </r>
  <r>
    <n v="4528"/>
    <x v="0"/>
    <n v="297045"/>
    <x v="2"/>
    <x v="1"/>
    <x v="0"/>
    <x v="1"/>
    <x v="0"/>
    <n v="76"/>
  </r>
  <r>
    <n v="4529"/>
    <x v="0"/>
    <n v="365464"/>
    <x v="0"/>
    <x v="0"/>
    <x v="0"/>
    <x v="0"/>
    <x v="0"/>
    <n v="31"/>
  </r>
  <r>
    <n v="4530"/>
    <x v="1"/>
    <n v="1957708.6"/>
    <x v="0"/>
    <x v="0"/>
    <x v="0"/>
    <x v="0"/>
    <x v="0"/>
    <n v="52"/>
  </r>
  <r>
    <n v="4531"/>
    <x v="0"/>
    <n v="600000"/>
    <x v="0"/>
    <x v="1"/>
    <x v="0"/>
    <x v="0"/>
    <x v="0"/>
    <n v="32"/>
  </r>
  <r>
    <n v="4532"/>
    <x v="0"/>
    <n v="161084.29999999999"/>
    <x v="0"/>
    <x v="0"/>
    <x v="0"/>
    <x v="0"/>
    <x v="0"/>
    <n v="42"/>
  </r>
  <r>
    <n v="4533"/>
    <x v="0"/>
    <n v="31927.439999999999"/>
    <x v="0"/>
    <x v="1"/>
    <x v="0"/>
    <x v="1"/>
    <x v="0"/>
    <n v="36"/>
  </r>
  <r>
    <n v="4534"/>
    <x v="0"/>
    <n v="427590.98"/>
    <x v="0"/>
    <x v="1"/>
    <x v="0"/>
    <x v="0"/>
    <x v="1"/>
    <n v="61"/>
  </r>
  <r>
    <n v="4535"/>
    <x v="0"/>
    <n v="543427.36"/>
    <x v="0"/>
    <x v="1"/>
    <x v="0"/>
    <x v="0"/>
    <x v="0"/>
    <n v="27"/>
  </r>
  <r>
    <n v="4536"/>
    <x v="0"/>
    <n v="342059.63"/>
    <x v="0"/>
    <x v="1"/>
    <x v="0"/>
    <x v="0"/>
    <x v="0"/>
    <n v="49"/>
  </r>
  <r>
    <n v="4537"/>
    <x v="1"/>
    <n v="1870704.54"/>
    <x v="0"/>
    <x v="1"/>
    <x v="0"/>
    <x v="0"/>
    <x v="0"/>
    <n v="28"/>
  </r>
  <r>
    <n v="4538"/>
    <x v="0"/>
    <n v="317000"/>
    <x v="0"/>
    <x v="1"/>
    <x v="0"/>
    <x v="1"/>
    <x v="0"/>
    <n v="53"/>
  </r>
  <r>
    <n v="4539"/>
    <x v="1"/>
    <n v="403806.82"/>
    <x v="0"/>
    <x v="1"/>
    <x v="0"/>
    <x v="0"/>
    <x v="0"/>
    <n v="45"/>
  </r>
  <r>
    <n v="4540"/>
    <x v="1"/>
    <n v="1709089.1"/>
    <x v="0"/>
    <x v="0"/>
    <x v="0"/>
    <x v="0"/>
    <x v="0"/>
    <n v="49"/>
  </r>
  <r>
    <n v="4541"/>
    <x v="0"/>
    <n v="278030"/>
    <x v="4"/>
    <x v="1"/>
    <x v="0"/>
    <x v="0"/>
    <x v="0"/>
    <n v="43"/>
  </r>
  <r>
    <n v="4542"/>
    <x v="1"/>
    <n v="351531.84"/>
    <x v="0"/>
    <x v="1"/>
    <x v="0"/>
    <x v="0"/>
    <x v="0"/>
    <n v="35"/>
  </r>
  <r>
    <n v="4543"/>
    <x v="1"/>
    <n v="568492"/>
    <x v="0"/>
    <x v="0"/>
    <x v="0"/>
    <x v="0"/>
    <x v="0"/>
    <n v="28"/>
  </r>
  <r>
    <n v="4544"/>
    <x v="0"/>
    <n v="353607"/>
    <x v="0"/>
    <x v="1"/>
    <x v="0"/>
    <x v="0"/>
    <x v="0"/>
    <n v="51"/>
  </r>
  <r>
    <n v="4545"/>
    <x v="1"/>
    <n v="1932000"/>
    <x v="0"/>
    <x v="1"/>
    <x v="0"/>
    <x v="0"/>
    <x v="0"/>
    <n v="51"/>
  </r>
  <r>
    <n v="4546"/>
    <x v="1"/>
    <n v="560498"/>
    <x v="3"/>
    <x v="1"/>
    <x v="0"/>
    <x v="0"/>
    <x v="1"/>
    <n v="51"/>
  </r>
  <r>
    <n v="4547"/>
    <x v="0"/>
    <n v="566297"/>
    <x v="2"/>
    <x v="1"/>
    <x v="0"/>
    <x v="0"/>
    <x v="0"/>
    <n v="55"/>
  </r>
  <r>
    <n v="4548"/>
    <x v="1"/>
    <n v="133037.29999999999"/>
    <x v="0"/>
    <x v="0"/>
    <x v="0"/>
    <x v="0"/>
    <x v="0"/>
    <n v="25"/>
  </r>
  <r>
    <n v="4549"/>
    <x v="0"/>
    <n v="1848072"/>
    <x v="0"/>
    <x v="0"/>
    <x v="0"/>
    <x v="0"/>
    <x v="1"/>
    <n v="63"/>
  </r>
  <r>
    <n v="4550"/>
    <x v="0"/>
    <n v="1624745.95"/>
    <x v="0"/>
    <x v="1"/>
    <x v="0"/>
    <x v="0"/>
    <x v="0"/>
    <n v="38"/>
  </r>
  <r>
    <n v="4551"/>
    <x v="0"/>
    <n v="693063.36"/>
    <x v="0"/>
    <x v="1"/>
    <x v="0"/>
    <x v="0"/>
    <x v="0"/>
    <n v="45"/>
  </r>
  <r>
    <n v="4552"/>
    <x v="0"/>
    <n v="476566.67"/>
    <x v="0"/>
    <x v="1"/>
    <x v="0"/>
    <x v="0"/>
    <x v="0"/>
    <n v="33"/>
  </r>
  <r>
    <n v="4553"/>
    <x v="1"/>
    <n v="297429"/>
    <x v="3"/>
    <x v="1"/>
    <x v="0"/>
    <x v="0"/>
    <x v="1"/>
    <n v="65"/>
  </r>
  <r>
    <n v="4554"/>
    <x v="0"/>
    <n v="35530"/>
    <x v="0"/>
    <x v="1"/>
    <x v="0"/>
    <x v="1"/>
    <x v="0"/>
    <n v="37"/>
  </r>
  <r>
    <n v="4555"/>
    <x v="0"/>
    <n v="476562.94"/>
    <x v="0"/>
    <x v="1"/>
    <x v="0"/>
    <x v="1"/>
    <x v="0"/>
    <n v="32"/>
  </r>
  <r>
    <n v="4556"/>
    <x v="1"/>
    <n v="297046"/>
    <x v="2"/>
    <x v="1"/>
    <x v="0"/>
    <x v="1"/>
    <x v="0"/>
    <n v="38"/>
  </r>
  <r>
    <n v="4557"/>
    <x v="0"/>
    <n v="381640"/>
    <x v="0"/>
    <x v="1"/>
    <x v="0"/>
    <x v="0"/>
    <x v="0"/>
    <n v="53"/>
  </r>
  <r>
    <n v="4558"/>
    <x v="0"/>
    <n v="323296"/>
    <x v="2"/>
    <x v="1"/>
    <x v="0"/>
    <x v="0"/>
    <x v="0"/>
    <n v="31"/>
  </r>
  <r>
    <n v="4559"/>
    <x v="0"/>
    <n v="1730544"/>
    <x v="0"/>
    <x v="1"/>
    <x v="0"/>
    <x v="0"/>
    <x v="0"/>
    <n v="31"/>
  </r>
  <r>
    <n v="4560"/>
    <x v="0"/>
    <n v="670740"/>
    <x v="0"/>
    <x v="1"/>
    <x v="0"/>
    <x v="0"/>
    <x v="0"/>
    <n v="27"/>
  </r>
  <r>
    <n v="4561"/>
    <x v="0"/>
    <n v="290000"/>
    <x v="0"/>
    <x v="1"/>
    <x v="0"/>
    <x v="1"/>
    <x v="0"/>
    <n v="42"/>
  </r>
  <r>
    <n v="4562"/>
    <x v="0"/>
    <n v="542095.31999999995"/>
    <x v="1"/>
    <x v="0"/>
    <x v="0"/>
    <x v="0"/>
    <x v="0"/>
    <n v="64"/>
  </r>
  <r>
    <n v="4563"/>
    <x v="0"/>
    <n v="695574.7"/>
    <x v="0"/>
    <x v="1"/>
    <x v="0"/>
    <x v="0"/>
    <x v="0"/>
    <n v="55"/>
  </r>
  <r>
    <n v="4564"/>
    <x v="0"/>
    <n v="299784"/>
    <x v="3"/>
    <x v="1"/>
    <x v="0"/>
    <x v="0"/>
    <x v="0"/>
    <n v="39"/>
  </r>
  <r>
    <n v="4565"/>
    <x v="0"/>
    <n v="1166115"/>
    <x v="0"/>
    <x v="0"/>
    <x v="0"/>
    <x v="0"/>
    <x v="1"/>
    <n v="64"/>
  </r>
  <r>
    <n v="4566"/>
    <x v="0"/>
    <n v="300018"/>
    <x v="3"/>
    <x v="1"/>
    <x v="0"/>
    <x v="0"/>
    <x v="1"/>
    <n v="51"/>
  </r>
  <r>
    <n v="4567"/>
    <x v="0"/>
    <n v="524236.19"/>
    <x v="0"/>
    <x v="1"/>
    <x v="0"/>
    <x v="0"/>
    <x v="0"/>
    <n v="54"/>
  </r>
  <r>
    <n v="4568"/>
    <x v="1"/>
    <n v="298155"/>
    <x v="2"/>
    <x v="1"/>
    <x v="0"/>
    <x v="0"/>
    <x v="0"/>
    <n v="75"/>
  </r>
  <r>
    <n v="4569"/>
    <x v="0"/>
    <n v="347501.19"/>
    <x v="0"/>
    <x v="1"/>
    <x v="0"/>
    <x v="0"/>
    <x v="0"/>
    <n v="68"/>
  </r>
  <r>
    <n v="4570"/>
    <x v="0"/>
    <n v="280000"/>
    <x v="0"/>
    <x v="1"/>
    <x v="0"/>
    <x v="0"/>
    <x v="0"/>
    <n v="24"/>
  </r>
  <r>
    <n v="4571"/>
    <x v="0"/>
    <n v="350112.18"/>
    <x v="0"/>
    <x v="1"/>
    <x v="0"/>
    <x v="0"/>
    <x v="0"/>
    <n v="29"/>
  </r>
  <r>
    <n v="4572"/>
    <x v="1"/>
    <n v="815000"/>
    <x v="0"/>
    <x v="1"/>
    <x v="0"/>
    <x v="0"/>
    <x v="0"/>
    <n v="28"/>
  </r>
  <r>
    <n v="4573"/>
    <x v="0"/>
    <n v="1207124"/>
    <x v="2"/>
    <x v="1"/>
    <x v="0"/>
    <x v="0"/>
    <x v="0"/>
    <n v="52"/>
  </r>
  <r>
    <n v="4574"/>
    <x v="0"/>
    <n v="860750.63"/>
    <x v="0"/>
    <x v="1"/>
    <x v="0"/>
    <x v="0"/>
    <x v="0"/>
    <n v="25"/>
  </r>
  <r>
    <n v="4575"/>
    <x v="0"/>
    <n v="278030"/>
    <x v="3"/>
    <x v="1"/>
    <x v="0"/>
    <x v="0"/>
    <x v="0"/>
    <n v="35"/>
  </r>
  <r>
    <n v="4576"/>
    <x v="0"/>
    <n v="297046"/>
    <x v="2"/>
    <x v="1"/>
    <x v="0"/>
    <x v="0"/>
    <x v="0"/>
    <n v="56"/>
  </r>
  <r>
    <n v="4577"/>
    <x v="1"/>
    <n v="391916.75"/>
    <x v="0"/>
    <x v="1"/>
    <x v="0"/>
    <x v="1"/>
    <x v="0"/>
    <n v="33"/>
  </r>
  <r>
    <n v="4578"/>
    <x v="0"/>
    <n v="442458"/>
    <x v="0"/>
    <x v="1"/>
    <x v="0"/>
    <x v="1"/>
    <x v="0"/>
    <n v="27"/>
  </r>
  <r>
    <n v="4579"/>
    <x v="0"/>
    <n v="639148"/>
    <x v="3"/>
    <x v="1"/>
    <x v="0"/>
    <x v="0"/>
    <x v="1"/>
    <n v="42"/>
  </r>
  <r>
    <n v="4580"/>
    <x v="0"/>
    <n v="46091.09"/>
    <x v="0"/>
    <x v="1"/>
    <x v="0"/>
    <x v="0"/>
    <x v="0"/>
    <n v="43"/>
  </r>
  <r>
    <n v="4581"/>
    <x v="1"/>
    <n v="361420"/>
    <x v="3"/>
    <x v="1"/>
    <x v="0"/>
    <x v="0"/>
    <x v="1"/>
    <n v="52"/>
  </r>
  <r>
    <n v="4582"/>
    <x v="0"/>
    <n v="301853"/>
    <x v="3"/>
    <x v="1"/>
    <x v="0"/>
    <x v="0"/>
    <x v="0"/>
    <n v="25"/>
  </r>
  <r>
    <n v="4583"/>
    <x v="0"/>
    <n v="263622.26"/>
    <x v="0"/>
    <x v="1"/>
    <x v="0"/>
    <x v="0"/>
    <x v="0"/>
    <n v="20"/>
  </r>
  <r>
    <n v="4584"/>
    <x v="0"/>
    <n v="511600"/>
    <x v="0"/>
    <x v="1"/>
    <x v="0"/>
    <x v="0"/>
    <x v="0"/>
    <n v="22"/>
  </r>
  <r>
    <n v="4585"/>
    <x v="1"/>
    <n v="831771.12"/>
    <x v="0"/>
    <x v="1"/>
    <x v="0"/>
    <x v="0"/>
    <x v="0"/>
    <n v="29"/>
  </r>
  <r>
    <n v="4586"/>
    <x v="1"/>
    <n v="297045"/>
    <x v="2"/>
    <x v="1"/>
    <x v="0"/>
    <x v="0"/>
    <x v="0"/>
    <n v="20"/>
  </r>
  <r>
    <n v="4587"/>
    <x v="0"/>
    <n v="518519"/>
    <x v="3"/>
    <x v="1"/>
    <x v="0"/>
    <x v="0"/>
    <x v="1"/>
    <n v="43"/>
  </r>
  <r>
    <n v="4588"/>
    <x v="0"/>
    <n v="239200"/>
    <x v="0"/>
    <x v="1"/>
    <x v="0"/>
    <x v="0"/>
    <x v="0"/>
    <n v="27"/>
  </r>
  <r>
    <n v="4589"/>
    <x v="0"/>
    <n v="445567"/>
    <x v="3"/>
    <x v="1"/>
    <x v="0"/>
    <x v="0"/>
    <x v="0"/>
    <n v="46"/>
  </r>
  <r>
    <n v="4590"/>
    <x v="1"/>
    <n v="211216"/>
    <x v="0"/>
    <x v="0"/>
    <x v="0"/>
    <x v="0"/>
    <x v="0"/>
    <n v="34"/>
  </r>
  <r>
    <n v="4591"/>
    <x v="0"/>
    <n v="410000.02"/>
    <x v="0"/>
    <x v="1"/>
    <x v="0"/>
    <x v="0"/>
    <x v="0"/>
    <n v="25"/>
  </r>
  <r>
    <n v="4592"/>
    <x v="0"/>
    <n v="3325777.9"/>
    <x v="0"/>
    <x v="0"/>
    <x v="0"/>
    <x v="0"/>
    <x v="0"/>
    <n v="62"/>
  </r>
  <r>
    <n v="4593"/>
    <x v="1"/>
    <n v="306669.62"/>
    <x v="0"/>
    <x v="0"/>
    <x v="0"/>
    <x v="1"/>
    <x v="0"/>
    <n v="49"/>
  </r>
  <r>
    <n v="4594"/>
    <x v="1"/>
    <n v="405464.55"/>
    <x v="0"/>
    <x v="1"/>
    <x v="0"/>
    <x v="0"/>
    <x v="0"/>
    <n v="35"/>
  </r>
  <r>
    <n v="4595"/>
    <x v="1"/>
    <n v="560987.56000000006"/>
    <x v="1"/>
    <x v="0"/>
    <x v="0"/>
    <x v="0"/>
    <x v="0"/>
    <n v="69"/>
  </r>
  <r>
    <n v="4596"/>
    <x v="0"/>
    <n v="374731.55"/>
    <x v="0"/>
    <x v="1"/>
    <x v="0"/>
    <x v="1"/>
    <x v="0"/>
    <n v="36"/>
  </r>
  <r>
    <n v="4597"/>
    <x v="0"/>
    <n v="650000"/>
    <x v="0"/>
    <x v="1"/>
    <x v="0"/>
    <x v="0"/>
    <x v="0"/>
    <n v="45"/>
  </r>
  <r>
    <n v="4598"/>
    <x v="0"/>
    <n v="358640"/>
    <x v="2"/>
    <x v="1"/>
    <x v="0"/>
    <x v="1"/>
    <x v="0"/>
    <n v="29"/>
  </r>
  <r>
    <n v="4599"/>
    <x v="0"/>
    <n v="838786.3"/>
    <x v="0"/>
    <x v="1"/>
    <x v="0"/>
    <x v="0"/>
    <x v="0"/>
    <n v="79"/>
  </r>
  <r>
    <n v="4600"/>
    <x v="0"/>
    <n v="34458"/>
    <x v="0"/>
    <x v="1"/>
    <x v="0"/>
    <x v="0"/>
    <x v="0"/>
    <n v="43"/>
  </r>
  <r>
    <n v="4601"/>
    <x v="0"/>
    <n v="640000"/>
    <x v="0"/>
    <x v="1"/>
    <x v="0"/>
    <x v="1"/>
    <x v="0"/>
    <n v="44"/>
  </r>
  <r>
    <n v="4602"/>
    <x v="1"/>
    <n v="736259"/>
    <x v="1"/>
    <x v="0"/>
    <x v="0"/>
    <x v="0"/>
    <x v="0"/>
    <n v="82"/>
  </r>
  <r>
    <n v="4603"/>
    <x v="0"/>
    <n v="366300"/>
    <x v="0"/>
    <x v="1"/>
    <x v="0"/>
    <x v="1"/>
    <x v="0"/>
    <n v="27"/>
  </r>
  <r>
    <n v="4604"/>
    <x v="1"/>
    <n v="989476.56"/>
    <x v="0"/>
    <x v="0"/>
    <x v="0"/>
    <x v="0"/>
    <x v="0"/>
    <n v="31"/>
  </r>
  <r>
    <n v="4605"/>
    <x v="0"/>
    <n v="664852.56000000006"/>
    <x v="0"/>
    <x v="0"/>
    <x v="0"/>
    <x v="0"/>
    <x v="0"/>
    <n v="57"/>
  </r>
  <r>
    <n v="4606"/>
    <x v="1"/>
    <n v="355573.78"/>
    <x v="0"/>
    <x v="1"/>
    <x v="0"/>
    <x v="0"/>
    <x v="0"/>
    <n v="33"/>
  </r>
  <r>
    <n v="4607"/>
    <x v="1"/>
    <n v="353478.67"/>
    <x v="0"/>
    <x v="1"/>
    <x v="0"/>
    <x v="0"/>
    <x v="0"/>
    <n v="26"/>
  </r>
  <r>
    <n v="4608"/>
    <x v="0"/>
    <n v="308439"/>
    <x v="2"/>
    <x v="1"/>
    <x v="0"/>
    <x v="1"/>
    <x v="0"/>
    <n v="88"/>
  </r>
  <r>
    <n v="4609"/>
    <x v="0"/>
    <n v="278030"/>
    <x v="4"/>
    <x v="1"/>
    <x v="0"/>
    <x v="0"/>
    <x v="0"/>
    <n v="52"/>
  </r>
  <r>
    <n v="4610"/>
    <x v="1"/>
    <n v="445567"/>
    <x v="2"/>
    <x v="1"/>
    <x v="1"/>
    <x v="0"/>
    <x v="0"/>
    <n v="78"/>
  </r>
  <r>
    <n v="4611"/>
    <x v="0"/>
    <n v="390662.05"/>
    <x v="0"/>
    <x v="1"/>
    <x v="0"/>
    <x v="0"/>
    <x v="1"/>
    <n v="35"/>
  </r>
  <r>
    <n v="4612"/>
    <x v="0"/>
    <n v="212000"/>
    <x v="0"/>
    <x v="1"/>
    <x v="0"/>
    <x v="0"/>
    <x v="0"/>
    <n v="24"/>
  </r>
  <r>
    <n v="4613"/>
    <x v="1"/>
    <n v="308568"/>
    <x v="3"/>
    <x v="1"/>
    <x v="0"/>
    <x v="0"/>
    <x v="1"/>
    <n v="50"/>
  </r>
  <r>
    <n v="4614"/>
    <x v="0"/>
    <n v="560465"/>
    <x v="3"/>
    <x v="1"/>
    <x v="0"/>
    <x v="0"/>
    <x v="1"/>
    <n v="34"/>
  </r>
  <r>
    <n v="4615"/>
    <x v="1"/>
    <n v="323296"/>
    <x v="3"/>
    <x v="1"/>
    <x v="0"/>
    <x v="0"/>
    <x v="1"/>
    <n v="48"/>
  </r>
  <r>
    <n v="4616"/>
    <x v="0"/>
    <n v="392034"/>
    <x v="0"/>
    <x v="1"/>
    <x v="0"/>
    <x v="0"/>
    <x v="0"/>
    <n v="42"/>
  </r>
  <r>
    <n v="4617"/>
    <x v="1"/>
    <n v="1700000"/>
    <x v="0"/>
    <x v="1"/>
    <x v="0"/>
    <x v="0"/>
    <x v="0"/>
    <n v="22"/>
  </r>
  <r>
    <n v="4618"/>
    <x v="1"/>
    <n v="674375"/>
    <x v="0"/>
    <x v="1"/>
    <x v="0"/>
    <x v="0"/>
    <x v="0"/>
    <n v="37"/>
  </r>
  <r>
    <n v="4619"/>
    <x v="0"/>
    <n v="402257.7"/>
    <x v="0"/>
    <x v="1"/>
    <x v="0"/>
    <x v="0"/>
    <x v="0"/>
    <n v="50"/>
  </r>
  <r>
    <n v="4620"/>
    <x v="0"/>
    <n v="445433"/>
    <x v="0"/>
    <x v="1"/>
    <x v="0"/>
    <x v="0"/>
    <x v="0"/>
    <n v="31"/>
  </r>
  <r>
    <n v="4621"/>
    <x v="1"/>
    <n v="605498"/>
    <x v="0"/>
    <x v="1"/>
    <x v="0"/>
    <x v="0"/>
    <x v="0"/>
    <n v="26"/>
  </r>
  <r>
    <n v="4622"/>
    <x v="1"/>
    <n v="897388"/>
    <x v="0"/>
    <x v="0"/>
    <x v="0"/>
    <x v="0"/>
    <x v="1"/>
    <n v="48"/>
  </r>
  <r>
    <n v="4623"/>
    <x v="1"/>
    <n v="1167986"/>
    <x v="0"/>
    <x v="0"/>
    <x v="0"/>
    <x v="0"/>
    <x v="1"/>
    <n v="61"/>
  </r>
  <r>
    <n v="4624"/>
    <x v="0"/>
    <n v="509509"/>
    <x v="3"/>
    <x v="1"/>
    <x v="0"/>
    <x v="1"/>
    <x v="0"/>
    <n v="30"/>
  </r>
  <r>
    <n v="4625"/>
    <x v="0"/>
    <n v="609986"/>
    <x v="0"/>
    <x v="1"/>
    <x v="0"/>
    <x v="0"/>
    <x v="0"/>
    <n v="26"/>
  </r>
  <r>
    <n v="4626"/>
    <x v="1"/>
    <n v="775258.33"/>
    <x v="0"/>
    <x v="1"/>
    <x v="0"/>
    <x v="0"/>
    <x v="0"/>
    <n v="23"/>
  </r>
  <r>
    <n v="4627"/>
    <x v="0"/>
    <n v="541379.75"/>
    <x v="0"/>
    <x v="1"/>
    <x v="0"/>
    <x v="1"/>
    <x v="0"/>
    <n v="77"/>
  </r>
  <r>
    <n v="4628"/>
    <x v="1"/>
    <n v="426935.93"/>
    <x v="0"/>
    <x v="1"/>
    <x v="0"/>
    <x v="0"/>
    <x v="0"/>
    <n v="28"/>
  </r>
  <r>
    <n v="4629"/>
    <x v="0"/>
    <n v="13780"/>
    <x v="0"/>
    <x v="1"/>
    <x v="0"/>
    <x v="0"/>
    <x v="0"/>
    <n v="38"/>
  </r>
  <r>
    <n v="4630"/>
    <x v="0"/>
    <n v="300018"/>
    <x v="3"/>
    <x v="1"/>
    <x v="0"/>
    <x v="0"/>
    <x v="1"/>
    <n v="53"/>
  </r>
  <r>
    <n v="4631"/>
    <x v="0"/>
    <n v="1162023.5"/>
    <x v="0"/>
    <x v="0"/>
    <x v="0"/>
    <x v="0"/>
    <x v="0"/>
    <n v="38"/>
  </r>
  <r>
    <n v="4632"/>
    <x v="1"/>
    <n v="297973.5"/>
    <x v="0"/>
    <x v="0"/>
    <x v="0"/>
    <x v="0"/>
    <x v="0"/>
    <n v="25"/>
  </r>
  <r>
    <n v="4633"/>
    <x v="0"/>
    <n v="311901.48"/>
    <x v="0"/>
    <x v="1"/>
    <x v="0"/>
    <x v="0"/>
    <x v="0"/>
    <n v="22"/>
  </r>
  <r>
    <n v="4634"/>
    <x v="0"/>
    <n v="493312.35"/>
    <x v="0"/>
    <x v="1"/>
    <x v="0"/>
    <x v="0"/>
    <x v="0"/>
    <n v="51"/>
  </r>
  <r>
    <n v="4635"/>
    <x v="1"/>
    <n v="1717983"/>
    <x v="1"/>
    <x v="0"/>
    <x v="0"/>
    <x v="0"/>
    <x v="0"/>
    <n v="68"/>
  </r>
  <r>
    <n v="4636"/>
    <x v="1"/>
    <n v="343953"/>
    <x v="0"/>
    <x v="1"/>
    <x v="0"/>
    <x v="0"/>
    <x v="0"/>
    <n v="42"/>
  </r>
  <r>
    <n v="4637"/>
    <x v="0"/>
    <n v="2766444.9"/>
    <x v="0"/>
    <x v="1"/>
    <x v="0"/>
    <x v="0"/>
    <x v="0"/>
    <n v="37"/>
  </r>
  <r>
    <n v="4638"/>
    <x v="1"/>
    <n v="634886.40000000002"/>
    <x v="0"/>
    <x v="0"/>
    <x v="0"/>
    <x v="0"/>
    <x v="0"/>
    <n v="39"/>
  </r>
  <r>
    <n v="4639"/>
    <x v="0"/>
    <n v="297046"/>
    <x v="2"/>
    <x v="1"/>
    <x v="0"/>
    <x v="0"/>
    <x v="1"/>
    <n v="64"/>
  </r>
  <r>
    <n v="4640"/>
    <x v="1"/>
    <n v="1337734.1000000001"/>
    <x v="0"/>
    <x v="1"/>
    <x v="0"/>
    <x v="0"/>
    <x v="0"/>
    <n v="26"/>
  </r>
  <r>
    <n v="4641"/>
    <x v="0"/>
    <n v="193905.3"/>
    <x v="0"/>
    <x v="0"/>
    <x v="0"/>
    <x v="0"/>
    <x v="0"/>
    <n v="51"/>
  </r>
  <r>
    <n v="4642"/>
    <x v="1"/>
    <n v="696716"/>
    <x v="0"/>
    <x v="0"/>
    <x v="0"/>
    <x v="0"/>
    <x v="1"/>
    <n v="35"/>
  </r>
  <r>
    <n v="4643"/>
    <x v="0"/>
    <n v="312000"/>
    <x v="0"/>
    <x v="1"/>
    <x v="0"/>
    <x v="1"/>
    <x v="0"/>
    <n v="35"/>
  </r>
  <r>
    <n v="4644"/>
    <x v="0"/>
    <n v="297045"/>
    <x v="3"/>
    <x v="1"/>
    <x v="0"/>
    <x v="0"/>
    <x v="0"/>
    <n v="30"/>
  </r>
  <r>
    <n v="4645"/>
    <x v="1"/>
    <n v="295203"/>
    <x v="3"/>
    <x v="1"/>
    <x v="0"/>
    <x v="1"/>
    <x v="1"/>
    <n v="35"/>
  </r>
  <r>
    <n v="4646"/>
    <x v="1"/>
    <n v="392686"/>
    <x v="0"/>
    <x v="0"/>
    <x v="0"/>
    <x v="0"/>
    <x v="0"/>
    <n v="56"/>
  </r>
  <r>
    <n v="4647"/>
    <x v="0"/>
    <n v="1544128"/>
    <x v="0"/>
    <x v="0"/>
    <x v="0"/>
    <x v="0"/>
    <x v="0"/>
    <n v="49"/>
  </r>
  <r>
    <n v="4648"/>
    <x v="0"/>
    <n v="25000"/>
    <x v="0"/>
    <x v="1"/>
    <x v="0"/>
    <x v="0"/>
    <x v="0"/>
    <n v="24"/>
  </r>
  <r>
    <n v="4649"/>
    <x v="0"/>
    <n v="589772.12"/>
    <x v="0"/>
    <x v="1"/>
    <x v="0"/>
    <x v="0"/>
    <x v="0"/>
    <n v="23"/>
  </r>
  <r>
    <n v="4650"/>
    <x v="0"/>
    <n v="297045"/>
    <x v="2"/>
    <x v="1"/>
    <x v="0"/>
    <x v="1"/>
    <x v="0"/>
    <n v="62"/>
  </r>
  <r>
    <n v="4651"/>
    <x v="0"/>
    <n v="640424.22"/>
    <x v="0"/>
    <x v="1"/>
    <x v="0"/>
    <x v="0"/>
    <x v="0"/>
    <n v="37"/>
  </r>
  <r>
    <n v="4652"/>
    <x v="0"/>
    <n v="332791"/>
    <x v="0"/>
    <x v="1"/>
    <x v="0"/>
    <x v="0"/>
    <x v="1"/>
    <n v="37"/>
  </r>
  <r>
    <n v="4653"/>
    <x v="0"/>
    <n v="297046"/>
    <x v="3"/>
    <x v="1"/>
    <x v="0"/>
    <x v="0"/>
    <x v="1"/>
    <n v="55"/>
  </r>
  <r>
    <n v="4654"/>
    <x v="0"/>
    <n v="424277"/>
    <x v="3"/>
    <x v="1"/>
    <x v="0"/>
    <x v="0"/>
    <x v="1"/>
    <n v="49"/>
  </r>
  <r>
    <n v="4655"/>
    <x v="1"/>
    <n v="462065"/>
    <x v="0"/>
    <x v="1"/>
    <x v="0"/>
    <x v="0"/>
    <x v="0"/>
    <n v="31"/>
  </r>
  <r>
    <n v="4656"/>
    <x v="0"/>
    <n v="914169.91"/>
    <x v="0"/>
    <x v="1"/>
    <x v="0"/>
    <x v="0"/>
    <x v="0"/>
    <n v="40"/>
  </r>
  <r>
    <n v="4657"/>
    <x v="0"/>
    <n v="550000"/>
    <x v="0"/>
    <x v="1"/>
    <x v="0"/>
    <x v="0"/>
    <x v="1"/>
    <n v="34"/>
  </r>
  <r>
    <n v="4658"/>
    <x v="1"/>
    <n v="763375.1"/>
    <x v="0"/>
    <x v="0"/>
    <x v="0"/>
    <x v="0"/>
    <x v="0"/>
    <n v="35"/>
  </r>
  <r>
    <n v="4659"/>
    <x v="1"/>
    <n v="450000"/>
    <x v="0"/>
    <x v="1"/>
    <x v="0"/>
    <x v="0"/>
    <x v="0"/>
    <n v="22"/>
  </r>
  <r>
    <n v="4660"/>
    <x v="0"/>
    <n v="123924"/>
    <x v="0"/>
    <x v="1"/>
    <x v="0"/>
    <x v="0"/>
    <x v="0"/>
    <n v="19"/>
  </r>
  <r>
    <n v="4661"/>
    <x v="0"/>
    <n v="391012.95"/>
    <x v="0"/>
    <x v="1"/>
    <x v="0"/>
    <x v="0"/>
    <x v="0"/>
    <n v="21"/>
  </r>
  <r>
    <n v="4662"/>
    <x v="0"/>
    <n v="364900"/>
    <x v="0"/>
    <x v="1"/>
    <x v="0"/>
    <x v="1"/>
    <x v="0"/>
    <n v="62"/>
  </r>
  <r>
    <n v="4663"/>
    <x v="0"/>
    <n v="796069"/>
    <x v="0"/>
    <x v="0"/>
    <x v="0"/>
    <x v="0"/>
    <x v="0"/>
    <n v="38"/>
  </r>
  <r>
    <n v="4664"/>
    <x v="0"/>
    <n v="962757.1"/>
    <x v="1"/>
    <x v="0"/>
    <x v="0"/>
    <x v="0"/>
    <x v="0"/>
    <n v="63"/>
  </r>
  <r>
    <n v="4665"/>
    <x v="0"/>
    <n v="1453308"/>
    <x v="1"/>
    <x v="0"/>
    <x v="0"/>
    <x v="0"/>
    <x v="0"/>
    <n v="70"/>
  </r>
  <r>
    <n v="4666"/>
    <x v="0"/>
    <n v="746556.41"/>
    <x v="0"/>
    <x v="0"/>
    <x v="0"/>
    <x v="0"/>
    <x v="0"/>
    <n v="30"/>
  </r>
  <r>
    <n v="4667"/>
    <x v="0"/>
    <n v="1422542.7"/>
    <x v="0"/>
    <x v="0"/>
    <x v="0"/>
    <x v="0"/>
    <x v="0"/>
    <n v="60"/>
  </r>
  <r>
    <n v="4668"/>
    <x v="0"/>
    <n v="1417996.5"/>
    <x v="0"/>
    <x v="0"/>
    <x v="0"/>
    <x v="0"/>
    <x v="0"/>
    <n v="32"/>
  </r>
  <r>
    <n v="4669"/>
    <x v="1"/>
    <n v="375882.38"/>
    <x v="0"/>
    <x v="1"/>
    <x v="0"/>
    <x v="1"/>
    <x v="0"/>
    <n v="56"/>
  </r>
  <r>
    <n v="4670"/>
    <x v="1"/>
    <n v="348148"/>
    <x v="1"/>
    <x v="0"/>
    <x v="0"/>
    <x v="0"/>
    <x v="0"/>
    <n v="83"/>
  </r>
  <r>
    <n v="4671"/>
    <x v="1"/>
    <n v="1564419"/>
    <x v="0"/>
    <x v="1"/>
    <x v="0"/>
    <x v="0"/>
    <x v="0"/>
    <n v="43"/>
  </r>
  <r>
    <n v="4672"/>
    <x v="0"/>
    <n v="298054"/>
    <x v="2"/>
    <x v="1"/>
    <x v="1"/>
    <x v="0"/>
    <x v="1"/>
    <n v="28"/>
  </r>
  <r>
    <n v="4673"/>
    <x v="0"/>
    <n v="535643.15"/>
    <x v="0"/>
    <x v="1"/>
    <x v="0"/>
    <x v="0"/>
    <x v="0"/>
    <n v="31"/>
  </r>
  <r>
    <n v="4674"/>
    <x v="0"/>
    <n v="835000"/>
    <x v="0"/>
    <x v="1"/>
    <x v="0"/>
    <x v="0"/>
    <x v="0"/>
    <n v="32"/>
  </r>
  <r>
    <n v="4675"/>
    <x v="1"/>
    <n v="297046"/>
    <x v="2"/>
    <x v="1"/>
    <x v="0"/>
    <x v="0"/>
    <x v="0"/>
    <n v="25"/>
  </r>
  <r>
    <n v="4676"/>
    <x v="0"/>
    <n v="185000"/>
    <x v="0"/>
    <x v="1"/>
    <x v="0"/>
    <x v="0"/>
    <x v="0"/>
    <n v="58"/>
  </r>
  <r>
    <n v="4677"/>
    <x v="0"/>
    <n v="117100.8"/>
    <x v="0"/>
    <x v="1"/>
    <x v="0"/>
    <x v="0"/>
    <x v="0"/>
    <n v="30"/>
  </r>
  <r>
    <n v="4678"/>
    <x v="1"/>
    <n v="515840"/>
    <x v="0"/>
    <x v="1"/>
    <x v="0"/>
    <x v="0"/>
    <x v="0"/>
    <n v="35"/>
  </r>
  <r>
    <n v="4679"/>
    <x v="1"/>
    <n v="817600"/>
    <x v="0"/>
    <x v="1"/>
    <x v="0"/>
    <x v="0"/>
    <x v="0"/>
    <n v="23"/>
  </r>
  <r>
    <n v="4680"/>
    <x v="0"/>
    <n v="424222"/>
    <x v="0"/>
    <x v="1"/>
    <x v="0"/>
    <x v="0"/>
    <x v="0"/>
    <n v="59"/>
  </r>
  <r>
    <n v="4681"/>
    <x v="0"/>
    <n v="298548"/>
    <x v="4"/>
    <x v="1"/>
    <x v="0"/>
    <x v="0"/>
    <x v="0"/>
    <n v="60"/>
  </r>
  <r>
    <n v="4682"/>
    <x v="0"/>
    <n v="408978.27"/>
    <x v="0"/>
    <x v="1"/>
    <x v="0"/>
    <x v="1"/>
    <x v="0"/>
    <n v="27"/>
  </r>
  <r>
    <n v="4683"/>
    <x v="0"/>
    <n v="445000"/>
    <x v="0"/>
    <x v="1"/>
    <x v="0"/>
    <x v="1"/>
    <x v="0"/>
    <n v="34"/>
  </r>
  <r>
    <n v="4684"/>
    <x v="0"/>
    <n v="534683"/>
    <x v="3"/>
    <x v="1"/>
    <x v="0"/>
    <x v="0"/>
    <x v="1"/>
    <n v="62"/>
  </r>
  <r>
    <n v="4685"/>
    <x v="1"/>
    <n v="544761.14"/>
    <x v="0"/>
    <x v="1"/>
    <x v="0"/>
    <x v="0"/>
    <x v="0"/>
    <n v="35"/>
  </r>
  <r>
    <n v="4686"/>
    <x v="1"/>
    <n v="360000"/>
    <x v="0"/>
    <x v="1"/>
    <x v="0"/>
    <x v="0"/>
    <x v="0"/>
    <n v="27"/>
  </r>
  <r>
    <n v="4687"/>
    <x v="0"/>
    <n v="339594"/>
    <x v="0"/>
    <x v="1"/>
    <x v="0"/>
    <x v="0"/>
    <x v="0"/>
    <n v="24"/>
  </r>
  <r>
    <n v="4688"/>
    <x v="1"/>
    <n v="608956"/>
    <x v="0"/>
    <x v="1"/>
    <x v="0"/>
    <x v="0"/>
    <x v="0"/>
    <n v="35"/>
  </r>
  <r>
    <n v="4689"/>
    <x v="1"/>
    <n v="149134.75"/>
    <x v="0"/>
    <x v="1"/>
    <x v="0"/>
    <x v="0"/>
    <x v="0"/>
    <n v="44"/>
  </r>
  <r>
    <n v="4690"/>
    <x v="0"/>
    <n v="603283.5"/>
    <x v="0"/>
    <x v="0"/>
    <x v="0"/>
    <x v="0"/>
    <x v="0"/>
    <n v="30"/>
  </r>
  <r>
    <n v="4691"/>
    <x v="0"/>
    <n v="897359.35999999999"/>
    <x v="0"/>
    <x v="1"/>
    <x v="0"/>
    <x v="0"/>
    <x v="0"/>
    <n v="23"/>
  </r>
  <r>
    <n v="4692"/>
    <x v="1"/>
    <n v="297046"/>
    <x v="2"/>
    <x v="1"/>
    <x v="0"/>
    <x v="0"/>
    <x v="0"/>
    <n v="48"/>
  </r>
  <r>
    <n v="4693"/>
    <x v="1"/>
    <n v="883830.32"/>
    <x v="0"/>
    <x v="0"/>
    <x v="0"/>
    <x v="0"/>
    <x v="0"/>
    <n v="40"/>
  </r>
  <r>
    <n v="4694"/>
    <x v="0"/>
    <n v="8962309"/>
    <x v="1"/>
    <x v="0"/>
    <x v="0"/>
    <x v="0"/>
    <x v="0"/>
    <n v="68"/>
  </r>
  <r>
    <n v="4695"/>
    <x v="0"/>
    <n v="297046"/>
    <x v="2"/>
    <x v="1"/>
    <x v="0"/>
    <x v="0"/>
    <x v="1"/>
    <n v="54"/>
  </r>
  <r>
    <n v="4696"/>
    <x v="0"/>
    <n v="432301.35"/>
    <x v="0"/>
    <x v="1"/>
    <x v="0"/>
    <x v="0"/>
    <x v="0"/>
    <n v="30"/>
  </r>
  <r>
    <n v="4697"/>
    <x v="0"/>
    <n v="578941.44999999995"/>
    <x v="0"/>
    <x v="1"/>
    <x v="0"/>
    <x v="0"/>
    <x v="0"/>
    <n v="23"/>
  </r>
  <r>
    <n v="4698"/>
    <x v="1"/>
    <n v="2923075.5"/>
    <x v="0"/>
    <x v="0"/>
    <x v="0"/>
    <x v="0"/>
    <x v="0"/>
    <n v="53"/>
  </r>
  <r>
    <n v="4699"/>
    <x v="1"/>
    <n v="540376"/>
    <x v="0"/>
    <x v="1"/>
    <x v="0"/>
    <x v="0"/>
    <x v="0"/>
    <n v="35"/>
  </r>
  <r>
    <n v="4700"/>
    <x v="1"/>
    <n v="1040470"/>
    <x v="0"/>
    <x v="0"/>
    <x v="0"/>
    <x v="0"/>
    <x v="1"/>
    <n v="53"/>
  </r>
  <r>
    <n v="4701"/>
    <x v="0"/>
    <n v="297046"/>
    <x v="3"/>
    <x v="1"/>
    <x v="0"/>
    <x v="0"/>
    <x v="0"/>
    <n v="21"/>
  </r>
  <r>
    <n v="4702"/>
    <x v="0"/>
    <n v="500136.83"/>
    <x v="0"/>
    <x v="1"/>
    <x v="0"/>
    <x v="0"/>
    <x v="0"/>
    <n v="35"/>
  </r>
  <r>
    <n v="4703"/>
    <x v="0"/>
    <n v="353539"/>
    <x v="3"/>
    <x v="1"/>
    <x v="0"/>
    <x v="0"/>
    <x v="0"/>
    <n v="56"/>
  </r>
  <r>
    <n v="4704"/>
    <x v="0"/>
    <n v="450677.08"/>
    <x v="0"/>
    <x v="1"/>
    <x v="0"/>
    <x v="0"/>
    <x v="0"/>
    <n v="28"/>
  </r>
  <r>
    <n v="4705"/>
    <x v="0"/>
    <n v="65449"/>
    <x v="0"/>
    <x v="1"/>
    <x v="0"/>
    <x v="1"/>
    <x v="0"/>
    <n v="59"/>
  </r>
  <r>
    <n v="4706"/>
    <x v="0"/>
    <n v="505464"/>
    <x v="3"/>
    <x v="1"/>
    <x v="0"/>
    <x v="0"/>
    <x v="0"/>
    <n v="61"/>
  </r>
  <r>
    <n v="4707"/>
    <x v="0"/>
    <n v="1594555.67"/>
    <x v="0"/>
    <x v="0"/>
    <x v="0"/>
    <x v="0"/>
    <x v="0"/>
    <n v="49"/>
  </r>
  <r>
    <n v="4708"/>
    <x v="1"/>
    <n v="359544.27"/>
    <x v="6"/>
    <x v="1"/>
    <x v="0"/>
    <x v="1"/>
    <x v="0"/>
    <n v="44"/>
  </r>
  <r>
    <n v="4709"/>
    <x v="0"/>
    <n v="550000"/>
    <x v="0"/>
    <x v="1"/>
    <x v="0"/>
    <x v="0"/>
    <x v="0"/>
    <n v="39"/>
  </r>
  <r>
    <n v="4710"/>
    <x v="0"/>
    <n v="1482404.13"/>
    <x v="0"/>
    <x v="1"/>
    <x v="0"/>
    <x v="0"/>
    <x v="0"/>
    <n v="56"/>
  </r>
  <r>
    <n v="4711"/>
    <x v="0"/>
    <n v="562232.44999999995"/>
    <x v="0"/>
    <x v="0"/>
    <x v="0"/>
    <x v="0"/>
    <x v="0"/>
    <n v="47"/>
  </r>
  <r>
    <n v="4712"/>
    <x v="1"/>
    <n v="160481"/>
    <x v="0"/>
    <x v="0"/>
    <x v="0"/>
    <x v="0"/>
    <x v="0"/>
    <n v="26"/>
  </r>
  <r>
    <n v="4713"/>
    <x v="1"/>
    <n v="239681"/>
    <x v="0"/>
    <x v="1"/>
    <x v="0"/>
    <x v="0"/>
    <x v="0"/>
    <n v="34"/>
  </r>
  <r>
    <n v="4714"/>
    <x v="0"/>
    <n v="331398"/>
    <x v="0"/>
    <x v="1"/>
    <x v="0"/>
    <x v="0"/>
    <x v="0"/>
    <n v="30"/>
  </r>
  <r>
    <n v="4715"/>
    <x v="1"/>
    <n v="426396.51"/>
    <x v="0"/>
    <x v="1"/>
    <x v="0"/>
    <x v="0"/>
    <x v="0"/>
    <n v="22"/>
  </r>
  <r>
    <n v="4716"/>
    <x v="1"/>
    <n v="297046"/>
    <x v="2"/>
    <x v="1"/>
    <x v="0"/>
    <x v="1"/>
    <x v="0"/>
    <n v="27"/>
  </r>
  <r>
    <n v="4717"/>
    <x v="0"/>
    <n v="807660.97"/>
    <x v="0"/>
    <x v="1"/>
    <x v="0"/>
    <x v="0"/>
    <x v="0"/>
    <n v="28"/>
  </r>
  <r>
    <n v="4718"/>
    <x v="1"/>
    <n v="346508.45"/>
    <x v="0"/>
    <x v="1"/>
    <x v="0"/>
    <x v="0"/>
    <x v="0"/>
    <n v="46"/>
  </r>
  <r>
    <n v="4719"/>
    <x v="0"/>
    <n v="578500"/>
    <x v="0"/>
    <x v="1"/>
    <x v="0"/>
    <x v="1"/>
    <x v="0"/>
    <n v="56"/>
  </r>
  <r>
    <n v="4720"/>
    <x v="0"/>
    <n v="278030"/>
    <x v="4"/>
    <x v="1"/>
    <x v="0"/>
    <x v="0"/>
    <x v="0"/>
    <n v="36"/>
  </r>
  <r>
    <n v="4721"/>
    <x v="0"/>
    <n v="439367.6"/>
    <x v="0"/>
    <x v="1"/>
    <x v="0"/>
    <x v="1"/>
    <x v="0"/>
    <n v="57"/>
  </r>
  <r>
    <n v="4722"/>
    <x v="1"/>
    <n v="297046"/>
    <x v="2"/>
    <x v="1"/>
    <x v="0"/>
    <x v="0"/>
    <x v="0"/>
    <n v="41"/>
  </r>
  <r>
    <n v="4723"/>
    <x v="0"/>
    <n v="744485.75"/>
    <x v="0"/>
    <x v="0"/>
    <x v="0"/>
    <x v="0"/>
    <x v="0"/>
    <n v="54"/>
  </r>
  <r>
    <n v="4724"/>
    <x v="1"/>
    <n v="587429"/>
    <x v="0"/>
    <x v="1"/>
    <x v="0"/>
    <x v="0"/>
    <x v="0"/>
    <n v="43"/>
  </r>
  <r>
    <n v="4725"/>
    <x v="0"/>
    <n v="297045"/>
    <x v="3"/>
    <x v="1"/>
    <x v="0"/>
    <x v="0"/>
    <x v="0"/>
    <n v="45"/>
  </r>
  <r>
    <n v="4726"/>
    <x v="0"/>
    <n v="600000"/>
    <x v="0"/>
    <x v="1"/>
    <x v="0"/>
    <x v="1"/>
    <x v="0"/>
    <n v="46"/>
  </r>
  <r>
    <n v="4727"/>
    <x v="0"/>
    <n v="471303"/>
    <x v="0"/>
    <x v="0"/>
    <x v="0"/>
    <x v="0"/>
    <x v="1"/>
    <n v="56"/>
  </r>
  <r>
    <n v="4728"/>
    <x v="0"/>
    <n v="584267"/>
    <x v="0"/>
    <x v="1"/>
    <x v="0"/>
    <x v="0"/>
    <x v="0"/>
    <n v="34"/>
  </r>
  <r>
    <n v="4729"/>
    <x v="1"/>
    <n v="455696"/>
    <x v="0"/>
    <x v="0"/>
    <x v="0"/>
    <x v="0"/>
    <x v="0"/>
    <n v="35"/>
  </r>
  <r>
    <n v="4730"/>
    <x v="0"/>
    <n v="508567.57"/>
    <x v="0"/>
    <x v="1"/>
    <x v="0"/>
    <x v="0"/>
    <x v="0"/>
    <n v="28"/>
  </r>
  <r>
    <n v="4731"/>
    <x v="0"/>
    <n v="780062.6"/>
    <x v="0"/>
    <x v="1"/>
    <x v="0"/>
    <x v="0"/>
    <x v="0"/>
    <n v="41"/>
  </r>
  <r>
    <n v="4732"/>
    <x v="1"/>
    <n v="299152"/>
    <x v="0"/>
    <x v="0"/>
    <x v="0"/>
    <x v="0"/>
    <x v="0"/>
    <n v="48"/>
  </r>
  <r>
    <n v="4733"/>
    <x v="0"/>
    <n v="83752.679999999993"/>
    <x v="0"/>
    <x v="1"/>
    <x v="0"/>
    <x v="1"/>
    <x v="0"/>
    <n v="33"/>
  </r>
  <r>
    <n v="4734"/>
    <x v="1"/>
    <n v="566297"/>
    <x v="3"/>
    <x v="1"/>
    <x v="0"/>
    <x v="1"/>
    <x v="0"/>
    <n v="59"/>
  </r>
  <r>
    <n v="4735"/>
    <x v="0"/>
    <n v="515703.75"/>
    <x v="0"/>
    <x v="0"/>
    <x v="0"/>
    <x v="0"/>
    <x v="0"/>
    <n v="49"/>
  </r>
  <r>
    <n v="4736"/>
    <x v="0"/>
    <n v="666888.57999999996"/>
    <x v="0"/>
    <x v="1"/>
    <x v="0"/>
    <x v="0"/>
    <x v="0"/>
    <n v="57"/>
  </r>
  <r>
    <n v="4737"/>
    <x v="1"/>
    <n v="597692"/>
    <x v="0"/>
    <x v="1"/>
    <x v="0"/>
    <x v="0"/>
    <x v="0"/>
    <n v="40"/>
  </r>
  <r>
    <n v="4738"/>
    <x v="0"/>
    <n v="377274.53"/>
    <x v="0"/>
    <x v="1"/>
    <x v="0"/>
    <x v="1"/>
    <x v="0"/>
    <n v="21"/>
  </r>
  <r>
    <n v="4739"/>
    <x v="0"/>
    <n v="426954"/>
    <x v="0"/>
    <x v="0"/>
    <x v="0"/>
    <x v="0"/>
    <x v="0"/>
    <n v="27"/>
  </r>
  <r>
    <n v="4740"/>
    <x v="0"/>
    <n v="406273.76"/>
    <x v="0"/>
    <x v="1"/>
    <x v="0"/>
    <x v="0"/>
    <x v="0"/>
    <n v="30"/>
  </r>
  <r>
    <n v="4741"/>
    <x v="1"/>
    <n v="278030"/>
    <x v="2"/>
    <x v="1"/>
    <x v="0"/>
    <x v="0"/>
    <x v="0"/>
    <n v="34"/>
  </r>
  <r>
    <n v="4742"/>
    <x v="0"/>
    <n v="478916.7"/>
    <x v="0"/>
    <x v="1"/>
    <x v="0"/>
    <x v="1"/>
    <x v="0"/>
    <n v="48"/>
  </r>
  <r>
    <n v="4743"/>
    <x v="0"/>
    <n v="713217"/>
    <x v="0"/>
    <x v="0"/>
    <x v="0"/>
    <x v="0"/>
    <x v="0"/>
    <n v="32"/>
  </r>
  <r>
    <n v="4744"/>
    <x v="0"/>
    <n v="380000"/>
    <x v="0"/>
    <x v="1"/>
    <x v="0"/>
    <x v="0"/>
    <x v="1"/>
    <n v="22"/>
  </r>
  <r>
    <n v="4745"/>
    <x v="0"/>
    <n v="371789"/>
    <x v="3"/>
    <x v="1"/>
    <x v="0"/>
    <x v="0"/>
    <x v="0"/>
    <n v="55"/>
  </r>
  <r>
    <n v="4746"/>
    <x v="0"/>
    <n v="409656.48"/>
    <x v="0"/>
    <x v="1"/>
    <x v="0"/>
    <x v="1"/>
    <x v="0"/>
    <n v="59"/>
  </r>
  <r>
    <n v="4747"/>
    <x v="0"/>
    <n v="297045"/>
    <x v="2"/>
    <x v="1"/>
    <x v="0"/>
    <x v="1"/>
    <x v="0"/>
    <n v="27"/>
  </r>
  <r>
    <n v="4748"/>
    <x v="0"/>
    <n v="554879.49"/>
    <x v="0"/>
    <x v="1"/>
    <x v="0"/>
    <x v="0"/>
    <x v="0"/>
    <n v="30"/>
  </r>
  <r>
    <n v="4749"/>
    <x v="1"/>
    <n v="686166"/>
    <x v="3"/>
    <x v="1"/>
    <x v="0"/>
    <x v="0"/>
    <x v="0"/>
    <n v="37"/>
  </r>
  <r>
    <n v="4750"/>
    <x v="1"/>
    <n v="919460.32"/>
    <x v="0"/>
    <x v="0"/>
    <x v="0"/>
    <x v="0"/>
    <x v="0"/>
    <n v="57"/>
  </r>
  <r>
    <n v="4751"/>
    <x v="0"/>
    <n v="426614.9"/>
    <x v="0"/>
    <x v="1"/>
    <x v="0"/>
    <x v="0"/>
    <x v="0"/>
    <n v="33"/>
  </r>
  <r>
    <n v="4752"/>
    <x v="1"/>
    <n v="297046"/>
    <x v="2"/>
    <x v="1"/>
    <x v="0"/>
    <x v="0"/>
    <x v="0"/>
    <n v="47"/>
  </r>
  <r>
    <n v="4753"/>
    <x v="0"/>
    <n v="54143"/>
    <x v="0"/>
    <x v="1"/>
    <x v="0"/>
    <x v="0"/>
    <x v="0"/>
    <n v="28"/>
  </r>
  <r>
    <n v="4754"/>
    <x v="0"/>
    <n v="289033.15000000002"/>
    <x v="0"/>
    <x v="1"/>
    <x v="0"/>
    <x v="1"/>
    <x v="0"/>
    <n v="21"/>
  </r>
  <r>
    <n v="4755"/>
    <x v="0"/>
    <n v="485785"/>
    <x v="0"/>
    <x v="1"/>
    <x v="0"/>
    <x v="0"/>
    <x v="1"/>
    <n v="28"/>
  </r>
  <r>
    <n v="4756"/>
    <x v="0"/>
    <n v="349627.57"/>
    <x v="0"/>
    <x v="1"/>
    <x v="0"/>
    <x v="0"/>
    <x v="0"/>
    <n v="21"/>
  </r>
  <r>
    <n v="4757"/>
    <x v="1"/>
    <n v="173160"/>
    <x v="0"/>
    <x v="1"/>
    <x v="0"/>
    <x v="0"/>
    <x v="0"/>
    <n v="35"/>
  </r>
  <r>
    <n v="4758"/>
    <x v="1"/>
    <n v="40000"/>
    <x v="0"/>
    <x v="1"/>
    <x v="0"/>
    <x v="1"/>
    <x v="0"/>
    <n v="58"/>
  </r>
  <r>
    <n v="4759"/>
    <x v="0"/>
    <n v="904989"/>
    <x v="0"/>
    <x v="0"/>
    <x v="0"/>
    <x v="0"/>
    <x v="0"/>
    <n v="39"/>
  </r>
  <r>
    <n v="4760"/>
    <x v="0"/>
    <n v="648302.5"/>
    <x v="0"/>
    <x v="0"/>
    <x v="0"/>
    <x v="0"/>
    <x v="0"/>
    <n v="59"/>
  </r>
  <r>
    <n v="4761"/>
    <x v="0"/>
    <n v="278030"/>
    <x v="4"/>
    <x v="1"/>
    <x v="0"/>
    <x v="0"/>
    <x v="0"/>
    <n v="55"/>
  </r>
  <r>
    <n v="4762"/>
    <x v="1"/>
    <n v="639148"/>
    <x v="3"/>
    <x v="1"/>
    <x v="0"/>
    <x v="0"/>
    <x v="1"/>
    <n v="73"/>
  </r>
  <r>
    <n v="4763"/>
    <x v="0"/>
    <n v="488672.53"/>
    <x v="0"/>
    <x v="1"/>
    <x v="0"/>
    <x v="0"/>
    <x v="0"/>
    <n v="34"/>
  </r>
  <r>
    <n v="4764"/>
    <x v="0"/>
    <n v="278030"/>
    <x v="4"/>
    <x v="1"/>
    <x v="0"/>
    <x v="0"/>
    <x v="1"/>
    <n v="49"/>
  </r>
  <r>
    <n v="4765"/>
    <x v="1"/>
    <n v="700000"/>
    <x v="0"/>
    <x v="1"/>
    <x v="0"/>
    <x v="0"/>
    <x v="0"/>
    <n v="32"/>
  </r>
  <r>
    <n v="4766"/>
    <x v="1"/>
    <n v="1214806"/>
    <x v="0"/>
    <x v="0"/>
    <x v="0"/>
    <x v="0"/>
    <x v="0"/>
    <n v="32"/>
  </r>
  <r>
    <n v="4767"/>
    <x v="1"/>
    <n v="299784"/>
    <x v="3"/>
    <x v="1"/>
    <x v="0"/>
    <x v="1"/>
    <x v="1"/>
    <n v="32"/>
  </r>
  <r>
    <n v="4768"/>
    <x v="1"/>
    <n v="1590894.7"/>
    <x v="0"/>
    <x v="0"/>
    <x v="0"/>
    <x v="0"/>
    <x v="0"/>
    <n v="44"/>
  </r>
  <r>
    <n v="4769"/>
    <x v="0"/>
    <n v="259227"/>
    <x v="0"/>
    <x v="1"/>
    <x v="0"/>
    <x v="0"/>
    <x v="0"/>
    <n v="31"/>
  </r>
  <r>
    <n v="4770"/>
    <x v="1"/>
    <n v="756936.6"/>
    <x v="0"/>
    <x v="0"/>
    <x v="0"/>
    <x v="0"/>
    <x v="0"/>
    <n v="48"/>
  </r>
  <r>
    <n v="4771"/>
    <x v="0"/>
    <n v="1744589.38"/>
    <x v="0"/>
    <x v="0"/>
    <x v="0"/>
    <x v="0"/>
    <x v="0"/>
    <n v="35"/>
  </r>
  <r>
    <n v="4772"/>
    <x v="0"/>
    <n v="288287"/>
    <x v="0"/>
    <x v="1"/>
    <x v="0"/>
    <x v="0"/>
    <x v="0"/>
    <n v="21"/>
  </r>
  <r>
    <n v="4773"/>
    <x v="0"/>
    <n v="278031"/>
    <x v="2"/>
    <x v="1"/>
    <x v="0"/>
    <x v="0"/>
    <x v="0"/>
    <n v="39"/>
  </r>
  <r>
    <n v="4774"/>
    <x v="1"/>
    <n v="297046"/>
    <x v="3"/>
    <x v="1"/>
    <x v="0"/>
    <x v="0"/>
    <x v="1"/>
    <n v="24"/>
  </r>
  <r>
    <n v="4775"/>
    <x v="1"/>
    <n v="334110"/>
    <x v="0"/>
    <x v="1"/>
    <x v="0"/>
    <x v="0"/>
    <x v="1"/>
    <n v="31"/>
  </r>
  <r>
    <n v="4776"/>
    <x v="0"/>
    <n v="121288.4"/>
    <x v="0"/>
    <x v="1"/>
    <x v="0"/>
    <x v="1"/>
    <x v="0"/>
    <n v="28"/>
  </r>
  <r>
    <n v="4777"/>
    <x v="0"/>
    <n v="617386"/>
    <x v="3"/>
    <x v="1"/>
    <x v="0"/>
    <x v="0"/>
    <x v="0"/>
    <n v="40"/>
  </r>
  <r>
    <n v="4778"/>
    <x v="0"/>
    <n v="50000"/>
    <x v="0"/>
    <x v="1"/>
    <x v="0"/>
    <x v="1"/>
    <x v="1"/>
    <n v="41"/>
  </r>
  <r>
    <n v="4779"/>
    <x v="1"/>
    <n v="179772.13"/>
    <x v="0"/>
    <x v="1"/>
    <x v="0"/>
    <x v="0"/>
    <x v="0"/>
    <n v="23"/>
  </r>
  <r>
    <n v="4780"/>
    <x v="1"/>
    <n v="1602859"/>
    <x v="0"/>
    <x v="0"/>
    <x v="0"/>
    <x v="0"/>
    <x v="1"/>
    <n v="36"/>
  </r>
  <r>
    <n v="4781"/>
    <x v="1"/>
    <n v="410351"/>
    <x v="3"/>
    <x v="1"/>
    <x v="0"/>
    <x v="1"/>
    <x v="0"/>
    <n v="54"/>
  </r>
  <r>
    <n v="4782"/>
    <x v="0"/>
    <n v="339953"/>
    <x v="0"/>
    <x v="1"/>
    <x v="0"/>
    <x v="0"/>
    <x v="0"/>
    <n v="33"/>
  </r>
  <r>
    <n v="4783"/>
    <x v="0"/>
    <n v="753198"/>
    <x v="0"/>
    <x v="0"/>
    <x v="0"/>
    <x v="0"/>
    <x v="0"/>
    <n v="51"/>
  </r>
  <r>
    <n v="4784"/>
    <x v="0"/>
    <n v="697743.71"/>
    <x v="0"/>
    <x v="1"/>
    <x v="0"/>
    <x v="1"/>
    <x v="0"/>
    <n v="29"/>
  </r>
  <r>
    <n v="4785"/>
    <x v="1"/>
    <n v="445739.84"/>
    <x v="0"/>
    <x v="1"/>
    <x v="0"/>
    <x v="0"/>
    <x v="0"/>
    <n v="29"/>
  </r>
  <r>
    <n v="4786"/>
    <x v="1"/>
    <n v="660555.53"/>
    <x v="0"/>
    <x v="1"/>
    <x v="0"/>
    <x v="0"/>
    <x v="0"/>
    <n v="20"/>
  </r>
  <r>
    <n v="4787"/>
    <x v="1"/>
    <n v="278030"/>
    <x v="4"/>
    <x v="1"/>
    <x v="0"/>
    <x v="0"/>
    <x v="0"/>
    <n v="60"/>
  </r>
  <r>
    <n v="4788"/>
    <x v="0"/>
    <n v="666625.48"/>
    <x v="0"/>
    <x v="0"/>
    <x v="0"/>
    <x v="0"/>
    <x v="0"/>
    <n v="37"/>
  </r>
  <r>
    <n v="4789"/>
    <x v="0"/>
    <n v="1024313.1"/>
    <x v="0"/>
    <x v="1"/>
    <x v="0"/>
    <x v="0"/>
    <x v="0"/>
    <n v="26"/>
  </r>
  <r>
    <n v="4790"/>
    <x v="0"/>
    <n v="375000"/>
    <x v="0"/>
    <x v="1"/>
    <x v="0"/>
    <x v="0"/>
    <x v="0"/>
    <n v="60"/>
  </r>
  <r>
    <n v="4791"/>
    <x v="0"/>
    <n v="445567"/>
    <x v="2"/>
    <x v="1"/>
    <x v="0"/>
    <x v="0"/>
    <x v="0"/>
    <n v="54"/>
  </r>
  <r>
    <n v="4792"/>
    <x v="0"/>
    <n v="297139"/>
    <x v="2"/>
    <x v="1"/>
    <x v="0"/>
    <x v="0"/>
    <x v="0"/>
    <n v="56"/>
  </r>
  <r>
    <n v="4793"/>
    <x v="0"/>
    <n v="2250000"/>
    <x v="0"/>
    <x v="1"/>
    <x v="0"/>
    <x v="0"/>
    <x v="0"/>
    <n v="54"/>
  </r>
  <r>
    <n v="4794"/>
    <x v="0"/>
    <n v="534619.65"/>
    <x v="0"/>
    <x v="1"/>
    <x v="0"/>
    <x v="0"/>
    <x v="0"/>
    <n v="25"/>
  </r>
  <r>
    <n v="4795"/>
    <x v="0"/>
    <n v="408532"/>
    <x v="0"/>
    <x v="1"/>
    <x v="0"/>
    <x v="0"/>
    <x v="0"/>
    <n v="29"/>
  </r>
  <r>
    <n v="4796"/>
    <x v="1"/>
    <n v="308439"/>
    <x v="2"/>
    <x v="1"/>
    <x v="0"/>
    <x v="0"/>
    <x v="0"/>
    <n v="31"/>
  </r>
  <r>
    <n v="4797"/>
    <x v="0"/>
    <n v="489279"/>
    <x v="0"/>
    <x v="1"/>
    <x v="0"/>
    <x v="0"/>
    <x v="0"/>
    <n v="49"/>
  </r>
  <r>
    <n v="4798"/>
    <x v="1"/>
    <n v="56667"/>
    <x v="0"/>
    <x v="1"/>
    <x v="0"/>
    <x v="0"/>
    <x v="0"/>
    <n v="28"/>
  </r>
  <r>
    <n v="4799"/>
    <x v="1"/>
    <n v="297045"/>
    <x v="3"/>
    <x v="1"/>
    <x v="0"/>
    <x v="0"/>
    <x v="1"/>
    <n v="50"/>
  </r>
  <r>
    <n v="4800"/>
    <x v="1"/>
    <n v="278030"/>
    <x v="4"/>
    <x v="1"/>
    <x v="0"/>
    <x v="0"/>
    <x v="0"/>
    <n v="55"/>
  </r>
  <r>
    <n v="4801"/>
    <x v="1"/>
    <n v="468369"/>
    <x v="0"/>
    <x v="1"/>
    <x v="0"/>
    <x v="0"/>
    <x v="0"/>
    <n v="30"/>
  </r>
  <r>
    <n v="4802"/>
    <x v="1"/>
    <n v="559270.94999999995"/>
    <x v="0"/>
    <x v="1"/>
    <x v="0"/>
    <x v="0"/>
    <x v="0"/>
    <n v="30"/>
  </r>
  <r>
    <n v="4803"/>
    <x v="0"/>
    <n v="352855"/>
    <x v="0"/>
    <x v="1"/>
    <x v="0"/>
    <x v="0"/>
    <x v="0"/>
    <n v="35"/>
  </r>
  <r>
    <n v="4804"/>
    <x v="0"/>
    <n v="685483.06"/>
    <x v="0"/>
    <x v="0"/>
    <x v="0"/>
    <x v="0"/>
    <x v="0"/>
    <n v="41"/>
  </r>
  <r>
    <n v="4805"/>
    <x v="0"/>
    <n v="105542.83"/>
    <x v="1"/>
    <x v="0"/>
    <x v="0"/>
    <x v="0"/>
    <x v="0"/>
    <n v="69"/>
  </r>
  <r>
    <n v="4806"/>
    <x v="0"/>
    <n v="639148"/>
    <x v="3"/>
    <x v="1"/>
    <x v="0"/>
    <x v="0"/>
    <x v="0"/>
    <n v="64"/>
  </r>
  <r>
    <n v="4807"/>
    <x v="0"/>
    <n v="80000"/>
    <x v="0"/>
    <x v="1"/>
    <x v="0"/>
    <x v="1"/>
    <x v="0"/>
    <n v="44"/>
  </r>
  <r>
    <n v="4808"/>
    <x v="0"/>
    <n v="2624502"/>
    <x v="0"/>
    <x v="1"/>
    <x v="0"/>
    <x v="0"/>
    <x v="0"/>
    <n v="49"/>
  </r>
  <r>
    <n v="4809"/>
    <x v="0"/>
    <n v="536035.42000000004"/>
    <x v="0"/>
    <x v="1"/>
    <x v="0"/>
    <x v="0"/>
    <x v="0"/>
    <n v="61"/>
  </r>
  <r>
    <n v="4810"/>
    <x v="1"/>
    <n v="371041.65"/>
    <x v="0"/>
    <x v="1"/>
    <x v="0"/>
    <x v="0"/>
    <x v="0"/>
    <n v="32"/>
  </r>
  <r>
    <n v="4811"/>
    <x v="1"/>
    <n v="696716"/>
    <x v="0"/>
    <x v="0"/>
    <x v="0"/>
    <x v="0"/>
    <x v="1"/>
    <n v="42"/>
  </r>
  <r>
    <n v="4812"/>
    <x v="0"/>
    <n v="384348.31"/>
    <x v="0"/>
    <x v="1"/>
    <x v="0"/>
    <x v="0"/>
    <x v="0"/>
    <n v="27"/>
  </r>
  <r>
    <n v="4813"/>
    <x v="1"/>
    <n v="240000"/>
    <x v="0"/>
    <x v="1"/>
    <x v="0"/>
    <x v="1"/>
    <x v="0"/>
    <n v="27"/>
  </r>
  <r>
    <n v="4814"/>
    <x v="0"/>
    <n v="141509.48000000001"/>
    <x v="1"/>
    <x v="0"/>
    <x v="0"/>
    <x v="0"/>
    <x v="0"/>
    <n v="82"/>
  </r>
  <r>
    <n v="4815"/>
    <x v="1"/>
    <n v="2803065.68"/>
    <x v="0"/>
    <x v="0"/>
    <x v="0"/>
    <x v="0"/>
    <x v="0"/>
    <n v="49"/>
  </r>
  <r>
    <n v="4816"/>
    <x v="0"/>
    <n v="806339.27"/>
    <x v="0"/>
    <x v="0"/>
    <x v="0"/>
    <x v="0"/>
    <x v="0"/>
    <n v="51"/>
  </r>
  <r>
    <n v="4817"/>
    <x v="0"/>
    <n v="509509"/>
    <x v="3"/>
    <x v="1"/>
    <x v="0"/>
    <x v="0"/>
    <x v="1"/>
    <n v="58"/>
  </r>
  <r>
    <n v="4818"/>
    <x v="0"/>
    <n v="384956"/>
    <x v="3"/>
    <x v="1"/>
    <x v="0"/>
    <x v="0"/>
    <x v="1"/>
    <n v="42"/>
  </r>
  <r>
    <n v="4819"/>
    <x v="1"/>
    <n v="1399635"/>
    <x v="1"/>
    <x v="0"/>
    <x v="0"/>
    <x v="0"/>
    <x v="0"/>
    <n v="66"/>
  </r>
  <r>
    <n v="4820"/>
    <x v="0"/>
    <n v="336308.54"/>
    <x v="0"/>
    <x v="1"/>
    <x v="0"/>
    <x v="1"/>
    <x v="0"/>
    <n v="21"/>
  </r>
  <r>
    <n v="4821"/>
    <x v="0"/>
    <n v="388655.68"/>
    <x v="0"/>
    <x v="1"/>
    <x v="0"/>
    <x v="0"/>
    <x v="0"/>
    <n v="36"/>
  </r>
  <r>
    <n v="4822"/>
    <x v="0"/>
    <n v="458950"/>
    <x v="0"/>
    <x v="1"/>
    <x v="0"/>
    <x v="0"/>
    <x v="0"/>
    <n v="40"/>
  </r>
  <r>
    <n v="4823"/>
    <x v="0"/>
    <n v="205604.33"/>
    <x v="0"/>
    <x v="1"/>
    <x v="0"/>
    <x v="0"/>
    <x v="0"/>
    <n v="31"/>
  </r>
  <r>
    <n v="4824"/>
    <x v="1"/>
    <n v="459530.58"/>
    <x v="0"/>
    <x v="1"/>
    <x v="0"/>
    <x v="0"/>
    <x v="0"/>
    <n v="50"/>
  </r>
  <r>
    <n v="4825"/>
    <x v="0"/>
    <n v="507184"/>
    <x v="0"/>
    <x v="0"/>
    <x v="0"/>
    <x v="0"/>
    <x v="1"/>
    <n v="60"/>
  </r>
  <r>
    <n v="4826"/>
    <x v="0"/>
    <n v="302709.55"/>
    <x v="0"/>
    <x v="1"/>
    <x v="0"/>
    <x v="0"/>
    <x v="0"/>
    <n v="32"/>
  </r>
  <r>
    <n v="4827"/>
    <x v="0"/>
    <n v="430371"/>
    <x v="3"/>
    <x v="1"/>
    <x v="0"/>
    <x v="0"/>
    <x v="0"/>
    <n v="35"/>
  </r>
  <r>
    <n v="4828"/>
    <x v="0"/>
    <n v="440373"/>
    <x v="0"/>
    <x v="0"/>
    <x v="0"/>
    <x v="0"/>
    <x v="0"/>
    <n v="35"/>
  </r>
  <r>
    <n v="4829"/>
    <x v="0"/>
    <n v="1871180.58"/>
    <x v="0"/>
    <x v="1"/>
    <x v="0"/>
    <x v="0"/>
    <x v="0"/>
    <n v="39"/>
  </r>
  <r>
    <n v="4830"/>
    <x v="1"/>
    <n v="504571"/>
    <x v="0"/>
    <x v="0"/>
    <x v="0"/>
    <x v="0"/>
    <x v="1"/>
    <n v="59"/>
  </r>
  <r>
    <n v="4831"/>
    <x v="1"/>
    <n v="686170"/>
    <x v="3"/>
    <x v="1"/>
    <x v="0"/>
    <x v="0"/>
    <x v="1"/>
    <n v="38"/>
  </r>
  <r>
    <n v="4832"/>
    <x v="1"/>
    <n v="1072765"/>
    <x v="0"/>
    <x v="0"/>
    <x v="0"/>
    <x v="0"/>
    <x v="1"/>
    <n v="41"/>
  </r>
  <r>
    <n v="4833"/>
    <x v="0"/>
    <n v="665586.97"/>
    <x v="0"/>
    <x v="1"/>
    <x v="0"/>
    <x v="0"/>
    <x v="0"/>
    <n v="27"/>
  </r>
  <r>
    <n v="4834"/>
    <x v="1"/>
    <n v="317915"/>
    <x v="0"/>
    <x v="1"/>
    <x v="0"/>
    <x v="1"/>
    <x v="0"/>
    <n v="54"/>
  </r>
  <r>
    <n v="4835"/>
    <x v="0"/>
    <n v="297046"/>
    <x v="2"/>
    <x v="1"/>
    <x v="0"/>
    <x v="0"/>
    <x v="0"/>
    <n v="51"/>
  </r>
  <r>
    <n v="4836"/>
    <x v="1"/>
    <n v="1182150"/>
    <x v="0"/>
    <x v="1"/>
    <x v="0"/>
    <x v="0"/>
    <x v="0"/>
    <n v="47"/>
  </r>
  <r>
    <n v="4837"/>
    <x v="0"/>
    <n v="278030"/>
    <x v="4"/>
    <x v="1"/>
    <x v="0"/>
    <x v="0"/>
    <x v="0"/>
    <n v="67"/>
  </r>
  <r>
    <n v="4838"/>
    <x v="0"/>
    <n v="925292.5"/>
    <x v="0"/>
    <x v="0"/>
    <x v="0"/>
    <x v="0"/>
    <x v="0"/>
    <n v="59"/>
  </r>
  <r>
    <n v="4839"/>
    <x v="0"/>
    <n v="278030"/>
    <x v="3"/>
    <x v="1"/>
    <x v="0"/>
    <x v="0"/>
    <x v="0"/>
    <n v="46"/>
  </r>
  <r>
    <n v="4840"/>
    <x v="0"/>
    <n v="411350"/>
    <x v="0"/>
    <x v="1"/>
    <x v="0"/>
    <x v="0"/>
    <x v="0"/>
    <n v="44"/>
  </r>
  <r>
    <n v="4841"/>
    <x v="1"/>
    <n v="2186234"/>
    <x v="0"/>
    <x v="1"/>
    <x v="0"/>
    <x v="0"/>
    <x v="0"/>
    <n v="39"/>
  </r>
  <r>
    <n v="4842"/>
    <x v="0"/>
    <n v="2153787.6800000002"/>
    <x v="0"/>
    <x v="1"/>
    <x v="0"/>
    <x v="0"/>
    <x v="0"/>
    <n v="41"/>
  </r>
  <r>
    <n v="4843"/>
    <x v="1"/>
    <n v="258118.56"/>
    <x v="0"/>
    <x v="1"/>
    <x v="0"/>
    <x v="0"/>
    <x v="0"/>
    <n v="21"/>
  </r>
  <r>
    <n v="4844"/>
    <x v="0"/>
    <n v="420248"/>
    <x v="3"/>
    <x v="1"/>
    <x v="0"/>
    <x v="0"/>
    <x v="1"/>
    <n v="33"/>
  </r>
  <r>
    <n v="4845"/>
    <x v="0"/>
    <n v="734210"/>
    <x v="0"/>
    <x v="1"/>
    <x v="0"/>
    <x v="0"/>
    <x v="0"/>
    <n v="54"/>
  </r>
  <r>
    <n v="4846"/>
    <x v="1"/>
    <n v="406011"/>
    <x v="0"/>
    <x v="1"/>
    <x v="0"/>
    <x v="0"/>
    <x v="0"/>
    <n v="33"/>
  </r>
  <r>
    <n v="4847"/>
    <x v="0"/>
    <n v="500000"/>
    <x v="0"/>
    <x v="1"/>
    <x v="0"/>
    <x v="0"/>
    <x v="0"/>
    <n v="40"/>
  </r>
  <r>
    <n v="4848"/>
    <x v="0"/>
    <n v="81932.259999999995"/>
    <x v="0"/>
    <x v="1"/>
    <x v="0"/>
    <x v="0"/>
    <x v="0"/>
    <n v="39"/>
  </r>
  <r>
    <n v="4849"/>
    <x v="0"/>
    <n v="316920"/>
    <x v="0"/>
    <x v="1"/>
    <x v="0"/>
    <x v="0"/>
    <x v="0"/>
    <n v="34"/>
  </r>
  <r>
    <n v="4850"/>
    <x v="0"/>
    <n v="417792.18"/>
    <x v="0"/>
    <x v="1"/>
    <x v="0"/>
    <x v="0"/>
    <x v="0"/>
    <n v="37"/>
  </r>
  <r>
    <n v="4851"/>
    <x v="1"/>
    <n v="297046"/>
    <x v="2"/>
    <x v="1"/>
    <x v="0"/>
    <x v="0"/>
    <x v="0"/>
    <n v="55"/>
  </r>
  <r>
    <n v="4852"/>
    <x v="0"/>
    <n v="371296.25"/>
    <x v="0"/>
    <x v="0"/>
    <x v="0"/>
    <x v="0"/>
    <x v="0"/>
    <n v="49"/>
  </r>
  <r>
    <n v="4853"/>
    <x v="0"/>
    <n v="639148"/>
    <x v="3"/>
    <x v="1"/>
    <x v="0"/>
    <x v="0"/>
    <x v="0"/>
    <n v="63"/>
  </r>
  <r>
    <n v="4854"/>
    <x v="1"/>
    <n v="453750"/>
    <x v="0"/>
    <x v="1"/>
    <x v="0"/>
    <x v="1"/>
    <x v="0"/>
    <n v="27"/>
  </r>
  <r>
    <n v="4855"/>
    <x v="0"/>
    <n v="889043.09"/>
    <x v="0"/>
    <x v="0"/>
    <x v="0"/>
    <x v="0"/>
    <x v="0"/>
    <n v="32"/>
  </r>
  <r>
    <n v="4856"/>
    <x v="0"/>
    <n v="278030"/>
    <x v="2"/>
    <x v="1"/>
    <x v="0"/>
    <x v="1"/>
    <x v="0"/>
    <n v="48"/>
  </r>
  <r>
    <n v="4857"/>
    <x v="0"/>
    <n v="660392"/>
    <x v="2"/>
    <x v="1"/>
    <x v="0"/>
    <x v="1"/>
    <x v="0"/>
    <n v="53"/>
  </r>
  <r>
    <n v="4858"/>
    <x v="0"/>
    <n v="491840"/>
    <x v="1"/>
    <x v="0"/>
    <x v="0"/>
    <x v="0"/>
    <x v="0"/>
    <n v="72"/>
  </r>
  <r>
    <n v="4859"/>
    <x v="0"/>
    <n v="1089300"/>
    <x v="0"/>
    <x v="1"/>
    <x v="0"/>
    <x v="0"/>
    <x v="0"/>
    <n v="49"/>
  </r>
  <r>
    <n v="4860"/>
    <x v="1"/>
    <n v="352830"/>
    <x v="0"/>
    <x v="1"/>
    <x v="0"/>
    <x v="0"/>
    <x v="0"/>
    <n v="22"/>
  </r>
  <r>
    <n v="4861"/>
    <x v="0"/>
    <n v="1417056.5"/>
    <x v="0"/>
    <x v="0"/>
    <x v="0"/>
    <x v="0"/>
    <x v="0"/>
    <n v="55"/>
  </r>
  <r>
    <n v="4862"/>
    <x v="1"/>
    <n v="974906"/>
    <x v="0"/>
    <x v="0"/>
    <x v="0"/>
    <x v="0"/>
    <x v="0"/>
    <n v="50"/>
  </r>
  <r>
    <n v="4863"/>
    <x v="1"/>
    <n v="430924"/>
    <x v="0"/>
    <x v="1"/>
    <x v="0"/>
    <x v="0"/>
    <x v="0"/>
    <n v="45"/>
  </r>
  <r>
    <n v="4864"/>
    <x v="1"/>
    <n v="218650"/>
    <x v="0"/>
    <x v="1"/>
    <x v="0"/>
    <x v="0"/>
    <x v="1"/>
    <n v="50"/>
  </r>
  <r>
    <n v="4865"/>
    <x v="0"/>
    <n v="459223"/>
    <x v="3"/>
    <x v="1"/>
    <x v="0"/>
    <x v="0"/>
    <x v="0"/>
    <n v="58"/>
  </r>
  <r>
    <n v="4866"/>
    <x v="0"/>
    <n v="105750"/>
    <x v="0"/>
    <x v="1"/>
    <x v="0"/>
    <x v="0"/>
    <x v="0"/>
    <n v="38"/>
  </r>
  <r>
    <n v="4867"/>
    <x v="0"/>
    <n v="341002"/>
    <x v="0"/>
    <x v="1"/>
    <x v="0"/>
    <x v="0"/>
    <x v="0"/>
    <n v="36"/>
  </r>
  <r>
    <n v="4868"/>
    <x v="0"/>
    <n v="497566.22"/>
    <x v="0"/>
    <x v="1"/>
    <x v="0"/>
    <x v="0"/>
    <x v="0"/>
    <n v="34"/>
  </r>
  <r>
    <n v="4869"/>
    <x v="1"/>
    <n v="407547.36"/>
    <x v="0"/>
    <x v="0"/>
    <x v="0"/>
    <x v="0"/>
    <x v="0"/>
    <n v="61"/>
  </r>
  <r>
    <n v="4870"/>
    <x v="0"/>
    <n v="1190858.8"/>
    <x v="0"/>
    <x v="0"/>
    <x v="0"/>
    <x v="0"/>
    <x v="0"/>
    <n v="59"/>
  </r>
  <r>
    <n v="4871"/>
    <x v="1"/>
    <n v="297139"/>
    <x v="3"/>
    <x v="1"/>
    <x v="0"/>
    <x v="1"/>
    <x v="1"/>
    <n v="63"/>
  </r>
  <r>
    <n v="4872"/>
    <x v="1"/>
    <n v="199099.7"/>
    <x v="0"/>
    <x v="0"/>
    <x v="0"/>
    <x v="0"/>
    <x v="0"/>
    <n v="24"/>
  </r>
  <r>
    <n v="4873"/>
    <x v="1"/>
    <n v="368050"/>
    <x v="0"/>
    <x v="1"/>
    <x v="0"/>
    <x v="0"/>
    <x v="0"/>
    <n v="42"/>
  </r>
  <r>
    <n v="4874"/>
    <x v="0"/>
    <n v="433136"/>
    <x v="0"/>
    <x v="1"/>
    <x v="0"/>
    <x v="0"/>
    <x v="0"/>
    <n v="50"/>
  </r>
  <r>
    <n v="4875"/>
    <x v="0"/>
    <n v="1295895"/>
    <x v="0"/>
    <x v="1"/>
    <x v="0"/>
    <x v="0"/>
    <x v="0"/>
    <n v="32"/>
  </r>
  <r>
    <n v="4876"/>
    <x v="0"/>
    <n v="898140"/>
    <x v="0"/>
    <x v="1"/>
    <x v="0"/>
    <x v="0"/>
    <x v="0"/>
    <n v="28"/>
  </r>
  <r>
    <n v="4877"/>
    <x v="0"/>
    <n v="532775.64"/>
    <x v="0"/>
    <x v="1"/>
    <x v="0"/>
    <x v="0"/>
    <x v="0"/>
    <n v="47"/>
  </r>
  <r>
    <n v="4878"/>
    <x v="1"/>
    <n v="635080.35"/>
    <x v="1"/>
    <x v="0"/>
    <x v="0"/>
    <x v="0"/>
    <x v="0"/>
    <n v="65"/>
  </r>
  <r>
    <n v="4879"/>
    <x v="1"/>
    <n v="278030"/>
    <x v="4"/>
    <x v="1"/>
    <x v="0"/>
    <x v="0"/>
    <x v="0"/>
    <n v="59"/>
  </r>
  <r>
    <n v="4880"/>
    <x v="0"/>
    <n v="3082593.2"/>
    <x v="0"/>
    <x v="0"/>
    <x v="0"/>
    <x v="0"/>
    <x v="0"/>
    <n v="55"/>
  </r>
  <r>
    <n v="4881"/>
    <x v="0"/>
    <n v="457783.1"/>
    <x v="0"/>
    <x v="1"/>
    <x v="0"/>
    <x v="0"/>
    <x v="0"/>
    <n v="30"/>
  </r>
  <r>
    <n v="4882"/>
    <x v="1"/>
    <n v="452286.93"/>
    <x v="0"/>
    <x v="0"/>
    <x v="0"/>
    <x v="0"/>
    <x v="0"/>
    <n v="40"/>
  </r>
  <r>
    <n v="4883"/>
    <x v="0"/>
    <n v="389877.39"/>
    <x v="0"/>
    <x v="1"/>
    <x v="0"/>
    <x v="0"/>
    <x v="0"/>
    <n v="31"/>
  </r>
  <r>
    <n v="4884"/>
    <x v="0"/>
    <n v="693332.47999999998"/>
    <x v="0"/>
    <x v="1"/>
    <x v="0"/>
    <x v="0"/>
    <x v="0"/>
    <n v="20"/>
  </r>
  <r>
    <n v="4885"/>
    <x v="0"/>
    <n v="278030"/>
    <x v="4"/>
    <x v="1"/>
    <x v="0"/>
    <x v="0"/>
    <x v="0"/>
    <n v="49"/>
  </r>
  <r>
    <n v="4886"/>
    <x v="0"/>
    <n v="394319"/>
    <x v="0"/>
    <x v="1"/>
    <x v="0"/>
    <x v="0"/>
    <x v="0"/>
    <n v="34"/>
  </r>
  <r>
    <n v="4887"/>
    <x v="1"/>
    <n v="351823"/>
    <x v="0"/>
    <x v="0"/>
    <x v="0"/>
    <x v="0"/>
    <x v="0"/>
    <n v="27"/>
  </r>
  <r>
    <n v="4888"/>
    <x v="0"/>
    <n v="2326097.7000000002"/>
    <x v="0"/>
    <x v="0"/>
    <x v="0"/>
    <x v="0"/>
    <x v="0"/>
    <n v="54"/>
  </r>
  <r>
    <n v="4889"/>
    <x v="0"/>
    <n v="267520"/>
    <x v="0"/>
    <x v="1"/>
    <x v="0"/>
    <x v="0"/>
    <x v="0"/>
    <n v="56"/>
  </r>
  <r>
    <n v="4890"/>
    <x v="0"/>
    <n v="1645618"/>
    <x v="0"/>
    <x v="1"/>
    <x v="0"/>
    <x v="0"/>
    <x v="0"/>
    <n v="28"/>
  </r>
  <r>
    <n v="4891"/>
    <x v="0"/>
    <n v="278030"/>
    <x v="4"/>
    <x v="1"/>
    <x v="0"/>
    <x v="0"/>
    <x v="0"/>
    <n v="58"/>
  </r>
  <r>
    <n v="4892"/>
    <x v="0"/>
    <n v="38615"/>
    <x v="0"/>
    <x v="1"/>
    <x v="0"/>
    <x v="0"/>
    <x v="0"/>
    <n v="26"/>
  </r>
  <r>
    <n v="4893"/>
    <x v="0"/>
    <n v="586357"/>
    <x v="1"/>
    <x v="0"/>
    <x v="0"/>
    <x v="0"/>
    <x v="0"/>
    <n v="91"/>
  </r>
  <r>
    <n v="4894"/>
    <x v="0"/>
    <n v="633542.55000000005"/>
    <x v="0"/>
    <x v="1"/>
    <x v="0"/>
    <x v="0"/>
    <x v="0"/>
    <n v="37"/>
  </r>
  <r>
    <n v="4895"/>
    <x v="0"/>
    <n v="501669"/>
    <x v="3"/>
    <x v="1"/>
    <x v="0"/>
    <x v="0"/>
    <x v="0"/>
    <n v="44"/>
  </r>
  <r>
    <n v="4896"/>
    <x v="1"/>
    <n v="787199"/>
    <x v="1"/>
    <x v="0"/>
    <x v="0"/>
    <x v="0"/>
    <x v="0"/>
    <n v="78"/>
  </r>
  <r>
    <n v="4897"/>
    <x v="0"/>
    <n v="230792.07"/>
    <x v="0"/>
    <x v="0"/>
    <x v="0"/>
    <x v="0"/>
    <x v="0"/>
    <n v="48"/>
  </r>
  <r>
    <n v="4898"/>
    <x v="0"/>
    <n v="295503"/>
    <x v="0"/>
    <x v="1"/>
    <x v="0"/>
    <x v="0"/>
    <x v="0"/>
    <n v="34"/>
  </r>
  <r>
    <n v="4899"/>
    <x v="0"/>
    <n v="1220204"/>
    <x v="0"/>
    <x v="0"/>
    <x v="0"/>
    <x v="0"/>
    <x v="0"/>
    <n v="45"/>
  </r>
  <r>
    <n v="4900"/>
    <x v="0"/>
    <n v="639148"/>
    <x v="3"/>
    <x v="1"/>
    <x v="0"/>
    <x v="0"/>
    <x v="1"/>
    <n v="60"/>
  </r>
  <r>
    <n v="4901"/>
    <x v="1"/>
    <n v="898639.65"/>
    <x v="0"/>
    <x v="0"/>
    <x v="0"/>
    <x v="0"/>
    <x v="0"/>
    <n v="32"/>
  </r>
  <r>
    <n v="4902"/>
    <x v="0"/>
    <n v="278030"/>
    <x v="4"/>
    <x v="1"/>
    <x v="0"/>
    <x v="0"/>
    <x v="0"/>
    <n v="53"/>
  </r>
  <r>
    <n v="4903"/>
    <x v="0"/>
    <n v="310124"/>
    <x v="3"/>
    <x v="1"/>
    <x v="0"/>
    <x v="0"/>
    <x v="0"/>
    <n v="57"/>
  </r>
  <r>
    <n v="4904"/>
    <x v="0"/>
    <n v="991376.88"/>
    <x v="0"/>
    <x v="1"/>
    <x v="0"/>
    <x v="0"/>
    <x v="0"/>
    <n v="45"/>
  </r>
  <r>
    <n v="4905"/>
    <x v="0"/>
    <n v="308921.96000000002"/>
    <x v="0"/>
    <x v="1"/>
    <x v="0"/>
    <x v="0"/>
    <x v="0"/>
    <n v="24"/>
  </r>
  <r>
    <n v="4906"/>
    <x v="1"/>
    <n v="297046"/>
    <x v="2"/>
    <x v="1"/>
    <x v="0"/>
    <x v="1"/>
    <x v="0"/>
    <n v="39"/>
  </r>
  <r>
    <n v="4907"/>
    <x v="0"/>
    <n v="347568.48"/>
    <x v="0"/>
    <x v="1"/>
    <x v="0"/>
    <x v="0"/>
    <x v="0"/>
    <n v="27"/>
  </r>
  <r>
    <n v="4908"/>
    <x v="0"/>
    <n v="297045"/>
    <x v="3"/>
    <x v="1"/>
    <x v="0"/>
    <x v="0"/>
    <x v="1"/>
    <n v="57"/>
  </r>
  <r>
    <n v="4909"/>
    <x v="0"/>
    <n v="353906"/>
    <x v="3"/>
    <x v="1"/>
    <x v="0"/>
    <x v="0"/>
    <x v="0"/>
    <n v="42"/>
  </r>
  <r>
    <n v="4910"/>
    <x v="0"/>
    <n v="77230"/>
    <x v="0"/>
    <x v="1"/>
    <x v="0"/>
    <x v="0"/>
    <x v="0"/>
    <n v="22"/>
  </r>
  <r>
    <n v="4911"/>
    <x v="0"/>
    <n v="335206"/>
    <x v="0"/>
    <x v="1"/>
    <x v="0"/>
    <x v="0"/>
    <x v="0"/>
    <n v="37"/>
  </r>
  <r>
    <n v="4912"/>
    <x v="0"/>
    <n v="328196"/>
    <x v="3"/>
    <x v="1"/>
    <x v="0"/>
    <x v="1"/>
    <x v="1"/>
    <n v="37"/>
  </r>
  <r>
    <n v="4913"/>
    <x v="1"/>
    <n v="1354854"/>
    <x v="0"/>
    <x v="0"/>
    <x v="0"/>
    <x v="0"/>
    <x v="1"/>
    <n v="42"/>
  </r>
  <r>
    <n v="4914"/>
    <x v="1"/>
    <n v="2021471.57"/>
    <x v="0"/>
    <x v="0"/>
    <x v="0"/>
    <x v="0"/>
    <x v="0"/>
    <n v="38"/>
  </r>
  <r>
    <n v="4915"/>
    <x v="0"/>
    <n v="2753365.06"/>
    <x v="0"/>
    <x v="0"/>
    <x v="0"/>
    <x v="0"/>
    <x v="0"/>
    <n v="27"/>
  </r>
  <r>
    <n v="4916"/>
    <x v="0"/>
    <n v="242000"/>
    <x v="0"/>
    <x v="1"/>
    <x v="0"/>
    <x v="0"/>
    <x v="0"/>
    <n v="22"/>
  </r>
  <r>
    <n v="4917"/>
    <x v="1"/>
    <n v="278030"/>
    <x v="2"/>
    <x v="1"/>
    <x v="0"/>
    <x v="0"/>
    <x v="0"/>
    <n v="60"/>
  </r>
  <r>
    <n v="4918"/>
    <x v="0"/>
    <n v="370681.59999999998"/>
    <x v="0"/>
    <x v="1"/>
    <x v="0"/>
    <x v="0"/>
    <x v="0"/>
    <n v="28"/>
  </r>
  <r>
    <n v="4919"/>
    <x v="0"/>
    <n v="195150"/>
    <x v="0"/>
    <x v="1"/>
    <x v="0"/>
    <x v="0"/>
    <x v="0"/>
    <n v="36"/>
  </r>
  <r>
    <n v="4920"/>
    <x v="0"/>
    <n v="404463"/>
    <x v="3"/>
    <x v="1"/>
    <x v="0"/>
    <x v="0"/>
    <x v="0"/>
    <n v="43"/>
  </r>
  <r>
    <n v="4921"/>
    <x v="0"/>
    <n v="581349.26"/>
    <x v="0"/>
    <x v="1"/>
    <x v="0"/>
    <x v="0"/>
    <x v="0"/>
    <n v="46"/>
  </r>
  <r>
    <n v="4922"/>
    <x v="0"/>
    <n v="903746"/>
    <x v="0"/>
    <x v="1"/>
    <x v="0"/>
    <x v="0"/>
    <x v="0"/>
    <n v="32"/>
  </r>
  <r>
    <n v="4923"/>
    <x v="0"/>
    <n v="278030"/>
    <x v="4"/>
    <x v="1"/>
    <x v="0"/>
    <x v="0"/>
    <x v="0"/>
    <n v="69"/>
  </r>
  <r>
    <n v="4924"/>
    <x v="1"/>
    <n v="25000"/>
    <x v="0"/>
    <x v="1"/>
    <x v="0"/>
    <x v="0"/>
    <x v="0"/>
    <n v="49"/>
  </r>
  <r>
    <n v="4925"/>
    <x v="0"/>
    <n v="1558990"/>
    <x v="0"/>
    <x v="0"/>
    <x v="0"/>
    <x v="0"/>
    <x v="0"/>
    <n v="43"/>
  </r>
  <r>
    <n v="4926"/>
    <x v="0"/>
    <n v="1177435.8899999999"/>
    <x v="0"/>
    <x v="1"/>
    <x v="0"/>
    <x v="0"/>
    <x v="0"/>
    <n v="28"/>
  </r>
  <r>
    <n v="4927"/>
    <x v="1"/>
    <n v="199760.73"/>
    <x v="0"/>
    <x v="1"/>
    <x v="0"/>
    <x v="0"/>
    <x v="0"/>
    <n v="46"/>
  </r>
  <r>
    <n v="4928"/>
    <x v="0"/>
    <n v="827454"/>
    <x v="0"/>
    <x v="1"/>
    <x v="0"/>
    <x v="0"/>
    <x v="0"/>
    <n v="22"/>
  </r>
  <r>
    <n v="4929"/>
    <x v="0"/>
    <n v="297045"/>
    <x v="2"/>
    <x v="1"/>
    <x v="0"/>
    <x v="0"/>
    <x v="0"/>
    <n v="59"/>
  </r>
  <r>
    <n v="4930"/>
    <x v="0"/>
    <n v="842792.5"/>
    <x v="0"/>
    <x v="0"/>
    <x v="0"/>
    <x v="0"/>
    <x v="0"/>
    <n v="33"/>
  </r>
  <r>
    <n v="4931"/>
    <x v="1"/>
    <n v="297046"/>
    <x v="2"/>
    <x v="1"/>
    <x v="0"/>
    <x v="1"/>
    <x v="0"/>
    <n v="33"/>
  </r>
  <r>
    <n v="4932"/>
    <x v="0"/>
    <n v="268990.86"/>
    <x v="0"/>
    <x v="1"/>
    <x v="0"/>
    <x v="0"/>
    <x v="0"/>
    <n v="26"/>
  </r>
  <r>
    <n v="4933"/>
    <x v="1"/>
    <n v="953508"/>
    <x v="1"/>
    <x v="0"/>
    <x v="0"/>
    <x v="0"/>
    <x v="0"/>
    <n v="70"/>
  </r>
  <r>
    <n v="4934"/>
    <x v="1"/>
    <n v="292120"/>
    <x v="0"/>
    <x v="1"/>
    <x v="0"/>
    <x v="0"/>
    <x v="0"/>
    <n v="26"/>
  </r>
  <r>
    <n v="4935"/>
    <x v="1"/>
    <n v="2417560.34"/>
    <x v="0"/>
    <x v="0"/>
    <x v="0"/>
    <x v="0"/>
    <x v="0"/>
    <n v="53"/>
  </r>
  <r>
    <n v="4936"/>
    <x v="1"/>
    <n v="5000"/>
    <x v="0"/>
    <x v="1"/>
    <x v="0"/>
    <x v="0"/>
    <x v="0"/>
    <n v="39"/>
  </r>
  <r>
    <n v="4937"/>
    <x v="0"/>
    <n v="631606.25"/>
    <x v="0"/>
    <x v="1"/>
    <x v="0"/>
    <x v="1"/>
    <x v="0"/>
    <n v="20"/>
  </r>
  <r>
    <n v="4938"/>
    <x v="0"/>
    <n v="299441"/>
    <x v="3"/>
    <x v="1"/>
    <x v="0"/>
    <x v="0"/>
    <x v="0"/>
    <n v="31"/>
  </r>
  <r>
    <n v="4939"/>
    <x v="1"/>
    <n v="233740"/>
    <x v="0"/>
    <x v="1"/>
    <x v="0"/>
    <x v="0"/>
    <x v="0"/>
    <n v="18"/>
  </r>
  <r>
    <n v="4940"/>
    <x v="0"/>
    <n v="297046"/>
    <x v="2"/>
    <x v="1"/>
    <x v="0"/>
    <x v="0"/>
    <x v="0"/>
    <n v="40"/>
  </r>
  <r>
    <n v="4941"/>
    <x v="1"/>
    <n v="278030"/>
    <x v="2"/>
    <x v="1"/>
    <x v="0"/>
    <x v="0"/>
    <x v="0"/>
    <n v="50"/>
  </r>
  <r>
    <n v="4942"/>
    <x v="0"/>
    <n v="3670341.6"/>
    <x v="0"/>
    <x v="1"/>
    <x v="0"/>
    <x v="0"/>
    <x v="0"/>
    <n v="42"/>
  </r>
  <r>
    <n v="4943"/>
    <x v="0"/>
    <n v="350050.88"/>
    <x v="0"/>
    <x v="1"/>
    <x v="0"/>
    <x v="0"/>
    <x v="0"/>
    <n v="26"/>
  </r>
  <r>
    <n v="4944"/>
    <x v="0"/>
    <n v="1225741"/>
    <x v="0"/>
    <x v="1"/>
    <x v="0"/>
    <x v="0"/>
    <x v="0"/>
    <n v="57"/>
  </r>
  <r>
    <n v="4945"/>
    <x v="1"/>
    <n v="297045"/>
    <x v="2"/>
    <x v="1"/>
    <x v="0"/>
    <x v="0"/>
    <x v="0"/>
    <n v="35"/>
  </r>
  <r>
    <n v="4946"/>
    <x v="0"/>
    <n v="278030"/>
    <x v="4"/>
    <x v="1"/>
    <x v="0"/>
    <x v="0"/>
    <x v="0"/>
    <n v="37"/>
  </r>
  <r>
    <n v="4947"/>
    <x v="1"/>
    <n v="1158417"/>
    <x v="0"/>
    <x v="0"/>
    <x v="0"/>
    <x v="0"/>
    <x v="0"/>
    <n v="39"/>
  </r>
  <r>
    <n v="4948"/>
    <x v="1"/>
    <n v="297046"/>
    <x v="2"/>
    <x v="1"/>
    <x v="0"/>
    <x v="0"/>
    <x v="0"/>
    <n v="24"/>
  </r>
  <r>
    <n v="4949"/>
    <x v="0"/>
    <n v="1376386"/>
    <x v="1"/>
    <x v="0"/>
    <x v="0"/>
    <x v="0"/>
    <x v="0"/>
    <n v="67"/>
  </r>
  <r>
    <n v="4950"/>
    <x v="0"/>
    <n v="4206651"/>
    <x v="0"/>
    <x v="0"/>
    <x v="0"/>
    <x v="0"/>
    <x v="0"/>
    <n v="69"/>
  </r>
  <r>
    <n v="4951"/>
    <x v="0"/>
    <n v="545415"/>
    <x v="0"/>
    <x v="1"/>
    <x v="0"/>
    <x v="0"/>
    <x v="0"/>
    <n v="20"/>
  </r>
  <r>
    <n v="4952"/>
    <x v="1"/>
    <n v="330000"/>
    <x v="0"/>
    <x v="1"/>
    <x v="0"/>
    <x v="0"/>
    <x v="0"/>
    <n v="25"/>
  </r>
  <r>
    <n v="4953"/>
    <x v="0"/>
    <n v="297046"/>
    <x v="2"/>
    <x v="1"/>
    <x v="0"/>
    <x v="0"/>
    <x v="0"/>
    <n v="62"/>
  </r>
  <r>
    <n v="4954"/>
    <x v="0"/>
    <n v="479252.04"/>
    <x v="0"/>
    <x v="1"/>
    <x v="0"/>
    <x v="0"/>
    <x v="0"/>
    <n v="25"/>
  </r>
  <r>
    <n v="4955"/>
    <x v="1"/>
    <n v="371690"/>
    <x v="0"/>
    <x v="1"/>
    <x v="0"/>
    <x v="0"/>
    <x v="0"/>
    <n v="48"/>
  </r>
  <r>
    <n v="4956"/>
    <x v="1"/>
    <n v="1200000"/>
    <x v="0"/>
    <x v="1"/>
    <x v="0"/>
    <x v="1"/>
    <x v="0"/>
    <n v="78"/>
  </r>
  <r>
    <n v="4957"/>
    <x v="0"/>
    <n v="428960.15"/>
    <x v="0"/>
    <x v="1"/>
    <x v="0"/>
    <x v="0"/>
    <x v="0"/>
    <n v="41"/>
  </r>
  <r>
    <n v="4958"/>
    <x v="0"/>
    <n v="290000"/>
    <x v="0"/>
    <x v="1"/>
    <x v="0"/>
    <x v="1"/>
    <x v="0"/>
    <n v="37"/>
  </r>
  <r>
    <n v="4959"/>
    <x v="0"/>
    <n v="543612.26"/>
    <x v="0"/>
    <x v="0"/>
    <x v="0"/>
    <x v="0"/>
    <x v="0"/>
    <n v="39"/>
  </r>
  <r>
    <n v="4960"/>
    <x v="0"/>
    <n v="149130"/>
    <x v="0"/>
    <x v="1"/>
    <x v="0"/>
    <x v="1"/>
    <x v="1"/>
    <n v="29"/>
  </r>
  <r>
    <n v="4961"/>
    <x v="0"/>
    <n v="347603"/>
    <x v="3"/>
    <x v="1"/>
    <x v="0"/>
    <x v="0"/>
    <x v="1"/>
    <n v="46"/>
  </r>
  <r>
    <n v="4962"/>
    <x v="0"/>
    <n v="1211650.6299999999"/>
    <x v="0"/>
    <x v="1"/>
    <x v="0"/>
    <x v="0"/>
    <x v="0"/>
    <n v="61"/>
  </r>
  <r>
    <n v="4963"/>
    <x v="1"/>
    <n v="714152"/>
    <x v="0"/>
    <x v="1"/>
    <x v="0"/>
    <x v="0"/>
    <x v="0"/>
    <n v="31"/>
  </r>
  <r>
    <n v="4964"/>
    <x v="0"/>
    <n v="298000"/>
    <x v="2"/>
    <x v="1"/>
    <x v="0"/>
    <x v="1"/>
    <x v="0"/>
    <n v="31"/>
  </r>
  <r>
    <n v="4965"/>
    <x v="1"/>
    <n v="349768"/>
    <x v="0"/>
    <x v="0"/>
    <x v="0"/>
    <x v="0"/>
    <x v="1"/>
    <n v="55"/>
  </r>
  <r>
    <n v="4966"/>
    <x v="1"/>
    <n v="297046"/>
    <x v="2"/>
    <x v="1"/>
    <x v="1"/>
    <x v="0"/>
    <x v="0"/>
    <n v="43"/>
  </r>
  <r>
    <n v="4967"/>
    <x v="0"/>
    <n v="428928.14"/>
    <x v="0"/>
    <x v="1"/>
    <x v="0"/>
    <x v="0"/>
    <x v="0"/>
    <n v="36"/>
  </r>
  <r>
    <n v="4968"/>
    <x v="1"/>
    <n v="446938.37"/>
    <x v="0"/>
    <x v="1"/>
    <x v="0"/>
    <x v="0"/>
    <x v="1"/>
    <n v="30"/>
  </r>
  <r>
    <n v="4969"/>
    <x v="1"/>
    <n v="968467.27"/>
    <x v="0"/>
    <x v="1"/>
    <x v="0"/>
    <x v="0"/>
    <x v="0"/>
    <n v="33"/>
  </r>
  <r>
    <n v="4970"/>
    <x v="1"/>
    <n v="302470"/>
    <x v="3"/>
    <x v="1"/>
    <x v="0"/>
    <x v="0"/>
    <x v="0"/>
    <n v="23"/>
  </r>
  <r>
    <n v="4971"/>
    <x v="0"/>
    <n v="742053.13"/>
    <x v="0"/>
    <x v="0"/>
    <x v="0"/>
    <x v="0"/>
    <x v="0"/>
    <n v="39"/>
  </r>
  <r>
    <n v="4972"/>
    <x v="0"/>
    <n v="442402.66"/>
    <x v="0"/>
    <x v="1"/>
    <x v="0"/>
    <x v="0"/>
    <x v="0"/>
    <n v="33"/>
  </r>
  <r>
    <n v="4973"/>
    <x v="0"/>
    <n v="911494.56"/>
    <x v="0"/>
    <x v="1"/>
    <x v="0"/>
    <x v="0"/>
    <x v="0"/>
    <n v="41"/>
  </r>
  <r>
    <n v="4974"/>
    <x v="1"/>
    <n v="1000000"/>
    <x v="0"/>
    <x v="1"/>
    <x v="0"/>
    <x v="0"/>
    <x v="0"/>
    <n v="37"/>
  </r>
  <r>
    <n v="4975"/>
    <x v="1"/>
    <n v="415284"/>
    <x v="1"/>
    <x v="0"/>
    <x v="0"/>
    <x v="0"/>
    <x v="0"/>
    <n v="66"/>
  </r>
  <r>
    <n v="4976"/>
    <x v="0"/>
    <n v="278030"/>
    <x v="3"/>
    <x v="1"/>
    <x v="0"/>
    <x v="0"/>
    <x v="1"/>
    <n v="25"/>
  </r>
  <r>
    <n v="4977"/>
    <x v="0"/>
    <n v="346518.97"/>
    <x v="0"/>
    <x v="1"/>
    <x v="0"/>
    <x v="0"/>
    <x v="0"/>
    <n v="22"/>
  </r>
  <r>
    <n v="4978"/>
    <x v="1"/>
    <n v="1261759.8799999999"/>
    <x v="0"/>
    <x v="0"/>
    <x v="0"/>
    <x v="0"/>
    <x v="0"/>
    <n v="35"/>
  </r>
  <r>
    <n v="4979"/>
    <x v="0"/>
    <n v="889320.28"/>
    <x v="6"/>
    <x v="1"/>
    <x v="0"/>
    <x v="0"/>
    <x v="0"/>
    <n v="59"/>
  </r>
  <r>
    <n v="4980"/>
    <x v="0"/>
    <n v="297046"/>
    <x v="3"/>
    <x v="1"/>
    <x v="0"/>
    <x v="1"/>
    <x v="1"/>
    <n v="36"/>
  </r>
  <r>
    <n v="4981"/>
    <x v="0"/>
    <n v="385702"/>
    <x v="3"/>
    <x v="1"/>
    <x v="0"/>
    <x v="0"/>
    <x v="1"/>
    <n v="39"/>
  </r>
  <r>
    <n v="4982"/>
    <x v="0"/>
    <n v="299647"/>
    <x v="2"/>
    <x v="1"/>
    <x v="0"/>
    <x v="0"/>
    <x v="0"/>
    <n v="67"/>
  </r>
  <r>
    <n v="4983"/>
    <x v="1"/>
    <n v="324345.28000000003"/>
    <x v="0"/>
    <x v="1"/>
    <x v="0"/>
    <x v="0"/>
    <x v="0"/>
    <n v="38"/>
  </r>
  <r>
    <n v="4984"/>
    <x v="0"/>
    <n v="331181"/>
    <x v="3"/>
    <x v="1"/>
    <x v="0"/>
    <x v="1"/>
    <x v="1"/>
    <n v="55"/>
  </r>
  <r>
    <n v="4985"/>
    <x v="1"/>
    <n v="376777"/>
    <x v="0"/>
    <x v="1"/>
    <x v="0"/>
    <x v="0"/>
    <x v="1"/>
    <n v="33"/>
  </r>
  <r>
    <n v="4986"/>
    <x v="1"/>
    <n v="356455"/>
    <x v="3"/>
    <x v="1"/>
    <x v="0"/>
    <x v="0"/>
    <x v="0"/>
    <n v="63"/>
  </r>
  <r>
    <n v="4987"/>
    <x v="0"/>
    <n v="1912797.11"/>
    <x v="0"/>
    <x v="1"/>
    <x v="0"/>
    <x v="0"/>
    <x v="0"/>
    <n v="49"/>
  </r>
  <r>
    <n v="4988"/>
    <x v="1"/>
    <n v="1709530"/>
    <x v="0"/>
    <x v="0"/>
    <x v="0"/>
    <x v="0"/>
    <x v="1"/>
    <n v="44"/>
  </r>
  <r>
    <n v="4989"/>
    <x v="0"/>
    <n v="882417.74"/>
    <x v="0"/>
    <x v="1"/>
    <x v="0"/>
    <x v="0"/>
    <x v="0"/>
    <n v="38"/>
  </r>
  <r>
    <n v="4990"/>
    <x v="1"/>
    <n v="438889.6"/>
    <x v="0"/>
    <x v="1"/>
    <x v="0"/>
    <x v="0"/>
    <x v="0"/>
    <n v="31"/>
  </r>
  <r>
    <n v="4991"/>
    <x v="1"/>
    <n v="335860.17"/>
    <x v="0"/>
    <x v="0"/>
    <x v="0"/>
    <x v="0"/>
    <x v="0"/>
    <n v="35"/>
  </r>
  <r>
    <n v="4992"/>
    <x v="0"/>
    <n v="501500"/>
    <x v="0"/>
    <x v="1"/>
    <x v="0"/>
    <x v="0"/>
    <x v="0"/>
    <n v="29"/>
  </r>
  <r>
    <n v="4993"/>
    <x v="1"/>
    <n v="354835"/>
    <x v="0"/>
    <x v="1"/>
    <x v="0"/>
    <x v="0"/>
    <x v="1"/>
    <n v="26"/>
  </r>
  <r>
    <n v="4994"/>
    <x v="0"/>
    <n v="501040.18"/>
    <x v="0"/>
    <x v="1"/>
    <x v="0"/>
    <x v="0"/>
    <x v="0"/>
    <n v="57"/>
  </r>
  <r>
    <n v="4995"/>
    <x v="1"/>
    <n v="958367.36"/>
    <x v="0"/>
    <x v="0"/>
    <x v="0"/>
    <x v="0"/>
    <x v="0"/>
    <n v="38"/>
  </r>
  <r>
    <n v="4996"/>
    <x v="1"/>
    <n v="407579"/>
    <x v="0"/>
    <x v="0"/>
    <x v="0"/>
    <x v="0"/>
    <x v="0"/>
    <n v="43"/>
  </r>
  <r>
    <n v="4997"/>
    <x v="1"/>
    <n v="400000"/>
    <x v="0"/>
    <x v="1"/>
    <x v="0"/>
    <x v="0"/>
    <x v="0"/>
    <n v="62"/>
  </r>
  <r>
    <n v="4998"/>
    <x v="1"/>
    <n v="1367154"/>
    <x v="0"/>
    <x v="0"/>
    <x v="0"/>
    <x v="0"/>
    <x v="1"/>
    <n v="56"/>
  </r>
  <r>
    <n v="4999"/>
    <x v="0"/>
    <n v="1898332.8"/>
    <x v="0"/>
    <x v="1"/>
    <x v="0"/>
    <x v="1"/>
    <x v="0"/>
    <n v="42"/>
  </r>
  <r>
    <n v="5000"/>
    <x v="0"/>
    <n v="489078.33"/>
    <x v="0"/>
    <x v="1"/>
    <x v="0"/>
    <x v="0"/>
    <x v="0"/>
    <n v="4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s v="HOMBRE"/>
    <m/>
    <s v="ASALARIADO"/>
    <s v="SECTOR PUBLICO"/>
    <s v="SI"/>
    <s v="NO"/>
    <x v="0"/>
    <n v="42"/>
    <n v="-0.81076736351959466"/>
    <b v="0"/>
    <n v="6.6098167852911317E-3"/>
    <b v="0"/>
    <n v="657534.29237142205"/>
    <x v="0"/>
    <n v="42"/>
  </r>
  <r>
    <n v="2"/>
    <s v="HOMBRE"/>
    <n v="3315014"/>
    <s v="PENSIONADOS EN SU PROPIO SISTEMA"/>
    <s v="SECTOR PUBLICO"/>
    <s v="SI"/>
    <s v="NO"/>
    <x v="0"/>
    <n v="77"/>
    <n v="3.2767839505225007"/>
    <b v="1"/>
    <n v="2.4767463694851037"/>
    <b v="1"/>
    <n v="3315014"/>
    <x v="1"/>
    <n v="77"/>
  </r>
  <r>
    <n v="3"/>
    <s v="MUJER"/>
    <n v="270486.01"/>
    <s v="ASALARIADO"/>
    <s v="SECTOR PRIVADO"/>
    <s v="SI"/>
    <s v="NO"/>
    <x v="0"/>
    <n v="45"/>
    <n v="-0.47724676734549004"/>
    <b v="0"/>
    <n v="0.21833580701670366"/>
    <b v="0"/>
    <n v="270486.01"/>
    <x v="0"/>
    <n v="45"/>
  </r>
  <r>
    <n v="4"/>
    <s v="MUJER"/>
    <n v="544949.82999999996"/>
    <s v="ASALARIADO"/>
    <s v="SECTOR PRIVADO"/>
    <s v="SI"/>
    <s v="NO"/>
    <x v="0"/>
    <n v="49"/>
    <n v="-0.13882136458760935"/>
    <b v="0"/>
    <n v="0.50063712732525367"/>
    <b v="0"/>
    <n v="544949.82999999996"/>
    <x v="0"/>
    <n v="49"/>
  </r>
  <r>
    <n v="5"/>
    <s v="MUJER"/>
    <n v="210000"/>
    <s v="ASALARIADO"/>
    <s v="SECTOR PRIVADO"/>
    <s v="SI"/>
    <s v="NO"/>
    <x v="0"/>
    <n v="42"/>
    <n v="-0.55182855483014726"/>
    <b v="0"/>
    <n v="6.6098167852911317E-3"/>
    <b v="0"/>
    <n v="210000"/>
    <x v="0"/>
    <n v="42"/>
  </r>
  <r>
    <n v="6"/>
    <s v="HOMBRE"/>
    <n v="397150"/>
    <s v="ASALARIADO"/>
    <s v="SECTOR PRIVADO"/>
    <s v="SI"/>
    <s v="NO"/>
    <x v="0"/>
    <n v="44"/>
    <n v="-0.32106475461000389"/>
    <b v="0"/>
    <n v="0.14776047693956615"/>
    <b v="0"/>
    <n v="397150"/>
    <x v="0"/>
    <n v="44"/>
  </r>
  <r>
    <n v="7"/>
    <s v="HOMBRE"/>
    <n v="854712"/>
    <s v="ASALARIADO"/>
    <s v="SECTOR PRIVADO"/>
    <s v="SI"/>
    <s v="NO"/>
    <x v="0"/>
    <n v="38"/>
    <n v="0.24312838434981027"/>
    <b v="0"/>
    <n v="-0.27569150352325889"/>
    <b v="0"/>
    <n v="854712"/>
    <x v="0"/>
    <n v="38"/>
  </r>
  <r>
    <n v="8"/>
    <s v="HOMBRE"/>
    <n v="401000"/>
    <s v="ASALARIADO"/>
    <s v="SECTOR PRIVADO"/>
    <s v="SI"/>
    <s v="SI"/>
    <x v="1"/>
    <n v="36"/>
    <n v="-0.31631754311736404"/>
    <b v="0"/>
    <n v="-0.41684216367753391"/>
    <b v="0"/>
    <n v="401000"/>
    <x v="0"/>
    <n v="36"/>
  </r>
  <r>
    <n v="9"/>
    <s v="MUJER"/>
    <n v="264703.96000000002"/>
    <s v="ASALARIADO"/>
    <s v="SECTOR PRIVADO"/>
    <s v="SI"/>
    <s v="NO"/>
    <x v="0"/>
    <n v="21"/>
    <n v="-0.4843762775301701"/>
    <b v="0"/>
    <n v="-1.4754721148345964"/>
    <b v="0"/>
    <n v="264703.96000000002"/>
    <x v="0"/>
    <n v="21"/>
  </r>
  <r>
    <n v="10"/>
    <s v="HOMBRE"/>
    <n v="4677126.8499999996"/>
    <s v="ASALARIADO"/>
    <s v="SECTOR PRIVADO"/>
    <s v="SI"/>
    <s v="NO"/>
    <x v="0"/>
    <n v="40"/>
    <n v="4.9563262299491102"/>
    <b v="1"/>
    <n v="-0.13454084336898386"/>
    <b v="0"/>
    <n v="4677126.8499999996"/>
    <x v="0"/>
    <n v="40"/>
  </r>
  <r>
    <n v="11"/>
    <s v="MUJER"/>
    <n v="1200000"/>
    <s v="ASALARIADO"/>
    <s v="SECTOR PRIVADO"/>
    <s v="SI"/>
    <s v="NO"/>
    <x v="0"/>
    <n v="30"/>
    <n v="0.66888297184867662"/>
    <b v="0"/>
    <n v="-0.84029414414035897"/>
    <b v="0"/>
    <n v="1200000"/>
    <x v="0"/>
    <n v="30"/>
  </r>
  <r>
    <n v="12"/>
    <s v="MUJER"/>
    <n v="1030132"/>
    <s v="ASALARIADO"/>
    <s v="SECTOR PUBLICO"/>
    <s v="SI"/>
    <s v="NO"/>
    <x v="1"/>
    <n v="58"/>
    <n v="0.45942860254172874"/>
    <b v="0"/>
    <n v="1.1358150980194912"/>
    <b v="0"/>
    <n v="1030132"/>
    <x v="0"/>
    <n v="58"/>
  </r>
  <r>
    <n v="13"/>
    <s v="HOMBRE"/>
    <n v="731287.5"/>
    <s v="ASALARIADO"/>
    <s v="SECTOR PUBLICO"/>
    <s v="SI"/>
    <s v="NO"/>
    <x v="0"/>
    <n v="40"/>
    <n v="9.0940798668425929E-2"/>
    <b v="0"/>
    <n v="-0.13454084336898386"/>
    <b v="0"/>
    <n v="731287.5"/>
    <x v="0"/>
    <n v="40"/>
  </r>
  <r>
    <n v="14"/>
    <s v="HOMBRE"/>
    <n v="282305"/>
    <s v="ASEGURADO VOLUNTARIO"/>
    <s v="SECTOR PRIVADO"/>
    <s v="SI"/>
    <s v="NO"/>
    <x v="0"/>
    <n v="51"/>
    <n v="-0.46267345691447814"/>
    <b v="0"/>
    <n v="0.64178778747952869"/>
    <b v="0"/>
    <n v="282305"/>
    <x v="2"/>
    <n v="51"/>
  </r>
  <r>
    <n v="15"/>
    <s v="MUJER"/>
    <n v="343390.86"/>
    <s v="TRABAJADOR INDEPENDIENTE"/>
    <s v="SECTOR PRIVADO"/>
    <s v="SI"/>
    <s v="NO"/>
    <x v="0"/>
    <n v="59"/>
    <n v="-0.38735202921842876"/>
    <b v="0"/>
    <n v="1.2063904280966287"/>
    <b v="0"/>
    <n v="343390.86"/>
    <x v="3"/>
    <n v="59"/>
  </r>
  <r>
    <n v="16"/>
    <s v="MUJER"/>
    <n v="1943489.5"/>
    <s v="ASALARIADO"/>
    <s v="SECTOR PUBLICO"/>
    <s v="SI"/>
    <s v="NO"/>
    <x v="0"/>
    <n v="58"/>
    <n v="1.5856367118635004"/>
    <b v="0"/>
    <n v="1.1358150980194912"/>
    <b v="0"/>
    <n v="1943489.5"/>
    <x v="0"/>
    <n v="58"/>
  </r>
  <r>
    <n v="17"/>
    <s v="MUJER"/>
    <n v="1108980"/>
    <s v="ASALARIADO"/>
    <s v="SECTOR PUBLICO"/>
    <s v="SI"/>
    <s v="NO"/>
    <x v="1"/>
    <n v="36"/>
    <n v="0.55665149391099333"/>
    <b v="0"/>
    <n v="-0.41684216367753391"/>
    <b v="0"/>
    <n v="1108980"/>
    <x v="0"/>
    <n v="36"/>
  </r>
  <r>
    <n v="18"/>
    <s v="MUJER"/>
    <n v="133157"/>
    <s v="ASALARIADO"/>
    <s v="SECTOR PRIVADO"/>
    <s v="SI"/>
    <s v="NO"/>
    <x v="0"/>
    <n v="39"/>
    <n v="-0.64657919709740064"/>
    <b v="0"/>
    <n v="-0.20511617344612137"/>
    <b v="0"/>
    <n v="133157"/>
    <x v="0"/>
    <n v="39"/>
  </r>
  <r>
    <n v="19"/>
    <s v="HOMBRE"/>
    <n v="553939"/>
    <s v="ASALARIADO"/>
    <s v="SECTOR PRIVADO"/>
    <s v="SI"/>
    <s v="NO"/>
    <x v="0"/>
    <n v="45"/>
    <n v="-0.12773734091662398"/>
    <b v="0"/>
    <n v="0.21833580701670366"/>
    <b v="0"/>
    <n v="553939"/>
    <x v="0"/>
    <n v="45"/>
  </r>
  <r>
    <n v="20"/>
    <s v="MUJER"/>
    <n v="309820"/>
    <s v="ASEGURADO VOLUNTARIO"/>
    <s v="SECTOR PRIVADO"/>
    <s v="SI"/>
    <s v="SI"/>
    <x v="1"/>
    <n v="52"/>
    <n v="-0.42874630776642986"/>
    <b v="0"/>
    <n v="0.71236311755666615"/>
    <b v="0"/>
    <n v="309820"/>
    <x v="2"/>
    <n v="52"/>
  </r>
  <r>
    <n v="21"/>
    <s v="MUJER"/>
    <m/>
    <s v="ASALARIADO"/>
    <s v="SECTOR PRIVADO"/>
    <s v="SI"/>
    <s v="SI"/>
    <x v="0"/>
    <n v="28"/>
    <n v="-0.81076736351959466"/>
    <b v="0"/>
    <n v="-0.98144480429463388"/>
    <b v="0"/>
    <n v="657534.29237142205"/>
    <x v="0"/>
    <n v="28"/>
  </r>
  <r>
    <n v="22"/>
    <s v="HOMBRE"/>
    <n v="278030"/>
    <s v="CONVENIOS ESPECIALES DE TRABAJADORES INDEPENDIENTES"/>
    <s v="SECTOR PRIVADO"/>
    <s v="SI"/>
    <s v="NO"/>
    <x v="0"/>
    <n v="59"/>
    <n v="-0.46794471123422759"/>
    <b v="0"/>
    <n v="1.2063904280966287"/>
    <b v="0"/>
    <n v="278030"/>
    <x v="4"/>
    <n v="59"/>
  </r>
  <r>
    <n v="23"/>
    <s v="HOMBRE"/>
    <n v="2124814"/>
    <s v="ASALARIADO"/>
    <s v="SECTOR PRIVADO"/>
    <s v="SI"/>
    <s v="NO"/>
    <x v="0"/>
    <n v="32"/>
    <n v="1.8092174262264038"/>
    <b v="0"/>
    <n v="-0.69914348398608395"/>
    <b v="0"/>
    <n v="2124814"/>
    <x v="0"/>
    <n v="32"/>
  </r>
  <r>
    <n v="24"/>
    <s v="HOMBRE"/>
    <n v="191744.68"/>
    <s v="ASALARIADO"/>
    <s v="SECTOR PRIVADO"/>
    <s v="SI"/>
    <s v="NO"/>
    <x v="0"/>
    <n v="18"/>
    <n v="-0.57433813013035984"/>
    <b v="0"/>
    <n v="-1.687198105066009"/>
    <b v="0"/>
    <n v="191744.68"/>
    <x v="0"/>
    <n v="18"/>
  </r>
  <r>
    <n v="25"/>
    <s v="MUJER"/>
    <n v="1117489"/>
    <s v="ASALARIADO"/>
    <s v="SECTOR PUBLICO"/>
    <s v="SI"/>
    <s v="NO"/>
    <x v="1"/>
    <n v="36"/>
    <n v="0.56714344783070048"/>
    <b v="0"/>
    <n v="-0.41684216367753391"/>
    <b v="0"/>
    <n v="1117489"/>
    <x v="0"/>
    <n v="36"/>
  </r>
  <r>
    <n v="26"/>
    <s v="HOMBRE"/>
    <n v="1451530"/>
    <s v="PENSIONADOS EN SU PROPIO SISTEMA"/>
    <s v="SECTOR PUBLICO"/>
    <s v="SI"/>
    <s v="NO"/>
    <x v="0"/>
    <n v="62"/>
    <n v="0.97903001256132771"/>
    <b v="0"/>
    <n v="1.4181164183280413"/>
    <b v="0"/>
    <n v="1451530"/>
    <x v="1"/>
    <n v="62"/>
  </r>
  <r>
    <n v="27"/>
    <s v="HOMBRE"/>
    <n v="66700"/>
    <s v="ASALARIADO"/>
    <s v="SECTOR PRIVADO"/>
    <s v="SI"/>
    <s v="NO"/>
    <x v="0"/>
    <n v="38"/>
    <n v="-0.72852346571204163"/>
    <b v="0"/>
    <n v="-0.27569150352325889"/>
    <b v="0"/>
    <n v="66700"/>
    <x v="0"/>
    <n v="38"/>
  </r>
  <r>
    <n v="28"/>
    <s v="MUJER"/>
    <n v="73410"/>
    <s v="ASALARIADO"/>
    <s v="SECTOR PRIVADO"/>
    <s v="SI"/>
    <s v="SI"/>
    <x v="0"/>
    <n v="22"/>
    <n v="-0.72024975425344073"/>
    <b v="0"/>
    <n v="-1.4048967847574589"/>
    <b v="0"/>
    <n v="73410"/>
    <x v="0"/>
    <n v="22"/>
  </r>
  <r>
    <n v="29"/>
    <s v="HOMBRE"/>
    <n v="815355.66"/>
    <s v="ASALARIADO"/>
    <s v="SECTOR PUBLICO"/>
    <s v="SI"/>
    <s v="NO"/>
    <x v="0"/>
    <n v="42"/>
    <n v="0.19460036628325389"/>
    <b v="0"/>
    <n v="6.6098167852911317E-3"/>
    <b v="0"/>
    <n v="815355.66"/>
    <x v="0"/>
    <n v="42"/>
  </r>
  <r>
    <n v="30"/>
    <s v="HOMBRE"/>
    <n v="398125"/>
    <s v="ASALARIADO"/>
    <s v="SECTOR PRIVADO"/>
    <s v="SI"/>
    <s v="NO"/>
    <x v="0"/>
    <n v="38"/>
    <n v="-0.31986253871251719"/>
    <b v="0"/>
    <n v="-0.27569150352325889"/>
    <b v="0"/>
    <n v="398125"/>
    <x v="0"/>
    <n v="38"/>
  </r>
  <r>
    <n v="31"/>
    <s v="HOMBRE"/>
    <n v="606763.96"/>
    <s v="ASALARIADO"/>
    <s v="SECTOR PRIVADO"/>
    <s v="SI"/>
    <s v="NO"/>
    <x v="0"/>
    <n v="39"/>
    <n v="-6.2601949433444409E-2"/>
    <b v="0"/>
    <n v="-0.20511617344612137"/>
    <b v="0"/>
    <n v="606763.96"/>
    <x v="0"/>
    <n v="39"/>
  </r>
  <r>
    <n v="32"/>
    <s v="HOMBRE"/>
    <n v="360420"/>
    <s v="TRABAJADOR INDEPENDIENTE"/>
    <s v="SECTOR PRIVADO"/>
    <s v="SI"/>
    <s v="NO"/>
    <x v="1"/>
    <n v="53"/>
    <n v="-0.36635438529173436"/>
    <b v="0"/>
    <n v="0.78293844763380371"/>
    <b v="0"/>
    <n v="360420"/>
    <x v="3"/>
    <n v="53"/>
  </r>
  <r>
    <n v="33"/>
    <s v="MUJER"/>
    <n v="297046"/>
    <s v="ASALARIADO"/>
    <s v="SECTOR PRIVADO"/>
    <s v="SI"/>
    <s v="SI"/>
    <x v="0"/>
    <n v="41"/>
    <n v="-0.44449718558642509"/>
    <b v="0"/>
    <n v="-6.3965513291846368E-2"/>
    <b v="0"/>
    <n v="297046"/>
    <x v="0"/>
    <n v="41"/>
  </r>
  <r>
    <n v="34"/>
    <s v="HOMBRE"/>
    <n v="558030"/>
    <s v="ASALARIADO"/>
    <s v="SECTOR PRIVADO"/>
    <s v="SI"/>
    <s v="NO"/>
    <x v="0"/>
    <n v="28"/>
    <n v="-0.12269296631496431"/>
    <b v="0"/>
    <n v="-0.98144480429463388"/>
    <b v="0"/>
    <n v="558030"/>
    <x v="0"/>
    <n v="28"/>
  </r>
  <r>
    <n v="35"/>
    <s v="HOMBRE"/>
    <n v="68309.03"/>
    <s v="ASALARIADO"/>
    <s v="SECTOR PRIVADO"/>
    <s v="SI"/>
    <s v="NO"/>
    <x v="0"/>
    <n v="43"/>
    <n v="-0.7265394642294436"/>
    <b v="0"/>
    <n v="7.7185146862428639E-2"/>
    <b v="0"/>
    <n v="68309.03"/>
    <x v="0"/>
    <n v="43"/>
  </r>
  <r>
    <n v="36"/>
    <s v="HOMBRE"/>
    <m/>
    <s v="ASALARIADO"/>
    <s v="SECTOR PUBLICO"/>
    <s v="SI"/>
    <s v="NO"/>
    <x v="0"/>
    <n v="62"/>
    <n v="-0.81076736351959466"/>
    <b v="0"/>
    <n v="1.4181164183280413"/>
    <b v="0"/>
    <n v="657534.29237142205"/>
    <x v="0"/>
    <n v="62"/>
  </r>
  <r>
    <n v="37"/>
    <s v="HOMBRE"/>
    <n v="1552307.5"/>
    <s v="ASALARIADO"/>
    <s v="SECTOR PRIVADO"/>
    <s v="SI"/>
    <s v="SI"/>
    <x v="0"/>
    <n v="41"/>
    <n v="1.1032928972884744"/>
    <b v="0"/>
    <n v="-6.3965513291846368E-2"/>
    <b v="0"/>
    <n v="1552307.5"/>
    <x v="0"/>
    <n v="41"/>
  </r>
  <r>
    <n v="38"/>
    <s v="HOMBRE"/>
    <n v="1531575"/>
    <s v="ASEGURADO VOLUNTARIO"/>
    <s v="SECTOR PRIVADO"/>
    <s v="SI"/>
    <s v="SI"/>
    <x v="0"/>
    <n v="66"/>
    <n v="1.0777288551401221"/>
    <b v="0"/>
    <n v="1.7004177386365913"/>
    <b v="0"/>
    <n v="1531575"/>
    <x v="2"/>
    <n v="66"/>
  </r>
  <r>
    <n v="39"/>
    <s v="HOMBRE"/>
    <n v="3220569.09"/>
    <s v="ASALARIADO"/>
    <s v="SECTOR PRIVADO"/>
    <s v="SI"/>
    <s v="NO"/>
    <x v="0"/>
    <n v="48"/>
    <n v="3.1603294148930621"/>
    <b v="1"/>
    <n v="0.43006179724811616"/>
    <b v="0"/>
    <n v="3220569.09"/>
    <x v="0"/>
    <n v="48"/>
  </r>
  <r>
    <n v="40"/>
    <s v="HOMBRE"/>
    <n v="658917"/>
    <s v="ASALARIADO"/>
    <s v="SECTOR PUBLICO"/>
    <s v="SI"/>
    <s v="NO"/>
    <x v="1"/>
    <n v="56"/>
    <n v="1.7049365052846895E-3"/>
    <b v="0"/>
    <n v="0.99466443786521619"/>
    <b v="0"/>
    <n v="658917"/>
    <x v="0"/>
    <n v="56"/>
  </r>
  <r>
    <n v="41"/>
    <s v="HOMBRE"/>
    <n v="631707.6"/>
    <s v="ASALARIADO"/>
    <s v="SECTOR PRIVADO"/>
    <s v="SI"/>
    <s v="NO"/>
    <x v="0"/>
    <n v="25"/>
    <n v="-3.1845395024023206E-2"/>
    <b v="0"/>
    <n v="-1.1931707945260464"/>
    <b v="0"/>
    <n v="631707.6"/>
    <x v="0"/>
    <n v="25"/>
  </r>
  <r>
    <n v="42"/>
    <s v="MUJER"/>
    <n v="977376"/>
    <s v="ASALARIADO"/>
    <s v="SECTOR PRIVADO"/>
    <s v="SI"/>
    <s v="NO"/>
    <x v="0"/>
    <n v="33"/>
    <n v="0.39437824163115498"/>
    <b v="0"/>
    <n v="-0.62856815390894638"/>
    <b v="0"/>
    <n v="977376"/>
    <x v="0"/>
    <n v="33"/>
  </r>
  <r>
    <n v="43"/>
    <s v="MUJER"/>
    <n v="278030"/>
    <s v="CONVENIOS ESPECIALES DE TRABAJADORES INDEPENDIENTES"/>
    <s v="SECTOR PRIVADO"/>
    <s v="SI"/>
    <s v="SI"/>
    <x v="0"/>
    <n v="23"/>
    <n v="-0.46794471123422759"/>
    <b v="0"/>
    <n v="-1.3343214546803215"/>
    <b v="0"/>
    <n v="278030"/>
    <x v="4"/>
    <n v="23"/>
  </r>
  <r>
    <n v="44"/>
    <s v="HOMBRE"/>
    <n v="633750"/>
    <s v="ASALARIADO"/>
    <s v="SECTOR PRIVADO"/>
    <s v="SI"/>
    <s v="NO"/>
    <x v="0"/>
    <n v="43"/>
    <n v="-2.932703015322638E-2"/>
    <b v="0"/>
    <n v="7.7185146862428639E-2"/>
    <b v="0"/>
    <n v="633750"/>
    <x v="0"/>
    <n v="43"/>
  </r>
  <r>
    <n v="45"/>
    <s v="MUJER"/>
    <n v="376776"/>
    <s v="ASALARIADO"/>
    <s v="SECTOR PRIVADO"/>
    <s v="SI"/>
    <s v="NO"/>
    <x v="0"/>
    <n v="27"/>
    <n v="-0.34618675122066483"/>
    <b v="0"/>
    <n v="-1.0520201343717714"/>
    <b v="0"/>
    <n v="376776"/>
    <x v="0"/>
    <n v="27"/>
  </r>
  <r>
    <n v="46"/>
    <s v="MUJER"/>
    <n v="1878386.22"/>
    <s v="ASALARIADO"/>
    <s v="SECTOR PRIVADO"/>
    <s v="SI"/>
    <s v="NO"/>
    <x v="0"/>
    <n v="28"/>
    <n v="1.5053616367921883"/>
    <b v="0"/>
    <n v="-0.98144480429463388"/>
    <b v="0"/>
    <n v="1878386.22"/>
    <x v="0"/>
    <n v="28"/>
  </r>
  <r>
    <n v="47"/>
    <s v="MUJER"/>
    <n v="2224883"/>
    <s v="ASALARIADO"/>
    <s v="SECTOR PRIVADO"/>
    <s v="SI"/>
    <s v="NO"/>
    <x v="0"/>
    <n v="49"/>
    <n v="1.9326067007347101"/>
    <b v="0"/>
    <n v="0.50063712732525367"/>
    <b v="0"/>
    <n v="2224883"/>
    <x v="0"/>
    <n v="49"/>
  </r>
  <r>
    <n v="48"/>
    <s v="MUJER"/>
    <n v="349000"/>
    <s v="ASALARIADO"/>
    <s v="SECTOR PRIVADO"/>
    <s v="SI"/>
    <s v="NO"/>
    <x v="0"/>
    <n v="36"/>
    <n v="-0.38043572431665579"/>
    <b v="0"/>
    <n v="-0.41684216367753391"/>
    <b v="0"/>
    <n v="349000"/>
    <x v="0"/>
    <n v="36"/>
  </r>
  <r>
    <n v="49"/>
    <s v="HOMBRE"/>
    <n v="675069.69"/>
    <s v="ASALARIADO"/>
    <s v="SECTOR PRIVADO"/>
    <s v="SI"/>
    <s v="NO"/>
    <x v="0"/>
    <n v="39"/>
    <n v="2.1621880818284391E-2"/>
    <b v="0"/>
    <n v="-0.20511617344612137"/>
    <b v="0"/>
    <n v="675069.69"/>
    <x v="0"/>
    <n v="39"/>
  </r>
  <r>
    <n v="50"/>
    <s v="HOMBRE"/>
    <n v="443282"/>
    <s v="ASALARIADO"/>
    <s v="SECTOR PRIVADO"/>
    <s v="SI"/>
    <s v="SI"/>
    <x v="0"/>
    <m/>
    <n v="-0.26418206355066298"/>
    <b v="0"/>
    <n v="-2.9575540464544843"/>
    <b v="1"/>
    <n v="443282"/>
    <x v="0"/>
    <n v="41.906343806283772"/>
  </r>
  <r>
    <n v="51"/>
    <s v="HOMBRE"/>
    <n v="297044.99"/>
    <s v="TRABAJADOR INDEPENDIENTE"/>
    <s v="SECTOR PRIVADO"/>
    <s v="SI"/>
    <s v="NO"/>
    <x v="0"/>
    <n v="66"/>
    <n v="-0.44449843095879071"/>
    <b v="0"/>
    <n v="1.7004177386365913"/>
    <b v="0"/>
    <n v="297044.99"/>
    <x v="3"/>
    <n v="66"/>
  </r>
  <r>
    <n v="52"/>
    <s v="HOMBRE"/>
    <n v="1505458.92"/>
    <s v="ASALARIADO"/>
    <s v="SECTOR PUBLICO"/>
    <s v="SI"/>
    <s v="NO"/>
    <x v="0"/>
    <m/>
    <n v="1.0455266330313682"/>
    <b v="0"/>
    <n v="-2.9575540464544843"/>
    <b v="1"/>
    <n v="1505458.92"/>
    <x v="0"/>
    <n v="41.906343806283772"/>
  </r>
  <r>
    <n v="53"/>
    <s v="MUJER"/>
    <n v="743436"/>
    <s v="ASALARIADO"/>
    <s v="SECTOR PRIVADO"/>
    <s v="SI"/>
    <s v="NO"/>
    <x v="0"/>
    <n v="28"/>
    <n v="0.10592040875111046"/>
    <b v="0"/>
    <n v="-0.98144480429463388"/>
    <b v="0"/>
    <n v="743436"/>
    <x v="0"/>
    <n v="28"/>
  </r>
  <r>
    <n v="54"/>
    <s v="HOMBRE"/>
    <n v="379422"/>
    <s v="TRABAJADOR INDEPENDIENTE"/>
    <s v="SECTOR PRIVADO"/>
    <s v="SI"/>
    <s v="NO"/>
    <x v="0"/>
    <n v="43"/>
    <n v="-0.3429241222311778"/>
    <b v="0"/>
    <n v="7.7185146862428639E-2"/>
    <b v="0"/>
    <n v="379422"/>
    <x v="3"/>
    <n v="43"/>
  </r>
  <r>
    <n v="55"/>
    <s v="HOMBRE"/>
    <n v="300000"/>
    <s v="ASEGURADO VOLUNTARIO"/>
    <s v="SECTOR PRIVADO"/>
    <s v="SI"/>
    <s v="NO"/>
    <x v="0"/>
    <n v="44"/>
    <n v="-0.44085477967752684"/>
    <b v="0"/>
    <n v="0.14776047693956615"/>
    <b v="0"/>
    <n v="300000"/>
    <x v="2"/>
    <n v="44"/>
  </r>
  <r>
    <n v="56"/>
    <s v="MUJER"/>
    <n v="159787.22"/>
    <s v="ASALARIADO"/>
    <s v="SECTOR PRIVADO"/>
    <s v="SI"/>
    <s v="SI"/>
    <x v="0"/>
    <n v="44"/>
    <n v="-0.6137430188024583"/>
    <b v="0"/>
    <n v="0.14776047693956615"/>
    <b v="0"/>
    <n v="159787.22"/>
    <x v="0"/>
    <n v="44"/>
  </r>
  <r>
    <n v="57"/>
    <s v="MUJER"/>
    <n v="267741.03999999998"/>
    <s v="ASALARIADO"/>
    <s v="SECTOR PRIVADO"/>
    <s v="SI"/>
    <s v="NO"/>
    <x v="0"/>
    <n v="32"/>
    <n v="-0.48063143049638657"/>
    <b v="0"/>
    <n v="-0.69914348398608395"/>
    <b v="0"/>
    <n v="267741.03999999998"/>
    <x v="0"/>
    <n v="32"/>
  </r>
  <r>
    <n v="58"/>
    <s v="MUJER"/>
    <n v="376777"/>
    <s v="ASALARIADO"/>
    <s v="SECTOR PRIVADO"/>
    <s v="SI"/>
    <s v="NO"/>
    <x v="0"/>
    <n v="43"/>
    <n v="-0.34618551817871873"/>
    <b v="0"/>
    <n v="7.7185146862428639E-2"/>
    <b v="0"/>
    <n v="376777"/>
    <x v="0"/>
    <n v="43"/>
  </r>
  <r>
    <n v="59"/>
    <s v="HOMBRE"/>
    <n v="386161"/>
    <s v="TRABAJADOR INDEPENDIENTE"/>
    <s v="SECTOR PRIVADO"/>
    <s v="SI"/>
    <s v="NO"/>
    <x v="1"/>
    <n v="45"/>
    <n v="-0.33461465255613881"/>
    <b v="0"/>
    <n v="0.21833580701670366"/>
    <b v="0"/>
    <n v="386161"/>
    <x v="3"/>
    <n v="45"/>
  </r>
  <r>
    <n v="60"/>
    <s v="HOMBRE"/>
    <n v="278030"/>
    <s v="CONVENIOS ESPECIALES DE TRABAJADORES INDEPENDIENTES"/>
    <s v="SECTOR PRIVADO"/>
    <s v="SI"/>
    <s v="NO"/>
    <x v="0"/>
    <n v="22"/>
    <n v="-0.46794471123422759"/>
    <b v="0"/>
    <n v="-1.4048967847574589"/>
    <b v="0"/>
    <n v="278030"/>
    <x v="4"/>
    <n v="22"/>
  </r>
  <r>
    <n v="61"/>
    <s v="HOMBRE"/>
    <n v="1594012.66"/>
    <s v="ASALARIADO"/>
    <s v="SECTOR PRIVADO"/>
    <s v="SI"/>
    <s v="NO"/>
    <x v="0"/>
    <n v="32"/>
    <n v="1.1547171089389638"/>
    <b v="0"/>
    <n v="-0.69914348398608395"/>
    <b v="0"/>
    <n v="1594012.66"/>
    <x v="0"/>
    <n v="32"/>
  </r>
  <r>
    <n v="62"/>
    <s v="HOMBRE"/>
    <n v="1401725.03"/>
    <s v="PENSIONADOS EN SU PROPIO SISTEMA"/>
    <s v="SECTOR PUBLICO"/>
    <s v="SI"/>
    <s v="NO"/>
    <x v="0"/>
    <n v="85"/>
    <n v="0.91761839542507218"/>
    <b v="0"/>
    <n v="3.0413490101022038"/>
    <b v="1"/>
    <n v="1401725.03"/>
    <x v="1"/>
    <n v="85"/>
  </r>
  <r>
    <n v="63"/>
    <s v="HOMBRE"/>
    <n v="366358.49"/>
    <s v="ASALARIADO"/>
    <s v="SECTOR PRIVADO"/>
    <s v="SI"/>
    <s v="NO"/>
    <x v="0"/>
    <n v="51"/>
    <n v="-0.35903197802500014"/>
    <b v="0"/>
    <n v="0.64178778747952869"/>
    <b v="0"/>
    <n v="366358.49"/>
    <x v="0"/>
    <n v="51"/>
  </r>
  <r>
    <n v="64"/>
    <s v="MUJER"/>
    <n v="411794"/>
    <s v="TRABAJADOR INDEPENDIENTE"/>
    <s v="SECTOR PRIVADO"/>
    <s v="SI"/>
    <s v="NO"/>
    <x v="0"/>
    <n v="53"/>
    <n v="-0.3030080883507264"/>
    <b v="0"/>
    <n v="0.78293844763380371"/>
    <b v="0"/>
    <n v="411794"/>
    <x v="3"/>
    <n v="53"/>
  </r>
  <r>
    <n v="65"/>
    <s v="HOMBRE"/>
    <n v="340510.83"/>
    <s v="ASALARIADO"/>
    <s v="SECTOR PRIVADO"/>
    <s v="SI"/>
    <s v="NO"/>
    <x v="0"/>
    <n v="40"/>
    <n v="-0.39090322701457098"/>
    <b v="0"/>
    <n v="-0.13454084336898386"/>
    <b v="0"/>
    <n v="340510.83"/>
    <x v="0"/>
    <n v="40"/>
  </r>
  <r>
    <n v="66"/>
    <s v="HOMBRE"/>
    <n v="3217736"/>
    <s v="ASALARIADO"/>
    <s v="SECTOR PRIVADO"/>
    <s v="SI"/>
    <s v="NO"/>
    <x v="0"/>
    <n v="32"/>
    <n v="3.1568360960858719"/>
    <b v="1"/>
    <n v="-0.69914348398608395"/>
    <b v="0"/>
    <n v="3217736"/>
    <x v="0"/>
    <n v="32"/>
  </r>
  <r>
    <n v="67"/>
    <s v="HOMBRE"/>
    <n v="133603.53"/>
    <s v="PENSIONADOS EN SU PROPIO SISTEMA"/>
    <s v="SECTOR PUBLICO"/>
    <s v="SI"/>
    <s v="NO"/>
    <x v="0"/>
    <n v="72"/>
    <n v="-0.64602860687719055"/>
    <b v="0"/>
    <n v="2.1238697190994165"/>
    <b v="1"/>
    <n v="133603.53"/>
    <x v="1"/>
    <n v="72"/>
  </r>
  <r>
    <n v="68"/>
    <s v="HOMBRE"/>
    <n v="140435.81"/>
    <s v="PENSIONADOS EN SU PROPIO SISTEMA"/>
    <s v="SECTOR PUBLICO"/>
    <s v="SI"/>
    <s v="NO"/>
    <x v="0"/>
    <n v="74"/>
    <n v="-0.63760411904941572"/>
    <b v="0"/>
    <n v="2.2650203792536914"/>
    <b v="1"/>
    <n v="140435.81"/>
    <x v="1"/>
    <n v="74"/>
  </r>
  <r>
    <n v="69"/>
    <s v="HOMBRE"/>
    <n v="1866932.5"/>
    <s v="ASALARIADO"/>
    <s v="SECTOR PUBLICO"/>
    <s v="SI"/>
    <s v="NO"/>
    <x v="0"/>
    <n v="57"/>
    <n v="1.4912387195928429"/>
    <b v="0"/>
    <n v="1.0652397679423538"/>
    <b v="0"/>
    <n v="1866932.5"/>
    <x v="0"/>
    <n v="57"/>
  </r>
  <r>
    <n v="70"/>
    <s v="HOMBRE"/>
    <n v="299647"/>
    <s v="ASEGURADO VOLUNTARIO"/>
    <s v="SECTOR PRIVADO"/>
    <s v="SI"/>
    <s v="NO"/>
    <x v="0"/>
    <m/>
    <n v="-0.44129004348451434"/>
    <b v="0"/>
    <n v="-2.9575540464544843"/>
    <b v="1"/>
    <n v="299647"/>
    <x v="2"/>
    <n v="41.906343806283772"/>
  </r>
  <r>
    <n v="71"/>
    <s v="MUJER"/>
    <n v="544163.5"/>
    <s v="ASALARIADO"/>
    <s v="SECTOR PRIVADO"/>
    <s v="SI"/>
    <s v="NO"/>
    <x v="0"/>
    <n v="24"/>
    <n v="-0.13979094246111776"/>
    <b v="0"/>
    <n v="-1.263746124603184"/>
    <b v="0"/>
    <n v="544163.5"/>
    <x v="0"/>
    <n v="24"/>
  </r>
  <r>
    <n v="72"/>
    <s v="MUJER"/>
    <n v="2128928"/>
    <s v=""/>
    <s v="SECTOR PUBLICO"/>
    <s v="SI"/>
    <s v="NO"/>
    <x v="1"/>
    <n v="42"/>
    <n v="1.8142901607928246"/>
    <b v="0"/>
    <n v="6.6098167852911317E-3"/>
    <b v="0"/>
    <n v="2128928"/>
    <x v="0"/>
    <n v="42"/>
  </r>
  <r>
    <n v="73"/>
    <s v="HOMBRE"/>
    <n v="278030"/>
    <s v="CONVENIOS ESPECIALES DE TRABAJADORES INDEPENDIENTES"/>
    <s v="SECTOR PRIVADO"/>
    <s v="SI"/>
    <s v="NO"/>
    <x v="0"/>
    <n v="57"/>
    <n v="-0.46794471123422759"/>
    <b v="0"/>
    <n v="1.0652397679423538"/>
    <b v="0"/>
    <n v="278030"/>
    <x v="4"/>
    <n v="57"/>
  </r>
  <r>
    <n v="74"/>
    <s v="MUJER"/>
    <n v="508972.79999999999"/>
    <s v="ASALARIADO"/>
    <s v="SECTOR PUBLICO"/>
    <s v="SI"/>
    <s v="NO"/>
    <x v="0"/>
    <n v="46"/>
    <n v="-0.18318255167515463"/>
    <b v="0"/>
    <n v="0.28891113709384114"/>
    <b v="0"/>
    <n v="508972.79999999999"/>
    <x v="0"/>
    <n v="46"/>
  </r>
  <r>
    <n v="75"/>
    <s v="HOMBRE"/>
    <n v="476424.06"/>
    <s v="ASALARIADO"/>
    <s v="SECTOR PRIVADO"/>
    <s v="SI"/>
    <s v="NO"/>
    <x v="0"/>
    <n v="24"/>
    <n v="-0.22331651338916683"/>
    <b v="0"/>
    <n v="-1.263746124603184"/>
    <b v="0"/>
    <n v="476424.06"/>
    <x v="0"/>
    <n v="24"/>
  </r>
  <r>
    <n v="76"/>
    <s v="MUJER"/>
    <n v="278035"/>
    <s v="TRABAJADOR INDEPENDIENTE"/>
    <s v="SECTOR PRIVADO"/>
    <s v="SI"/>
    <s v="NO"/>
    <x v="1"/>
    <n v="27"/>
    <n v="-0.46793854602449692"/>
    <b v="0"/>
    <n v="-1.0520201343717714"/>
    <b v="0"/>
    <n v="278035"/>
    <x v="3"/>
    <n v="27"/>
  </r>
  <r>
    <n v="77"/>
    <s v="HOMBRE"/>
    <n v="297046"/>
    <s v="ASEGURADO VOLUNTARIO"/>
    <s v="SECTOR PRIVADO"/>
    <s v="NO"/>
    <s v="NO"/>
    <x v="1"/>
    <n v="29"/>
    <n v="-0.44449718558642509"/>
    <b v="0"/>
    <n v="-0.91086947421749642"/>
    <b v="0"/>
    <n v="297046"/>
    <x v="2"/>
    <n v="29"/>
  </r>
  <r>
    <n v="78"/>
    <s v="MUJER"/>
    <n v="643859.19999999995"/>
    <s v="ASALARIADO"/>
    <s v="SECTOR PUBLICO"/>
    <s v="SI"/>
    <s v="NO"/>
    <x v="0"/>
    <n v="35"/>
    <n v="-1.6861962511305666E-2"/>
    <b v="0"/>
    <n v="-0.48741749375467142"/>
    <b v="0"/>
    <n v="643859.19999999995"/>
    <x v="0"/>
    <n v="35"/>
  </r>
  <r>
    <n v="79"/>
    <s v="HOMBRE"/>
    <n v="364678.16"/>
    <s v="ASALARIADO"/>
    <s v="SECTOR PRIVADO"/>
    <s v="SI"/>
    <s v="NO"/>
    <x v="0"/>
    <n v="28"/>
    <n v="-0.36110389539835797"/>
    <b v="0"/>
    <n v="-0.98144480429463388"/>
    <b v="0"/>
    <n v="364678.16"/>
    <x v="0"/>
    <n v="28"/>
  </r>
  <r>
    <n v="80"/>
    <s v="MUJER"/>
    <n v="297046"/>
    <s v="ASEGURADO VOLUNTARIO"/>
    <s v="SECTOR PRIVADO"/>
    <s v="SI"/>
    <s v="NO"/>
    <x v="0"/>
    <n v="50"/>
    <n v="-0.44449718558642509"/>
    <b v="0"/>
    <n v="0.57121245740239113"/>
    <b v="0"/>
    <n v="297046"/>
    <x v="2"/>
    <n v="50"/>
  </r>
  <r>
    <n v="81"/>
    <s v="MUJER"/>
    <n v="909000"/>
    <s v="ASALARIADO"/>
    <s v="SECTOR PRIVADO"/>
    <s v="SI"/>
    <s v="NO"/>
    <x v="1"/>
    <n v="27"/>
    <n v="0.31006776552187088"/>
    <b v="0"/>
    <n v="-1.0520201343717714"/>
    <b v="0"/>
    <n v="909000"/>
    <x v="0"/>
    <n v="27"/>
  </r>
  <r>
    <n v="82"/>
    <s v="MUJER"/>
    <n v="1769610.96"/>
    <s v="ASALARIADO"/>
    <s v="SECTOR PUBLICO"/>
    <s v="SI"/>
    <s v="NO"/>
    <x v="0"/>
    <n v="56"/>
    <n v="1.3712371785098791"/>
    <b v="0"/>
    <n v="0.99466443786521619"/>
    <b v="0"/>
    <n v="1769610.96"/>
    <x v="0"/>
    <n v="56"/>
  </r>
  <r>
    <n v="83"/>
    <s v="HOMBRE"/>
    <n v="415861"/>
    <s v="TRABAJADOR INDEPENDIENTE"/>
    <s v="SECTOR PRIVADO"/>
    <s v="SI"/>
    <s v="NO"/>
    <x v="1"/>
    <n v="34"/>
    <n v="-0.29799330675577412"/>
    <b v="0"/>
    <n v="-0.55799282383180893"/>
    <b v="0"/>
    <n v="415861"/>
    <x v="3"/>
    <n v="34"/>
  </r>
  <r>
    <n v="84"/>
    <s v="MUJER"/>
    <n v="1404047"/>
    <s v="ASALARIADO"/>
    <s v="SECTOR PUBLICO"/>
    <s v="SI"/>
    <s v="NO"/>
    <x v="1"/>
    <n v="53"/>
    <n v="0.92048148183275136"/>
    <b v="0"/>
    <n v="0.78293844763380371"/>
    <b v="0"/>
    <n v="1404047"/>
    <x v="0"/>
    <n v="53"/>
  </r>
  <r>
    <n v="85"/>
    <s v="MUJER"/>
    <n v="457842.57"/>
    <s v="ASALARIADO"/>
    <s v="SECTOR PRIVADO"/>
    <s v="SI"/>
    <s v="NO"/>
    <x v="0"/>
    <n v="50"/>
    <n v="-0.24622826998095199"/>
    <b v="0"/>
    <n v="0.57121245740239113"/>
    <b v="0"/>
    <n v="457842.57"/>
    <x v="0"/>
    <n v="50"/>
  </r>
  <r>
    <n v="86"/>
    <s v="MUJER"/>
    <n v="297046"/>
    <s v="ASEGURADO VOLUNTARIO"/>
    <s v="SECTOR PRIVADO"/>
    <s v="SI"/>
    <s v="NO"/>
    <x v="0"/>
    <n v="36"/>
    <n v="-0.44449718558642509"/>
    <b v="0"/>
    <n v="-0.41684216367753391"/>
    <b v="0"/>
    <n v="297046"/>
    <x v="2"/>
    <n v="36"/>
  </r>
  <r>
    <n v="87"/>
    <s v="HOMBRE"/>
    <n v="347356.26"/>
    <s v="ASALARIADO"/>
    <s v="SECTOR PRIVADO"/>
    <s v="SI"/>
    <s v="NO"/>
    <x v="0"/>
    <n v="38"/>
    <n v="-0.38246252468520431"/>
    <b v="0"/>
    <n v="-0.27569150352325889"/>
    <b v="0"/>
    <n v="347356.26"/>
    <x v="0"/>
    <n v="38"/>
  </r>
  <r>
    <n v="88"/>
    <s v="MUJER"/>
    <n v="432031"/>
    <s v="ASALARIADO"/>
    <s v="SECTOR PUBLICO"/>
    <s v="SI"/>
    <s v="NO"/>
    <x v="1"/>
    <n v="31"/>
    <n v="-0.27805501848668668"/>
    <b v="0"/>
    <n v="-0.7697188140632214"/>
    <b v="0"/>
    <n v="432031"/>
    <x v="0"/>
    <n v="31"/>
  </r>
  <r>
    <n v="89"/>
    <s v="HOMBRE"/>
    <n v="419292"/>
    <s v="TRABAJADOR INDEPENDIENTE"/>
    <s v="SECTOR PRIVADO"/>
    <s v="SI"/>
    <s v="SI"/>
    <x v="0"/>
    <n v="36"/>
    <n v="-0.29376273983856699"/>
    <b v="0"/>
    <n v="-0.41684216367753391"/>
    <b v="0"/>
    <n v="419292"/>
    <x v="3"/>
    <n v="36"/>
  </r>
  <r>
    <n v="90"/>
    <s v="MUJER"/>
    <n v="622035.81999999995"/>
    <s v="ASALARIADO"/>
    <s v="SECTOR PUBLICO"/>
    <s v="SI"/>
    <s v="NO"/>
    <x v="0"/>
    <n v="30"/>
    <n v="-4.3771105457863356E-2"/>
    <b v="0"/>
    <n v="-0.84029414414035897"/>
    <b v="0"/>
    <n v="622035.81999999995"/>
    <x v="0"/>
    <n v="30"/>
  </r>
  <r>
    <n v="91"/>
    <s v="HOMBRE"/>
    <n v="483142.5"/>
    <s v="ASALARIADO"/>
    <s v="SECTOR PRIVADO"/>
    <s v="SI"/>
    <s v="NO"/>
    <x v="0"/>
    <n v="33"/>
    <n v="-0.21503239505654048"/>
    <b v="0"/>
    <n v="-0.62856815390894638"/>
    <b v="0"/>
    <n v="483142.5"/>
    <x v="0"/>
    <n v="33"/>
  </r>
  <r>
    <n v="92"/>
    <s v="HOMBRE"/>
    <n v="609320.69999999995"/>
    <s v="ASALARIADO"/>
    <s v="SECTOR PUBLICO"/>
    <s v="SI"/>
    <s v="NO"/>
    <x v="0"/>
    <n v="39"/>
    <n v="-5.9449381768069867E-2"/>
    <b v="0"/>
    <n v="-0.20511617344612137"/>
    <b v="0"/>
    <n v="609320.69999999995"/>
    <x v="0"/>
    <n v="39"/>
  </r>
  <r>
    <n v="93"/>
    <s v="HOMBRE"/>
    <n v="982902.8"/>
    <s v="ASALARIADO"/>
    <s v="SECTOR PUBLICO"/>
    <s v="SI"/>
    <s v="NO"/>
    <x v="0"/>
    <n v="49"/>
    <n v="0.40119301785908285"/>
    <b v="0"/>
    <n v="0.50063712732525367"/>
    <b v="0"/>
    <n v="982902.8"/>
    <x v="0"/>
    <n v="49"/>
  </r>
  <r>
    <n v="94"/>
    <s v="MUJER"/>
    <n v="800002"/>
    <s v="ASALARIADO"/>
    <s v="SECTOR PRIVADO"/>
    <s v="SI"/>
    <s v="NO"/>
    <x v="0"/>
    <n v="30"/>
    <n v="0.1756686594764785"/>
    <b v="0"/>
    <n v="-0.84029414414035897"/>
    <b v="0"/>
    <n v="800002"/>
    <x v="0"/>
    <n v="30"/>
  </r>
  <r>
    <n v="95"/>
    <s v="HOMBRE"/>
    <n v="938875"/>
    <s v="ASALARIADO"/>
    <s v="SECTOR PRIVADO"/>
    <s v="SI"/>
    <s v="NO"/>
    <x v="0"/>
    <n v="28"/>
    <n v="0.34690489366281013"/>
    <b v="0"/>
    <n v="-0.98144480429463388"/>
    <b v="0"/>
    <n v="938875"/>
    <x v="0"/>
    <n v="28"/>
  </r>
  <r>
    <n v="96"/>
    <s v="MUJER"/>
    <n v="412625.63"/>
    <s v="ASALARIADO"/>
    <s v="SECTOR PRIVADO"/>
    <s v="SI"/>
    <s v="NO"/>
    <x v="0"/>
    <n v="26"/>
    <n v="-0.30198265367705779"/>
    <b v="0"/>
    <n v="-1.1225954644489089"/>
    <b v="0"/>
    <n v="412625.63"/>
    <x v="0"/>
    <n v="26"/>
  </r>
  <r>
    <n v="97"/>
    <s v="HOMBRE"/>
    <n v="234334"/>
    <s v="ASALARIADO"/>
    <s v="SECTOR PRIVADO"/>
    <s v="SI"/>
    <s v="NO"/>
    <x v="0"/>
    <n v="21"/>
    <n v="-0.5218237121127709"/>
    <b v="0"/>
    <n v="-1.4754721148345964"/>
    <b v="0"/>
    <n v="234334"/>
    <x v="0"/>
    <n v="21"/>
  </r>
  <r>
    <n v="98"/>
    <s v="MUJER"/>
    <n v="675720"/>
    <s v="ASALARIADO"/>
    <s v="SECTOR PUBLICO"/>
    <s v="SI"/>
    <s v="NO"/>
    <x v="0"/>
    <n v="36"/>
    <n v="2.2423740326278908E-2"/>
    <b v="0"/>
    <n v="-0.41684216367753391"/>
    <b v="0"/>
    <n v="675720"/>
    <x v="0"/>
    <n v="36"/>
  </r>
  <r>
    <n v="99"/>
    <s v="MUJER"/>
    <n v="283745.98"/>
    <s v="ASALARIADO"/>
    <s v="SECTOR PRIVADO"/>
    <s v="SI"/>
    <s v="NO"/>
    <x v="0"/>
    <n v="22"/>
    <n v="-0.46089666813092905"/>
    <b v="0"/>
    <n v="-1.4048967847574589"/>
    <b v="0"/>
    <n v="283745.98"/>
    <x v="0"/>
    <n v="22"/>
  </r>
  <r>
    <n v="100"/>
    <s v="MUJER"/>
    <n v="3729038.4"/>
    <s v="ASALARIADO"/>
    <s v="SECTOR PUBLICO"/>
    <s v="SI"/>
    <s v="NO"/>
    <x v="0"/>
    <n v="50"/>
    <n v="3.7872934024480402"/>
    <b v="1"/>
    <n v="0.57121245740239113"/>
    <b v="0"/>
    <n v="3729038.4"/>
    <x v="0"/>
    <n v="50"/>
  </r>
  <r>
    <n v="101"/>
    <s v="MUJER"/>
    <n v="300000"/>
    <s v="ASALARIADO"/>
    <s v="SECTOR PRIVADO"/>
    <s v="SI"/>
    <s v="NO"/>
    <x v="0"/>
    <n v="33"/>
    <n v="-0.44085477967752684"/>
    <b v="0"/>
    <n v="-0.62856815390894638"/>
    <b v="0"/>
    <n v="300000"/>
    <x v="0"/>
    <n v="33"/>
  </r>
  <r>
    <n v="102"/>
    <s v="MUJER"/>
    <n v="377900"/>
    <s v="ASALARIADO"/>
    <s v="SECTOR PRIVADO"/>
    <s v="SI"/>
    <s v="NO"/>
    <x v="0"/>
    <n v="57"/>
    <n v="-0.34480081207320323"/>
    <b v="0"/>
    <n v="1.0652397679423538"/>
    <b v="0"/>
    <n v="377900"/>
    <x v="0"/>
    <n v="57"/>
  </r>
  <r>
    <n v="103"/>
    <s v="HOMBRE"/>
    <n v="300018"/>
    <s v="ASEGURADO VOLUNTARIO"/>
    <s v="SECTOR PRIVADO"/>
    <s v="SI"/>
    <s v="NO"/>
    <x v="0"/>
    <n v="63"/>
    <n v="-0.44083258492249633"/>
    <b v="0"/>
    <n v="1.4886917484051787"/>
    <b v="0"/>
    <n v="300018"/>
    <x v="2"/>
    <n v="63"/>
  </r>
  <r>
    <n v="104"/>
    <s v="MUJER"/>
    <n v="306643.32"/>
    <s v="ASALARIADO"/>
    <s v="SECTOR PRIVADO"/>
    <s v="SI"/>
    <s v="NO"/>
    <x v="0"/>
    <n v="30"/>
    <n v="-0.43266328745589455"/>
    <b v="0"/>
    <n v="-0.84029414414035897"/>
    <b v="0"/>
    <n v="306643.32"/>
    <x v="0"/>
    <n v="30"/>
  </r>
  <r>
    <n v="105"/>
    <s v="HOMBRE"/>
    <n v="462759"/>
    <s v="ASALARIADO"/>
    <s v="SECTOR PRIVADO"/>
    <s v="SI"/>
    <s v="NO"/>
    <x v="0"/>
    <n v="35"/>
    <n v="-0.24016610556568979"/>
    <b v="0"/>
    <n v="-0.48741749375467142"/>
    <b v="0"/>
    <n v="462759"/>
    <x v="0"/>
    <n v="35"/>
  </r>
  <r>
    <n v="106"/>
    <s v="MUJER"/>
    <n v="1411236"/>
    <s v="ASALARIADO"/>
    <s v="SECTOR PUBLICO"/>
    <s v="SI"/>
    <s v="NO"/>
    <x v="0"/>
    <n v="30"/>
    <n v="0.92934582038355351"/>
    <b v="0"/>
    <n v="-0.84029414414035897"/>
    <b v="0"/>
    <n v="1411236"/>
    <x v="0"/>
    <n v="30"/>
  </r>
  <r>
    <n v="107"/>
    <s v="HOMBRE"/>
    <n v="310124"/>
    <s v="ASEGURADO VOLUNTARIO"/>
    <s v="SECTOR PRIVADO"/>
    <s v="SI"/>
    <s v="NO"/>
    <x v="0"/>
    <n v="51"/>
    <n v="-0.42837146301480322"/>
    <b v="0"/>
    <n v="0.64178778747952869"/>
    <b v="0"/>
    <n v="310124"/>
    <x v="2"/>
    <n v="51"/>
  </r>
  <r>
    <n v="108"/>
    <s v="HOMBRE"/>
    <n v="505145"/>
    <s v="TRABAJADOR INDEPENDIENTE"/>
    <s v="SECTOR PRIVADO"/>
    <s v="SI"/>
    <s v="SI"/>
    <x v="1"/>
    <n v="30"/>
    <n v="-0.18790238963659017"/>
    <b v="0"/>
    <n v="-0.84029414414035897"/>
    <b v="0"/>
    <n v="505145"/>
    <x v="3"/>
    <n v="30"/>
  </r>
  <r>
    <n v="109"/>
    <s v="HOMBRE"/>
    <n v="386161"/>
    <s v="TRABAJADOR INDEPENDIENTE"/>
    <s v="SECTOR PRIVADO"/>
    <s v="SI"/>
    <s v="NO"/>
    <x v="1"/>
    <n v="44"/>
    <n v="-0.33461465255613881"/>
    <b v="0"/>
    <n v="0.14776047693956615"/>
    <b v="0"/>
    <n v="386161"/>
    <x v="3"/>
    <n v="44"/>
  </r>
  <r>
    <n v="110"/>
    <s v="MUJER"/>
    <n v="297973.5"/>
    <s v="ASALARIADO"/>
    <s v="SECTOR PUBLICO"/>
    <s v="SI"/>
    <s v="NO"/>
    <x v="0"/>
    <n v="43"/>
    <n v="-0.44335353918138004"/>
    <b v="0"/>
    <n v="7.7185146862428639E-2"/>
    <b v="0"/>
    <n v="297973.5"/>
    <x v="0"/>
    <n v="43"/>
  </r>
  <r>
    <n v="111"/>
    <s v="MUJER"/>
    <n v="338049.9"/>
    <s v="ASALARIADO"/>
    <s v="SECTOR PRIVADO"/>
    <s v="SI"/>
    <s v="NO"/>
    <x v="0"/>
    <n v="43"/>
    <n v="-0.39393765693108584"/>
    <b v="0"/>
    <n v="7.7185146862428639E-2"/>
    <b v="0"/>
    <n v="338049.9"/>
    <x v="0"/>
    <n v="43"/>
  </r>
  <r>
    <n v="112"/>
    <s v="MUJER"/>
    <n v="298155"/>
    <s v="ASEGURADO VOLUNTARIO"/>
    <s v="SECTOR PRIVADO"/>
    <s v="SI"/>
    <s v="NO"/>
    <x v="0"/>
    <n v="47"/>
    <n v="-0.44312974206815559"/>
    <b v="0"/>
    <n v="0.35948646717097865"/>
    <b v="0"/>
    <n v="298155"/>
    <x v="2"/>
    <n v="47"/>
  </r>
  <r>
    <n v="113"/>
    <s v="MUJER"/>
    <n v="278030.99"/>
    <s v="CONVENIOS ESPECIALES DE TRABAJADORES INDEPENDIENTES"/>
    <s v="SECTOR PRIVADO"/>
    <s v="SI"/>
    <s v="NO"/>
    <x v="0"/>
    <n v="30"/>
    <n v="-0.46794349052270096"/>
    <b v="0"/>
    <n v="-0.84029414414035897"/>
    <b v="0"/>
    <n v="278030.99"/>
    <x v="4"/>
    <n v="30"/>
  </r>
  <r>
    <n v="114"/>
    <s v="MUJER"/>
    <n v="382026.4"/>
    <s v="ASALARIADO"/>
    <s v="SECTOR PRIVADO"/>
    <s v="SI"/>
    <s v="NO"/>
    <x v="0"/>
    <n v="44"/>
    <n v="-0.33971278778665021"/>
    <b v="0"/>
    <n v="0.14776047693956615"/>
    <b v="0"/>
    <n v="382026.4"/>
    <x v="0"/>
    <n v="44"/>
  </r>
  <r>
    <n v="115"/>
    <s v="MUJER"/>
    <n v="239485.57"/>
    <s v="ASALARIADO"/>
    <s v="SECTOR PRIVADO"/>
    <s v="SI"/>
    <s v="NO"/>
    <x v="0"/>
    <n v="21"/>
    <n v="-0.51547161021429333"/>
    <b v="0"/>
    <n v="-1.4754721148345964"/>
    <b v="0"/>
    <n v="239485.57"/>
    <x v="0"/>
    <n v="21"/>
  </r>
  <r>
    <n v="116"/>
    <s v="HOMBRE"/>
    <n v="672873.47"/>
    <s v="ASALARIADO"/>
    <s v="SECTOR PRIVADO"/>
    <s v="SI"/>
    <s v="SI"/>
    <x v="0"/>
    <n v="32"/>
    <n v="1.8913849435332336E-2"/>
    <b v="0"/>
    <n v="-0.69914348398608395"/>
    <b v="0"/>
    <n v="672873.47"/>
    <x v="0"/>
    <n v="32"/>
  </r>
  <r>
    <n v="117"/>
    <s v="MUJER"/>
    <n v="995442"/>
    <s v="ASALARIADO"/>
    <s v="SECTOR PRIVADO"/>
    <s v="SI"/>
    <s v="SI"/>
    <x v="1"/>
    <n v="52"/>
    <n v="0.41665437743012429"/>
    <b v="0"/>
    <n v="0.71236311755666615"/>
    <b v="0"/>
    <n v="995442"/>
    <x v="0"/>
    <n v="52"/>
  </r>
  <r>
    <n v="118"/>
    <s v="HOMBRE"/>
    <n v="659864.57999999996"/>
    <s v="ASALARIADO"/>
    <s v="SECTOR PRIVADO"/>
    <s v="SI"/>
    <s v="NO"/>
    <x v="0"/>
    <n v="27"/>
    <n v="2.8733423926081934E-3"/>
    <b v="0"/>
    <n v="-1.0520201343717714"/>
    <b v="0"/>
    <n v="659864.57999999996"/>
    <x v="0"/>
    <n v="27"/>
  </r>
  <r>
    <n v="119"/>
    <s v="HOMBRE"/>
    <n v="681758.7"/>
    <s v="ASALARIADO"/>
    <s v="SECTOR PRIVADO"/>
    <s v="SI"/>
    <s v="NO"/>
    <x v="0"/>
    <n v="30"/>
    <n v="2.9869710726435836E-2"/>
    <b v="0"/>
    <n v="-0.84029414414035897"/>
    <b v="0"/>
    <n v="681758.7"/>
    <x v="0"/>
    <n v="30"/>
  </r>
  <r>
    <n v="120"/>
    <s v="MUJER"/>
    <n v="297046"/>
    <s v="ASEGURADO VOLUNTARIO"/>
    <s v="SECTOR PRIVADO"/>
    <s v="SI"/>
    <s v="SI"/>
    <x v="1"/>
    <n v="37"/>
    <n v="-0.44449718558642509"/>
    <b v="0"/>
    <n v="-0.3462668336003964"/>
    <b v="0"/>
    <n v="297046"/>
    <x v="2"/>
    <n v="37"/>
  </r>
  <r>
    <n v="121"/>
    <s v="MUJER"/>
    <n v="149929.63"/>
    <s v="ASALARIADO"/>
    <s v="SECTOR PRIVADO"/>
    <s v="SI"/>
    <s v="SI"/>
    <x v="0"/>
    <n v="28"/>
    <n v="-0.62589784076031063"/>
    <b v="0"/>
    <n v="-0.98144480429463388"/>
    <b v="0"/>
    <n v="149929.63"/>
    <x v="0"/>
    <n v="28"/>
  </r>
  <r>
    <n v="122"/>
    <s v="MUJER"/>
    <n v="297514"/>
    <s v="ASEGURADO VOLUNTARIO"/>
    <s v="SECTOR PRIVADO"/>
    <s v="SI"/>
    <s v="NO"/>
    <x v="0"/>
    <n v="45"/>
    <n v="-0.44392012195563146"/>
    <b v="0"/>
    <n v="0.21833580701670366"/>
    <b v="0"/>
    <n v="297514"/>
    <x v="2"/>
    <n v="45"/>
  </r>
  <r>
    <n v="123"/>
    <s v="MUJER"/>
    <n v="297062"/>
    <s v="ASEGURADO VOLUNTARIO"/>
    <s v="SECTOR PRIVADO"/>
    <s v="SI"/>
    <s v="NO"/>
    <x v="0"/>
    <n v="40"/>
    <n v="-0.44447745691528684"/>
    <b v="0"/>
    <n v="-0.13454084336898386"/>
    <b v="0"/>
    <n v="297062"/>
    <x v="2"/>
    <n v="40"/>
  </r>
  <r>
    <n v="124"/>
    <s v="HOMBRE"/>
    <n v="1179097"/>
    <s v="ASALARIADO"/>
    <s v="SECTOR PRIVADO"/>
    <s v="SI"/>
    <s v="NO"/>
    <x v="0"/>
    <n v="41"/>
    <n v="0.64310869604850751"/>
    <b v="0"/>
    <n v="-6.3965513291846368E-2"/>
    <b v="0"/>
    <n v="1179097"/>
    <x v="0"/>
    <n v="41"/>
  </r>
  <r>
    <n v="125"/>
    <s v="HOMBRE"/>
    <n v="300018"/>
    <s v="ASEGURADO VOLUNTARIO"/>
    <s v="SECTOR PRIVADO"/>
    <s v="SI"/>
    <s v="NO"/>
    <x v="0"/>
    <n v="82"/>
    <n v="-0.44083258492249633"/>
    <b v="0"/>
    <n v="2.8296230198707915"/>
    <b v="1"/>
    <n v="300018"/>
    <x v="2"/>
    <n v="82"/>
  </r>
  <r>
    <n v="126"/>
    <s v="MUJER"/>
    <n v="366996.25"/>
    <s v="ASALARIADO"/>
    <s v="SECTOR PRIVADO"/>
    <s v="SI"/>
    <s v="NO"/>
    <x v="0"/>
    <n v="44"/>
    <n v="-0.35824559319342975"/>
    <b v="0"/>
    <n v="0.14776047693956615"/>
    <b v="0"/>
    <n v="366996.25"/>
    <x v="0"/>
    <n v="44"/>
  </r>
  <r>
    <n v="127"/>
    <s v="MUJER"/>
    <n v="976712.18"/>
    <s v="ASALARIADO"/>
    <s v="SECTOR PRIVADO"/>
    <s v="SI"/>
    <s v="NO"/>
    <x v="0"/>
    <n v="32"/>
    <n v="0.39355972372646825"/>
    <b v="0"/>
    <n v="-0.69914348398608395"/>
    <b v="0"/>
    <n v="976712.18"/>
    <x v="0"/>
    <n v="32"/>
  </r>
  <r>
    <n v="128"/>
    <s v="MUJER"/>
    <n v="212500"/>
    <s v="ASALARIADO"/>
    <s v="SECTOR PRIVADO"/>
    <s v="SI"/>
    <s v="SI"/>
    <x v="0"/>
    <n v="45"/>
    <n v="-0.54874594996479664"/>
    <b v="0"/>
    <n v="0.21833580701670366"/>
    <b v="0"/>
    <n v="212500"/>
    <x v="0"/>
    <n v="45"/>
  </r>
  <r>
    <n v="129"/>
    <s v="HOMBRE"/>
    <n v="300018"/>
    <s v="TRABAJADOR INDEPENDIENTE"/>
    <s v="SECTOR PRIVADO"/>
    <s v="SI"/>
    <s v="NO"/>
    <x v="0"/>
    <n v="58"/>
    <n v="-0.44083258492249633"/>
    <b v="0"/>
    <n v="1.1358150980194912"/>
    <b v="0"/>
    <n v="300018"/>
    <x v="3"/>
    <n v="58"/>
  </r>
  <r>
    <n v="130"/>
    <s v="HOMBRE"/>
    <n v="489327"/>
    <s v="ASALARIADO"/>
    <s v="SECTOR PUBLICO"/>
    <s v="SI"/>
    <s v="NO"/>
    <x v="0"/>
    <n v="33"/>
    <n v="-0.20740664714063625"/>
    <b v="0"/>
    <n v="-0.62856815390894638"/>
    <b v="0"/>
    <n v="489327"/>
    <x v="0"/>
    <n v="33"/>
  </r>
  <r>
    <n v="131"/>
    <s v="MUJER"/>
    <n v="299647"/>
    <s v="ASEGURADO VOLUNTARIO"/>
    <s v="SECTOR PRIVADO"/>
    <s v="SI"/>
    <s v="NO"/>
    <x v="0"/>
    <n v="50"/>
    <n v="-0.44129004348451434"/>
    <b v="0"/>
    <n v="0.57121245740239113"/>
    <b v="0"/>
    <n v="299647"/>
    <x v="2"/>
    <n v="50"/>
  </r>
  <r>
    <n v="132"/>
    <s v="HOMBRE"/>
    <n v="1093666.56"/>
    <s v="ASALARIADO"/>
    <s v="SECTOR PRIVADO"/>
    <s v="SI"/>
    <s v="NO"/>
    <x v="1"/>
    <n v="55"/>
    <n v="0.53776938005129182"/>
    <b v="0"/>
    <n v="0.92408910778807873"/>
    <b v="0"/>
    <n v="1093666.56"/>
    <x v="0"/>
    <n v="55"/>
  </r>
  <r>
    <n v="133"/>
    <s v="HOMBRE"/>
    <n v="677626.04"/>
    <s v="ASALARIADO"/>
    <s v="SECTOR PRIVADO"/>
    <s v="SI"/>
    <s v="NO"/>
    <x v="0"/>
    <n v="57"/>
    <n v="2.4773967597300071E-2"/>
    <b v="0"/>
    <n v="1.0652397679423538"/>
    <b v="0"/>
    <n v="677626.04"/>
    <x v="0"/>
    <n v="57"/>
  </r>
  <r>
    <n v="134"/>
    <s v="HOMBRE"/>
    <n v="462063.22"/>
    <s v="ASALARIADO"/>
    <s v="SECTOR PRIVADO"/>
    <s v="SI"/>
    <s v="NO"/>
    <x v="0"/>
    <n v="54"/>
    <n v="-0.24102403149097526"/>
    <b v="0"/>
    <n v="0.85351377771094117"/>
    <b v="0"/>
    <n v="462063.22"/>
    <x v="0"/>
    <n v="54"/>
  </r>
  <r>
    <n v="135"/>
    <s v="HOMBRE"/>
    <n v="966790.5"/>
    <s v="ASALARIADO"/>
    <s v="SECTOR PUBLICO"/>
    <s v="SI"/>
    <s v="NO"/>
    <x v="0"/>
    <n v="43"/>
    <n v="0.38132587611028762"/>
    <b v="0"/>
    <n v="7.7185146862428639E-2"/>
    <b v="0"/>
    <n v="966790.5"/>
    <x v="0"/>
    <n v="43"/>
  </r>
  <r>
    <n v="136"/>
    <s v="HOMBRE"/>
    <n v="318242.84000000003"/>
    <s v="ASALARIADO"/>
    <s v="SECTOR PUBLICO"/>
    <s v="SI"/>
    <s v="NO"/>
    <x v="0"/>
    <n v="59"/>
    <n v="-0.41836059274080206"/>
    <b v="0"/>
    <n v="1.2063904280966287"/>
    <b v="0"/>
    <n v="318242.84000000003"/>
    <x v="0"/>
    <n v="59"/>
  </r>
  <r>
    <n v="137"/>
    <s v="HOMBRE"/>
    <n v="1411134.97"/>
    <s v="ASALARIADO"/>
    <s v="SECTOR PRIVADO"/>
    <s v="SI"/>
    <s v="NO"/>
    <x v="0"/>
    <n v="31"/>
    <n v="0.92922124615573487"/>
    <b v="0"/>
    <n v="-0.7697188140632214"/>
    <b v="0"/>
    <n v="1411134.97"/>
    <x v="0"/>
    <n v="31"/>
  </r>
  <r>
    <n v="138"/>
    <s v="MUJER"/>
    <n v="402904"/>
    <s v="CONVENIOS ESPECIALES DE ASEGURADOS VOLUNTARIOS"/>
    <s v="SECTOR PRIVADO"/>
    <s v="SI"/>
    <s v="SI"/>
    <x v="0"/>
    <n v="24"/>
    <n v="-0.31396983125191302"/>
    <b v="0"/>
    <n v="-1.263746124603184"/>
    <b v="0"/>
    <n v="402904"/>
    <x v="5"/>
    <n v="24"/>
  </r>
  <r>
    <n v="139"/>
    <s v="HOMBRE"/>
    <n v="356903.88"/>
    <s v="ASALARIADO"/>
    <s v="SECTOR PRIVADO"/>
    <s v="SI"/>
    <s v="NO"/>
    <x v="0"/>
    <n v="43"/>
    <n v="-0.37068990873939694"/>
    <b v="0"/>
    <n v="7.7185146862428639E-2"/>
    <b v="0"/>
    <n v="356903.88"/>
    <x v="0"/>
    <n v="43"/>
  </r>
  <r>
    <n v="140"/>
    <s v="HOMBRE"/>
    <n v="278035"/>
    <s v="ASEGURADO VOLUNTARIO"/>
    <s v="SECTOR PRIVADO"/>
    <s v="SI"/>
    <s v="NO"/>
    <x v="0"/>
    <n v="41"/>
    <n v="-0.46793854602449692"/>
    <b v="0"/>
    <n v="-6.3965513291846368E-2"/>
    <b v="0"/>
    <n v="278035"/>
    <x v="2"/>
    <n v="41"/>
  </r>
  <r>
    <n v="141"/>
    <s v="MUJER"/>
    <n v="297046"/>
    <s v="TRABAJADOR INDEPENDIENTE"/>
    <s v="SECTOR PRIVADO"/>
    <s v="SI"/>
    <s v="NO"/>
    <x v="0"/>
    <n v="65"/>
    <n v="-0.44449718558642509"/>
    <b v="0"/>
    <n v="1.6298424085594538"/>
    <b v="0"/>
    <n v="297046"/>
    <x v="3"/>
    <n v="65"/>
  </r>
  <r>
    <n v="142"/>
    <s v="MUJER"/>
    <n v="400000"/>
    <s v="ASALARIADO"/>
    <s v="SECTOR PRIVADO"/>
    <s v="SI"/>
    <s v="NO"/>
    <x v="0"/>
    <n v="46"/>
    <n v="-0.31755058506350425"/>
    <b v="0"/>
    <n v="0.28891113709384114"/>
    <b v="0"/>
    <n v="400000"/>
    <x v="0"/>
    <n v="46"/>
  </r>
  <r>
    <n v="143"/>
    <s v="MUJER"/>
    <n v="497114.36"/>
    <s v="ASALARIADO"/>
    <s v="SECTOR PUBLICO"/>
    <s v="SI"/>
    <s v="NO"/>
    <x v="0"/>
    <n v="28"/>
    <n v="-0.19780450561094173"/>
    <b v="0"/>
    <n v="-0.98144480429463388"/>
    <b v="0"/>
    <n v="497114.36"/>
    <x v="0"/>
    <n v="28"/>
  </r>
  <r>
    <n v="144"/>
    <s v="HOMBRE"/>
    <n v="270074"/>
    <s v="ASALARIADO"/>
    <s v="SECTOR PRIVADO"/>
    <s v="SI"/>
    <s v="NO"/>
    <x v="1"/>
    <n v="60"/>
    <n v="-0.47775479295771928"/>
    <b v="0"/>
    <n v="1.2769657581737661"/>
    <b v="0"/>
    <n v="270074"/>
    <x v="0"/>
    <n v="60"/>
  </r>
  <r>
    <n v="145"/>
    <s v="HOMBRE"/>
    <n v="680668.64"/>
    <s v="ASALARIADO"/>
    <s v="SECTOR PRIVADO"/>
    <s v="SI"/>
    <s v="NO"/>
    <x v="0"/>
    <n v="37"/>
    <n v="2.8525621022626294E-2"/>
    <b v="0"/>
    <n v="-0.3462668336003964"/>
    <b v="0"/>
    <n v="680668.64"/>
    <x v="0"/>
    <n v="37"/>
  </r>
  <r>
    <n v="146"/>
    <s v="MUJER"/>
    <n v="148500"/>
    <s v="ASALARIADO"/>
    <s v="SECTOR PRIVADO"/>
    <s v="SI"/>
    <s v="NO"/>
    <x v="0"/>
    <n v="50"/>
    <n v="-0.6276606345177711"/>
    <b v="0"/>
    <n v="0.57121245740239113"/>
    <b v="0"/>
    <n v="148500"/>
    <x v="0"/>
    <n v="50"/>
  </r>
  <r>
    <n v="147"/>
    <s v="MUJER"/>
    <n v="372323"/>
    <s v="ASALARIADO"/>
    <s v="SECTOR PUBLICO"/>
    <s v="SI"/>
    <s v="NO"/>
    <x v="0"/>
    <n v="29"/>
    <n v="-0.35167748700682727"/>
    <b v="0"/>
    <n v="-0.91086947421749642"/>
    <b v="0"/>
    <n v="372323"/>
    <x v="0"/>
    <n v="29"/>
  </r>
  <r>
    <n v="148"/>
    <s v="MUJER"/>
    <n v="1069289.8"/>
    <s v="PENSIONADOS EN SU PROPIO SISTEMA"/>
    <s v="SECTOR PUBLICO"/>
    <s v="SI"/>
    <s v="NO"/>
    <x v="0"/>
    <n v="86"/>
    <n v="0.50771181246029851"/>
    <b v="0"/>
    <n v="3.1119243401793413"/>
    <b v="1"/>
    <n v="1069289.8"/>
    <x v="1"/>
    <n v="86"/>
  </r>
  <r>
    <n v="149"/>
    <s v="MUJER"/>
    <n v="258000"/>
    <s v="ASALARIADO"/>
    <s v="SECTOR PRIVADO"/>
    <s v="SI"/>
    <s v="NO"/>
    <x v="0"/>
    <n v="30"/>
    <n v="-0.49264254141541636"/>
    <b v="0"/>
    <n v="-0.84029414414035897"/>
    <b v="0"/>
    <n v="258000"/>
    <x v="0"/>
    <n v="30"/>
  </r>
  <r>
    <n v="150"/>
    <s v="MUJER"/>
    <n v="304345"/>
    <s v="ASEGURADO VOLUNTARIO"/>
    <s v="SECTOR PRIVADO"/>
    <s v="SI"/>
    <s v="NO"/>
    <x v="0"/>
    <n v="50"/>
    <n v="-0.4354972124215476"/>
    <b v="0"/>
    <n v="0.57121245740239113"/>
    <b v="0"/>
    <n v="304345"/>
    <x v="2"/>
    <n v="50"/>
  </r>
  <r>
    <n v="151"/>
    <s v="MUJER"/>
    <n v="299647"/>
    <s v=""/>
    <s v="SECTOR PRIVADO"/>
    <s v="SI"/>
    <s v="NO"/>
    <x v="0"/>
    <n v="40"/>
    <n v="-0.44129004348451434"/>
    <b v="0"/>
    <n v="-0.13454084336898386"/>
    <b v="0"/>
    <n v="299647"/>
    <x v="0"/>
    <n v="40"/>
  </r>
  <r>
    <n v="152"/>
    <s v="HOMBRE"/>
    <n v="253472"/>
    <s v="ASALARIADO"/>
    <s v="SECTOR PRIVADO"/>
    <s v="SI"/>
    <s v="SI"/>
    <x v="0"/>
    <n v="21"/>
    <n v="-0.49822575534753932"/>
    <b v="0"/>
    <n v="-1.4754721148345964"/>
    <b v="0"/>
    <n v="253472"/>
    <x v="0"/>
    <n v="21"/>
  </r>
  <r>
    <n v="153"/>
    <s v="HOMBRE"/>
    <n v="851079"/>
    <s v="ASALARIADO"/>
    <s v="SECTOR PRIVADO"/>
    <s v="SI"/>
    <s v="NO"/>
    <x v="0"/>
    <n v="58"/>
    <n v="0.23864874295948282"/>
    <b v="0"/>
    <n v="1.1358150980194912"/>
    <b v="0"/>
    <n v="851079"/>
    <x v="0"/>
    <n v="58"/>
  </r>
  <r>
    <n v="154"/>
    <s v="MUJER"/>
    <n v="353911.5"/>
    <s v="ASALARIADO"/>
    <s v="SECTOR PUBLICO"/>
    <s v="SI"/>
    <s v="NO"/>
    <x v="0"/>
    <n v="41"/>
    <n v="-0.37437963879818803"/>
    <b v="0"/>
    <n v="-6.3965513291846368E-2"/>
    <b v="0"/>
    <n v="353911.5"/>
    <x v="0"/>
    <n v="41"/>
  </r>
  <r>
    <n v="155"/>
    <s v="MUJER"/>
    <n v="513465"/>
    <s v="ASALARIADO"/>
    <s v="SECTOR PRIVADO"/>
    <s v="SI"/>
    <s v="NO"/>
    <x v="0"/>
    <n v="49"/>
    <n v="-0.17764348064470348"/>
    <b v="0"/>
    <n v="0.50063712732525367"/>
    <b v="0"/>
    <n v="513465"/>
    <x v="0"/>
    <n v="49"/>
  </r>
  <r>
    <n v="156"/>
    <s v="HOMBRE"/>
    <n v="300018"/>
    <s v="ASEGURADO VOLUNTARIO"/>
    <s v="SECTOR PRIVADO"/>
    <s v="SI"/>
    <s v="NO"/>
    <x v="0"/>
    <n v="57"/>
    <n v="-0.44083258492249633"/>
    <b v="0"/>
    <n v="1.0652397679423538"/>
    <b v="0"/>
    <n v="300018"/>
    <x v="2"/>
    <n v="57"/>
  </r>
  <r>
    <n v="157"/>
    <s v="HOMBRE"/>
    <n v="659491.07999999996"/>
    <s v="ASALARIADO"/>
    <s v="SECTOR PRIVADO"/>
    <s v="SI"/>
    <s v="NO"/>
    <x v="0"/>
    <n v="27"/>
    <n v="2.4128012257248186E-3"/>
    <b v="0"/>
    <n v="-1.0520201343717714"/>
    <b v="0"/>
    <n v="659491.07999999996"/>
    <x v="0"/>
    <n v="27"/>
  </r>
  <r>
    <n v="158"/>
    <s v="HOMBRE"/>
    <n v="356000"/>
    <s v="ASALARIADO"/>
    <s v="SECTOR PRIVADO"/>
    <s v="SI"/>
    <s v="NO"/>
    <x v="1"/>
    <n v="56"/>
    <n v="-0.37180443069367419"/>
    <b v="0"/>
    <n v="0.99466443786521619"/>
    <b v="0"/>
    <n v="356000"/>
    <x v="0"/>
    <n v="56"/>
  </r>
  <r>
    <n v="159"/>
    <s v="HOMBRE"/>
    <n v="315941"/>
    <s v="ASALARIADO"/>
    <s v="SECTOR PRIVADO"/>
    <s v="SI"/>
    <s v="SI"/>
    <x v="0"/>
    <n v="52"/>
    <n v="-0.4211988580141055"/>
    <b v="0"/>
    <n v="0.71236311755666615"/>
    <b v="0"/>
    <n v="315941"/>
    <x v="0"/>
    <n v="52"/>
  </r>
  <r>
    <n v="160"/>
    <s v="HOMBRE"/>
    <n v="427506.38"/>
    <s v="CONVENIOS ESPECIALES DE TRABAJADORES INDEPENDIENTES"/>
    <s v="SECTOR PRIVADO"/>
    <s v="SI"/>
    <s v="NO"/>
    <x v="0"/>
    <n v="28"/>
    <n v="-0.28363406473703162"/>
    <b v="0"/>
    <n v="-0.98144480429463388"/>
    <b v="0"/>
    <n v="427506.38"/>
    <x v="4"/>
    <n v="28"/>
  </r>
  <r>
    <n v="161"/>
    <s v="HOMBRE"/>
    <n v="299441"/>
    <s v="TRABAJADOR INDEPENDIENTE"/>
    <s v="SECTOR PRIVADO"/>
    <s v="SI"/>
    <s v="NO"/>
    <x v="0"/>
    <n v="54"/>
    <n v="-0.44154405012541925"/>
    <b v="0"/>
    <n v="0.85351377771094117"/>
    <b v="0"/>
    <n v="299441"/>
    <x v="3"/>
    <n v="54"/>
  </r>
  <r>
    <n v="162"/>
    <s v="HOMBRE"/>
    <n v="360458"/>
    <s v="ASALARIADO"/>
    <s v="SECTOR PUBLICO"/>
    <s v="SI"/>
    <s v="NO"/>
    <x v="0"/>
    <n v="30"/>
    <n v="-0.36630752969778108"/>
    <b v="0"/>
    <n v="-0.84029414414035897"/>
    <b v="0"/>
    <n v="360458"/>
    <x v="0"/>
    <n v="30"/>
  </r>
  <r>
    <n v="163"/>
    <s v="HOMBRE"/>
    <n v="297050"/>
    <s v="TRABAJADOR INDEPENDIENTE"/>
    <s v="SECTOR PRIVADO"/>
    <s v="SI"/>
    <s v="NO"/>
    <x v="0"/>
    <n v="46"/>
    <n v="-0.44449225341864051"/>
    <b v="0"/>
    <n v="0.28891113709384114"/>
    <b v="0"/>
    <n v="297050"/>
    <x v="3"/>
    <n v="46"/>
  </r>
  <r>
    <n v="164"/>
    <s v="HOMBRE"/>
    <n v="338659.6"/>
    <s v="ASALARIADO"/>
    <s v="SECTOR PRIVADO"/>
    <s v="SI"/>
    <s v="SI"/>
    <x v="0"/>
    <n v="33"/>
    <n v="-0.39318587125652421"/>
    <b v="0"/>
    <n v="-0.62856815390894638"/>
    <b v="0"/>
    <n v="338659.6"/>
    <x v="0"/>
    <n v="33"/>
  </r>
  <r>
    <n v="165"/>
    <s v="HOMBRE"/>
    <n v="4605901.54"/>
    <s v="ASALARIADO"/>
    <s v="SECTOR PUBLICO"/>
    <s v="SI"/>
    <s v="NO"/>
    <x v="0"/>
    <n v="68"/>
    <n v="4.8685024350922701"/>
    <b v="1"/>
    <n v="1.8415683987908662"/>
    <b v="0"/>
    <n v="4605901.54"/>
    <x v="0"/>
    <n v="68"/>
  </r>
  <r>
    <n v="166"/>
    <s v="HOMBRE"/>
    <n v="299647"/>
    <s v="ASEGURADO VOLUNTARIO"/>
    <s v="SECTOR PRIVADO"/>
    <s v="SI"/>
    <s v="NO"/>
    <x v="0"/>
    <n v="68"/>
    <n v="-0.44129004348451434"/>
    <b v="0"/>
    <n v="1.8415683987908662"/>
    <b v="0"/>
    <n v="299647"/>
    <x v="2"/>
    <n v="68"/>
  </r>
  <r>
    <n v="167"/>
    <s v="MUJER"/>
    <n v="111053"/>
    <s v="ASALARIADO"/>
    <s v="SECTOR PRIVADO"/>
    <s v="SI"/>
    <s v="NO"/>
    <x v="0"/>
    <n v="54"/>
    <n v="-0.67383435627488419"/>
    <b v="0"/>
    <n v="0.85351377771094117"/>
    <b v="0"/>
    <n v="111053"/>
    <x v="0"/>
    <n v="54"/>
  </r>
  <r>
    <n v="168"/>
    <s v="HOMBRE"/>
    <n v="371304"/>
    <s v="TRABAJADOR INDEPENDIENTE"/>
    <s v="SECTOR PRIVADO"/>
    <s v="SI"/>
    <s v="NO"/>
    <x v="1"/>
    <n v="46"/>
    <n v="-0.35293395674994416"/>
    <b v="0"/>
    <n v="0.28891113709384114"/>
    <b v="0"/>
    <n v="371304"/>
    <x v="3"/>
    <n v="46"/>
  </r>
  <r>
    <n v="169"/>
    <s v="MUJER"/>
    <n v="672365.54"/>
    <s v="ASALARIADO"/>
    <s v="SECTOR PRIVADO"/>
    <s v="SI"/>
    <s v="NO"/>
    <x v="0"/>
    <n v="38"/>
    <n v="1.8287550439629412E-2"/>
    <b v="0"/>
    <n v="-0.27569150352325889"/>
    <b v="0"/>
    <n v="672365.54"/>
    <x v="0"/>
    <n v="38"/>
  </r>
  <r>
    <n v="170"/>
    <s v="HOMBRE"/>
    <n v="475269"/>
    <s v="TRABAJADOR INDEPENDIENTE"/>
    <s v="SECTOR PRIVADO"/>
    <s v="SI"/>
    <s v="NO"/>
    <x v="1"/>
    <n v="63"/>
    <n v="-0.22474075081947556"/>
    <b v="0"/>
    <n v="1.4886917484051787"/>
    <b v="0"/>
    <n v="475269"/>
    <x v="3"/>
    <n v="63"/>
  </r>
  <r>
    <n v="171"/>
    <s v="HOMBRE"/>
    <n v="360420"/>
    <s v="TRABAJADOR INDEPENDIENTE"/>
    <s v="SECTOR PRIVADO"/>
    <s v="SI"/>
    <s v="NO"/>
    <x v="1"/>
    <n v="33"/>
    <n v="-0.36635438529173436"/>
    <b v="0"/>
    <n v="-0.62856815390894638"/>
    <b v="0"/>
    <n v="360420"/>
    <x v="3"/>
    <n v="33"/>
  </r>
  <r>
    <n v="172"/>
    <s v="HOMBRE"/>
    <n v="278030"/>
    <s v="CONVENIOS ESPECIALES DE TRABAJADORES INDEPENDIENTES"/>
    <s v="SECTOR PRIVADO"/>
    <s v="SI"/>
    <s v="NO"/>
    <x v="0"/>
    <n v="48"/>
    <n v="-0.46794471123422759"/>
    <b v="0"/>
    <n v="0.43006179724811616"/>
    <b v="0"/>
    <n v="278030"/>
    <x v="4"/>
    <n v="48"/>
  </r>
  <r>
    <n v="173"/>
    <s v="HOMBRE"/>
    <n v="472546.14"/>
    <s v="ASALARIADO"/>
    <s v="SECTOR PRIVADO"/>
    <s v="SI"/>
    <s v="NO"/>
    <x v="0"/>
    <n v="28"/>
    <n v="-0.22809815141294293"/>
    <b v="0"/>
    <n v="-0.98144480429463388"/>
    <b v="0"/>
    <n v="472546.14"/>
    <x v="0"/>
    <n v="28"/>
  </r>
  <r>
    <n v="174"/>
    <s v="HOMBRE"/>
    <n v="11102.62"/>
    <s v="ASALARIADO"/>
    <s v="SECTOR PRIVADO"/>
    <s v="SI"/>
    <s v="NO"/>
    <x v="0"/>
    <n v="23"/>
    <n v="-0.79707736734753931"/>
    <b v="0"/>
    <n v="-1.3343214546803215"/>
    <b v="0"/>
    <n v="11102.62"/>
    <x v="0"/>
    <n v="23"/>
  </r>
  <r>
    <n v="175"/>
    <s v="MUJER"/>
    <n v="444259.2"/>
    <s v="ASALARIADO"/>
    <s v="SECTOR PRIVADO"/>
    <s v="SI"/>
    <s v="NO"/>
    <x v="0"/>
    <n v="28"/>
    <n v="-0.26297713496089475"/>
    <b v="0"/>
    <n v="-0.98144480429463388"/>
    <b v="0"/>
    <n v="444259.2"/>
    <x v="0"/>
    <n v="28"/>
  </r>
  <r>
    <n v="176"/>
    <s v="HOMBRE"/>
    <n v="793801.12"/>
    <s v="ASALARIADO"/>
    <s v="SECTOR PRIVADO"/>
    <s v="SI"/>
    <s v="SI"/>
    <x v="0"/>
    <n v="36"/>
    <n v="0.16802271433349647"/>
    <b v="0"/>
    <n v="-0.41684216367753391"/>
    <b v="0"/>
    <n v="793801.12"/>
    <x v="0"/>
    <n v="36"/>
  </r>
  <r>
    <n v="177"/>
    <s v="MUJER"/>
    <n v="504963.25"/>
    <s v="ASALARIADO"/>
    <s v="SECTOR PRIVADO"/>
    <s v="SI"/>
    <s v="NO"/>
    <x v="0"/>
    <n v="44"/>
    <n v="-0.18812649501030115"/>
    <b v="0"/>
    <n v="0.14776047693956615"/>
    <b v="0"/>
    <n v="504963.25"/>
    <x v="0"/>
    <n v="44"/>
  </r>
  <r>
    <n v="178"/>
    <s v="HOMBRE"/>
    <n v="345802.5"/>
    <s v="ASALARIADO"/>
    <s v="SECTOR PRIVADO"/>
    <s v="SI"/>
    <s v="NO"/>
    <x v="0"/>
    <n v="52"/>
    <n v="-0.38437837593943913"/>
    <b v="0"/>
    <n v="0.71236311755666615"/>
    <b v="0"/>
    <n v="345802.5"/>
    <x v="0"/>
    <n v="52"/>
  </r>
  <r>
    <n v="179"/>
    <s v="HOMBRE"/>
    <n v="413497"/>
    <s v="TRABAJADOR INDEPENDIENTE"/>
    <s v="SECTOR PRIVADO"/>
    <s v="SI"/>
    <s v="NO"/>
    <x v="1"/>
    <n v="54"/>
    <n v="-0.30090821791644962"/>
    <b v="0"/>
    <n v="0.85351377771094117"/>
    <b v="0"/>
    <n v="413497"/>
    <x v="3"/>
    <n v="54"/>
  </r>
  <r>
    <n v="180"/>
    <s v="HOMBRE"/>
    <n v="683560"/>
    <s v="ASALARIADO"/>
    <s v="SECTOR PUBLICO"/>
    <s v="SI"/>
    <s v="NO"/>
    <x v="0"/>
    <n v="61"/>
    <n v="3.2090789184018281E-2"/>
    <b v="0"/>
    <n v="1.3475410882509038"/>
    <b v="0"/>
    <n v="683560"/>
    <x v="0"/>
    <n v="61"/>
  </r>
  <r>
    <n v="181"/>
    <s v="HOMBRE"/>
    <n v="375000"/>
    <s v="ASALARIADO"/>
    <s v="SECTOR PRIVADO"/>
    <s v="SI"/>
    <s v="NO"/>
    <x v="1"/>
    <n v="27"/>
    <n v="-0.34837663371700989"/>
    <b v="0"/>
    <n v="-1.0520201343717714"/>
    <b v="0"/>
    <n v="375000"/>
    <x v="0"/>
    <n v="27"/>
  </r>
  <r>
    <n v="182"/>
    <s v="MUJER"/>
    <n v="1244526"/>
    <s v="ASALARIADO"/>
    <s v="SECTOR PRIVADO"/>
    <s v="SI"/>
    <s v="NO"/>
    <x v="0"/>
    <n v="26"/>
    <n v="0.72378539754251636"/>
    <b v="0"/>
    <n v="-1.1225954644489089"/>
    <b v="0"/>
    <n v="1244526"/>
    <x v="0"/>
    <n v="26"/>
  </r>
  <r>
    <n v="183"/>
    <s v="MUJER"/>
    <n v="1379419"/>
    <s v="PENSIONADOS EN SU PROPIO SISTEMA"/>
    <s v="SECTOR PUBLICO"/>
    <s v="SI"/>
    <s v="NO"/>
    <x v="0"/>
    <n v="70"/>
    <n v="0.89011412478320995"/>
    <b v="0"/>
    <n v="1.9827190589451413"/>
    <b v="1"/>
    <n v="1379419"/>
    <x v="1"/>
    <n v="70"/>
  </r>
  <r>
    <n v="184"/>
    <s v="MUJER"/>
    <n v="987935"/>
    <s v="ASALARIADO"/>
    <s v="SECTOR PUBLICO"/>
    <s v="SI"/>
    <s v="NO"/>
    <x v="0"/>
    <n v="36"/>
    <n v="0.40739793154044962"/>
    <b v="0"/>
    <n v="-0.41684216367753391"/>
    <b v="0"/>
    <n v="987935"/>
    <x v="0"/>
    <n v="36"/>
  </r>
  <r>
    <n v="185"/>
    <s v="HOMBRE"/>
    <n v="373465.3"/>
    <s v="ASALARIADO"/>
    <s v="SECTOR PRIVADO"/>
    <s v="SI"/>
    <s v="NO"/>
    <x v="0"/>
    <n v="39"/>
    <n v="-0.35026898319175132"/>
    <b v="0"/>
    <n v="-0.20511617344612137"/>
    <b v="0"/>
    <n v="373465.3"/>
    <x v="0"/>
    <n v="39"/>
  </r>
  <r>
    <n v="186"/>
    <s v="HOMBRE"/>
    <n v="165495"/>
    <s v="ASALARIADO"/>
    <s v="SECTOR PRIVADO"/>
    <s v="SI"/>
    <s v="NO"/>
    <x v="0"/>
    <n v="59"/>
    <n v="-0.60670508664311795"/>
    <b v="0"/>
    <n v="1.2063904280966287"/>
    <b v="0"/>
    <n v="165495"/>
    <x v="0"/>
    <n v="59"/>
  </r>
  <r>
    <n v="187"/>
    <s v="MUJER"/>
    <n v="297046"/>
    <s v="ASEGURADO VOLUNTARIO"/>
    <s v="SECTOR PRIVADO"/>
    <s v="SI"/>
    <s v="NO"/>
    <x v="0"/>
    <n v="64"/>
    <n v="-0.44449718558642509"/>
    <b v="0"/>
    <n v="1.5592670784823162"/>
    <b v="0"/>
    <n v="297046"/>
    <x v="2"/>
    <n v="64"/>
  </r>
  <r>
    <n v="188"/>
    <s v="MUJER"/>
    <n v="2050000"/>
    <s v="ASALARIADO"/>
    <s v="SECTOR PRIVADO"/>
    <s v="SI"/>
    <s v="NO"/>
    <x v="0"/>
    <n v="46"/>
    <n v="1.7169686260678689"/>
    <b v="0"/>
    <n v="0.28891113709384114"/>
    <b v="0"/>
    <n v="2050000"/>
    <x v="0"/>
    <n v="46"/>
  </r>
  <r>
    <n v="189"/>
    <s v="MUJER"/>
    <n v="297045"/>
    <s v="TRABAJADOR INDEPENDIENTE"/>
    <s v="SECTOR PRIVADO"/>
    <s v="SI"/>
    <s v="NO"/>
    <x v="1"/>
    <n v="38"/>
    <n v="-0.44449841862837125"/>
    <b v="0"/>
    <n v="-0.27569150352325889"/>
    <b v="0"/>
    <n v="297045"/>
    <x v="3"/>
    <n v="38"/>
  </r>
  <r>
    <n v="190"/>
    <s v="MUJER"/>
    <n v="297045"/>
    <s v="TRABAJADOR INDEPENDIENTE"/>
    <s v="SECTOR PRIVADO"/>
    <s v="NO"/>
    <s v="NO"/>
    <x v="1"/>
    <n v="42"/>
    <n v="-0.44449841862837125"/>
    <b v="0"/>
    <n v="6.6098167852911317E-3"/>
    <b v="0"/>
    <n v="297045"/>
    <x v="3"/>
    <n v="42"/>
  </r>
  <r>
    <n v="191"/>
    <s v="MUJER"/>
    <n v="405063"/>
    <s v="TRABAJADOR INDEPENDIENTE"/>
    <s v="SECTOR PRIVADO"/>
    <s v="SI"/>
    <s v="NO"/>
    <x v="1"/>
    <n v="69"/>
    <n v="-0.31130769369019629"/>
    <b v="0"/>
    <n v="1.9121437288680037"/>
    <b v="0"/>
    <n v="405063"/>
    <x v="3"/>
    <n v="69"/>
  </r>
  <r>
    <n v="192"/>
    <s v="MUJER"/>
    <n v="496208.33"/>
    <s v="ASALARIADO"/>
    <s v="SECTOR PRIVADO"/>
    <s v="SI"/>
    <s v="SI"/>
    <x v="0"/>
    <n v="45"/>
    <n v="-0.19892167860540311"/>
    <b v="0"/>
    <n v="0.21833580701670366"/>
    <b v="0"/>
    <n v="496208.33"/>
    <x v="0"/>
    <n v="45"/>
  </r>
  <r>
    <n v="193"/>
    <s v="HOMBRE"/>
    <n v="2033150.05"/>
    <s v="CONVENIOS ESPECIALES DE TRABAJADORES INDEPENDIENTES"/>
    <s v="SECTOR PRIVADO"/>
    <s v="SI"/>
    <s v="NO"/>
    <x v="0"/>
    <n v="46"/>
    <n v="1.6961919309275035"/>
    <b v="0"/>
    <n v="0.28891113709384114"/>
    <b v="0"/>
    <n v="2033150.05"/>
    <x v="4"/>
    <n v="46"/>
  </r>
  <r>
    <n v="194"/>
    <s v="MUJER"/>
    <n v="155250"/>
    <s v="ASALARIADO"/>
    <s v="SECTOR PRIVADO"/>
    <s v="SI"/>
    <s v="NO"/>
    <x v="0"/>
    <n v="36"/>
    <n v="-0.61933760138132454"/>
    <b v="0"/>
    <n v="-0.41684216367753391"/>
    <b v="0"/>
    <n v="155250"/>
    <x v="0"/>
    <n v="36"/>
  </r>
  <r>
    <n v="195"/>
    <s v="MUJER"/>
    <n v="278030"/>
    <s v="TRABAJADOR INDEPENDIENTE"/>
    <s v="SECTOR PRIVADO"/>
    <s v="SI"/>
    <s v="NO"/>
    <x v="1"/>
    <n v="56"/>
    <n v="-0.46794471123422759"/>
    <b v="0"/>
    <n v="0.99466443786521619"/>
    <b v="0"/>
    <n v="278030"/>
    <x v="3"/>
    <n v="56"/>
  </r>
  <r>
    <n v="196"/>
    <s v="MUJER"/>
    <n v="846788"/>
    <s v="ASALARIADO"/>
    <s v="SECTOR PUBLICO"/>
    <s v="SI"/>
    <s v="NO"/>
    <x v="1"/>
    <n v="31"/>
    <n v="0.23335775996859512"/>
    <b v="0"/>
    <n v="-0.7697188140632214"/>
    <b v="0"/>
    <n v="846788"/>
    <x v="0"/>
    <n v="31"/>
  </r>
  <r>
    <n v="197"/>
    <s v="HOMBRE"/>
    <n v="300018"/>
    <s v="TRABAJADOR INDEPENDIENTE"/>
    <s v="SECTOR PRIVADO"/>
    <s v="SI"/>
    <s v="NO"/>
    <x v="0"/>
    <n v="32"/>
    <n v="-0.44083258492249633"/>
    <b v="0"/>
    <n v="-0.69914348398608395"/>
    <b v="0"/>
    <n v="300018"/>
    <x v="3"/>
    <n v="32"/>
  </r>
  <r>
    <n v="198"/>
    <s v="MUJER"/>
    <n v="1476004"/>
    <s v="PENSIONADOS EN SU PROPIO SISTEMA"/>
    <s v="SECTOR PUBLICO"/>
    <s v="SI"/>
    <s v="NO"/>
    <x v="0"/>
    <n v="68"/>
    <n v="1.0092074811511635"/>
    <b v="0"/>
    <n v="1.8415683987908662"/>
    <b v="0"/>
    <n v="1476004"/>
    <x v="1"/>
    <n v="68"/>
  </r>
  <r>
    <n v="199"/>
    <s v="HOMBRE"/>
    <n v="174167"/>
    <s v="ASALARIADO"/>
    <s v="SECTOR PRIVADO"/>
    <s v="SI"/>
    <s v="SI"/>
    <x v="0"/>
    <n v="32"/>
    <n v="-0.59601214688618998"/>
    <b v="0"/>
    <n v="-0.69914348398608395"/>
    <b v="0"/>
    <n v="174167"/>
    <x v="0"/>
    <n v="32"/>
  </r>
  <r>
    <n v="200"/>
    <s v="HOMBRE"/>
    <n v="622035.84"/>
    <s v="ASALARIADO"/>
    <s v="SECTOR PUBLICO"/>
    <s v="SI"/>
    <s v="NO"/>
    <x v="0"/>
    <n v="27"/>
    <n v="-4.3771080797024416E-2"/>
    <b v="0"/>
    <n v="-1.0520201343717714"/>
    <b v="0"/>
    <n v="622035.84"/>
    <x v="0"/>
    <n v="27"/>
  </r>
  <r>
    <n v="201"/>
    <s v="HOMBRE"/>
    <n v="563607"/>
    <s v="TRABAJADOR INDEPENDIENTE"/>
    <s v="SECTOR PRIVADO"/>
    <s v="SI"/>
    <s v="NO"/>
    <x v="1"/>
    <n v="72"/>
    <n v="-0.11581629138134027"/>
    <b v="0"/>
    <n v="2.1238697190994165"/>
    <b v="1"/>
    <n v="563607"/>
    <x v="3"/>
    <n v="72"/>
  </r>
  <r>
    <n v="202"/>
    <s v="MUJER"/>
    <n v="386190.46"/>
    <s v="ASALARIADO"/>
    <s v="SECTOR PRIVADO"/>
    <s v="SI"/>
    <s v="NO"/>
    <x v="0"/>
    <n v="33"/>
    <n v="-0.33457832714040553"/>
    <b v="0"/>
    <n v="-0.62856815390894638"/>
    <b v="0"/>
    <n v="386190.46"/>
    <x v="0"/>
    <n v="33"/>
  </r>
  <r>
    <n v="203"/>
    <s v="HOMBRE"/>
    <n v="378684"/>
    <s v="TRABAJADOR INDEPENDIENTE"/>
    <s v="SECTOR PRIVADO"/>
    <s v="SI"/>
    <s v="NO"/>
    <x v="1"/>
    <n v="38"/>
    <n v="-0.34383410718742929"/>
    <b v="0"/>
    <n v="-0.27569150352325889"/>
    <b v="0"/>
    <n v="378684"/>
    <x v="3"/>
    <n v="38"/>
  </r>
  <r>
    <n v="204"/>
    <s v="HOMBRE"/>
    <n v="1623057.2"/>
    <s v="ASALARIADO"/>
    <s v="SECTOR PRIVADO"/>
    <s v="SI"/>
    <s v="NO"/>
    <x v="0"/>
    <n v="31"/>
    <n v="1.1905302450653115"/>
    <b v="0"/>
    <n v="-0.7697188140632214"/>
    <b v="0"/>
    <n v="1623057.2"/>
    <x v="0"/>
    <n v="31"/>
  </r>
  <r>
    <n v="205"/>
    <s v="MUJER"/>
    <n v="126835.08"/>
    <s v="PENSIONADOS EN SU PROPIO SISTEMA"/>
    <s v="SECTOR PUBLICO"/>
    <s v="SI"/>
    <s v="NO"/>
    <x v="0"/>
    <n v="67"/>
    <n v="-0.65437438963754346"/>
    <b v="0"/>
    <n v="1.7709930687137287"/>
    <b v="0"/>
    <n v="126835.08"/>
    <x v="1"/>
    <n v="67"/>
  </r>
  <r>
    <n v="206"/>
    <s v="HOMBRE"/>
    <n v="404467"/>
    <s v="ASEGURADO VOLUNTARIO"/>
    <s v="SECTOR PRIVADO"/>
    <s v="SI"/>
    <s v="NO"/>
    <x v="0"/>
    <n v="64"/>
    <n v="-0.31204258669009582"/>
    <b v="0"/>
    <n v="1.5592670784823162"/>
    <b v="0"/>
    <n v="404467"/>
    <x v="2"/>
    <n v="64"/>
  </r>
  <r>
    <n v="207"/>
    <s v="HOMBRE"/>
    <n v="586511.31000000006"/>
    <s v="ASALARIADO"/>
    <s v="SECTOR PRIVADO"/>
    <s v="SI"/>
    <s v="NO"/>
    <x v="0"/>
    <n v="24"/>
    <n v="-8.7574316403941158E-2"/>
    <b v="0"/>
    <n v="-1.263746124603184"/>
    <b v="0"/>
    <n v="586511.31000000006"/>
    <x v="0"/>
    <n v="24"/>
  </r>
  <r>
    <n v="208"/>
    <s v="HOMBRE"/>
    <n v="808295.5"/>
    <s v="ASALARIADO"/>
    <s v="SECTOR PUBLICO"/>
    <s v="SI"/>
    <s v="NO"/>
    <x v="0"/>
    <n v="42"/>
    <n v="0.18589489285679245"/>
    <b v="0"/>
    <n v="6.6098167852911317E-3"/>
    <b v="0"/>
    <n v="808295.5"/>
    <x v="0"/>
    <n v="42"/>
  </r>
  <r>
    <n v="209"/>
    <s v="MUJER"/>
    <n v="819816.67"/>
    <s v="ASALARIADO"/>
    <s v="SECTOR PRIVADO"/>
    <s v="SI"/>
    <s v="SI"/>
    <x v="0"/>
    <n v="32"/>
    <n v="0.20010097873540489"/>
    <b v="0"/>
    <n v="-0.69914348398608395"/>
    <b v="0"/>
    <n v="819816.67"/>
    <x v="0"/>
    <n v="32"/>
  </r>
  <r>
    <n v="210"/>
    <s v="HOMBRE"/>
    <n v="57724"/>
    <s v="ASALARIADO"/>
    <s v="SECTOR PRIVADO"/>
    <s v="SI"/>
    <s v="NO"/>
    <x v="1"/>
    <n v="19"/>
    <n v="-0.73959125022059624"/>
    <b v="0"/>
    <n v="-1.6166227749888715"/>
    <b v="0"/>
    <n v="57724"/>
    <x v="0"/>
    <n v="19"/>
  </r>
  <r>
    <n v="211"/>
    <s v="MUJER"/>
    <n v="2230223.4"/>
    <s v="ASALARIADO"/>
    <s v="SECTOR PUBLICO"/>
    <s v="SI"/>
    <s v="NO"/>
    <x v="0"/>
    <n v="56"/>
    <n v="1.9391916379438772"/>
    <b v="0"/>
    <n v="0.99466443786521619"/>
    <b v="0"/>
    <n v="2230223.4"/>
    <x v="0"/>
    <n v="56"/>
  </r>
  <r>
    <n v="212"/>
    <s v="HOMBRE"/>
    <n v="681656.18"/>
    <s v="ASALARIADO"/>
    <s v="SECTOR PRIVADO"/>
    <s v="SI"/>
    <s v="NO"/>
    <x v="0"/>
    <n v="42"/>
    <n v="2.974329926611766E-2"/>
    <b v="0"/>
    <n v="6.6098167852911317E-3"/>
    <b v="0"/>
    <n v="681656.18"/>
    <x v="0"/>
    <n v="42"/>
  </r>
  <r>
    <n v="213"/>
    <s v="MUJER"/>
    <n v="1611959.32"/>
    <s v="ASALARIADO"/>
    <s v="SECTOR PUBLICO"/>
    <s v="SI"/>
    <s v="NO"/>
    <x v="0"/>
    <n v="47"/>
    <n v="1.176846093512081"/>
    <b v="0"/>
    <n v="0.35948646717097865"/>
    <b v="0"/>
    <n v="1611959.32"/>
    <x v="0"/>
    <n v="47"/>
  </r>
  <r>
    <n v="214"/>
    <s v="MUJER"/>
    <n v="1307797.8700000001"/>
    <s v="ASALARIADO"/>
    <s v="SECTOR PRIVADO"/>
    <s v="SI"/>
    <s v="NO"/>
    <x v="0"/>
    <n v="30"/>
    <n v="0.80180226726324788"/>
    <b v="0"/>
    <n v="-0.84029414414035897"/>
    <b v="0"/>
    <n v="1307797.8700000001"/>
    <x v="0"/>
    <n v="30"/>
  </r>
  <r>
    <n v="215"/>
    <s v="HOMBRE"/>
    <n v="366599"/>
    <s v="ASALARIADO"/>
    <s v="SECTOR PRIVADO"/>
    <s v="SI"/>
    <s v="NO"/>
    <x v="0"/>
    <n v="53"/>
    <n v="-0.35873541910653395"/>
    <b v="0"/>
    <n v="0.78293844763380371"/>
    <b v="0"/>
    <n v="366599"/>
    <x v="0"/>
    <n v="53"/>
  </r>
  <r>
    <n v="216"/>
    <s v="HOMBRE"/>
    <n v="462831"/>
    <s v="TRABAJADOR INDEPENDIENTE"/>
    <s v="SECTOR PRIVADO"/>
    <s v="SI"/>
    <s v="NO"/>
    <x v="0"/>
    <n v="32"/>
    <n v="-0.24007732654556768"/>
    <b v="0"/>
    <n v="-0.69914348398608395"/>
    <b v="0"/>
    <n v="462831"/>
    <x v="3"/>
    <n v="32"/>
  </r>
  <r>
    <n v="217"/>
    <s v="HOMBRE"/>
    <n v="639148"/>
    <s v="TRABAJADOR INDEPENDIENTE"/>
    <s v="SECTOR PRIVADO"/>
    <s v="SI"/>
    <s v="NO"/>
    <x v="1"/>
    <n v="41"/>
    <n v="-2.267106972796144E-2"/>
    <b v="0"/>
    <n v="-6.3965513291846368E-2"/>
    <b v="0"/>
    <n v="639148"/>
    <x v="3"/>
    <n v="41"/>
  </r>
  <r>
    <n v="218"/>
    <s v="HOMBRE"/>
    <n v="310124"/>
    <s v="TRABAJADOR INDEPENDIENTE"/>
    <s v="SECTOR PRIVADO"/>
    <s v="SI"/>
    <s v="NO"/>
    <x v="0"/>
    <n v="34"/>
    <n v="-0.42837146301480322"/>
    <b v="0"/>
    <n v="-0.55799282383180893"/>
    <b v="0"/>
    <n v="310124"/>
    <x v="3"/>
    <n v="34"/>
  </r>
  <r>
    <n v="219"/>
    <s v="MUJER"/>
    <n v="800000"/>
    <s v="ASALARIADO"/>
    <s v="SECTOR PRIVADO"/>
    <s v="SI"/>
    <s v="NO"/>
    <x v="0"/>
    <n v="30"/>
    <n v="0.17566619339258621"/>
    <b v="0"/>
    <n v="-0.84029414414035897"/>
    <b v="0"/>
    <n v="800000"/>
    <x v="0"/>
    <n v="30"/>
  </r>
  <r>
    <n v="220"/>
    <s v="MUJER"/>
    <n v="1520118"/>
    <s v="ASALARIADO"/>
    <s v="SECTOR PUBLICO"/>
    <s v="SI"/>
    <s v="NO"/>
    <x v="0"/>
    <n v="32"/>
    <n v="1.0636018935631937"/>
    <b v="0"/>
    <n v="-0.69914348398608395"/>
    <b v="0"/>
    <n v="1520118"/>
    <x v="0"/>
    <n v="32"/>
  </r>
  <r>
    <n v="221"/>
    <s v="MUJER"/>
    <n v="460000"/>
    <s v="ASALARIADO"/>
    <s v="SECTOR PRIVADO"/>
    <s v="SI"/>
    <s v="NO"/>
    <x v="0"/>
    <n v="28"/>
    <n v="-0.24356806829509067"/>
    <b v="0"/>
    <n v="-0.98144480429463388"/>
    <b v="0"/>
    <n v="460000"/>
    <x v="0"/>
    <n v="28"/>
  </r>
  <r>
    <n v="222"/>
    <s v="MUJER"/>
    <n v="446964"/>
    <s v="ASALARIADO"/>
    <s v="SECTOR PRIVADO"/>
    <s v="SI"/>
    <s v="NO"/>
    <x v="0"/>
    <n v="64"/>
    <n v="-0.25964200310497465"/>
    <b v="0"/>
    <n v="1.5592670784823162"/>
    <b v="0"/>
    <n v="446964"/>
    <x v="0"/>
    <n v="64"/>
  </r>
  <r>
    <n v="223"/>
    <s v="MUJER"/>
    <n v="241000"/>
    <s v="ASALARIADO"/>
    <s v="SECTOR PRIVADO"/>
    <s v="SI"/>
    <s v="SI"/>
    <x v="0"/>
    <n v="35"/>
    <n v="-0.51360425449980018"/>
    <b v="0"/>
    <n v="-0.48741749375467142"/>
    <b v="0"/>
    <n v="241000"/>
    <x v="0"/>
    <n v="35"/>
  </r>
  <r>
    <n v="224"/>
    <s v="HOMBRE"/>
    <n v="1254322.1299999999"/>
    <s v="ASALARIADO"/>
    <s v="SECTOR PRIVADO"/>
    <s v="SI"/>
    <s v="NO"/>
    <x v="0"/>
    <n v="33"/>
    <n v="0.73586443674235891"/>
    <b v="0"/>
    <n v="-0.62856815390894638"/>
    <b v="0"/>
    <n v="1254322.1299999999"/>
    <x v="0"/>
    <n v="33"/>
  </r>
  <r>
    <n v="225"/>
    <s v="HOMBRE"/>
    <n v="503396"/>
    <s v="ASALARIADO"/>
    <s v="SECTOR PUBLICO"/>
    <s v="SI"/>
    <s v="NO"/>
    <x v="0"/>
    <n v="55"/>
    <n v="-0.19005898000038943"/>
    <b v="0"/>
    <n v="0.92408910778807873"/>
    <b v="0"/>
    <n v="503396"/>
    <x v="0"/>
    <n v="55"/>
  </r>
  <r>
    <n v="226"/>
    <s v="HOMBRE"/>
    <n v="1845300"/>
    <s v="ASALARIADO"/>
    <s v="SECTOR PRIVADO"/>
    <s v="SI"/>
    <s v="NO"/>
    <x v="0"/>
    <n v="37"/>
    <n v="1.4645649396929645"/>
    <b v="0"/>
    <n v="-0.3462668336003964"/>
    <b v="0"/>
    <n v="1845300"/>
    <x v="0"/>
    <n v="37"/>
  </r>
  <r>
    <n v="227"/>
    <s v="HOMBRE"/>
    <n v="505464"/>
    <s v="TRABAJADOR INDEPENDIENTE"/>
    <s v="SECTOR PRIVADO"/>
    <s v="SI"/>
    <s v="NO"/>
    <x v="0"/>
    <n v="42"/>
    <n v="-0.18750904925577144"/>
    <b v="0"/>
    <n v="6.6098167852911317E-3"/>
    <b v="0"/>
    <n v="505464"/>
    <x v="3"/>
    <n v="42"/>
  </r>
  <r>
    <n v="228"/>
    <s v="MUJER"/>
    <n v="1083593.7"/>
    <s v="ASALARIADO"/>
    <s v="SECTOR PUBLICO"/>
    <s v="SI"/>
    <s v="NO"/>
    <x v="0"/>
    <n v="30"/>
    <n v="0.52534912115369359"/>
    <b v="0"/>
    <n v="-0.84029414414035897"/>
    <b v="0"/>
    <n v="1083593.7"/>
    <x v="0"/>
    <n v="30"/>
  </r>
  <r>
    <n v="229"/>
    <s v="MUJER"/>
    <n v="450680"/>
    <s v="TRABAJADOR INDEPENDIENTE"/>
    <s v="SECTOR PRIVADO"/>
    <s v="SI"/>
    <s v="NO"/>
    <x v="1"/>
    <n v="28"/>
    <n v="-0.25506001923311761"/>
    <b v="0"/>
    <n v="-0.98144480429463388"/>
    <b v="0"/>
    <n v="450680"/>
    <x v="3"/>
    <n v="28"/>
  </r>
  <r>
    <n v="230"/>
    <s v="HOMBRE"/>
    <n v="407031"/>
    <s v="ASALARIADO"/>
    <s v="SECTOR PRIVADO"/>
    <s v="SI"/>
    <s v="NO"/>
    <x v="0"/>
    <n v="51"/>
    <n v="-0.30888106714019231"/>
    <b v="0"/>
    <n v="0.64178778747952869"/>
    <b v="0"/>
    <n v="407031"/>
    <x v="0"/>
    <n v="51"/>
  </r>
  <r>
    <n v="231"/>
    <s v="HOMBRE"/>
    <n v="800000"/>
    <s v="ASALARIADO"/>
    <s v="SECTOR PRIVADO"/>
    <s v="SI"/>
    <s v="NO"/>
    <x v="0"/>
    <n v="54"/>
    <n v="0.17566619339258621"/>
    <b v="0"/>
    <n v="0.85351377771094117"/>
    <b v="0"/>
    <n v="800000"/>
    <x v="0"/>
    <n v="54"/>
  </r>
  <r>
    <n v="232"/>
    <s v="HOMBRE"/>
    <n v="366302.13"/>
    <s v="ASALARIADO"/>
    <s v="SECTOR PRIVADO"/>
    <s v="SI"/>
    <s v="NO"/>
    <x v="0"/>
    <n v="52"/>
    <n v="-0.35910147226908457"/>
    <b v="0"/>
    <n v="0.71236311755666615"/>
    <b v="0"/>
    <n v="366302.13"/>
    <x v="0"/>
    <n v="52"/>
  </r>
  <r>
    <n v="233"/>
    <s v="MUJER"/>
    <n v="801100.65"/>
    <s v="ASALARIADO"/>
    <s v="SECTOR PRIVADO"/>
    <s v="SI"/>
    <s v="NO"/>
    <x v="0"/>
    <n v="46"/>
    <n v="0.17702334101060549"/>
    <b v="0"/>
    <n v="0.28891113709384114"/>
    <b v="0"/>
    <n v="801100.65"/>
    <x v="0"/>
    <n v="46"/>
  </r>
  <r>
    <n v="234"/>
    <s v="HOMBRE"/>
    <n v="278030"/>
    <s v="CONVENIOS ESPECIALES DE TRABAJADORES INDEPENDIENTES"/>
    <s v="SECTOR PRIVADO"/>
    <s v="SI"/>
    <s v="NO"/>
    <x v="0"/>
    <n v="37"/>
    <n v="-0.46794471123422759"/>
    <b v="0"/>
    <n v="-0.3462668336003964"/>
    <b v="0"/>
    <n v="278030"/>
    <x v="4"/>
    <n v="37"/>
  </r>
  <r>
    <n v="235"/>
    <s v="MUJER"/>
    <n v="300018"/>
    <s v="ASEGURADO VOLUNTARIO"/>
    <s v="SECTOR PRIVADO"/>
    <s v="SI"/>
    <s v="NO"/>
    <x v="0"/>
    <n v="56"/>
    <n v="-0.44083258492249633"/>
    <b v="0"/>
    <n v="0.99466443786521619"/>
    <b v="0"/>
    <n v="300018"/>
    <x v="2"/>
    <n v="56"/>
  </r>
  <r>
    <n v="236"/>
    <s v="MUJER"/>
    <n v="1002472.71"/>
    <s v="ASALARIADO"/>
    <s v="SECTOR PUBLICO"/>
    <s v="SI"/>
    <s v="NO"/>
    <x v="0"/>
    <n v="51"/>
    <n v="0.4253235377712718"/>
    <b v="0"/>
    <n v="0.64178778747952869"/>
    <b v="0"/>
    <n v="1002472.71"/>
    <x v="0"/>
    <n v="51"/>
  </r>
  <r>
    <n v="237"/>
    <s v="HOMBRE"/>
    <n v="904595.72"/>
    <s v="ASALARIADO"/>
    <s v="SECTOR PRIVADO"/>
    <s v="SI"/>
    <s v="NO"/>
    <x v="0"/>
    <n v="39"/>
    <n v="0.30463710353932433"/>
    <b v="0"/>
    <n v="-0.20511617344612137"/>
    <b v="0"/>
    <n v="904595.72"/>
    <x v="0"/>
    <n v="39"/>
  </r>
  <r>
    <n v="238"/>
    <s v="MUJER"/>
    <n v="354854"/>
    <s v="ASALARIADO"/>
    <s v="SECTOR PRIVADO"/>
    <s v="SI"/>
    <s v="NO"/>
    <x v="0"/>
    <n v="25"/>
    <n v="-0.37321749676395088"/>
    <b v="0"/>
    <n v="-1.1931707945260464"/>
    <b v="0"/>
    <n v="354854"/>
    <x v="0"/>
    <n v="25"/>
  </r>
  <r>
    <n v="239"/>
    <s v="MUJER"/>
    <n v="448927.5"/>
    <s v="ASALARIADO"/>
    <s v="SECTOR PRIVADO"/>
    <s v="SI"/>
    <s v="NO"/>
    <x v="0"/>
    <n v="45"/>
    <n v="-0.2572209252437283"/>
    <b v="0"/>
    <n v="0.21833580701670366"/>
    <b v="0"/>
    <n v="448927.5"/>
    <x v="0"/>
    <n v="45"/>
  </r>
  <r>
    <n v="240"/>
    <s v="MUJER"/>
    <n v="762579"/>
    <s v="ASALARIADO"/>
    <s v="SECTOR PRIVADO"/>
    <s v="SI"/>
    <s v="NO"/>
    <x v="0"/>
    <n v="26"/>
    <n v="0.12952453072607281"/>
    <b v="0"/>
    <n v="-1.1225954644489089"/>
    <b v="0"/>
    <n v="762579"/>
    <x v="0"/>
    <n v="26"/>
  </r>
  <r>
    <n v="241"/>
    <s v="HOMBRE"/>
    <n v="500000"/>
    <s v="ASALARIADO"/>
    <s v="SECTOR PRIVADO"/>
    <s v="SI"/>
    <s v="NO"/>
    <x v="1"/>
    <n v="61"/>
    <n v="-0.19424639044948164"/>
    <b v="0"/>
    <n v="1.3475410882509038"/>
    <b v="0"/>
    <n v="500000"/>
    <x v="0"/>
    <n v="61"/>
  </r>
  <r>
    <n v="242"/>
    <s v="HOMBRE"/>
    <n v="606345.6"/>
    <s v="ASALARIADO"/>
    <s v="SECTOR PRIVADO"/>
    <s v="SI"/>
    <s v="NO"/>
    <x v="0"/>
    <n v="21"/>
    <n v="-6.3117804862031626E-2"/>
    <b v="0"/>
    <n v="-1.4754721148345964"/>
    <b v="0"/>
    <n v="606345.6"/>
    <x v="0"/>
    <n v="21"/>
  </r>
  <r>
    <n v="243"/>
    <s v="MUJER"/>
    <n v="411069"/>
    <s v="TRABAJADOR INDEPENDIENTE"/>
    <s v="SECTOR PRIVADO"/>
    <s v="SI"/>
    <s v="NO"/>
    <x v="1"/>
    <n v="56"/>
    <n v="-0.30390204376167806"/>
    <b v="0"/>
    <n v="0.99466443786521619"/>
    <b v="0"/>
    <n v="411069"/>
    <x v="3"/>
    <n v="56"/>
  </r>
  <r>
    <n v="244"/>
    <s v="HOMBRE"/>
    <n v="636770"/>
    <s v="ASALARIADO"/>
    <s v="SECTOR PRIVADO"/>
    <s v="SI"/>
    <s v="NO"/>
    <x v="0"/>
    <n v="37"/>
    <n v="-2.56032434758829E-2"/>
    <b v="0"/>
    <n v="-0.3462668336003964"/>
    <b v="0"/>
    <n v="636770"/>
    <x v="0"/>
    <n v="37"/>
  </r>
  <r>
    <n v="245"/>
    <s v="HOMBRE"/>
    <n v="299647"/>
    <s v="ASEGURADO VOLUNTARIO"/>
    <s v="SECTOR PRIVADO"/>
    <s v="SI"/>
    <s v="NO"/>
    <x v="0"/>
    <n v="42"/>
    <n v="-0.44129004348451434"/>
    <b v="0"/>
    <n v="6.6098167852911317E-3"/>
    <b v="0"/>
    <n v="299647"/>
    <x v="2"/>
    <n v="42"/>
  </r>
  <r>
    <n v="246"/>
    <s v="HOMBRE"/>
    <n v="435182.43"/>
    <s v="ASALARIADO"/>
    <s v="SECTOR PRIVADO"/>
    <s v="SI"/>
    <s v="NO"/>
    <x v="0"/>
    <n v="24"/>
    <n v="-0.27416917310636196"/>
    <b v="0"/>
    <n v="-1.263746124603184"/>
    <b v="0"/>
    <n v="435182.43"/>
    <x v="0"/>
    <n v="24"/>
  </r>
  <r>
    <n v="247"/>
    <s v="MUJER"/>
    <n v="2891000"/>
    <s v="ASALARIADO"/>
    <s v="SECTOR PRIVADO"/>
    <s v="SI"/>
    <s v="NO"/>
    <x v="0"/>
    <n v="32"/>
    <n v="2.7539569027717992"/>
    <b v="1"/>
    <n v="-0.69914348398608395"/>
    <b v="0"/>
    <n v="2891000"/>
    <x v="0"/>
    <n v="32"/>
  </r>
  <r>
    <n v="248"/>
    <s v="HOMBRE"/>
    <n v="409154"/>
    <s v="ASALARIADO"/>
    <s v="SECTOR PUBLICO"/>
    <s v="SI"/>
    <s v="NO"/>
    <x v="1"/>
    <n v="36"/>
    <n v="-0.3062633190885366"/>
    <b v="0"/>
    <n v="-0.41684216367753391"/>
    <b v="0"/>
    <n v="409154"/>
    <x v="0"/>
    <n v="36"/>
  </r>
  <r>
    <n v="249"/>
    <s v="MUJER"/>
    <n v="556132"/>
    <s v="ASALARIADO"/>
    <s v="SECTOR PUBLICO"/>
    <s v="SI"/>
    <s v="NO"/>
    <x v="0"/>
    <n v="51"/>
    <n v="-0.12503327992873844"/>
    <b v="0"/>
    <n v="0.64178778747952869"/>
    <b v="0"/>
    <n v="556132"/>
    <x v="0"/>
    <n v="51"/>
  </r>
  <r>
    <n v="250"/>
    <s v="MUJER"/>
    <n v="173710"/>
    <s v="ASALARIADO"/>
    <s v="SECTOR PRIVADO"/>
    <s v="SI"/>
    <s v="NO"/>
    <x v="0"/>
    <n v="20"/>
    <n v="-0.59657564705557597"/>
    <b v="0"/>
    <n v="-1.5460474449117341"/>
    <b v="0"/>
    <n v="173710"/>
    <x v="0"/>
    <n v="20"/>
  </r>
  <r>
    <n v="251"/>
    <s v="MUJER"/>
    <n v="601898.22"/>
    <s v="ASALARIADO"/>
    <s v="SECTOR PUBLICO"/>
    <s v="SI"/>
    <s v="NO"/>
    <x v="0"/>
    <n v="21"/>
    <n v="-6.8601610952456746E-2"/>
    <b v="0"/>
    <n v="-1.4754721148345964"/>
    <b v="0"/>
    <n v="601898.22"/>
    <x v="0"/>
    <n v="21"/>
  </r>
  <r>
    <n v="252"/>
    <s v="HOMBRE"/>
    <n v="297046"/>
    <s v="ASEGURADO VOLUNTARIO"/>
    <s v="SECTOR PRIVADO"/>
    <s v="SI"/>
    <s v="NO"/>
    <x v="0"/>
    <n v="26"/>
    <n v="-0.44449718558642509"/>
    <b v="0"/>
    <n v="-1.1225954644489089"/>
    <b v="0"/>
    <n v="297046"/>
    <x v="2"/>
    <n v="26"/>
  </r>
  <r>
    <n v="253"/>
    <s v="HOMBRE"/>
    <n v="455087.65"/>
    <s v="ASALARIADO"/>
    <s v="SECTOR PRIVADO"/>
    <s v="SI"/>
    <s v="NO"/>
    <x v="0"/>
    <n v="58"/>
    <n v="-0.24962520189921258"/>
    <b v="0"/>
    <n v="1.1358150980194912"/>
    <b v="0"/>
    <n v="455087.65"/>
    <x v="0"/>
    <n v="58"/>
  </r>
  <r>
    <n v="254"/>
    <s v="HOMBRE"/>
    <n v="278030"/>
    <s v="CONVENIOS ESPECIALES DE TRABAJADORES INDEPENDIENTES"/>
    <s v="SECTOR PRIVADO"/>
    <s v="SI"/>
    <s v="NO"/>
    <x v="1"/>
    <n v="50"/>
    <n v="-0.46794471123422759"/>
    <b v="0"/>
    <n v="0.57121245740239113"/>
    <b v="0"/>
    <n v="278030"/>
    <x v="4"/>
    <n v="50"/>
  </r>
  <r>
    <n v="255"/>
    <s v="MUJER"/>
    <n v="1198261.6000000001"/>
    <s v="ASALARIADO"/>
    <s v="SECTOR PUBLICO"/>
    <s v="SI"/>
    <s v="NO"/>
    <x v="0"/>
    <n v="43"/>
    <n v="0.66673945172950666"/>
    <b v="0"/>
    <n v="7.7185146862428639E-2"/>
    <b v="0"/>
    <n v="1198261.6000000001"/>
    <x v="0"/>
    <n v="43"/>
  </r>
  <r>
    <n v="256"/>
    <s v="MUJER"/>
    <n v="430147.81"/>
    <s v="ASALARIADO"/>
    <s v="SECTOR PRIVADO"/>
    <s v="SI"/>
    <s v="NO"/>
    <x v="0"/>
    <n v="50"/>
    <n v="-0.28037707074923846"/>
    <b v="0"/>
    <n v="0.57121245740239113"/>
    <b v="0"/>
    <n v="430147.81"/>
    <x v="0"/>
    <n v="50"/>
  </r>
  <r>
    <n v="257"/>
    <s v="MUJER"/>
    <n v="500000"/>
    <s v="ASALARIADO"/>
    <s v="SECTOR PRIVADO"/>
    <s v="SI"/>
    <s v="NO"/>
    <x v="1"/>
    <n v="23"/>
    <n v="-0.19424639044948164"/>
    <b v="0"/>
    <n v="-1.3343214546803215"/>
    <b v="0"/>
    <n v="500000"/>
    <x v="0"/>
    <n v="23"/>
  </r>
  <r>
    <n v="258"/>
    <s v="MUJER"/>
    <n v="1819625.78"/>
    <s v="ASALARIADO"/>
    <s v="SECTOR PRIVADO"/>
    <s v="SI"/>
    <s v="NO"/>
    <x v="0"/>
    <n v="38"/>
    <n v="1.4329075494985324"/>
    <b v="0"/>
    <n v="-0.27569150352325889"/>
    <b v="0"/>
    <n v="1819625.78"/>
    <x v="0"/>
    <n v="38"/>
  </r>
  <r>
    <n v="259"/>
    <s v="MUJER"/>
    <n v="355312"/>
    <s v="ASALARIADO"/>
    <s v="SECTOR PRIVADO"/>
    <s v="SI"/>
    <s v="NO"/>
    <x v="0"/>
    <n v="56"/>
    <n v="-0.37265276355261867"/>
    <b v="0"/>
    <n v="0.99466443786521619"/>
    <b v="0"/>
    <n v="355312"/>
    <x v="0"/>
    <n v="56"/>
  </r>
  <r>
    <n v="260"/>
    <s v="HOMBRE"/>
    <n v="262016"/>
    <s v="ASALARIADO"/>
    <s v="SECTOR PRIVADO"/>
    <s v="SI"/>
    <s v="NO"/>
    <x v="0"/>
    <n v="40"/>
    <n v="-0.4876906449597172"/>
    <b v="0"/>
    <n v="-0.13454084336898386"/>
    <b v="0"/>
    <n v="262016"/>
    <x v="0"/>
    <n v="40"/>
  </r>
  <r>
    <n v="261"/>
    <s v="HOMBRE"/>
    <n v="507212.75"/>
    <s v="ASALARIADO"/>
    <s v="SECTOR PUBLICO"/>
    <s v="SI"/>
    <s v="NO"/>
    <x v="0"/>
    <n v="62"/>
    <n v="-0.18535276715245871"/>
    <b v="0"/>
    <n v="1.4181164183280413"/>
    <b v="0"/>
    <n v="507212.75"/>
    <x v="0"/>
    <n v="62"/>
  </r>
  <r>
    <n v="262"/>
    <s v="HOMBRE"/>
    <n v="319590"/>
    <s v="ASALARIADO"/>
    <s v="SECTOR PRIVADO"/>
    <s v="SI"/>
    <s v="NO"/>
    <x v="0"/>
    <n v="28"/>
    <n v="-0.41669948795263984"/>
    <b v="0"/>
    <n v="-0.98144480429463388"/>
    <b v="0"/>
    <n v="319590"/>
    <x v="0"/>
    <n v="28"/>
  </r>
  <r>
    <n v="263"/>
    <s v="HOMBRE"/>
    <n v="331181"/>
    <s v="TRABAJADOR INDEPENDIENTE"/>
    <s v="SECTOR PRIVADO"/>
    <s v="SI"/>
    <s v="NO"/>
    <x v="1"/>
    <n v="62"/>
    <n v="-0.40240729875492848"/>
    <b v="0"/>
    <n v="1.4181164183280413"/>
    <b v="0"/>
    <n v="331181"/>
    <x v="3"/>
    <n v="62"/>
  </r>
  <r>
    <n v="264"/>
    <s v="HOMBRE"/>
    <n v="509509"/>
    <s v="TRABAJADOR INDEPENDIENTE"/>
    <s v="SECTOR PRIVADO"/>
    <s v="SI"/>
    <s v="NO"/>
    <x v="0"/>
    <n v="42"/>
    <n v="-0.18252139458363423"/>
    <b v="0"/>
    <n v="6.6098167852911317E-3"/>
    <b v="0"/>
    <n v="509509"/>
    <x v="3"/>
    <n v="42"/>
  </r>
  <r>
    <n v="265"/>
    <s v="MUJER"/>
    <n v="820120"/>
    <s v="ASALARIADO"/>
    <s v="SECTOR PRIVADO"/>
    <s v="SI"/>
    <s v="NO"/>
    <x v="0"/>
    <n v="27"/>
    <n v="0.20047499734892757"/>
    <b v="0"/>
    <n v="-1.0520201343717714"/>
    <b v="0"/>
    <n v="820120"/>
    <x v="0"/>
    <n v="27"/>
  </r>
  <r>
    <n v="266"/>
    <s v="MUJER"/>
    <n v="439400"/>
    <s v="ASALARIADO"/>
    <s v="SECTOR PRIVADO"/>
    <s v="SI"/>
    <s v="NO"/>
    <x v="0"/>
    <n v="34"/>
    <n v="-0.26896873238557933"/>
    <b v="0"/>
    <n v="-0.55799282383180893"/>
    <b v="0"/>
    <n v="439400"/>
    <x v="0"/>
    <n v="34"/>
  </r>
  <r>
    <n v="267"/>
    <s v="HOMBRE"/>
    <n v="2184000"/>
    <s v="ASALARIADO"/>
    <s v="SECTOR PRIVADO"/>
    <s v="SI"/>
    <s v="NO"/>
    <x v="0"/>
    <n v="41"/>
    <n v="1.8821962468506592"/>
    <b v="0"/>
    <n v="-6.3965513291846368E-2"/>
    <b v="0"/>
    <n v="2184000"/>
    <x v="0"/>
    <n v="41"/>
  </r>
  <r>
    <n v="268"/>
    <s v="MUJER"/>
    <n v="110000"/>
    <s v="ASALARIADO"/>
    <s v="SECTOR PRIVADO"/>
    <s v="SI"/>
    <s v="SI"/>
    <x v="0"/>
    <n v="28"/>
    <n v="-0.67513274944416979"/>
    <b v="0"/>
    <n v="-0.98144480429463388"/>
    <b v="0"/>
    <n v="110000"/>
    <x v="0"/>
    <n v="28"/>
  </r>
  <r>
    <n v="269"/>
    <s v="HOMBRE"/>
    <n v="180000"/>
    <s v="ASALARIADO"/>
    <s v="SECTOR PRIVADO"/>
    <s v="SI"/>
    <s v="NO"/>
    <x v="0"/>
    <n v="45"/>
    <n v="-0.58881981321435395"/>
    <b v="0"/>
    <n v="0.21833580701670366"/>
    <b v="0"/>
    <n v="180000"/>
    <x v="0"/>
    <n v="45"/>
  </r>
  <r>
    <n v="270"/>
    <s v="MUJER"/>
    <n v="350000"/>
    <s v="ASALARIADO"/>
    <s v="SECTOR PRIVADO"/>
    <s v="SI"/>
    <s v="NO"/>
    <x v="0"/>
    <n v="29"/>
    <n v="-0.37920268237051552"/>
    <b v="0"/>
    <n v="-0.91086947421749642"/>
    <b v="0"/>
    <n v="350000"/>
    <x v="0"/>
    <n v="29"/>
  </r>
  <r>
    <n v="271"/>
    <s v="HOMBRE"/>
    <n v="281250"/>
    <s v="ASALARIADO"/>
    <s v="SECTOR PUBLICO"/>
    <s v="SI"/>
    <s v="NO"/>
    <x v="0"/>
    <n v="58"/>
    <n v="-0.46397431616765611"/>
    <b v="0"/>
    <n v="1.1358150980194912"/>
    <b v="0"/>
    <n v="281250"/>
    <x v="0"/>
    <n v="58"/>
  </r>
  <r>
    <n v="272"/>
    <s v="MUJER"/>
    <n v="829364.58"/>
    <s v="ASALARIADO"/>
    <s v="SECTOR PRIVADO"/>
    <s v="SI"/>
    <s v="NO"/>
    <x v="0"/>
    <n v="30"/>
    <n v="0.21187395226337652"/>
    <b v="0"/>
    <n v="-0.84029414414035897"/>
    <b v="0"/>
    <n v="829364.58"/>
    <x v="0"/>
    <n v="30"/>
  </r>
  <r>
    <n v="273"/>
    <s v="MUJER"/>
    <n v="403983"/>
    <s v="TRABAJADOR INDEPENDIENTE"/>
    <s v="SECTOR PRIVADO"/>
    <s v="SI"/>
    <s v="NO"/>
    <x v="1"/>
    <n v="41"/>
    <n v="-0.31263937899202771"/>
    <b v="0"/>
    <n v="-6.3965513291846368E-2"/>
    <b v="0"/>
    <n v="403983"/>
    <x v="3"/>
    <n v="41"/>
  </r>
  <r>
    <n v="274"/>
    <s v="MUJER"/>
    <n v="545646"/>
    <s v="ASALARIADO"/>
    <s v="SECTOR PRIVADO"/>
    <s v="SI"/>
    <s v="NO"/>
    <x v="0"/>
    <n v="44"/>
    <n v="-0.13796295777596487"/>
    <b v="0"/>
    <n v="0.14776047693956615"/>
    <b v="0"/>
    <n v="545646"/>
    <x v="0"/>
    <n v="44"/>
  </r>
  <r>
    <n v="275"/>
    <s v="HOMBRE"/>
    <n v="417064"/>
    <s v="ASALARIADO"/>
    <s v="SECTOR PRIVADO"/>
    <s v="SI"/>
    <s v="NO"/>
    <x v="0"/>
    <n v="59"/>
    <n v="-0.29650995729456742"/>
    <b v="0"/>
    <n v="1.2063904280966287"/>
    <b v="0"/>
    <n v="417064"/>
    <x v="0"/>
    <n v="59"/>
  </r>
  <r>
    <n v="276"/>
    <s v="HOMBRE"/>
    <n v="621333.79"/>
    <s v="ASALARIADO"/>
    <s v="SECTOR PRIVADO"/>
    <s v="SI"/>
    <s v="NO"/>
    <x v="0"/>
    <n v="47"/>
    <n v="-4.463673789531207E-2"/>
    <b v="0"/>
    <n v="0.35948646717097865"/>
    <b v="0"/>
    <n v="621333.79"/>
    <x v="0"/>
    <n v="47"/>
  </r>
  <r>
    <n v="277"/>
    <s v="HOMBRE"/>
    <n v="297046"/>
    <s v="ASEGURADO VOLUNTARIO"/>
    <s v="SECTOR PRIVADO"/>
    <s v="SI"/>
    <s v="NO"/>
    <x v="0"/>
    <n v="24"/>
    <n v="-0.44449718558642509"/>
    <b v="0"/>
    <n v="-1.263746124603184"/>
    <b v="0"/>
    <n v="297046"/>
    <x v="2"/>
    <n v="24"/>
  </r>
  <r>
    <n v="278"/>
    <s v="MUJER"/>
    <n v="527824.5"/>
    <s v="PENSIONADOS EN SU PROPIO SISTEMA"/>
    <s v="SECTOR PUBLICO"/>
    <s v="SI"/>
    <s v="NO"/>
    <x v="0"/>
    <n v="68"/>
    <n v="-0.1599376148191029"/>
    <b v="0"/>
    <n v="1.8415683987908662"/>
    <b v="0"/>
    <n v="527824.5"/>
    <x v="1"/>
    <n v="68"/>
  </r>
  <r>
    <n v="279"/>
    <s v="HOMBRE"/>
    <n v="278030"/>
    <s v="CONVENIOS ESPECIALES DE TRABAJADORES INDEPENDIENTES"/>
    <s v="SECTOR PRIVADO"/>
    <s v="SI"/>
    <s v="NO"/>
    <x v="0"/>
    <n v="43"/>
    <n v="-0.46794471123422759"/>
    <b v="0"/>
    <n v="7.7185146862428639E-2"/>
    <b v="0"/>
    <n v="278030"/>
    <x v="4"/>
    <n v="43"/>
  </r>
  <r>
    <n v="280"/>
    <s v="MUJER"/>
    <n v="300000"/>
    <s v="ASEGURADO VOLUNTARIO"/>
    <s v="SECTOR PRIVADO"/>
    <s v="SI"/>
    <s v="SI"/>
    <x v="0"/>
    <n v="57"/>
    <n v="-0.44085477967752684"/>
    <b v="0"/>
    <n v="1.0652397679423538"/>
    <b v="0"/>
    <n v="300000"/>
    <x v="2"/>
    <n v="57"/>
  </r>
  <r>
    <n v="281"/>
    <s v="MUJER"/>
    <n v="453393.84"/>
    <s v="ASALARIADO"/>
    <s v="SECTOR PRIVADO"/>
    <s v="SI"/>
    <s v="NO"/>
    <x v="0"/>
    <n v="31"/>
    <n v="-0.25171374067800434"/>
    <b v="0"/>
    <n v="-0.7697188140632214"/>
    <b v="0"/>
    <n v="453393.84"/>
    <x v="0"/>
    <n v="31"/>
  </r>
  <r>
    <n v="282"/>
    <s v="MUJER"/>
    <n v="297062"/>
    <s v="TRABAJADOR INDEPENDIENTE"/>
    <s v="SECTOR PRIVADO"/>
    <s v="SI"/>
    <s v="NO"/>
    <x v="1"/>
    <n v="40"/>
    <n v="-0.44447745691528684"/>
    <b v="0"/>
    <n v="-0.13454084336898386"/>
    <b v="0"/>
    <n v="297062"/>
    <x v="3"/>
    <n v="40"/>
  </r>
  <r>
    <n v="283"/>
    <s v="MUJER"/>
    <n v="245436.97"/>
    <s v="ASALARIADO"/>
    <s v="SECTOR PRIVADO"/>
    <s v="SI"/>
    <s v="NO"/>
    <x v="0"/>
    <n v="27"/>
    <n v="-0.50813328437603444"/>
    <b v="0"/>
    <n v="-1.0520201343717714"/>
    <b v="0"/>
    <n v="245436.97"/>
    <x v="0"/>
    <n v="27"/>
  </r>
  <r>
    <n v="284"/>
    <s v="HOMBRE"/>
    <n v="2005101"/>
    <s v="ASALARIADO"/>
    <s v="SECTOR PRIVADO"/>
    <s v="SI"/>
    <s v="NO"/>
    <x v="0"/>
    <n v="32"/>
    <n v="1.6616062757281189"/>
    <b v="0"/>
    <n v="-0.69914348398608395"/>
    <b v="0"/>
    <n v="2005101"/>
    <x v="0"/>
    <n v="32"/>
  </r>
  <r>
    <n v="285"/>
    <s v="MUJER"/>
    <n v="342332"/>
    <s v="TRABAJADOR INDEPENDIENTE"/>
    <s v="SECTOR PRIVADO"/>
    <s v="SI"/>
    <s v="NO"/>
    <x v="0"/>
    <n v="61"/>
    <n v="-0.38865764801351882"/>
    <b v="0"/>
    <n v="1.3475410882509038"/>
    <b v="0"/>
    <n v="342332"/>
    <x v="3"/>
    <n v="61"/>
  </r>
  <r>
    <n v="286"/>
    <s v="HOMBRE"/>
    <n v="1000000"/>
    <s v="ASALARIADO"/>
    <s v="SECTOR PRIVADO"/>
    <s v="SI"/>
    <s v="NO"/>
    <x v="1"/>
    <n v="52"/>
    <n v="0.42227458262063144"/>
    <b v="0"/>
    <n v="0.71236311755666615"/>
    <b v="0"/>
    <n v="1000000"/>
    <x v="0"/>
    <n v="52"/>
  </r>
  <r>
    <n v="287"/>
    <s v="HOMBRE"/>
    <n v="347514.23"/>
    <s v="ASALARIADO"/>
    <s v="SECTOR PRIVADO"/>
    <s v="SI"/>
    <s v="NO"/>
    <x v="0"/>
    <n v="30"/>
    <n v="-0.38226774104897254"/>
    <b v="0"/>
    <n v="-0.84029414414035897"/>
    <b v="0"/>
    <n v="347514.23"/>
    <x v="0"/>
    <n v="30"/>
  </r>
  <r>
    <n v="288"/>
    <s v="MUJER"/>
    <n v="750000"/>
    <s v="ASALARIADO"/>
    <s v="SECTOR PRIVADO"/>
    <s v="SI"/>
    <s v="NO"/>
    <x v="1"/>
    <n v="28"/>
    <n v="0.1140140960855749"/>
    <b v="0"/>
    <n v="-0.98144480429463388"/>
    <b v="0"/>
    <n v="750000"/>
    <x v="0"/>
    <n v="28"/>
  </r>
  <r>
    <n v="289"/>
    <s v="HOMBRE"/>
    <n v="336364.94"/>
    <s v="ASALARIADO"/>
    <s v="SECTOR PRIVADO"/>
    <s v="SI"/>
    <s v="NO"/>
    <x v="0"/>
    <n v="24"/>
    <n v="-0.39601528328865432"/>
    <b v="0"/>
    <n v="-1.263746124603184"/>
    <b v="0"/>
    <n v="336364.94"/>
    <x v="0"/>
    <n v="24"/>
  </r>
  <r>
    <n v="290"/>
    <s v="HOMBRE"/>
    <n v="351055"/>
    <s v="TRABAJADOR INDEPENDIENTE"/>
    <s v="SECTOR PRIVADO"/>
    <s v="SI"/>
    <s v="NO"/>
    <x v="1"/>
    <n v="51"/>
    <n v="-0.37790182311733761"/>
    <b v="0"/>
    <n v="0.64178778747952869"/>
    <b v="0"/>
    <n v="351055"/>
    <x v="3"/>
    <n v="51"/>
  </r>
  <r>
    <n v="291"/>
    <s v="HOMBRE"/>
    <n v="345385"/>
    <s v="ASALARIADO"/>
    <s v="SECTOR PRIVADO"/>
    <s v="SI"/>
    <s v="NO"/>
    <x v="0"/>
    <n v="32"/>
    <n v="-0.38489317095195269"/>
    <b v="0"/>
    <n v="-0.69914348398608395"/>
    <b v="0"/>
    <n v="345385"/>
    <x v="0"/>
    <n v="32"/>
  </r>
  <r>
    <n v="292"/>
    <s v="HOMBRE"/>
    <n v="396805"/>
    <s v="ASALARIADO"/>
    <s v="SECTOR PRIVADO"/>
    <s v="SI"/>
    <s v="NO"/>
    <x v="0"/>
    <n v="40"/>
    <n v="-0.32149015408142229"/>
    <b v="0"/>
    <n v="-0.13454084336898386"/>
    <b v="0"/>
    <n v="396805"/>
    <x v="0"/>
    <n v="40"/>
  </r>
  <r>
    <n v="293"/>
    <s v="MUJER"/>
    <n v="297045"/>
    <s v="TRABAJADOR INDEPENDIENTE"/>
    <s v="SECTOR PRIVADO"/>
    <s v="SI"/>
    <s v="NO"/>
    <x v="1"/>
    <n v="62"/>
    <n v="-0.44449841862837125"/>
    <b v="0"/>
    <n v="1.4181164183280413"/>
    <b v="0"/>
    <n v="297045"/>
    <x v="3"/>
    <n v="62"/>
  </r>
  <r>
    <n v="294"/>
    <s v="HOMBRE"/>
    <n v="1313852.97"/>
    <s v="ASALARIADO"/>
    <s v="SECTOR PRIVADO"/>
    <s v="SI"/>
    <s v="NO"/>
    <x v="0"/>
    <n v="52"/>
    <n v="0.80926845955132143"/>
    <b v="0"/>
    <n v="0.71236311755666615"/>
    <b v="0"/>
    <n v="1313852.97"/>
    <x v="0"/>
    <n v="52"/>
  </r>
  <r>
    <n v="295"/>
    <s v="HOMBRE"/>
    <n v="328192"/>
    <s v="TRABAJADOR INDEPENDIENTE"/>
    <s v="SECTOR PRIVADO"/>
    <s v="SI"/>
    <s v="SI"/>
    <x v="1"/>
    <n v="32"/>
    <n v="-0.4060928611319416"/>
    <b v="0"/>
    <n v="-0.69914348398608395"/>
    <b v="0"/>
    <n v="328192"/>
    <x v="3"/>
    <n v="32"/>
  </r>
  <r>
    <n v="296"/>
    <s v="MUJER"/>
    <n v="478452"/>
    <s v="TRABAJADOR INDEPENDIENTE"/>
    <s v="SECTOR PRIVADO"/>
    <s v="SI"/>
    <s v="NO"/>
    <x v="1"/>
    <n v="58"/>
    <n v="-0.22081597830491123"/>
    <b v="0"/>
    <n v="1.1358150980194912"/>
    <b v="0"/>
    <n v="478452"/>
    <x v="3"/>
    <n v="58"/>
  </r>
  <r>
    <n v="297"/>
    <s v="HOMBRE"/>
    <n v="299647"/>
    <s v="TRABAJADOR INDEPENDIENTE"/>
    <s v="SECTOR PRIVADO"/>
    <s v="SI"/>
    <s v="NO"/>
    <x v="1"/>
    <n v="57"/>
    <n v="-0.44129004348451434"/>
    <b v="0"/>
    <n v="1.0652397679423538"/>
    <b v="0"/>
    <n v="299647"/>
    <x v="3"/>
    <n v="57"/>
  </r>
  <r>
    <n v="298"/>
    <s v="HOMBRE"/>
    <n v="263360.19"/>
    <s v="ASALARIADO"/>
    <s v="SECTOR PRIVADO"/>
    <s v="SI"/>
    <s v="NO"/>
    <x v="0"/>
    <n v="24"/>
    <n v="-0.48603320230613495"/>
    <b v="0"/>
    <n v="-1.263746124603184"/>
    <b v="0"/>
    <n v="263360.19"/>
    <x v="0"/>
    <n v="24"/>
  </r>
  <r>
    <n v="299"/>
    <s v="MUJER"/>
    <n v="2312395"/>
    <s v="ASALARIADO"/>
    <s v="SECTOR PUBLICO"/>
    <s v="SI"/>
    <s v="NO"/>
    <x v="0"/>
    <n v="61"/>
    <n v="2.0405126675253333"/>
    <b v="1"/>
    <n v="1.3475410882509038"/>
    <b v="0"/>
    <n v="2312395"/>
    <x v="0"/>
    <n v="61"/>
  </r>
  <r>
    <n v="300"/>
    <s v="HOMBRE"/>
    <n v="300000"/>
    <s v="ASALARIADO"/>
    <s v="SECTOR PRIVADO"/>
    <s v="SI"/>
    <s v="NO"/>
    <x v="0"/>
    <n v="26"/>
    <n v="-0.44085477967752684"/>
    <b v="0"/>
    <n v="-1.1225954644489089"/>
    <b v="0"/>
    <n v="300000"/>
    <x v="0"/>
    <n v="26"/>
  </r>
  <r>
    <n v="301"/>
    <s v="HOMBRE"/>
    <n v="1819599"/>
    <s v="PENSIONADOS EN SU PROPIO SISTEMA"/>
    <s v="SECTOR PUBLICO"/>
    <s v="SI"/>
    <s v="NO"/>
    <x v="0"/>
    <n v="80"/>
    <n v="1.4328745286352147"/>
    <b v="0"/>
    <n v="2.6884723597165161"/>
    <b v="1"/>
    <n v="1819599"/>
    <x v="1"/>
    <n v="80"/>
  </r>
  <r>
    <n v="302"/>
    <s v="HOMBRE"/>
    <n v="551500"/>
    <s v="ASALARIADO"/>
    <s v="SECTOR PRIVADO"/>
    <s v="SI"/>
    <s v="NO"/>
    <x v="0"/>
    <n v="34"/>
    <n v="-0.13074473022325997"/>
    <b v="0"/>
    <n v="-0.55799282383180893"/>
    <b v="0"/>
    <n v="551500"/>
    <x v="0"/>
    <n v="34"/>
  </r>
  <r>
    <n v="303"/>
    <s v="MUJER"/>
    <n v="338775.81"/>
    <s v="ASALARIADO"/>
    <s v="SECTOR PRIVADO"/>
    <s v="SI"/>
    <s v="NO"/>
    <x v="0"/>
    <n v="46"/>
    <n v="-0.39304257945196319"/>
    <b v="0"/>
    <n v="0.28891113709384114"/>
    <b v="0"/>
    <n v="338775.81"/>
    <x v="0"/>
    <n v="46"/>
  </r>
  <r>
    <n v="304"/>
    <s v="MUJER"/>
    <n v="278030"/>
    <s v="CONVENIOS ESPECIALES DE TRABAJADORES INDEPENDIENTES"/>
    <s v="SECTOR PRIVADO"/>
    <s v="SI"/>
    <s v="NO"/>
    <x v="0"/>
    <n v="70"/>
    <n v="-0.46794471123422759"/>
    <b v="0"/>
    <n v="1.9827190589451413"/>
    <b v="1"/>
    <n v="278030"/>
    <x v="4"/>
    <n v="70"/>
  </r>
  <r>
    <n v="305"/>
    <s v="MUJER"/>
    <n v="1068785"/>
    <s v="PENSIONADOS EN SU PROPIO SISTEMA"/>
    <s v="SECTOR PUBLICO"/>
    <s v="SI"/>
    <s v="NO"/>
    <x v="0"/>
    <n v="63"/>
    <n v="0.50708937288588685"/>
    <b v="0"/>
    <n v="1.4886917484051787"/>
    <b v="0"/>
    <n v="1068785"/>
    <x v="1"/>
    <n v="63"/>
  </r>
  <r>
    <n v="306"/>
    <s v="HOMBRE"/>
    <n v="2549958.42"/>
    <s v="ASALARIADO"/>
    <s v="SECTOR PRIVADO"/>
    <s v="SI"/>
    <s v="NO"/>
    <x v="0"/>
    <n v="41"/>
    <n v="2.3334383292538612"/>
    <b v="1"/>
    <n v="-6.3965513291846368E-2"/>
    <b v="0"/>
    <n v="2549958.42"/>
    <x v="0"/>
    <n v="41"/>
  </r>
  <r>
    <n v="307"/>
    <s v="HOMBRE"/>
    <n v="181084"/>
    <s v="ASALARIADO"/>
    <s v="SECTOR PRIVADO"/>
    <s v="SI"/>
    <s v="NO"/>
    <x v="0"/>
    <n v="55"/>
    <n v="-0.58748319574473795"/>
    <b v="0"/>
    <n v="0.92408910778807873"/>
    <b v="0"/>
    <n v="181084"/>
    <x v="0"/>
    <n v="55"/>
  </r>
  <r>
    <n v="308"/>
    <s v="HOMBRE"/>
    <n v="1059381.6000000001"/>
    <s v="ASALARIADO"/>
    <s v="SECTOR PRIVADO"/>
    <s v="SI"/>
    <s v="NO"/>
    <x v="0"/>
    <n v="28"/>
    <n v="0.495494586249552"/>
    <b v="0"/>
    <n v="-0.98144480429463388"/>
    <b v="0"/>
    <n v="1059381.6000000001"/>
    <x v="0"/>
    <n v="28"/>
  </r>
  <r>
    <n v="309"/>
    <s v="HOMBRE"/>
    <n v="343178"/>
    <s v="ASALARIADO"/>
    <s v="SECTOR PRIVADO"/>
    <s v="SI"/>
    <s v="NO"/>
    <x v="1"/>
    <n v="32"/>
    <n v="-0.38761449452708419"/>
    <b v="0"/>
    <n v="-0.69914348398608395"/>
    <b v="0"/>
    <n v="343178"/>
    <x v="0"/>
    <n v="32"/>
  </r>
  <r>
    <n v="310"/>
    <s v="HOMBRE"/>
    <n v="606620"/>
    <s v="ASALARIADO"/>
    <s v="SECTOR PRIVADO"/>
    <s v="SI"/>
    <s v="NO"/>
    <x v="0"/>
    <n v="20"/>
    <n v="-6.277945815201072E-2"/>
    <b v="0"/>
    <n v="-1.5460474449117341"/>
    <b v="0"/>
    <n v="606620"/>
    <x v="0"/>
    <n v="20"/>
  </r>
  <r>
    <n v="311"/>
    <s v="HOMBRE"/>
    <n v="320524.5"/>
    <s v="ASALARIADO"/>
    <s v="SECTOR PRIVADO"/>
    <s v="SI"/>
    <s v="NO"/>
    <x v="0"/>
    <n v="29"/>
    <n v="-0.41554721025397179"/>
    <b v="0"/>
    <n v="-0.91086947421749642"/>
    <b v="0"/>
    <n v="320524.5"/>
    <x v="0"/>
    <n v="29"/>
  </r>
  <r>
    <n v="312"/>
    <s v="MUJER"/>
    <n v="1171666.67"/>
    <s v="ASALARIADO"/>
    <s v="SECTOR PRIVADO"/>
    <s v="SI"/>
    <s v="NO"/>
    <x v="0"/>
    <n v="51"/>
    <n v="0.63394678748484334"/>
    <b v="0"/>
    <n v="0.64178778747952869"/>
    <b v="0"/>
    <n v="1171666.67"/>
    <x v="0"/>
    <n v="51"/>
  </r>
  <r>
    <n v="313"/>
    <s v="MUJER"/>
    <n v="113848"/>
    <s v="ASALARIADO"/>
    <s v="SECTOR PRIVADO"/>
    <s v="SI"/>
    <s v="NO"/>
    <x v="0"/>
    <n v="31"/>
    <n v="-0.6703880040354222"/>
    <b v="0"/>
    <n v="-0.7697188140632214"/>
    <b v="0"/>
    <n v="113848"/>
    <x v="0"/>
    <n v="31"/>
  </r>
  <r>
    <n v="314"/>
    <s v="HOMBRE"/>
    <n v="391476"/>
    <s v="ASALARIADO"/>
    <s v="SECTOR PUBLICO"/>
    <s v="SI"/>
    <s v="NO"/>
    <x v="0"/>
    <n v="60"/>
    <n v="-0.32806103461240355"/>
    <b v="0"/>
    <n v="1.2769657581737661"/>
    <b v="0"/>
    <n v="391476"/>
    <x v="0"/>
    <n v="60"/>
  </r>
  <r>
    <n v="315"/>
    <s v="MUJER"/>
    <n v="558250"/>
    <s v="ASALARIADO"/>
    <s v="SECTOR PRIVADO"/>
    <s v="SI"/>
    <s v="NO"/>
    <x v="0"/>
    <n v="28"/>
    <n v="-0.12242169708681346"/>
    <b v="0"/>
    <n v="-0.98144480429463388"/>
    <b v="0"/>
    <n v="558250"/>
    <x v="0"/>
    <n v="28"/>
  </r>
  <r>
    <n v="316"/>
    <s v="HOMBRE"/>
    <n v="313164"/>
    <s v="ASALARIADO"/>
    <s v="SECTOR PRIVADO"/>
    <s v="SI"/>
    <s v="NO"/>
    <x v="0"/>
    <n v="56"/>
    <n v="-0.42462301549853693"/>
    <b v="0"/>
    <n v="0.99466443786521619"/>
    <b v="0"/>
    <n v="313164"/>
    <x v="0"/>
    <n v="56"/>
  </r>
  <r>
    <n v="317"/>
    <s v="HOMBRE"/>
    <n v="433000"/>
    <s v="ASALARIADO"/>
    <s v="SECTOR PRIVADO"/>
    <s v="SI"/>
    <s v="NO"/>
    <x v="0"/>
    <n v="45"/>
    <n v="-0.27686020084087676"/>
    <b v="0"/>
    <n v="0.21833580701670366"/>
    <b v="0"/>
    <n v="433000"/>
    <x v="0"/>
    <n v="45"/>
  </r>
  <r>
    <n v="318"/>
    <s v="HOMBRE"/>
    <n v="124453.88"/>
    <s v="ASALARIADO"/>
    <s v="SECTOR PRIVADO"/>
    <s v="SI"/>
    <s v="NO"/>
    <x v="0"/>
    <n v="40"/>
    <n v="-0.65731050911969258"/>
    <b v="0"/>
    <n v="-0.13454084336898386"/>
    <b v="0"/>
    <n v="124453.88"/>
    <x v="0"/>
    <n v="40"/>
  </r>
  <r>
    <n v="319"/>
    <s v="MUJER"/>
    <n v="382136"/>
    <s v="TRABAJADOR INDEPENDIENTE"/>
    <s v="SECTOR PRIVADO"/>
    <s v="SI"/>
    <s v="NO"/>
    <x v="1"/>
    <n v="42"/>
    <n v="-0.33957764638935323"/>
    <b v="0"/>
    <n v="6.6098167852911317E-3"/>
    <b v="0"/>
    <n v="382136"/>
    <x v="3"/>
    <n v="42"/>
  </r>
  <r>
    <n v="320"/>
    <s v="HOMBRE"/>
    <n v="297046"/>
    <s v="TRABAJADOR INDEPENDIENTE"/>
    <s v="SECTOR PRIVADO"/>
    <s v="SI"/>
    <s v="NO"/>
    <x v="0"/>
    <n v="50"/>
    <n v="-0.44449718558642509"/>
    <b v="0"/>
    <n v="0.57121245740239113"/>
    <b v="0"/>
    <n v="297046"/>
    <x v="3"/>
    <n v="50"/>
  </r>
  <r>
    <n v="321"/>
    <s v="HOMBRE"/>
    <n v="401814.2"/>
    <s v="ASALARIADO"/>
    <s v="SECTOR PRIVADO"/>
    <s v="SI"/>
    <s v="NO"/>
    <x v="0"/>
    <n v="46"/>
    <n v="-0.31531360036481665"/>
    <b v="0"/>
    <n v="0.28891113709384114"/>
    <b v="0"/>
    <n v="401814.2"/>
    <x v="0"/>
    <n v="46"/>
  </r>
  <r>
    <n v="322"/>
    <s v="MUJER"/>
    <n v="1103954"/>
    <s v="ASALARIADO"/>
    <s v="SECTOR PUBLICO"/>
    <s v="SI"/>
    <s v="NO"/>
    <x v="1"/>
    <n v="60"/>
    <n v="0.55045422508969255"/>
    <b v="0"/>
    <n v="1.2769657581737661"/>
    <b v="0"/>
    <n v="1103954"/>
    <x v="0"/>
    <n v="60"/>
  </r>
  <r>
    <n v="323"/>
    <s v="HOMBRE"/>
    <n v="207648"/>
    <s v="ASALARIADO"/>
    <s v="SECTOR PRIVADO"/>
    <s v="SI"/>
    <s v="NO"/>
    <x v="0"/>
    <n v="28"/>
    <n v="-0.55472866948746902"/>
    <b v="0"/>
    <n v="-0.98144480429463388"/>
    <b v="0"/>
    <n v="207648"/>
    <x v="0"/>
    <n v="28"/>
  </r>
  <r>
    <n v="324"/>
    <s v="HOMBRE"/>
    <n v="719752.5"/>
    <s v="ASALARIADO"/>
    <s v="SECTOR PUBLICO"/>
    <s v="SI"/>
    <s v="NO"/>
    <x v="0"/>
    <n v="39"/>
    <n v="7.6717659819698414E-2"/>
    <b v="0"/>
    <n v="-0.20511617344612137"/>
    <b v="0"/>
    <n v="719752.5"/>
    <x v="0"/>
    <n v="39"/>
  </r>
  <r>
    <n v="325"/>
    <s v="MUJER"/>
    <n v="140000"/>
    <s v="ASALARIADO"/>
    <s v="SECTOR PRIVADO"/>
    <s v="SI"/>
    <s v="SI"/>
    <x v="1"/>
    <n v="49"/>
    <n v="-0.63814149105996298"/>
    <b v="0"/>
    <n v="0.50063712732525367"/>
    <b v="0"/>
    <n v="140000"/>
    <x v="0"/>
    <n v="49"/>
  </r>
  <r>
    <n v="326"/>
    <s v="MUJER"/>
    <n v="1883093.97"/>
    <s v="ASALARIADO"/>
    <s v="SECTOR PRIVADO"/>
    <s v="SI"/>
    <s v="NO"/>
    <x v="0"/>
    <n v="34"/>
    <n v="1.5111664900141299"/>
    <b v="0"/>
    <n v="-0.55799282383180893"/>
    <b v="0"/>
    <n v="1883093.97"/>
    <x v="0"/>
    <n v="34"/>
  </r>
  <r>
    <n v="327"/>
    <s v="MUJER"/>
    <n v="1366089.12"/>
    <s v="PENSIONADOS EN SU PROPIO SISTEMA"/>
    <s v="SECTOR PUBLICO"/>
    <s v="SI"/>
    <s v="SI"/>
    <x v="0"/>
    <n v="73"/>
    <n v="0.87367782360619439"/>
    <b v="0"/>
    <n v="2.1944450491765539"/>
    <b v="1"/>
    <n v="1366089.12"/>
    <x v="1"/>
    <n v="73"/>
  </r>
  <r>
    <n v="328"/>
    <s v="HOMBRE"/>
    <n v="298155"/>
    <s v="TRABAJADOR INDEPENDIENTE"/>
    <s v="SECTOR PRIVADO"/>
    <s v="SI"/>
    <s v="NO"/>
    <x v="1"/>
    <n v="39"/>
    <n v="-0.44312974206815559"/>
    <b v="0"/>
    <n v="-0.20511617344612137"/>
    <b v="0"/>
    <n v="298155"/>
    <x v="3"/>
    <n v="39"/>
  </r>
  <r>
    <n v="329"/>
    <s v="HOMBRE"/>
    <n v="499999"/>
    <s v="ASALARIADO"/>
    <s v="SECTOR PRIVADO"/>
    <s v="SI"/>
    <s v="NO"/>
    <x v="0"/>
    <n v="31"/>
    <n v="-0.19424762349142777"/>
    <b v="0"/>
    <n v="-0.7697188140632214"/>
    <b v="0"/>
    <n v="499999"/>
    <x v="0"/>
    <n v="31"/>
  </r>
  <r>
    <n v="330"/>
    <s v="HOMBRE"/>
    <n v="1340908"/>
    <s v="ASALARIADO"/>
    <s v="SECTOR PUBLICO"/>
    <s v="SI"/>
    <s v="NO"/>
    <x v="0"/>
    <n v="54"/>
    <n v="0.84262844639540369"/>
    <b v="0"/>
    <n v="0.85351377771094117"/>
    <b v="0"/>
    <n v="1340908"/>
    <x v="0"/>
    <n v="54"/>
  </r>
  <r>
    <n v="331"/>
    <s v="HOMBRE"/>
    <n v="300000"/>
    <s v="ASALARIADO"/>
    <s v="SECTOR PRIVADO"/>
    <s v="SI"/>
    <s v="SI"/>
    <x v="0"/>
    <n v="28"/>
    <n v="-0.44085477967752684"/>
    <b v="0"/>
    <n v="-0.98144480429463388"/>
    <b v="0"/>
    <n v="300000"/>
    <x v="0"/>
    <n v="28"/>
  </r>
  <r>
    <n v="332"/>
    <s v="MUJER"/>
    <n v="297046"/>
    <s v="ASEGURADO VOLUNTARIO"/>
    <s v="SECTOR PRIVADO"/>
    <s v="SI"/>
    <s v="SI"/>
    <x v="0"/>
    <n v="27"/>
    <n v="-0.44449718558642509"/>
    <b v="0"/>
    <n v="-1.0520201343717714"/>
    <b v="0"/>
    <n v="297046"/>
    <x v="2"/>
    <n v="27"/>
  </r>
  <r>
    <n v="333"/>
    <s v="HOMBRE"/>
    <n v="304232.90000000002"/>
    <s v="ASALARIADO"/>
    <s v="SECTOR PRIVADO"/>
    <s v="SI"/>
    <s v="SI"/>
    <x v="0"/>
    <n v="24"/>
    <n v="-0.43563543642370989"/>
    <b v="0"/>
    <n v="-1.263746124603184"/>
    <b v="0"/>
    <n v="304232.90000000002"/>
    <x v="0"/>
    <n v="24"/>
  </r>
  <r>
    <n v="334"/>
    <s v="HOMBRE"/>
    <n v="509509"/>
    <s v="TRABAJADOR INDEPENDIENTE"/>
    <s v="SECTOR PRIVADO"/>
    <s v="SI"/>
    <s v="NO"/>
    <x v="1"/>
    <n v="35"/>
    <n v="-0.18252139458363423"/>
    <b v="0"/>
    <n v="-0.48741749375467142"/>
    <b v="0"/>
    <n v="509509"/>
    <x v="3"/>
    <n v="35"/>
  </r>
  <r>
    <n v="335"/>
    <s v="HOMBRE"/>
    <n v="1202425"/>
    <s v="ASALARIADO"/>
    <s v="SECTOR PUBLICO"/>
    <s v="SI"/>
    <s v="NO"/>
    <x v="0"/>
    <n v="40"/>
    <n v="0.67187309856806676"/>
    <b v="0"/>
    <n v="-0.13454084336898386"/>
    <b v="0"/>
    <n v="1202425"/>
    <x v="0"/>
    <n v="40"/>
  </r>
  <r>
    <n v="336"/>
    <s v="HOMBRE"/>
    <n v="591445.27"/>
    <s v="ASALARIADO"/>
    <s v="SECTOR PRIVADO"/>
    <s v="SI"/>
    <s v="NO"/>
    <x v="0"/>
    <n v="30"/>
    <n v="-8.1490536763363167E-2"/>
    <b v="0"/>
    <n v="-0.84029414414035897"/>
    <b v="0"/>
    <n v="591445.27"/>
    <x v="0"/>
    <n v="30"/>
  </r>
  <r>
    <n v="337"/>
    <s v="MUJER"/>
    <n v="1953183.27"/>
    <s v="ASALARIADO"/>
    <s v="SECTOR PRIVADO"/>
    <s v="SI"/>
    <s v="NO"/>
    <x v="0"/>
    <n v="36"/>
    <n v="1.5975895368897362"/>
    <b v="0"/>
    <n v="-0.41684216367753391"/>
    <b v="0"/>
    <n v="1953183.27"/>
    <x v="0"/>
    <n v="36"/>
  </r>
  <r>
    <n v="338"/>
    <s v="MUJER"/>
    <n v="570798.64"/>
    <s v="ASALARIADO"/>
    <s v="SECTOR PRIVADO"/>
    <s v="SI"/>
    <s v="NO"/>
    <x v="0"/>
    <n v="26"/>
    <n v="-0.10694869759980034"/>
    <b v="0"/>
    <n v="-1.1225954644489089"/>
    <b v="0"/>
    <n v="570798.64"/>
    <x v="0"/>
    <n v="26"/>
  </r>
  <r>
    <n v="339"/>
    <s v="MUJER"/>
    <n v="539203"/>
    <s v="ASALARIADO"/>
    <s v="SECTOR PRIVADO"/>
    <s v="SI"/>
    <s v="NO"/>
    <x v="0"/>
    <n v="29"/>
    <n v="-0.14590744703494635"/>
    <b v="0"/>
    <n v="-0.91086947421749642"/>
    <b v="0"/>
    <n v="539203"/>
    <x v="0"/>
    <n v="29"/>
  </r>
  <r>
    <n v="340"/>
    <s v="MUJER"/>
    <n v="359544.27"/>
    <s v="CONVENIOS ESPECIALES DE ASEGURADOS VOLUNTARIOS"/>
    <s v="SECTOR PRIVADO"/>
    <s v="SI"/>
    <s v="SI"/>
    <x v="0"/>
    <n v="32"/>
    <n v="-0.36743419711522773"/>
    <b v="0"/>
    <n v="-0.69914348398608395"/>
    <b v="0"/>
    <n v="359544.27"/>
    <x v="5"/>
    <n v="32"/>
  </r>
  <r>
    <n v="341"/>
    <s v="MUJER"/>
    <n v="516446.5"/>
    <s v="ASALARIADO"/>
    <s v="SECTOR PUBLICO"/>
    <s v="SI"/>
    <s v="NO"/>
    <x v="0"/>
    <n v="33"/>
    <n v="-0.17396716608228641"/>
    <b v="0"/>
    <n v="-0.62856815390894638"/>
    <b v="0"/>
    <n v="516446.5"/>
    <x v="0"/>
    <n v="33"/>
  </r>
  <r>
    <n v="342"/>
    <s v="MUJER"/>
    <n v="378355"/>
    <s v="ASALARIADO"/>
    <s v="SECTOR PRIVADO"/>
    <s v="SI"/>
    <s v="SI"/>
    <x v="0"/>
    <n v="62"/>
    <n v="-0.34423977798770944"/>
    <b v="0"/>
    <n v="1.4181164183280413"/>
    <b v="0"/>
    <n v="378355"/>
    <x v="0"/>
    <n v="62"/>
  </r>
  <r>
    <n v="343"/>
    <s v="HOMBRE"/>
    <n v="454558.2"/>
    <s v="ASALARIADO"/>
    <s v="SECTOR PUBLICO"/>
    <s v="SI"/>
    <s v="NO"/>
    <x v="0"/>
    <n v="34"/>
    <n v="-0.25027803595759657"/>
    <b v="0"/>
    <n v="-0.55799282383180893"/>
    <b v="0"/>
    <n v="454558.2"/>
    <x v="0"/>
    <n v="34"/>
  </r>
  <r>
    <n v="344"/>
    <s v="MUJER"/>
    <n v="403983"/>
    <s v="TRABAJADOR INDEPENDIENTE"/>
    <s v="SECTOR PRIVADO"/>
    <s v="SI"/>
    <s v="NO"/>
    <x v="1"/>
    <n v="67"/>
    <n v="-0.31263937899202771"/>
    <b v="0"/>
    <n v="1.7709930687137287"/>
    <b v="0"/>
    <n v="403983"/>
    <x v="3"/>
    <n v="67"/>
  </r>
  <r>
    <n v="345"/>
    <s v="MUJER"/>
    <n v="1544187.5"/>
    <s v="ASALARIADO"/>
    <s v="SECTOR PRIVADO"/>
    <s v="SI"/>
    <s v="SI"/>
    <x v="0"/>
    <n v="28"/>
    <n v="1.0932805966858157"/>
    <b v="0"/>
    <n v="-0.98144480429463388"/>
    <b v="0"/>
    <n v="1544187.5"/>
    <x v="0"/>
    <n v="28"/>
  </r>
  <r>
    <n v="346"/>
    <s v="HOMBRE"/>
    <n v="328196"/>
    <s v="TRABAJADOR INDEPENDIENTE"/>
    <s v="SECTOR PRIVADO"/>
    <s v="SI"/>
    <s v="SI"/>
    <x v="1"/>
    <n v="27"/>
    <n v="-0.40608792896415702"/>
    <b v="0"/>
    <n v="-1.0520201343717714"/>
    <b v="0"/>
    <n v="328196"/>
    <x v="3"/>
    <n v="27"/>
  </r>
  <r>
    <n v="347"/>
    <s v="HOMBRE"/>
    <n v="574094.44999999995"/>
    <s v="ASALARIADO"/>
    <s v="SECTOR PRIVADO"/>
    <s v="SI"/>
    <s v="NO"/>
    <x v="0"/>
    <n v="57"/>
    <n v="-0.102884825623292"/>
    <b v="0"/>
    <n v="1.0652397679423538"/>
    <b v="0"/>
    <n v="574094.44999999995"/>
    <x v="0"/>
    <n v="57"/>
  </r>
  <r>
    <n v="348"/>
    <s v="MUJER"/>
    <n v="1320518.73"/>
    <s v="ASALARIADO"/>
    <s v="SECTOR PUBLICO"/>
    <s v="SI"/>
    <s v="NO"/>
    <x v="0"/>
    <n v="34"/>
    <n v="0.81748762123422514"/>
    <b v="0"/>
    <n v="-0.55799282383180893"/>
    <b v="0"/>
    <n v="1320518.73"/>
    <x v="0"/>
    <n v="34"/>
  </r>
  <r>
    <n v="349"/>
    <s v="HOMBRE"/>
    <n v="356455"/>
    <s v="TRABAJADOR INDEPENDIENTE"/>
    <s v="SECTOR PRIVADO"/>
    <s v="SI"/>
    <s v="NO"/>
    <x v="1"/>
    <n v="40"/>
    <n v="-0.3712433966081804"/>
    <b v="0"/>
    <n v="-0.13454084336898386"/>
    <b v="0"/>
    <n v="356455"/>
    <x v="3"/>
    <n v="40"/>
  </r>
  <r>
    <n v="350"/>
    <s v="HOMBRE"/>
    <n v="297046"/>
    <s v="TRABAJADOR INDEPENDIENTE"/>
    <s v="SECTOR PRIVADO"/>
    <s v="SI"/>
    <s v="NO"/>
    <x v="0"/>
    <n v="42"/>
    <n v="-0.44449718558642509"/>
    <b v="0"/>
    <n v="6.6098167852911317E-3"/>
    <b v="0"/>
    <n v="297046"/>
    <x v="3"/>
    <n v="42"/>
  </r>
  <r>
    <n v="351"/>
    <s v="HOMBRE"/>
    <n v="505686.39"/>
    <s v="ASALARIADO"/>
    <s v="SECTOR PRIVADO"/>
    <s v="SI"/>
    <s v="NO"/>
    <x v="0"/>
    <n v="22"/>
    <n v="-0.18723483305736929"/>
    <b v="0"/>
    <n v="-1.4048967847574589"/>
    <b v="0"/>
    <n v="505686.39"/>
    <x v="0"/>
    <n v="22"/>
  </r>
  <r>
    <n v="352"/>
    <s v="MUJER"/>
    <n v="511789.2"/>
    <s v="ASALARIADO"/>
    <s v="SECTOR PRIVADO"/>
    <s v="SI"/>
    <s v="NO"/>
    <x v="0"/>
    <n v="29"/>
    <n v="-0.17970981233804526"/>
    <b v="0"/>
    <n v="-0.91086947421749642"/>
    <b v="0"/>
    <n v="511789.2"/>
    <x v="0"/>
    <n v="29"/>
  </r>
  <r>
    <n v="353"/>
    <s v="MUJER"/>
    <n v="333094.01"/>
    <s v="ASALARIADO"/>
    <s v="SECTOR PRIVADO"/>
    <s v="SI"/>
    <s v="NO"/>
    <x v="0"/>
    <n v="32"/>
    <n v="-0.40004847718154274"/>
    <b v="0"/>
    <n v="-0.69914348398608395"/>
    <b v="0"/>
    <n v="333094.01"/>
    <x v="0"/>
    <n v="32"/>
  </r>
  <r>
    <n v="354"/>
    <s v="MUJER"/>
    <n v="419608"/>
    <s v="TRABAJADOR INDEPENDIENTE"/>
    <s v="SECTOR PRIVADO"/>
    <s v="SI"/>
    <s v="NO"/>
    <x v="0"/>
    <n v="43"/>
    <n v="-0.29337309858358668"/>
    <b v="0"/>
    <n v="7.7185146862428639E-2"/>
    <b v="0"/>
    <n v="419608"/>
    <x v="3"/>
    <n v="43"/>
  </r>
  <r>
    <n v="355"/>
    <s v="MUJER"/>
    <n v="297046"/>
    <s v="TRABAJADOR INDEPENDIENTE"/>
    <s v="SECTOR PRIVADO"/>
    <s v="SI"/>
    <s v="NO"/>
    <x v="1"/>
    <n v="28"/>
    <n v="-0.44449718558642509"/>
    <b v="0"/>
    <n v="-0.98144480429463388"/>
    <b v="0"/>
    <n v="297046"/>
    <x v="3"/>
    <n v="28"/>
  </r>
  <r>
    <n v="356"/>
    <s v="HOMBRE"/>
    <n v="297046"/>
    <s v="TRABAJADOR INDEPENDIENTE"/>
    <s v="SECTOR PRIVADO"/>
    <s v="SI"/>
    <s v="NO"/>
    <x v="1"/>
    <n v="39"/>
    <n v="-0.44449718558642509"/>
    <b v="0"/>
    <n v="-0.20511617344612137"/>
    <b v="0"/>
    <n v="297046"/>
    <x v="3"/>
    <n v="39"/>
  </r>
  <r>
    <n v="357"/>
    <s v="HOMBRE"/>
    <n v="1540950"/>
    <s v="ASEGURADO VOLUNTARIO"/>
    <s v="SECTOR PRIVADO"/>
    <s v="SI"/>
    <s v="SI"/>
    <x v="0"/>
    <n v="63"/>
    <n v="1.0892886233851868"/>
    <b v="0"/>
    <n v="1.4886917484051787"/>
    <b v="0"/>
    <n v="1540950"/>
    <x v="2"/>
    <n v="63"/>
  </r>
  <r>
    <n v="358"/>
    <s v="MUJER"/>
    <n v="416150"/>
    <s v="ASALARIADO"/>
    <s v="SECTOR PRIVADO"/>
    <s v="SI"/>
    <s v="SI"/>
    <x v="0"/>
    <n v="30"/>
    <n v="-0.29763695763333958"/>
    <b v="0"/>
    <n v="-0.84029414414035897"/>
    <b v="0"/>
    <n v="416150"/>
    <x v="0"/>
    <n v="30"/>
  </r>
  <r>
    <n v="359"/>
    <s v="HOMBRE"/>
    <n v="400353"/>
    <s v="TRABAJADOR INDEPENDIENTE"/>
    <s v="SECTOR PRIVADO"/>
    <s v="SI"/>
    <s v="NO"/>
    <x v="0"/>
    <n v="30"/>
    <n v="-0.31711532125651676"/>
    <b v="0"/>
    <n v="-0.84029414414035897"/>
    <b v="0"/>
    <n v="400353"/>
    <x v="3"/>
    <n v="30"/>
  </r>
  <r>
    <n v="360"/>
    <s v="HOMBRE"/>
    <n v="323296"/>
    <s v="TRABAJADOR INDEPENDIENTE"/>
    <s v="SECTOR PRIVADO"/>
    <s v="SI"/>
    <s v="SI"/>
    <x v="1"/>
    <n v="67"/>
    <n v="-0.41212983450024415"/>
    <b v="0"/>
    <n v="1.7709930687137287"/>
    <b v="0"/>
    <n v="323296"/>
    <x v="3"/>
    <n v="67"/>
  </r>
  <r>
    <n v="361"/>
    <s v="MUJER"/>
    <n v="159000"/>
    <s v="ASALARIADO"/>
    <s v="SECTOR PRIVADO"/>
    <s v="SI"/>
    <s v="NO"/>
    <x v="0"/>
    <n v="49"/>
    <n v="-0.61471369408329879"/>
    <b v="0"/>
    <n v="0.50063712732525367"/>
    <b v="0"/>
    <n v="159000"/>
    <x v="0"/>
    <n v="49"/>
  </r>
  <r>
    <n v="362"/>
    <s v="MUJER"/>
    <n v="172428.6"/>
    <s v="ASALARIADO"/>
    <s v="SECTOR PRIVADO"/>
    <s v="SI"/>
    <s v="NO"/>
    <x v="0"/>
    <n v="27"/>
    <n v="-0.59815566700536016"/>
    <b v="0"/>
    <n v="-1.0520201343717714"/>
    <b v="0"/>
    <n v="172428.6"/>
    <x v="0"/>
    <n v="27"/>
  </r>
  <r>
    <n v="363"/>
    <s v="MUJER"/>
    <n v="1331904"/>
    <s v="ASALARIADO"/>
    <s v="SECTOR PUBLICO"/>
    <s v="SI"/>
    <s v="NO"/>
    <x v="0"/>
    <n v="42"/>
    <n v="0.83152613671235709"/>
    <b v="0"/>
    <n v="6.6098167852911317E-3"/>
    <b v="0"/>
    <n v="1331904"/>
    <x v="0"/>
    <n v="42"/>
  </r>
  <r>
    <n v="364"/>
    <s v="HOMBRE"/>
    <n v="339750"/>
    <s v="ASEGURADO VOLUNTARIO"/>
    <s v="SECTOR PRIVADO"/>
    <s v="SI"/>
    <s v="SI"/>
    <x v="0"/>
    <n v="30"/>
    <n v="-0.39184136231845285"/>
    <b v="0"/>
    <n v="-0.84029414414035897"/>
    <b v="0"/>
    <n v="339750"/>
    <x v="2"/>
    <n v="30"/>
  </r>
  <r>
    <n v="365"/>
    <s v="HOMBRE"/>
    <n v="445567"/>
    <s v="TRABAJADOR INDEPENDIENTE"/>
    <s v="SECTOR PRIVADO"/>
    <s v="SI"/>
    <s v="NO"/>
    <x v="1"/>
    <n v="74"/>
    <n v="-0.26136456270373254"/>
    <b v="0"/>
    <n v="2.2650203792536914"/>
    <b v="1"/>
    <n v="445567"/>
    <x v="3"/>
    <n v="74"/>
  </r>
  <r>
    <n v="366"/>
    <s v="HOMBRE"/>
    <n v="1076127.4099999999"/>
    <s v="ASALARIADO"/>
    <s v="SECTOR PRIVADO"/>
    <s v="SI"/>
    <s v="NO"/>
    <x v="0"/>
    <n v="48"/>
    <n v="0.51614287240164625"/>
    <b v="0"/>
    <n v="0.43006179724811616"/>
    <b v="0"/>
    <n v="1076127.4099999999"/>
    <x v="0"/>
    <n v="48"/>
  </r>
  <r>
    <n v="367"/>
    <s v="HOMBRE"/>
    <n v="597379.25"/>
    <s v="ASALARIADO"/>
    <s v="SECTOR PRIVADO"/>
    <s v="SI"/>
    <s v="NO"/>
    <x v="0"/>
    <n v="36"/>
    <n v="-7.4173690515806009E-2"/>
    <b v="0"/>
    <n v="-0.41684216367753391"/>
    <b v="0"/>
    <n v="597379.25"/>
    <x v="0"/>
    <n v="36"/>
  </r>
  <r>
    <n v="368"/>
    <s v="HOMBRE"/>
    <n v="400000"/>
    <s v="ASALARIADO"/>
    <s v="SECTOR PRIVADO"/>
    <s v="SI"/>
    <s v="SI"/>
    <x v="0"/>
    <n v="34"/>
    <n v="-0.31755058506350425"/>
    <b v="0"/>
    <n v="-0.55799282383180893"/>
    <b v="0"/>
    <n v="400000"/>
    <x v="0"/>
    <n v="34"/>
  </r>
  <r>
    <n v="369"/>
    <s v="HOMBRE"/>
    <n v="10652"/>
    <s v="ASALARIADO"/>
    <s v="SECTOR PRIVADO"/>
    <s v="SI"/>
    <s v="SI"/>
    <x v="0"/>
    <n v="42"/>
    <n v="-0.79763300070930898"/>
    <b v="0"/>
    <n v="6.6098167852911317E-3"/>
    <b v="0"/>
    <n v="10652"/>
    <x v="0"/>
    <n v="42"/>
  </r>
  <r>
    <n v="370"/>
    <s v="MUJER"/>
    <n v="474509.98"/>
    <s v="ASALARIADO"/>
    <s v="SECTOR PRIVADO"/>
    <s v="SI"/>
    <s v="NO"/>
    <x v="0"/>
    <n v="28"/>
    <n v="-0.22567665431743494"/>
    <b v="0"/>
    <n v="-0.98144480429463388"/>
    <b v="0"/>
    <n v="474509.98"/>
    <x v="0"/>
    <n v="28"/>
  </r>
  <r>
    <n v="371"/>
    <s v="MUJER"/>
    <n v="3053247.24"/>
    <s v="PENSIONADOS EN SU PROPIO SISTEMA"/>
    <s v="SECTOR PUBLICO"/>
    <s v="SI"/>
    <s v="NO"/>
    <x v="0"/>
    <n v="99"/>
    <n v="2.9540145553372796"/>
    <b v="1"/>
    <n v="4.0294036311821291"/>
    <b v="1"/>
    <n v="3053247.24"/>
    <x v="1"/>
    <n v="99"/>
  </r>
  <r>
    <n v="372"/>
    <s v="HOMBRE"/>
    <n v="1233060.23"/>
    <s v="ASALARIADO"/>
    <s v="SECTOR PRIVADO"/>
    <s v="SI"/>
    <s v="NO"/>
    <x v="0"/>
    <n v="30"/>
    <n v="0.70964762218772015"/>
    <b v="0"/>
    <n v="-0.84029414414035897"/>
    <b v="0"/>
    <n v="1233060.23"/>
    <x v="0"/>
    <n v="30"/>
  </r>
  <r>
    <n v="373"/>
    <s v="MUJER"/>
    <n v="529014.48"/>
    <s v="ASALARIADO"/>
    <s v="SECTOR PRIVADO"/>
    <s v="SI"/>
    <s v="NO"/>
    <x v="0"/>
    <n v="29"/>
    <n v="-0.15847031956403498"/>
    <b v="0"/>
    <n v="-0.91086947421749642"/>
    <b v="0"/>
    <n v="529014.48"/>
    <x v="0"/>
    <n v="29"/>
  </r>
  <r>
    <n v="374"/>
    <s v="HOMBRE"/>
    <n v="297000"/>
    <s v="TRABAJADOR INDEPENDIENTE"/>
    <s v="SECTOR PRIVADO"/>
    <s v="SI"/>
    <s v="NO"/>
    <x v="0"/>
    <n v="21"/>
    <n v="-0.44455390551594753"/>
    <b v="0"/>
    <n v="-1.4754721148345964"/>
    <b v="0"/>
    <n v="297000"/>
    <x v="3"/>
    <n v="21"/>
  </r>
  <r>
    <n v="375"/>
    <s v="HOMBRE"/>
    <n v="711457.86"/>
    <s v="ASALARIADO"/>
    <s v="SECTOR PRIVADO"/>
    <s v="SI"/>
    <s v="SI"/>
    <x v="0"/>
    <n v="44"/>
    <n v="6.6490020771565836E-2"/>
    <b v="0"/>
    <n v="0.14776047693956615"/>
    <b v="0"/>
    <n v="711457.86"/>
    <x v="0"/>
    <n v="44"/>
  </r>
  <r>
    <n v="376"/>
    <s v="HOMBRE"/>
    <n v="765532.1"/>
    <s v="ASALARIADO"/>
    <s v="SECTOR PRIVADO"/>
    <s v="SI"/>
    <s v="SI"/>
    <x v="0"/>
    <n v="43"/>
    <n v="0.13316582689721948"/>
    <b v="0"/>
    <n v="7.7185146862428639E-2"/>
    <b v="0"/>
    <n v="765532.1"/>
    <x v="0"/>
    <n v="43"/>
  </r>
  <r>
    <n v="377"/>
    <s v="MUJER"/>
    <n v="300018"/>
    <s v="TRABAJADOR INDEPENDIENTE"/>
    <s v="SECTOR PRIVADO"/>
    <s v="SI"/>
    <s v="NO"/>
    <x v="0"/>
    <n v="55"/>
    <n v="-0.44083258492249633"/>
    <b v="0"/>
    <n v="0.92408910778807873"/>
    <b v="0"/>
    <n v="300018"/>
    <x v="3"/>
    <n v="55"/>
  </r>
  <r>
    <n v="378"/>
    <s v="HOMBRE"/>
    <n v="594092"/>
    <s v="TRABAJADOR INDEPENDIENTE"/>
    <s v="SECTOR PRIVADO"/>
    <s v="SI"/>
    <s v="NO"/>
    <x v="1"/>
    <n v="53"/>
    <n v="-7.8227007653255465E-2"/>
    <b v="0"/>
    <n v="0.78293844763380371"/>
    <b v="0"/>
    <n v="594092"/>
    <x v="3"/>
    <n v="53"/>
  </r>
  <r>
    <n v="379"/>
    <s v="MUJER"/>
    <n v="943396.65"/>
    <s v="ASALARIADO"/>
    <s v="SECTOR PUBLICO"/>
    <s v="SI"/>
    <s v="NO"/>
    <x v="0"/>
    <n v="38"/>
    <n v="0.3524802777785751"/>
    <b v="0"/>
    <n v="-0.27569150352325889"/>
    <b v="0"/>
    <n v="943396.65"/>
    <x v="0"/>
    <n v="38"/>
  </r>
  <r>
    <n v="380"/>
    <s v="HOMBRE"/>
    <n v="280000"/>
    <s v="ASALARIADO"/>
    <s v="SECTOR PRIVADO"/>
    <s v="SI"/>
    <s v="NO"/>
    <x v="0"/>
    <n v="33"/>
    <n v="-0.46551561860033136"/>
    <b v="0"/>
    <n v="-0.62856815390894638"/>
    <b v="0"/>
    <n v="280000"/>
    <x v="0"/>
    <n v="33"/>
  </r>
  <r>
    <n v="381"/>
    <s v="HOMBRE"/>
    <n v="1414130.5"/>
    <s v="ASALARIADO"/>
    <s v="SECTOR PUBLICO"/>
    <s v="SI"/>
    <s v="NO"/>
    <x v="0"/>
    <n v="34"/>
    <n v="0.93291486029665638"/>
    <b v="0"/>
    <n v="-0.55799282383180893"/>
    <b v="0"/>
    <n v="1414130.5"/>
    <x v="0"/>
    <n v="34"/>
  </r>
  <r>
    <n v="382"/>
    <s v="MUJER"/>
    <n v="300018"/>
    <s v="TRABAJADOR INDEPENDIENTE"/>
    <s v="SECTOR PRIVADO"/>
    <s v="SI"/>
    <s v="NO"/>
    <x v="1"/>
    <n v="32"/>
    <n v="-0.44083258492249633"/>
    <b v="0"/>
    <n v="-0.69914348398608395"/>
    <b v="0"/>
    <n v="300018"/>
    <x v="3"/>
    <n v="32"/>
  </r>
  <r>
    <n v="383"/>
    <s v="HOMBRE"/>
    <n v="695508.19"/>
    <s v="ASALARIADO"/>
    <s v="SECTOR PRIVADO"/>
    <s v="SI"/>
    <s v="NO"/>
    <x v="0"/>
    <n v="36"/>
    <n v="4.6823408634471403E-2"/>
    <b v="0"/>
    <n v="-0.41684216367753391"/>
    <b v="0"/>
    <n v="695508.19"/>
    <x v="0"/>
    <n v="36"/>
  </r>
  <r>
    <n v="384"/>
    <s v="HOMBRE"/>
    <n v="343811"/>
    <s v="TRABAJADOR INDEPENDIENTE"/>
    <s v="SECTOR PRIVADO"/>
    <s v="SI"/>
    <s v="NO"/>
    <x v="0"/>
    <n v="64"/>
    <n v="-0.38683397897517741"/>
    <b v="0"/>
    <n v="1.5592670784823162"/>
    <b v="0"/>
    <n v="343811"/>
    <x v="3"/>
    <n v="64"/>
  </r>
  <r>
    <n v="385"/>
    <s v="HOMBRE"/>
    <n v="356858"/>
    <s v="TRABAJADOR INDEPENDIENTE"/>
    <s v="SECTOR PRIVADO"/>
    <s v="SI"/>
    <s v="NO"/>
    <x v="0"/>
    <n v="57"/>
    <n v="-0.37074648070388588"/>
    <b v="0"/>
    <n v="1.0652397679423538"/>
    <b v="0"/>
    <n v="356858"/>
    <x v="3"/>
    <n v="57"/>
  </r>
  <r>
    <n v="386"/>
    <s v="MUJER"/>
    <n v="1314924.8600000001"/>
    <s v="ASALARIADO"/>
    <s v="SECTOR PRIVADO"/>
    <s v="SI"/>
    <s v="NO"/>
    <x v="0"/>
    <n v="37"/>
    <n v="0.81059014488296988"/>
    <b v="0"/>
    <n v="-0.3462668336003964"/>
    <b v="0"/>
    <n v="1314924.8600000001"/>
    <x v="0"/>
    <n v="37"/>
  </r>
  <r>
    <n v="387"/>
    <s v="HOMBRE"/>
    <n v="652872.57999999996"/>
    <s v="ASALARIADO"/>
    <s v="SECTOR PRIVADO"/>
    <s v="SI"/>
    <s v="SI"/>
    <x v="0"/>
    <n v="54"/>
    <n v="-5.7480868948042675E-3"/>
    <b v="0"/>
    <n v="0.85351377771094117"/>
    <b v="0"/>
    <n v="652872.57999999996"/>
    <x v="0"/>
    <n v="54"/>
  </r>
  <r>
    <n v="388"/>
    <s v="HOMBRE"/>
    <n v="297045"/>
    <s v="ASEGURADO VOLUNTARIO"/>
    <s v="SECTOR PRIVADO"/>
    <s v="SI"/>
    <s v="NO"/>
    <x v="0"/>
    <n v="44"/>
    <n v="-0.44449841862837125"/>
    <b v="0"/>
    <n v="0.14776047693956615"/>
    <b v="0"/>
    <n v="297045"/>
    <x v="2"/>
    <n v="44"/>
  </r>
  <r>
    <n v="389"/>
    <s v="HOMBRE"/>
    <n v="463313.7"/>
    <s v="ASALARIADO"/>
    <s v="SECTOR PUBLICO"/>
    <s v="SI"/>
    <s v="NO"/>
    <x v="0"/>
    <n v="36"/>
    <n v="-0.2394821371981658"/>
    <b v="0"/>
    <n v="-0.41684216367753391"/>
    <b v="0"/>
    <n v="463313.7"/>
    <x v="0"/>
    <n v="36"/>
  </r>
  <r>
    <n v="390"/>
    <s v="MUJER"/>
    <n v="144000"/>
    <s v="ASALARIADO"/>
    <s v="SECTOR PRIVADO"/>
    <s v="SI"/>
    <s v="NO"/>
    <x v="0"/>
    <n v="20"/>
    <n v="-0.63320932327540214"/>
    <b v="0"/>
    <n v="-1.5460474449117341"/>
    <b v="0"/>
    <n v="144000"/>
    <x v="0"/>
    <n v="20"/>
  </r>
  <r>
    <n v="391"/>
    <s v="HOMBRE"/>
    <n v="610513"/>
    <s v="TRABAJADOR INDEPENDIENTE"/>
    <s v="SECTOR PRIVADO"/>
    <s v="SI"/>
    <s v="NO"/>
    <x v="1"/>
    <n v="34"/>
    <n v="-5.7979225855686815E-2"/>
    <b v="0"/>
    <n v="-0.55799282383180893"/>
    <b v="0"/>
    <n v="610513"/>
    <x v="3"/>
    <n v="34"/>
  </r>
  <r>
    <n v="392"/>
    <s v="MUJER"/>
    <n v="950292"/>
    <s v="ASALARIADO"/>
    <s v="SECTOR PRIVADO"/>
    <s v="SI"/>
    <s v="NO"/>
    <x v="0"/>
    <n v="38"/>
    <n v="0.36098253356189308"/>
    <b v="0"/>
    <n v="-0.27569150352325889"/>
    <b v="0"/>
    <n v="950292"/>
    <x v="0"/>
    <n v="38"/>
  </r>
  <r>
    <n v="393"/>
    <s v="HOMBRE"/>
    <n v="798210"/>
    <s v="ASALARIADO"/>
    <s v="SECTOR PUBLICO"/>
    <s v="SI"/>
    <s v="NO"/>
    <x v="0"/>
    <n v="39"/>
    <n v="0.1734590483089952"/>
    <b v="0"/>
    <n v="-0.20511617344612137"/>
    <b v="0"/>
    <n v="798210"/>
    <x v="0"/>
    <n v="39"/>
  </r>
  <r>
    <n v="394"/>
    <s v="HOMBRE"/>
    <n v="783125"/>
    <s v="ASALARIADO"/>
    <s v="SECTOR PRIVADO"/>
    <s v="SI"/>
    <s v="NO"/>
    <x v="1"/>
    <n v="32"/>
    <n v="0.15485861055146991"/>
    <b v="0"/>
    <n v="-0.69914348398608395"/>
    <b v="0"/>
    <n v="783125"/>
    <x v="0"/>
    <n v="32"/>
  </r>
  <r>
    <n v="395"/>
    <s v="HOMBRE"/>
    <n v="466553.21"/>
    <s v="ASALARIADO"/>
    <s v="SECTOR PRIVADO"/>
    <s v="SI"/>
    <s v="NO"/>
    <x v="0"/>
    <n v="36"/>
    <n v="-0.23548768548322505"/>
    <b v="0"/>
    <n v="-0.41684216367753391"/>
    <b v="0"/>
    <n v="466553.21"/>
    <x v="0"/>
    <n v="36"/>
  </r>
  <r>
    <n v="396"/>
    <s v="HOMBRE"/>
    <n v="14290"/>
    <s v="ASALARIADO"/>
    <s v="SECTOR PRIVADO"/>
    <s v="SI"/>
    <s v="NO"/>
    <x v="0"/>
    <n v="57"/>
    <n v="-0.79314719410925083"/>
    <b v="0"/>
    <n v="1.0652397679423538"/>
    <b v="0"/>
    <n v="14290"/>
    <x v="0"/>
    <n v="57"/>
  </r>
  <r>
    <n v="397"/>
    <s v="HOMBRE"/>
    <n v="289448"/>
    <s v="TRABAJADOR INDEPENDIENTE"/>
    <s v="SECTOR PRIVADO"/>
    <s v="SI"/>
    <s v="NO"/>
    <x v="0"/>
    <n v="52"/>
    <n v="-0.45386583829319854"/>
    <b v="0"/>
    <n v="0.71236311755666615"/>
    <b v="0"/>
    <n v="289448"/>
    <x v="3"/>
    <n v="52"/>
  </r>
  <r>
    <n v="398"/>
    <s v="HOMBRE"/>
    <n v="323432.7"/>
    <s v="ASALARIADO"/>
    <s v="SECTOR PRIVADO"/>
    <s v="SI"/>
    <s v="SI"/>
    <x v="0"/>
    <n v="50"/>
    <n v="-0.41196127766620677"/>
    <b v="0"/>
    <n v="0.57121245740239113"/>
    <b v="0"/>
    <n v="323432.7"/>
    <x v="0"/>
    <n v="50"/>
  </r>
  <r>
    <n v="399"/>
    <s v="MUJER"/>
    <n v="577151"/>
    <s v="ASALARIADO"/>
    <s v="SECTOR PUBLICO"/>
    <s v="SI"/>
    <s v="NO"/>
    <x v="0"/>
    <n v="34"/>
    <n v="-9.9115971262817043E-2"/>
    <b v="0"/>
    <n v="-0.55799282383180893"/>
    <b v="0"/>
    <n v="577151"/>
    <x v="0"/>
    <n v="34"/>
  </r>
  <r>
    <n v="400"/>
    <s v="HOMBRE"/>
    <n v="622335.6"/>
    <s v="ASALARIADO"/>
    <s v="SECTOR PRIVADO"/>
    <s v="SI"/>
    <s v="NO"/>
    <x v="0"/>
    <n v="50"/>
    <n v="-4.3401464143249406E-2"/>
    <b v="0"/>
    <n v="0.57121245740239113"/>
    <b v="0"/>
    <n v="622335.6"/>
    <x v="0"/>
    <n v="50"/>
  </r>
  <r>
    <n v="401"/>
    <s v="MUJER"/>
    <n v="205048"/>
    <s v="ASALARIADO"/>
    <s v="SECTOR PRIVADO"/>
    <s v="SI"/>
    <s v="SI"/>
    <x v="0"/>
    <n v="36"/>
    <n v="-0.55793457854743356"/>
    <b v="0"/>
    <n v="-0.41684216367753391"/>
    <b v="0"/>
    <n v="205048"/>
    <x v="0"/>
    <n v="36"/>
  </r>
  <r>
    <n v="402"/>
    <s v="HOMBRE"/>
    <n v="278030.99"/>
    <s v="CONVENIOS ESPECIALES DE TRABAJADORES INDEPENDIENTES"/>
    <s v="SECTOR PRIVADO"/>
    <s v="SI"/>
    <s v="NO"/>
    <x v="0"/>
    <n v="52"/>
    <n v="-0.46794349052270096"/>
    <b v="0"/>
    <n v="0.71236311755666615"/>
    <b v="0"/>
    <n v="278030.99"/>
    <x v="4"/>
    <n v="52"/>
  </r>
  <r>
    <n v="403"/>
    <s v="HOMBRE"/>
    <n v="425699.65"/>
    <s v="ASALARIADO"/>
    <s v="SECTOR PRIVADO"/>
    <s v="SI"/>
    <s v="NO"/>
    <x v="0"/>
    <n v="42"/>
    <n v="-0.28586183861238157"/>
    <b v="0"/>
    <n v="6.6098167852911317E-3"/>
    <b v="0"/>
    <n v="425699.65"/>
    <x v="0"/>
    <n v="42"/>
  </r>
  <r>
    <n v="404"/>
    <s v="HOMBRE"/>
    <n v="74118.77"/>
    <s v="ASALARIADO"/>
    <s v="SECTOR PUBLICO"/>
    <s v="SI"/>
    <s v="NO"/>
    <x v="0"/>
    <n v="22"/>
    <n v="-0.71937581111327487"/>
    <b v="0"/>
    <n v="-1.4048967847574589"/>
    <b v="0"/>
    <n v="74118.77"/>
    <x v="0"/>
    <n v="22"/>
  </r>
  <r>
    <n v="405"/>
    <s v="HOMBRE"/>
    <n v="1063180"/>
    <s v="ASALARIADO"/>
    <s v="SECTOR PRIVADO"/>
    <s v="SI"/>
    <s v="NO"/>
    <x v="0"/>
    <n v="55"/>
    <n v="0.50017817277777088"/>
    <b v="0"/>
    <n v="0.92408910778807873"/>
    <b v="0"/>
    <n v="1063180"/>
    <x v="0"/>
    <n v="55"/>
  </r>
  <r>
    <n v="406"/>
    <s v="HOMBRE"/>
    <n v="614527"/>
    <s v="ASALARIADO"/>
    <s v="SECTOR PRIVADO"/>
    <s v="SI"/>
    <s v="NO"/>
    <x v="0"/>
    <n v="38"/>
    <n v="-5.3029795483879948E-2"/>
    <b v="0"/>
    <n v="-0.27569150352325889"/>
    <b v="0"/>
    <n v="614527"/>
    <x v="0"/>
    <n v="38"/>
  </r>
  <r>
    <n v="407"/>
    <s v="HOMBRE"/>
    <n v="278030"/>
    <s v="CONVENIOS ESPECIALES DE TRABAJADORES INDEPENDIENTES"/>
    <s v="SECTOR PRIVADO"/>
    <s v="SI"/>
    <s v="NO"/>
    <x v="0"/>
    <n v="42"/>
    <n v="-0.46794471123422759"/>
    <b v="0"/>
    <n v="6.6098167852911317E-3"/>
    <b v="0"/>
    <n v="278030"/>
    <x v="4"/>
    <n v="42"/>
  </r>
  <r>
    <n v="408"/>
    <s v="MUJER"/>
    <n v="398320"/>
    <s v="ASALARIADO"/>
    <s v="SECTOR PUBLICO"/>
    <s v="SI"/>
    <s v="NO"/>
    <x v="1"/>
    <n v="62"/>
    <n v="-0.31962209553301985"/>
    <b v="0"/>
    <n v="1.4181164183280413"/>
    <b v="0"/>
    <n v="398320"/>
    <x v="0"/>
    <n v="62"/>
  </r>
  <r>
    <n v="409"/>
    <s v="HOMBRE"/>
    <n v="302188"/>
    <s v="ASEGURADO VOLUNTARIO"/>
    <s v="SECTOR PRIVADO"/>
    <s v="SI"/>
    <s v="NO"/>
    <x v="0"/>
    <n v="36"/>
    <n v="-0.43815688389937202"/>
    <b v="0"/>
    <n v="-0.41684216367753391"/>
    <b v="0"/>
    <n v="302188"/>
    <x v="2"/>
    <n v="36"/>
  </r>
  <r>
    <n v="410"/>
    <s v="HOMBRE"/>
    <n v="500000"/>
    <s v="ASALARIADO"/>
    <s v="SECTOR PRIVADO"/>
    <s v="SI"/>
    <s v="NO"/>
    <x v="0"/>
    <n v="22"/>
    <n v="-0.19424639044948164"/>
    <b v="0"/>
    <n v="-1.4048967847574589"/>
    <b v="0"/>
    <n v="500000"/>
    <x v="0"/>
    <n v="22"/>
  </r>
  <r>
    <n v="411"/>
    <s v="MUJER"/>
    <n v="594092"/>
    <s v="TRABAJADOR INDEPENDIENTE"/>
    <s v="SECTOR PRIVADO"/>
    <s v="SI"/>
    <s v="NO"/>
    <x v="0"/>
    <n v="55"/>
    <n v="-7.8227007653255465E-2"/>
    <b v="0"/>
    <n v="0.92408910778807873"/>
    <b v="0"/>
    <n v="594092"/>
    <x v="3"/>
    <n v="55"/>
  </r>
  <r>
    <n v="412"/>
    <s v="HOMBRE"/>
    <n v="639148"/>
    <s v="TRABAJADOR INDEPENDIENTE"/>
    <s v="SECTOR PRIVADO"/>
    <s v="SI"/>
    <s v="SI"/>
    <x v="1"/>
    <n v="49"/>
    <n v="-2.267106972796144E-2"/>
    <b v="0"/>
    <n v="0.50063712732525367"/>
    <b v="0"/>
    <n v="639148"/>
    <x v="3"/>
    <n v="49"/>
  </r>
  <r>
    <n v="413"/>
    <s v="HOMBRE"/>
    <n v="415861"/>
    <s v="TRABAJADOR INDEPENDIENTE"/>
    <s v="SECTOR PRIVADO"/>
    <s v="SI"/>
    <s v="SI"/>
    <x v="1"/>
    <n v="45"/>
    <n v="-0.29799330675577412"/>
    <b v="0"/>
    <n v="0.21833580701670366"/>
    <b v="0"/>
    <n v="415861"/>
    <x v="3"/>
    <n v="45"/>
  </r>
  <r>
    <n v="414"/>
    <s v="HOMBRE"/>
    <n v="854328.45"/>
    <s v="ASALARIADO"/>
    <s v="SECTOR PUBLICO"/>
    <s v="SI"/>
    <s v="NO"/>
    <x v="0"/>
    <n v="50"/>
    <n v="0.24265545111136813"/>
    <b v="0"/>
    <n v="0.57121245740239113"/>
    <b v="0"/>
    <n v="854328.45"/>
    <x v="0"/>
    <n v="50"/>
  </r>
  <r>
    <n v="415"/>
    <s v="HOMBRE"/>
    <n v="293000"/>
    <s v="ASALARIADO"/>
    <s v="SECTOR PRIVADO"/>
    <s v="SI"/>
    <s v="NO"/>
    <x v="0"/>
    <n v="38"/>
    <n v="-0.44948607330050844"/>
    <b v="0"/>
    <n v="-0.27569150352325889"/>
    <b v="0"/>
    <n v="293000"/>
    <x v="0"/>
    <n v="38"/>
  </r>
  <r>
    <n v="416"/>
    <s v="HOMBRE"/>
    <n v="213192"/>
    <s v="ASALARIADO"/>
    <s v="SECTOR PRIVADO"/>
    <s v="SI"/>
    <s v="NO"/>
    <x v="0"/>
    <n v="30"/>
    <n v="-0.54789268493806764"/>
    <b v="0"/>
    <n v="-0.84029414414035897"/>
    <b v="0"/>
    <n v="213192"/>
    <x v="0"/>
    <n v="30"/>
  </r>
  <r>
    <n v="417"/>
    <s v="MUJER"/>
    <n v="5063660"/>
    <s v="ASALARIADO"/>
    <s v="SECTOR PUBLICO"/>
    <s v="SI"/>
    <s v="NO"/>
    <x v="1"/>
    <n v="40"/>
    <n v="5.4329378174728227"/>
    <b v="1"/>
    <n v="-0.13454084336898386"/>
    <b v="0"/>
    <n v="5063660"/>
    <x v="0"/>
    <n v="40"/>
  </r>
  <r>
    <n v="418"/>
    <s v="MUJER"/>
    <n v="736280"/>
    <s v="ASALARIADO"/>
    <s v="SECTOR PRIVADO"/>
    <s v="SI"/>
    <s v="NO"/>
    <x v="0"/>
    <n v="33"/>
    <n v="9.7096760584530997E-2"/>
    <b v="0"/>
    <n v="-0.62856815390894638"/>
    <b v="0"/>
    <n v="736280"/>
    <x v="0"/>
    <n v="33"/>
  </r>
  <r>
    <n v="419"/>
    <s v="HOMBRE"/>
    <n v="200000"/>
    <s v="ASALARIADO"/>
    <s v="SECTOR PRIVADO"/>
    <s v="SI"/>
    <s v="NO"/>
    <x v="0"/>
    <n v="46"/>
    <n v="-0.56415897429154949"/>
    <b v="0"/>
    <n v="0.28891113709384114"/>
    <b v="0"/>
    <n v="200000"/>
    <x v="0"/>
    <n v="46"/>
  </r>
  <r>
    <n v="420"/>
    <s v="HOMBRE"/>
    <n v="92670"/>
    <s v="ASALARIADO"/>
    <s v="SECTOR PRIVADO"/>
    <s v="SI"/>
    <s v="NO"/>
    <x v="0"/>
    <n v="22"/>
    <n v="-0.69650136637077997"/>
    <b v="0"/>
    <n v="-1.4048967847574589"/>
    <b v="0"/>
    <n v="92670"/>
    <x v="0"/>
    <n v="22"/>
  </r>
  <r>
    <n v="421"/>
    <s v="HOMBRE"/>
    <n v="492739.1"/>
    <s v="ASALARIADO"/>
    <s v="SECTOR PRIVADO"/>
    <s v="SI"/>
    <s v="SI"/>
    <x v="0"/>
    <n v="45"/>
    <n v="-0.20319938471621121"/>
    <b v="0"/>
    <n v="0.21833580701670366"/>
    <b v="0"/>
    <n v="492739.1"/>
    <x v="0"/>
    <n v="45"/>
  </r>
  <r>
    <n v="422"/>
    <s v="HOMBRE"/>
    <n v="136224.42000000001"/>
    <s v="ASALARIADO"/>
    <s v="SECTOR PRIVADO"/>
    <s v="SI"/>
    <s v="NO"/>
    <x v="0"/>
    <n v="30"/>
    <n v="-0.64279693957097106"/>
    <b v="0"/>
    <n v="-0.84029414414035897"/>
    <b v="0"/>
    <n v="136224.42000000001"/>
    <x v="0"/>
    <n v="30"/>
  </r>
  <r>
    <n v="423"/>
    <s v="HOMBRE"/>
    <n v="1189549"/>
    <s v="TRABAJADOR INDEPENDIENTE"/>
    <s v="SECTOR PRIVADO"/>
    <s v="SI"/>
    <s v="NO"/>
    <x v="0"/>
    <n v="50"/>
    <n v="0.65599645046956512"/>
    <b v="0"/>
    <n v="0.57121245740239113"/>
    <b v="0"/>
    <n v="1189549"/>
    <x v="3"/>
    <n v="50"/>
  </r>
  <r>
    <n v="424"/>
    <s v="MUJER"/>
    <n v="339035"/>
    <s v="ASALARIADO"/>
    <s v="SECTOR PRIVADO"/>
    <s v="SI"/>
    <s v="NO"/>
    <x v="0"/>
    <n v="40"/>
    <n v="-0.39272298730994315"/>
    <b v="0"/>
    <n v="-0.13454084336898386"/>
    <b v="0"/>
    <n v="339035"/>
    <x v="0"/>
    <n v="40"/>
  </r>
  <r>
    <n v="425"/>
    <s v="HOMBRE"/>
    <n v="581850"/>
    <s v="ASALARIADO"/>
    <s v="SECTOR PRIVADO"/>
    <s v="SI"/>
    <s v="NO"/>
    <x v="0"/>
    <n v="32"/>
    <n v="-9.3321907157904116E-2"/>
    <b v="0"/>
    <n v="-0.69914348398608395"/>
    <b v="0"/>
    <n v="581850"/>
    <x v="0"/>
    <n v="32"/>
  </r>
  <r>
    <n v="426"/>
    <s v="HOMBRE"/>
    <n v="425737"/>
    <s v="TRABAJADOR INDEPENDIENTE"/>
    <s v="SECTOR PRIVADO"/>
    <s v="SI"/>
    <s v="NO"/>
    <x v="1"/>
    <n v="52"/>
    <n v="-0.28581578449569323"/>
    <b v="0"/>
    <n v="0.71236311755666615"/>
    <b v="0"/>
    <n v="425737"/>
    <x v="3"/>
    <n v="52"/>
  </r>
  <r>
    <n v="427"/>
    <s v="MUJER"/>
    <n v="622188"/>
    <s v="ASALARIADO"/>
    <s v="SECTOR PRIVADO"/>
    <s v="SI"/>
    <s v="NO"/>
    <x v="0"/>
    <n v="31"/>
    <n v="-4.3583461134499679E-2"/>
    <b v="0"/>
    <n v="-0.7697188140632214"/>
    <b v="0"/>
    <n v="622188"/>
    <x v="0"/>
    <n v="31"/>
  </r>
  <r>
    <n v="428"/>
    <s v="MUJER"/>
    <n v="519825"/>
    <s v="TRABAJADOR INDEPENDIENTE"/>
    <s v="SECTOR PRIVADO"/>
    <s v="SI"/>
    <s v="NO"/>
    <x v="1"/>
    <n v="52"/>
    <n v="-0.16980133386725163"/>
    <b v="0"/>
    <n v="0.71236311755666615"/>
    <b v="0"/>
    <n v="519825"/>
    <x v="3"/>
    <n v="52"/>
  </r>
  <r>
    <n v="429"/>
    <s v="MUJER"/>
    <n v="651555"/>
    <s v="ASALARIADO"/>
    <s v="SECTOR PRIVADO"/>
    <s v="SI"/>
    <s v="NO"/>
    <x v="0"/>
    <n v="39"/>
    <n v="-7.3727183021996554E-3"/>
    <b v="0"/>
    <n v="-0.20511617344612137"/>
    <b v="0"/>
    <n v="651555"/>
    <x v="0"/>
    <n v="39"/>
  </r>
  <r>
    <n v="430"/>
    <s v="HOMBRE"/>
    <n v="432667"/>
    <s v="ASALARIADO"/>
    <s v="SECTOR PRIVADO"/>
    <s v="SI"/>
    <s v="NO"/>
    <x v="0"/>
    <n v="23"/>
    <n v="-0.27727080380894148"/>
    <b v="0"/>
    <n v="-1.3343214546803215"/>
    <b v="0"/>
    <n v="432667"/>
    <x v="0"/>
    <n v="23"/>
  </r>
  <r>
    <n v="431"/>
    <s v="MUJER"/>
    <n v="575270"/>
    <s v="ASALARIADO"/>
    <s v="SECTOR PRIVADO"/>
    <s v="SI"/>
    <s v="NO"/>
    <x v="0"/>
    <n v="54"/>
    <n v="-0.1014353231635068"/>
    <b v="0"/>
    <n v="0.85351377771094117"/>
    <b v="0"/>
    <n v="575270"/>
    <x v="0"/>
    <n v="54"/>
  </r>
  <r>
    <n v="432"/>
    <s v="MUJER"/>
    <n v="297046"/>
    <s v="ASEGURADO VOLUNTARIO"/>
    <s v="SECTOR PRIVADO"/>
    <s v="SI"/>
    <s v="NO"/>
    <x v="0"/>
    <n v="54"/>
    <n v="-0.44449718558642509"/>
    <b v="0"/>
    <n v="0.85351377771094117"/>
    <b v="0"/>
    <n v="297046"/>
    <x v="2"/>
    <n v="54"/>
  </r>
  <r>
    <n v="433"/>
    <s v="HOMBRE"/>
    <n v="107146.67"/>
    <s v="ASALARIADO"/>
    <s v="SECTOR PRIVADO"/>
    <s v="SI"/>
    <s v="SI"/>
    <x v="0"/>
    <n v="34"/>
    <n v="-0.67865102502035002"/>
    <b v="0"/>
    <n v="-0.55799282383180893"/>
    <b v="0"/>
    <n v="107146.67"/>
    <x v="0"/>
    <n v="34"/>
  </r>
  <r>
    <n v="434"/>
    <s v="MUJER"/>
    <n v="389357"/>
    <s v="ASALARIADO"/>
    <s v="SECTOR PRIVADO"/>
    <s v="SI"/>
    <s v="NO"/>
    <x v="1"/>
    <n v="51"/>
    <n v="-0.33067385049627468"/>
    <b v="0"/>
    <n v="0.64178778747952869"/>
    <b v="0"/>
    <n v="389357"/>
    <x v="0"/>
    <n v="51"/>
  </r>
  <r>
    <n v="435"/>
    <s v="HOMBRE"/>
    <n v="408495"/>
    <s v="ASALARIADO"/>
    <s v="SECTOR PRIVADO"/>
    <s v="SI"/>
    <s v="NO"/>
    <x v="0"/>
    <n v="49"/>
    <n v="-0.30707589373104299"/>
    <b v="0"/>
    <n v="0.50063712732525367"/>
    <b v="0"/>
    <n v="408495"/>
    <x v="0"/>
    <n v="49"/>
  </r>
  <r>
    <n v="436"/>
    <s v="HOMBRE"/>
    <n v="150222"/>
    <s v="ASALARIADO"/>
    <s v="SECTOR PRIVADO"/>
    <s v="SI"/>
    <s v="NO"/>
    <x v="0"/>
    <n v="56"/>
    <n v="-0.62553733628651764"/>
    <b v="0"/>
    <n v="0.99466443786521619"/>
    <b v="0"/>
    <n v="150222"/>
    <x v="0"/>
    <n v="56"/>
  </r>
  <r>
    <n v="437"/>
    <s v="MUJER"/>
    <n v="297046"/>
    <s v="ASEGURADO VOLUNTARIO"/>
    <s v="SECTOR PRIVADO"/>
    <s v="SI"/>
    <s v="SI"/>
    <x v="0"/>
    <n v="47"/>
    <n v="-0.44449718558642509"/>
    <b v="0"/>
    <n v="0.35948646717097865"/>
    <b v="0"/>
    <n v="297046"/>
    <x v="2"/>
    <n v="47"/>
  </r>
  <r>
    <n v="438"/>
    <s v="HOMBRE"/>
    <n v="1042254.3"/>
    <s v="ASALARIADO"/>
    <s v="SECTOR PRIVADO"/>
    <s v="SI"/>
    <s v="NO"/>
    <x v="0"/>
    <n v="41"/>
    <n v="0.47437590692542447"/>
    <b v="0"/>
    <n v="-6.3965513291846368E-2"/>
    <b v="0"/>
    <n v="1042254.3"/>
    <x v="0"/>
    <n v="41"/>
  </r>
  <r>
    <n v="439"/>
    <s v="HOMBRE"/>
    <n v="685221"/>
    <s v="PENSIONADOS EN SU PROPIO SISTEMA"/>
    <s v="SECTOR PUBLICO"/>
    <s v="SI"/>
    <s v="NO"/>
    <x v="0"/>
    <n v="81"/>
    <n v="3.4138871856557194E-2"/>
    <b v="0"/>
    <n v="2.759047689793654"/>
    <b v="1"/>
    <n v="685221"/>
    <x v="1"/>
    <n v="81"/>
  </r>
  <r>
    <n v="440"/>
    <s v="HOMBRE"/>
    <n v="806740.07"/>
    <s v="ASALARIADO"/>
    <s v="SECTOR PRIVADO"/>
    <s v="SI"/>
    <s v="NO"/>
    <x v="0"/>
    <n v="23"/>
    <n v="0.18397698242250751"/>
    <b v="0"/>
    <n v="-1.3343214546803215"/>
    <b v="0"/>
    <n v="806740.07"/>
    <x v="0"/>
    <n v="23"/>
  </r>
  <r>
    <n v="441"/>
    <s v="MUJER"/>
    <n v="140000"/>
    <s v="ASALARIADO"/>
    <s v="SECTOR PRIVADO"/>
    <s v="SI"/>
    <s v="SI"/>
    <x v="0"/>
    <n v="39"/>
    <n v="-0.63814149105996298"/>
    <b v="0"/>
    <n v="-0.20511617344612137"/>
    <b v="0"/>
    <n v="140000"/>
    <x v="0"/>
    <n v="39"/>
  </r>
  <r>
    <n v="442"/>
    <s v="MUJER"/>
    <n v="567930"/>
    <s v="TRABAJADOR INDEPENDIENTE"/>
    <s v="SECTOR PRIVADO"/>
    <s v="SI"/>
    <s v="NO"/>
    <x v="1"/>
    <n v="74"/>
    <n v="-0.11048585104817607"/>
    <b v="0"/>
    <n v="2.2650203792536914"/>
    <b v="1"/>
    <n v="567930"/>
    <x v="3"/>
    <n v="74"/>
  </r>
  <r>
    <n v="443"/>
    <s v="HOMBRE"/>
    <n v="539324"/>
    <s v="ASALARIADO"/>
    <s v="SECTOR PUBLICO"/>
    <s v="SI"/>
    <s v="NO"/>
    <x v="0"/>
    <n v="38"/>
    <n v="-0.14575824895946338"/>
    <b v="0"/>
    <n v="-0.27569150352325889"/>
    <b v="0"/>
    <n v="539324"/>
    <x v="0"/>
    <n v="38"/>
  </r>
  <r>
    <n v="444"/>
    <s v="MUJER"/>
    <n v="105633.33"/>
    <s v="ASALARIADO"/>
    <s v="SECTOR PUBLICO"/>
    <s v="SI"/>
    <s v="NO"/>
    <x v="0"/>
    <n v="40"/>
    <n v="-0.680517036719122"/>
    <b v="0"/>
    <n v="-0.13454084336898386"/>
    <b v="0"/>
    <n v="105633.33"/>
    <x v="0"/>
    <n v="40"/>
  </r>
  <r>
    <n v="445"/>
    <s v="HOMBRE"/>
    <n v="310544"/>
    <s v="ASEGURADO VOLUNTARIO"/>
    <s v="SECTOR PRIVADO"/>
    <s v="SI"/>
    <s v="NO"/>
    <x v="0"/>
    <n v="58"/>
    <n v="-0.4278535853974243"/>
    <b v="0"/>
    <n v="1.1358150980194912"/>
    <b v="0"/>
    <n v="310544"/>
    <x v="2"/>
    <n v="58"/>
  </r>
  <r>
    <n v="446"/>
    <s v="MUJER"/>
    <n v="375321.53"/>
    <s v="ASALARIADO"/>
    <s v="SECTOR PRIVADO"/>
    <s v="SI"/>
    <s v="NO"/>
    <x v="1"/>
    <n v="32"/>
    <n v="-0.3479801737400674"/>
    <b v="0"/>
    <n v="-0.69914348398608395"/>
    <b v="0"/>
    <n v="375321.53"/>
    <x v="0"/>
    <n v="32"/>
  </r>
  <r>
    <n v="447"/>
    <s v="HOMBRE"/>
    <n v="255660"/>
    <s v="ASALARIADO"/>
    <s v="SECTOR PRIVADO"/>
    <s v="SI"/>
    <s v="SI"/>
    <x v="0"/>
    <n v="22"/>
    <n v="-0.4955278595693845"/>
    <b v="0"/>
    <n v="-1.4048967847574589"/>
    <b v="0"/>
    <n v="255660"/>
    <x v="0"/>
    <n v="22"/>
  </r>
  <r>
    <n v="448"/>
    <s v="MUJER"/>
    <n v="213862.5"/>
    <s v="ASALARIADO"/>
    <s v="SECTOR PRIVADO"/>
    <s v="SI"/>
    <s v="NO"/>
    <x v="0"/>
    <n v="32"/>
    <n v="-0.54706593031318063"/>
    <b v="0"/>
    <n v="-0.69914348398608395"/>
    <b v="0"/>
    <n v="213862.5"/>
    <x v="0"/>
    <n v="32"/>
  </r>
  <r>
    <n v="449"/>
    <s v="MUJER"/>
    <n v="404463"/>
    <s v="TRABAJADOR INDEPENDIENTE"/>
    <s v="SECTOR PRIVADO"/>
    <s v="SI"/>
    <s v="NO"/>
    <x v="1"/>
    <n v="38"/>
    <n v="-0.3120475188578804"/>
    <b v="0"/>
    <n v="-0.27569150352325889"/>
    <b v="0"/>
    <n v="404463"/>
    <x v="3"/>
    <n v="38"/>
  </r>
  <r>
    <n v="450"/>
    <s v="HOMBRE"/>
    <n v="5712732"/>
    <s v="ASALARIADO"/>
    <s v="SECTOR PRIVADO"/>
    <s v="SI"/>
    <s v="NO"/>
    <x v="0"/>
    <n v="37"/>
    <n v="6.2332708195379514"/>
    <b v="1"/>
    <n v="-0.3462668336003964"/>
    <b v="0"/>
    <n v="5712732"/>
    <x v="0"/>
    <n v="37"/>
  </r>
  <r>
    <n v="451"/>
    <s v="MUJER"/>
    <n v="1633023.24"/>
    <s v="ASALARIADO"/>
    <s v="SECTOR PUBLICO"/>
    <s v="SI"/>
    <s v="NO"/>
    <x v="0"/>
    <n v="31"/>
    <n v="1.2028187904222229"/>
    <b v="0"/>
    <n v="-0.7697188140632214"/>
    <b v="0"/>
    <n v="1633023.24"/>
    <x v="0"/>
    <n v="31"/>
  </r>
  <r>
    <n v="452"/>
    <s v="HOMBRE"/>
    <n v="269000"/>
    <s v="ASALARIADO"/>
    <s v="SECTOR PRIVADO"/>
    <s v="SI"/>
    <s v="SI"/>
    <x v="0"/>
    <n v="43"/>
    <n v="-0.47907908000787386"/>
    <b v="0"/>
    <n v="7.7185146862428639E-2"/>
    <b v="0"/>
    <n v="269000"/>
    <x v="0"/>
    <n v="43"/>
  </r>
  <r>
    <n v="453"/>
    <s v="HOMBRE"/>
    <n v="531666.67000000004"/>
    <s v="ASALARIADO"/>
    <s v="SECTOR PRIVADO"/>
    <s v="SI"/>
    <s v="NO"/>
    <x v="0"/>
    <n v="29"/>
    <n v="-0.15520005804490125"/>
    <b v="0"/>
    <n v="-0.91086947421749642"/>
    <b v="0"/>
    <n v="531666.67000000004"/>
    <x v="0"/>
    <n v="29"/>
  </r>
  <r>
    <n v="454"/>
    <s v="MUJER"/>
    <n v="3263393.64"/>
    <s v="ASALARIADO"/>
    <s v="SECTOR PUBLICO"/>
    <s v="SI"/>
    <s v="NO"/>
    <x v="0"/>
    <n v="39"/>
    <n v="3.213133881367642"/>
    <b v="1"/>
    <n v="-0.20511617344612137"/>
    <b v="0"/>
    <n v="3263393.64"/>
    <x v="0"/>
    <n v="39"/>
  </r>
  <r>
    <n v="455"/>
    <s v="HOMBRE"/>
    <n v="404950"/>
    <s v="ASALARIADO"/>
    <s v="SECTOR PRIVADO"/>
    <s v="SI"/>
    <s v="SI"/>
    <x v="0"/>
    <n v="36"/>
    <n v="-0.3114470274301101"/>
    <b v="0"/>
    <n v="-0.41684216367753391"/>
    <b v="0"/>
    <n v="404950"/>
    <x v="0"/>
    <n v="36"/>
  </r>
  <r>
    <n v="456"/>
    <s v="HOMBRE"/>
    <n v="1549936.32"/>
    <s v="ASALARIADO"/>
    <s v="SECTOR PRIVADO"/>
    <s v="SI"/>
    <s v="NO"/>
    <x v="0"/>
    <n v="39"/>
    <n v="1.1003691328866256"/>
    <b v="0"/>
    <n v="-0.20511617344612137"/>
    <b v="0"/>
    <n v="1549936.32"/>
    <x v="0"/>
    <n v="39"/>
  </r>
  <r>
    <n v="457"/>
    <s v="MUJER"/>
    <n v="300018"/>
    <s v="TRABAJADOR INDEPENDIENTE"/>
    <s v="SECTOR PRIVADO"/>
    <s v="SI"/>
    <s v="NO"/>
    <x v="0"/>
    <n v="56"/>
    <n v="-0.44083258492249633"/>
    <b v="0"/>
    <n v="0.99466443786521619"/>
    <b v="0"/>
    <n v="300018"/>
    <x v="3"/>
    <n v="56"/>
  </r>
  <r>
    <n v="458"/>
    <s v="MUJER"/>
    <n v="157790"/>
    <s v="ASALARIADO"/>
    <s v="SECTOR PRIVADO"/>
    <s v="SI"/>
    <s v="NO"/>
    <x v="0"/>
    <n v="24"/>
    <n v="-0.61620567483812838"/>
    <b v="0"/>
    <n v="-1.263746124603184"/>
    <b v="0"/>
    <n v="157790"/>
    <x v="0"/>
    <n v="24"/>
  </r>
  <r>
    <n v="459"/>
    <s v="HOMBRE"/>
    <n v="1642037.78"/>
    <s v="PENSIONADOS EN SU PROPIO SISTEMA"/>
    <s v="SECTOR PUBLICO"/>
    <s v="SI"/>
    <s v="NO"/>
    <x v="0"/>
    <n v="80"/>
    <n v="1.2139340963673819"/>
    <b v="0"/>
    <n v="2.6884723597165161"/>
    <b v="1"/>
    <n v="1642037.78"/>
    <x v="1"/>
    <n v="80"/>
  </r>
  <r>
    <n v="460"/>
    <s v="HOMBRE"/>
    <n v="335205.06"/>
    <s v="ASALARIADO"/>
    <s v="SECTOR PRIVADO"/>
    <s v="SI"/>
    <s v="SI"/>
    <x v="0"/>
    <n v="52"/>
    <n v="-0.39744546398114344"/>
    <b v="0"/>
    <n v="0.71236311755666615"/>
    <b v="0"/>
    <n v="335205.06"/>
    <x v="0"/>
    <n v="52"/>
  </r>
  <r>
    <n v="461"/>
    <s v="MUJER"/>
    <n v="639148"/>
    <s v="TRABAJADOR INDEPENDIENTE"/>
    <s v="SECTOR PRIVADO"/>
    <s v="SI"/>
    <s v="SI"/>
    <x v="0"/>
    <n v="44"/>
    <n v="-2.267106972796144E-2"/>
    <b v="0"/>
    <n v="0.14776047693956615"/>
    <b v="0"/>
    <n v="639148"/>
    <x v="3"/>
    <n v="44"/>
  </r>
  <r>
    <n v="462"/>
    <s v="HOMBRE"/>
    <n v="316964.69"/>
    <s v="ASALARIADO"/>
    <s v="SECTOR PRIVADO"/>
    <s v="SI"/>
    <s v="SI"/>
    <x v="0"/>
    <n v="19"/>
    <n v="-0.41993660530426125"/>
    <b v="0"/>
    <n v="-1.6166227749888715"/>
    <b v="0"/>
    <n v="316964.69"/>
    <x v="0"/>
    <n v="19"/>
  </r>
  <r>
    <n v="463"/>
    <s v="MUJER"/>
    <n v="525373.54"/>
    <s v="ASALARIADO"/>
    <s v="SECTOR PRIVADO"/>
    <s v="SI"/>
    <s v="NO"/>
    <x v="0"/>
    <n v="27"/>
    <n v="-0.16295975130741472"/>
    <b v="0"/>
    <n v="-1.0520201343717714"/>
    <b v="0"/>
    <n v="525373.54"/>
    <x v="0"/>
    <n v="27"/>
  </r>
  <r>
    <n v="464"/>
    <s v="MUJER"/>
    <n v="150000"/>
    <s v="ASALARIADO"/>
    <s v="SECTOR PRIVADO"/>
    <s v="SI"/>
    <s v="NO"/>
    <x v="0"/>
    <n v="42"/>
    <n v="-0.62581107159856075"/>
    <b v="0"/>
    <n v="6.6098167852911317E-3"/>
    <b v="0"/>
    <n v="150000"/>
    <x v="0"/>
    <n v="42"/>
  </r>
  <r>
    <n v="465"/>
    <s v="MUJER"/>
    <n v="1346033"/>
    <s v="PENSIONADOS EN SU PROPIO SISTEMA"/>
    <s v="SECTOR PUBLICO"/>
    <s v="SI"/>
    <s v="NO"/>
    <x v="0"/>
    <n v="55"/>
    <n v="0.84894778636937229"/>
    <b v="0"/>
    <n v="0.92408910778807873"/>
    <b v="0"/>
    <n v="1346033"/>
    <x v="1"/>
    <n v="55"/>
  </r>
  <r>
    <n v="466"/>
    <s v="MUJER"/>
    <n v="963278.53"/>
    <s v="ASALARIADO"/>
    <s v="SECTOR PUBLICO"/>
    <s v="SI"/>
    <s v="NO"/>
    <x v="0"/>
    <n v="57"/>
    <n v="0.37699546978670156"/>
    <b v="0"/>
    <n v="1.0652397679423538"/>
    <b v="0"/>
    <n v="963278.53"/>
    <x v="0"/>
    <n v="57"/>
  </r>
  <r>
    <n v="467"/>
    <s v="HOMBRE"/>
    <n v="2172786.41"/>
    <s v="ASALARIADO"/>
    <s v="SECTOR PUBLICO"/>
    <s v="SI"/>
    <s v="NO"/>
    <x v="0"/>
    <n v="34"/>
    <n v="1.8683694200138408"/>
    <b v="0"/>
    <n v="-0.55799282383180893"/>
    <b v="0"/>
    <n v="2172786.41"/>
    <x v="0"/>
    <n v="34"/>
  </r>
  <r>
    <n v="468"/>
    <s v="HOMBRE"/>
    <n v="400000"/>
    <s v="ASALARIADO"/>
    <s v="SECTOR PRIVADO"/>
    <s v="SI"/>
    <s v="NO"/>
    <x v="0"/>
    <n v="35"/>
    <n v="-0.31755058506350425"/>
    <b v="0"/>
    <n v="-0.48741749375467142"/>
    <b v="0"/>
    <n v="400000"/>
    <x v="0"/>
    <n v="35"/>
  </r>
  <r>
    <n v="469"/>
    <s v="MUJER"/>
    <n v="355252.75"/>
    <s v="ASALARIADO"/>
    <s v="SECTOR PRIVADO"/>
    <s v="SI"/>
    <s v="NO"/>
    <x v="0"/>
    <n v="47"/>
    <n v="-0.37272582128792747"/>
    <b v="0"/>
    <n v="0.35948646717097865"/>
    <b v="0"/>
    <n v="355252.75"/>
    <x v="0"/>
    <n v="47"/>
  </r>
  <r>
    <n v="470"/>
    <s v="HOMBRE"/>
    <n v="451135"/>
    <s v="ASALARIADO"/>
    <s v="SECTOR PRIVADO"/>
    <s v="SI"/>
    <s v="NO"/>
    <x v="0"/>
    <n v="28"/>
    <n v="-0.25449898514762376"/>
    <b v="0"/>
    <n v="-0.98144480429463388"/>
    <b v="0"/>
    <n v="451135"/>
    <x v="0"/>
    <n v="28"/>
  </r>
  <r>
    <n v="471"/>
    <s v="MUJER"/>
    <n v="1554200"/>
    <s v="ASALARIADO"/>
    <s v="SECTOR PUBLICO"/>
    <s v="SI"/>
    <s v="NO"/>
    <x v="1"/>
    <n v="55"/>
    <n v="1.1056264291715447"/>
    <b v="0"/>
    <n v="0.92408910778807873"/>
    <b v="0"/>
    <n v="1554200"/>
    <x v="0"/>
    <n v="55"/>
  </r>
  <r>
    <n v="472"/>
    <s v="MUJER"/>
    <n v="300000"/>
    <s v="TRABAJADOR INDEPENDIENTE"/>
    <s v="SECTOR PRIVADO"/>
    <s v="SI"/>
    <s v="NO"/>
    <x v="0"/>
    <n v="41"/>
    <n v="-0.44085477967752684"/>
    <b v="0"/>
    <n v="-6.3965513291846368E-2"/>
    <b v="0"/>
    <n v="300000"/>
    <x v="3"/>
    <n v="41"/>
  </r>
  <r>
    <n v="473"/>
    <s v="HOMBRE"/>
    <n v="229799.17"/>
    <s v="ASALARIADO"/>
    <s v="SECTOR PRIVADO"/>
    <s v="SI"/>
    <s v="NO"/>
    <x v="0"/>
    <n v="34"/>
    <n v="-0.52741534772138599"/>
    <b v="0"/>
    <n v="-0.55799282383180893"/>
    <b v="0"/>
    <n v="229799.17"/>
    <x v="0"/>
    <n v="34"/>
  </r>
  <r>
    <n v="474"/>
    <s v="HOMBRE"/>
    <n v="202270"/>
    <s v="ASALARIADO"/>
    <s v="SECTOR PRIVADO"/>
    <s v="SI"/>
    <s v="NO"/>
    <x v="1"/>
    <n v="27"/>
    <n v="-0.56135996907381114"/>
    <b v="0"/>
    <n v="-1.0520201343717714"/>
    <b v="0"/>
    <n v="202270"/>
    <x v="0"/>
    <n v="27"/>
  </r>
  <r>
    <n v="475"/>
    <s v="HOMBRE"/>
    <n v="278030"/>
    <s v="CONVENIOS ESPECIALES DE TRABAJADORES INDEPENDIENTES"/>
    <s v="SECTOR PRIVADO"/>
    <s v="SI"/>
    <s v="NO"/>
    <x v="0"/>
    <n v="43"/>
    <n v="-0.46794471123422759"/>
    <b v="0"/>
    <n v="7.7185146862428639E-2"/>
    <b v="0"/>
    <n v="278030"/>
    <x v="4"/>
    <n v="43"/>
  </r>
  <r>
    <n v="476"/>
    <s v="HOMBRE"/>
    <n v="298195"/>
    <s v="TRABAJADOR INDEPENDIENTE"/>
    <s v="SECTOR PRIVADO"/>
    <s v="SI"/>
    <s v="NO"/>
    <x v="1"/>
    <n v="40"/>
    <n v="-0.44308042039030998"/>
    <b v="0"/>
    <n v="-0.13454084336898386"/>
    <b v="0"/>
    <n v="298195"/>
    <x v="3"/>
    <n v="40"/>
  </r>
  <r>
    <n v="477"/>
    <s v="HOMBRE"/>
    <n v="297050"/>
    <s v="ASEGURADO VOLUNTARIO"/>
    <s v="SECTOR PRIVADO"/>
    <s v="SI"/>
    <s v="NO"/>
    <x v="0"/>
    <n v="48"/>
    <n v="-0.44449225341864051"/>
    <b v="0"/>
    <n v="0.43006179724811616"/>
    <b v="0"/>
    <n v="297050"/>
    <x v="2"/>
    <n v="48"/>
  </r>
  <r>
    <n v="478"/>
    <s v="HOMBRE"/>
    <n v="5189999.8"/>
    <s v="ASALARIADO"/>
    <s v="SECTOR PRIVADO"/>
    <s v="SI"/>
    <s v="NO"/>
    <x v="0"/>
    <n v="49"/>
    <n v="5.5887200903397893"/>
    <b v="1"/>
    <n v="0.50063712732525367"/>
    <b v="0"/>
    <n v="5189999.8"/>
    <x v="0"/>
    <n v="49"/>
  </r>
  <r>
    <n v="479"/>
    <s v="HOMBRE"/>
    <n v="3309108"/>
    <s v="ASALARIADO"/>
    <s v="SECTOR PUBLICO"/>
    <s v="SI"/>
    <s v="NO"/>
    <x v="0"/>
    <n v="47"/>
    <n v="3.2695016047885965"/>
    <b v="1"/>
    <n v="0.35948646717097865"/>
    <b v="0"/>
    <n v="3309108"/>
    <x v="0"/>
    <n v="47"/>
  </r>
  <r>
    <n v="480"/>
    <s v="HOMBRE"/>
    <n v="575846"/>
    <s v="TRABAJADOR INDEPENDIENTE"/>
    <s v="SECTOR PRIVADO"/>
    <s v="SI"/>
    <s v="SI"/>
    <x v="1"/>
    <n v="46"/>
    <n v="-0.10072509100253003"/>
    <b v="0"/>
    <n v="0.28891113709384114"/>
    <b v="0"/>
    <n v="575846"/>
    <x v="3"/>
    <n v="46"/>
  </r>
  <r>
    <n v="481"/>
    <s v="HOMBRE"/>
    <n v="458557"/>
    <s v="TRABAJADOR INDEPENDIENTE"/>
    <s v="SECTOR PRIVADO"/>
    <s v="SI"/>
    <s v="NO"/>
    <x v="1"/>
    <n v="49"/>
    <n v="-0.24534734782337103"/>
    <b v="0"/>
    <n v="0.50063712732525367"/>
    <b v="0"/>
    <n v="458557"/>
    <x v="3"/>
    <n v="49"/>
  </r>
  <r>
    <n v="482"/>
    <s v="HOMBRE"/>
    <n v="449214"/>
    <s v="ASALARIADO"/>
    <s v="SECTOR PRIVADO"/>
    <s v="SI"/>
    <s v="SI"/>
    <x v="0"/>
    <n v="47"/>
    <n v="-0.25686765872615913"/>
    <b v="0"/>
    <n v="0.35948646717097865"/>
    <b v="0"/>
    <n v="449214"/>
    <x v="0"/>
    <n v="47"/>
  </r>
  <r>
    <n v="483"/>
    <s v="HOMBRE"/>
    <n v="957595"/>
    <s v="ASALARIADO"/>
    <s v="SECTOR PRIVADO"/>
    <s v="SI"/>
    <s v="NO"/>
    <x v="0"/>
    <n v="30"/>
    <n v="0.36998743889455515"/>
    <b v="0"/>
    <n v="-0.84029414414035897"/>
    <b v="0"/>
    <n v="957595"/>
    <x v="0"/>
    <n v="30"/>
  </r>
  <r>
    <n v="484"/>
    <s v="HOMBRE"/>
    <n v="667314"/>
    <s v="ASALARIADO"/>
    <s v="SECTOR PUBLICO"/>
    <s v="SI"/>
    <s v="NO"/>
    <x v="0"/>
    <n v="40"/>
    <n v="1.2058789727024169E-2"/>
    <b v="0"/>
    <n v="-0.13454084336898386"/>
    <b v="0"/>
    <n v="667314"/>
    <x v="0"/>
    <n v="40"/>
  </r>
  <r>
    <n v="485"/>
    <s v="MUJER"/>
    <n v="297046"/>
    <s v="ASEGURADO VOLUNTARIO"/>
    <s v="SECTOR PRIVADO"/>
    <s v="SI"/>
    <s v="NO"/>
    <x v="0"/>
    <n v="49"/>
    <n v="-0.44449718558642509"/>
    <b v="0"/>
    <n v="0.50063712732525367"/>
    <b v="0"/>
    <n v="297046"/>
    <x v="2"/>
    <n v="49"/>
  </r>
  <r>
    <n v="486"/>
    <s v="MUJER"/>
    <n v="1476678"/>
    <s v="ASALARIADO"/>
    <s v="SECTOR PUBLICO"/>
    <s v="SI"/>
    <s v="NO"/>
    <x v="1"/>
    <n v="54"/>
    <n v="1.0100385514228623"/>
    <b v="0"/>
    <n v="0.85351377771094117"/>
    <b v="0"/>
    <n v="1476678"/>
    <x v="0"/>
    <n v="54"/>
  </r>
  <r>
    <n v="487"/>
    <s v="HOMBRE"/>
    <n v="1708336.5"/>
    <s v="ASALARIADO"/>
    <s v="SECTOR PUBLICO"/>
    <s v="SI"/>
    <s v="NO"/>
    <x v="0"/>
    <n v="25"/>
    <n v="1.2956831991027877"/>
    <b v="0"/>
    <n v="-1.1931707945260464"/>
    <b v="0"/>
    <n v="1708336.5"/>
    <x v="0"/>
    <n v="25"/>
  </r>
  <r>
    <n v="488"/>
    <s v="HOMBRE"/>
    <n v="294619"/>
    <s v="ASALARIADO"/>
    <s v="SECTOR PRIVADO"/>
    <s v="SI"/>
    <s v="NO"/>
    <x v="0"/>
    <n v="46"/>
    <n v="-0.44748977838970744"/>
    <b v="0"/>
    <n v="0.28891113709384114"/>
    <b v="0"/>
    <n v="294619"/>
    <x v="0"/>
    <n v="46"/>
  </r>
  <r>
    <n v="489"/>
    <s v="MUJER"/>
    <n v="480000"/>
    <s v="ASALARIADO"/>
    <s v="SECTOR PRIVADO"/>
    <s v="SI"/>
    <s v="NO"/>
    <x v="0"/>
    <n v="26"/>
    <n v="-0.21890722937228616"/>
    <b v="0"/>
    <n v="-1.1225954644489089"/>
    <b v="0"/>
    <n v="480000"/>
    <x v="0"/>
    <n v="26"/>
  </r>
  <r>
    <n v="490"/>
    <s v="HOMBRE"/>
    <n v="131000"/>
    <s v="ASALARIADO"/>
    <s v="SECTOR PRIVADO"/>
    <s v="SI"/>
    <s v="NO"/>
    <x v="0"/>
    <n v="53"/>
    <n v="-0.64923886857522506"/>
    <b v="0"/>
    <n v="0.78293844763380371"/>
    <b v="0"/>
    <n v="131000"/>
    <x v="0"/>
    <n v="53"/>
  </r>
  <r>
    <n v="491"/>
    <s v="HOMBRE"/>
    <n v="2034486"/>
    <s v="ASALARIADO"/>
    <s v="SECTOR PRIVADO"/>
    <s v="SI"/>
    <s v="NO"/>
    <x v="0"/>
    <n v="36"/>
    <n v="1.6978392133154494"/>
    <b v="0"/>
    <n v="-0.41684216367753391"/>
    <b v="0"/>
    <n v="2034486"/>
    <x v="0"/>
    <n v="36"/>
  </r>
  <r>
    <n v="492"/>
    <s v="HOMBRE"/>
    <n v="450886"/>
    <s v="TRABAJADOR INDEPENDIENTE"/>
    <s v="SECTOR PRIVADO"/>
    <s v="SI"/>
    <s v="NO"/>
    <x v="0"/>
    <n v="42"/>
    <n v="-0.25480601259221269"/>
    <b v="0"/>
    <n v="6.6098167852911317E-3"/>
    <b v="0"/>
    <n v="450886"/>
    <x v="3"/>
    <n v="42"/>
  </r>
  <r>
    <n v="493"/>
    <s v="HOMBRE"/>
    <n v="911309"/>
    <s v="TRABAJADOR INDEPENDIENTE"/>
    <s v="SECTOR PRIVADO"/>
    <s v="SI"/>
    <s v="NO"/>
    <x v="0"/>
    <n v="51"/>
    <n v="0.31291485937550867"/>
    <b v="0"/>
    <n v="0.64178778747952869"/>
    <b v="0"/>
    <n v="911309"/>
    <x v="3"/>
    <n v="51"/>
  </r>
  <r>
    <n v="494"/>
    <s v="HOMBRE"/>
    <n v="297046"/>
    <s v="ASEGURADO VOLUNTARIO"/>
    <s v="SECTOR PRIVADO"/>
    <s v="SI"/>
    <s v="SI"/>
    <x v="0"/>
    <n v="36"/>
    <n v="-0.44449718558642509"/>
    <b v="0"/>
    <n v="-0.41684216367753391"/>
    <b v="0"/>
    <n v="297046"/>
    <x v="2"/>
    <n v="36"/>
  </r>
  <r>
    <n v="495"/>
    <s v="MUJER"/>
    <n v="570322.28"/>
    <s v="ASALARIADO"/>
    <s v="SECTOR PRIVADO"/>
    <s v="SI"/>
    <s v="SI"/>
    <x v="0"/>
    <n v="43"/>
    <n v="-0.10753606946126369"/>
    <b v="0"/>
    <n v="7.7185146862428639E-2"/>
    <b v="0"/>
    <n v="570322.28"/>
    <x v="0"/>
    <n v="43"/>
  </r>
  <r>
    <n v="496"/>
    <s v="HOMBRE"/>
    <n v="398239.35"/>
    <s v="ASALARIADO"/>
    <s v="SECTOR PRIVADO"/>
    <s v="SI"/>
    <s v="NO"/>
    <x v="0"/>
    <n v="20"/>
    <n v="-0.31972154036597605"/>
    <b v="0"/>
    <n v="-1.5460474449117341"/>
    <b v="0"/>
    <n v="398239.35"/>
    <x v="0"/>
    <n v="20"/>
  </r>
  <r>
    <n v="497"/>
    <s v="HOMBRE"/>
    <n v="525200"/>
    <s v="ASALARIADO"/>
    <s v="SECTOR PRIVADO"/>
    <s v="SI"/>
    <s v="NO"/>
    <x v="0"/>
    <n v="32"/>
    <n v="-0.16317373340674793"/>
    <b v="0"/>
    <n v="-0.69914348398608395"/>
    <b v="0"/>
    <n v="525200"/>
    <x v="0"/>
    <n v="32"/>
  </r>
  <r>
    <n v="498"/>
    <s v="MUJER"/>
    <n v="278030"/>
    <s v="CONVENIOS ESPECIALES DE TRABAJADORES INDEPENDIENTES"/>
    <s v="SECTOR PRIVADO"/>
    <s v="SI"/>
    <s v="NO"/>
    <x v="0"/>
    <n v="47"/>
    <n v="-0.46794471123422759"/>
    <b v="0"/>
    <n v="0.35948646717097865"/>
    <b v="0"/>
    <n v="278030"/>
    <x v="4"/>
    <n v="47"/>
  </r>
  <r>
    <n v="499"/>
    <s v="HOMBRE"/>
    <n v="447826"/>
    <s v="TRABAJADOR INDEPENDIENTE"/>
    <s v="SECTOR PRIVADO"/>
    <s v="SI"/>
    <s v="NO"/>
    <x v="1"/>
    <n v="56"/>
    <n v="-0.25857912094740176"/>
    <b v="0"/>
    <n v="0.99466443786521619"/>
    <b v="0"/>
    <n v="447826"/>
    <x v="3"/>
    <n v="56"/>
  </r>
  <r>
    <n v="500"/>
    <s v="MUJER"/>
    <n v="600000"/>
    <s v="ASALARIADO"/>
    <s v="SECTOR PRIVADO"/>
    <s v="SI"/>
    <s v="NO"/>
    <x v="0"/>
    <n v="37"/>
    <n v="-7.0942195835459007E-2"/>
    <b v="0"/>
    <n v="-0.3462668336003964"/>
    <b v="0"/>
    <n v="600000"/>
    <x v="0"/>
    <n v="37"/>
  </r>
  <r>
    <n v="501"/>
    <s v="HOMBRE"/>
    <n v="461711"/>
    <s v="TRABAJADOR INDEPENDIENTE"/>
    <s v="SECTOR PRIVADO"/>
    <s v="SI"/>
    <s v="SI"/>
    <x v="1"/>
    <n v="40"/>
    <n v="-0.24145833352524473"/>
    <b v="0"/>
    <n v="-0.13454084336898386"/>
    <b v="0"/>
    <n v="461711"/>
    <x v="3"/>
    <n v="40"/>
  </r>
  <r>
    <n v="502"/>
    <s v="HOMBRE"/>
    <n v="482134"/>
    <s v="TRABAJADOR INDEPENDIENTE"/>
    <s v="SECTOR PRIVADO"/>
    <s v="SI"/>
    <s v="NO"/>
    <x v="0"/>
    <n v="69"/>
    <n v="-0.2162759178592229"/>
    <b v="0"/>
    <n v="1.9121437288680037"/>
    <b v="0"/>
    <n v="482134"/>
    <x v="3"/>
    <n v="69"/>
  </r>
  <r>
    <n v="503"/>
    <s v="MUJER"/>
    <n v="355157"/>
    <s v="ASALARIADO"/>
    <s v="SECTOR PRIVADO"/>
    <s v="SI"/>
    <s v="NO"/>
    <x v="0"/>
    <n v="40"/>
    <n v="-0.37284388505427041"/>
    <b v="0"/>
    <n v="-0.13454084336898386"/>
    <b v="0"/>
    <n v="355157"/>
    <x v="0"/>
    <n v="40"/>
  </r>
  <r>
    <n v="504"/>
    <s v="HOMBRE"/>
    <n v="2029285.16"/>
    <s v="ASALARIADO"/>
    <s v="SECTOR PRIVADO"/>
    <s v="SI"/>
    <s v="NO"/>
    <x v="0"/>
    <n v="38"/>
    <n v="1.6914263594402854"/>
    <b v="0"/>
    <n v="-0.27569150352325889"/>
    <b v="0"/>
    <n v="2029285.16"/>
    <x v="0"/>
    <n v="38"/>
  </r>
  <r>
    <n v="505"/>
    <s v="HOMBRE"/>
    <n v="278030"/>
    <s v="CONVENIOS ESPECIALES DE TRABAJADORES INDEPENDIENTES"/>
    <s v="SECTOR PRIVADO"/>
    <s v="SI"/>
    <s v="NO"/>
    <x v="0"/>
    <n v="54"/>
    <n v="-0.46794471123422759"/>
    <b v="0"/>
    <n v="0.85351377771094117"/>
    <b v="0"/>
    <n v="278030"/>
    <x v="4"/>
    <n v="54"/>
  </r>
  <r>
    <n v="506"/>
    <s v="HOMBRE"/>
    <n v="104180.5"/>
    <s v="ASALARIADO"/>
    <s v="SECTOR PRIVADO"/>
    <s v="SI"/>
    <s v="NO"/>
    <x v="0"/>
    <n v="28"/>
    <n v="-0.68230843704973287"/>
    <b v="0"/>
    <n v="-0.98144480429463388"/>
    <b v="0"/>
    <n v="104180.5"/>
    <x v="0"/>
    <n v="28"/>
  </r>
  <r>
    <n v="507"/>
    <s v="MUJER"/>
    <n v="450000"/>
    <s v="ASALARIADO"/>
    <s v="SECTOR PRIVADO"/>
    <s v="SI"/>
    <s v="NO"/>
    <x v="0"/>
    <n v="54"/>
    <n v="-0.25589848775649293"/>
    <b v="0"/>
    <n v="0.85351377771094117"/>
    <b v="0"/>
    <n v="450000"/>
    <x v="0"/>
    <n v="54"/>
  </r>
  <r>
    <n v="508"/>
    <s v="MUJER"/>
    <n v="300018"/>
    <s v="ASEGURADO VOLUNTARIO"/>
    <s v="SECTOR PRIVADO"/>
    <s v="SI"/>
    <s v="NO"/>
    <x v="0"/>
    <n v="55"/>
    <n v="-0.44083258492249633"/>
    <b v="0"/>
    <n v="0.92408910778807873"/>
    <b v="0"/>
    <n v="300018"/>
    <x v="2"/>
    <n v="55"/>
  </r>
  <r>
    <n v="509"/>
    <s v="HOMBRE"/>
    <n v="562770.44999999995"/>
    <s v="ASALARIADO"/>
    <s v="SECTOR PRIVADO"/>
    <s v="SI"/>
    <s v="NO"/>
    <x v="0"/>
    <n v="36"/>
    <n v="-0.11684779262138392"/>
    <b v="0"/>
    <n v="-0.41684216367753391"/>
    <b v="0"/>
    <n v="562770.44999999995"/>
    <x v="0"/>
    <n v="36"/>
  </r>
  <r>
    <n v="510"/>
    <s v="MUJER"/>
    <n v="571789"/>
    <s v="TRABAJADOR INDEPENDIENTE"/>
    <s v="SECTOR PRIVADO"/>
    <s v="SI"/>
    <s v="NO"/>
    <x v="0"/>
    <n v="30"/>
    <n v="-0.10572754217802094"/>
    <b v="0"/>
    <n v="-0.84029414414035897"/>
    <b v="0"/>
    <n v="571789"/>
    <x v="3"/>
    <n v="30"/>
  </r>
  <r>
    <n v="511"/>
    <s v="HOMBRE"/>
    <n v="896977"/>
    <s v="ASALARIADO"/>
    <s v="SECTOR PRIVADO"/>
    <s v="SI"/>
    <s v="NO"/>
    <x v="0"/>
    <n v="53"/>
    <n v="0.29524290220342692"/>
    <b v="0"/>
    <n v="0.78293844763380371"/>
    <b v="0"/>
    <n v="896977"/>
    <x v="0"/>
    <n v="53"/>
  </r>
  <r>
    <n v="512"/>
    <s v="MUJER"/>
    <n v="220000"/>
    <s v="ASALARIADO"/>
    <s v="SECTOR PRIVADO"/>
    <s v="SI"/>
    <s v="NO"/>
    <x v="0"/>
    <n v="19"/>
    <n v="-0.53949813536874491"/>
    <b v="0"/>
    <n v="-1.6166227749888715"/>
    <b v="0"/>
    <n v="220000"/>
    <x v="0"/>
    <n v="19"/>
  </r>
  <r>
    <n v="513"/>
    <s v="HOMBRE"/>
    <n v="447772"/>
    <s v="ASALARIADO"/>
    <s v="SECTOR PUBLICO"/>
    <s v="SI"/>
    <s v="NO"/>
    <x v="0"/>
    <n v="41"/>
    <n v="-0.25864570521249336"/>
    <b v="0"/>
    <n v="-6.3965513291846368E-2"/>
    <b v="0"/>
    <n v="447772"/>
    <x v="0"/>
    <n v="41"/>
  </r>
  <r>
    <n v="514"/>
    <s v="HOMBRE"/>
    <n v="297046"/>
    <s v="ASEGURADO VOLUNTARIO"/>
    <s v="SECTOR PRIVADO"/>
    <s v="SI"/>
    <s v="NO"/>
    <x v="0"/>
    <n v="39"/>
    <n v="-0.44449718558642509"/>
    <b v="0"/>
    <n v="-0.20511617344612137"/>
    <b v="0"/>
    <n v="297046"/>
    <x v="2"/>
    <n v="39"/>
  </r>
  <r>
    <n v="515"/>
    <s v="HOMBRE"/>
    <n v="319574.40000000002"/>
    <s v="ASALARIADO"/>
    <s v="SECTOR PRIVADO"/>
    <s v="SI"/>
    <s v="NO"/>
    <x v="1"/>
    <n v="52"/>
    <n v="-0.41671872340699956"/>
    <b v="0"/>
    <n v="0.71236311755666615"/>
    <b v="0"/>
    <n v="319574.40000000002"/>
    <x v="0"/>
    <n v="52"/>
  </r>
  <r>
    <n v="516"/>
    <s v="HOMBRE"/>
    <n v="343390.86"/>
    <s v="ASALARIADO"/>
    <s v="SECTOR PRIVADO"/>
    <s v="SI"/>
    <s v="SI"/>
    <x v="0"/>
    <n v="64"/>
    <n v="-0.38735202921842876"/>
    <b v="0"/>
    <n v="1.5592670784823162"/>
    <b v="0"/>
    <n v="343390.86"/>
    <x v="0"/>
    <n v="64"/>
  </r>
  <r>
    <n v="517"/>
    <s v="MUJER"/>
    <n v="184342.85"/>
    <s v="ASALARIADO"/>
    <s v="SECTOR PRIVADO"/>
    <s v="SI"/>
    <s v="NO"/>
    <x v="0"/>
    <n v="28"/>
    <n v="-0.58346489699855897"/>
    <b v="0"/>
    <n v="-0.98144480429463388"/>
    <b v="0"/>
    <n v="184342.85"/>
    <x v="0"/>
    <n v="28"/>
  </r>
  <r>
    <n v="518"/>
    <s v="HOMBRE"/>
    <n v="699800"/>
    <s v="ASALARIADO"/>
    <s v="SECTOR PRIVADO"/>
    <s v="SI"/>
    <s v="NO"/>
    <x v="0"/>
    <n v="26"/>
    <n v="5.2115390389335554E-2"/>
    <b v="0"/>
    <n v="-1.1225954644489089"/>
    <b v="0"/>
    <n v="699800"/>
    <x v="0"/>
    <n v="26"/>
  </r>
  <r>
    <n v="519"/>
    <s v="MUJER"/>
    <n v="177298.8"/>
    <s v="ASALARIADO"/>
    <s v="SECTOR PRIVADO"/>
    <s v="SI"/>
    <s v="NO"/>
    <x v="0"/>
    <n v="33"/>
    <n v="-0.59215050611926801"/>
    <b v="0"/>
    <n v="-0.62856815390894638"/>
    <b v="0"/>
    <n v="177298.8"/>
    <x v="0"/>
    <n v="33"/>
  </r>
  <r>
    <n v="520"/>
    <s v="HOMBRE"/>
    <n v="1599143.96"/>
    <s v="ASALARIADO"/>
    <s v="SECTOR PUBLICO"/>
    <s v="SI"/>
    <s v="NO"/>
    <x v="0"/>
    <n v="31"/>
    <n v="1.1610442170771933"/>
    <b v="0"/>
    <n v="-0.7697188140632214"/>
    <b v="0"/>
    <n v="1599143.96"/>
    <x v="0"/>
    <n v="31"/>
  </r>
  <r>
    <n v="521"/>
    <s v="HOMBRE"/>
    <n v="556296.12"/>
    <s v="PENSIONADOS EN SU PROPIO SISTEMA"/>
    <s v="SECTOR PUBLICO"/>
    <s v="SI"/>
    <s v="NO"/>
    <x v="0"/>
    <n v="63"/>
    <n v="-0.12483091308453792"/>
    <b v="0"/>
    <n v="1.4886917484051787"/>
    <b v="0"/>
    <n v="556296.12"/>
    <x v="1"/>
    <n v="63"/>
  </r>
  <r>
    <n v="522"/>
    <s v="MUJER"/>
    <n v="206538"/>
    <s v="ASALARIADO"/>
    <s v="SECTOR PRIVADO"/>
    <s v="SI"/>
    <s v="NO"/>
    <x v="1"/>
    <n v="56"/>
    <n v="-0.55609734604768468"/>
    <b v="0"/>
    <n v="0.99466443786521619"/>
    <b v="0"/>
    <n v="206538"/>
    <x v="0"/>
    <n v="56"/>
  </r>
  <r>
    <n v="523"/>
    <s v="HOMBRE"/>
    <n v="436481"/>
    <s v="TRABAJADOR INDEPENDIENTE"/>
    <s v="SECTOR PRIVADO"/>
    <s v="SI"/>
    <s v="NO"/>
    <x v="1"/>
    <n v="51"/>
    <n v="-0.27256798182636266"/>
    <b v="0"/>
    <n v="0.64178778747952869"/>
    <b v="0"/>
    <n v="436481"/>
    <x v="3"/>
    <n v="51"/>
  </r>
  <r>
    <n v="524"/>
    <s v="HOMBRE"/>
    <n v="318445"/>
    <s v="TRABAJADOR INDEPENDIENTE"/>
    <s v="SECTOR PRIVADO"/>
    <s v="SI"/>
    <s v="NO"/>
    <x v="0"/>
    <n v="47"/>
    <n v="-0.41811132098097037"/>
    <b v="0"/>
    <n v="0.35948646717097865"/>
    <b v="0"/>
    <n v="318445"/>
    <x v="3"/>
    <n v="47"/>
  </r>
  <r>
    <n v="525"/>
    <s v="MUJER"/>
    <n v="280000"/>
    <s v="ASALARIADO"/>
    <s v="SECTOR PRIVADO"/>
    <s v="SI"/>
    <s v="NO"/>
    <x v="0"/>
    <n v="27"/>
    <n v="-0.46551561860033136"/>
    <b v="0"/>
    <n v="-1.0520201343717714"/>
    <b v="0"/>
    <n v="280000"/>
    <x v="0"/>
    <n v="27"/>
  </r>
  <r>
    <n v="526"/>
    <s v="MUJER"/>
    <n v="250070.75"/>
    <s v="ASALARIADO"/>
    <s v="SECTOR PRIVADO"/>
    <s v="SI"/>
    <s v="NO"/>
    <x v="0"/>
    <n v="54"/>
    <n v="-0.50241963926684874"/>
    <b v="0"/>
    <n v="0.85351377771094117"/>
    <b v="0"/>
    <n v="250070.75"/>
    <x v="0"/>
    <n v="54"/>
  </r>
  <r>
    <n v="527"/>
    <s v="HOMBRE"/>
    <n v="1214203"/>
    <s v="ASALARIADO"/>
    <s v="SECTOR PUBLICO"/>
    <s v="SI"/>
    <s v="NO"/>
    <x v="0"/>
    <n v="36"/>
    <n v="0.68639586660970631"/>
    <b v="0"/>
    <n v="-0.41684216367753391"/>
    <b v="0"/>
    <n v="1214203"/>
    <x v="0"/>
    <n v="36"/>
  </r>
  <r>
    <n v="528"/>
    <s v="HOMBRE"/>
    <n v="430371"/>
    <s v="TRABAJADOR INDEPENDIENTE"/>
    <s v="SECTOR PRIVADO"/>
    <s v="SI"/>
    <s v="NO"/>
    <x v="1"/>
    <n v="34"/>
    <n v="-0.28010186811727944"/>
    <b v="0"/>
    <n v="-0.55799282383180893"/>
    <b v="0"/>
    <n v="430371"/>
    <x v="3"/>
    <n v="34"/>
  </r>
  <r>
    <n v="529"/>
    <s v="HOMBRE"/>
    <n v="558244.5"/>
    <s v="ASALARIADO"/>
    <s v="SECTOR PRIVADO"/>
    <s v="SI"/>
    <s v="NO"/>
    <x v="0"/>
    <n v="51"/>
    <n v="-0.12242847881751723"/>
    <b v="0"/>
    <n v="0.64178778747952869"/>
    <b v="0"/>
    <n v="558244.5"/>
    <x v="0"/>
    <n v="51"/>
  </r>
  <r>
    <n v="530"/>
    <s v="MUJER"/>
    <n v="304913"/>
    <s v="ASALARIADO"/>
    <s v="SECTOR PUBLICO"/>
    <s v="SI"/>
    <s v="NO"/>
    <x v="0"/>
    <n v="45"/>
    <n v="-0.43479684459613993"/>
    <b v="0"/>
    <n v="0.21833580701670366"/>
    <b v="0"/>
    <n v="304913"/>
    <x v="0"/>
    <n v="45"/>
  </r>
  <r>
    <n v="531"/>
    <s v="HOMBRE"/>
    <n v="1736277"/>
    <s v="ASALARIADO"/>
    <s v="SECTOR PUBLICO"/>
    <s v="SI"/>
    <s v="NO"/>
    <x v="0"/>
    <n v="42"/>
    <n v="1.3301350075989187"/>
    <b v="0"/>
    <n v="6.6098167852911317E-3"/>
    <b v="0"/>
    <n v="1736277"/>
    <x v="0"/>
    <n v="42"/>
  </r>
  <r>
    <n v="532"/>
    <s v="MUJER"/>
    <n v="934810.14"/>
    <s v="ASALARIADO"/>
    <s v="SECTOR PUBLICO"/>
    <s v="SI"/>
    <s v="NO"/>
    <x v="0"/>
    <n v="44"/>
    <n v="0.3418927507776226"/>
    <b v="0"/>
    <n v="0.14776047693956615"/>
    <b v="0"/>
    <n v="934810.14"/>
    <x v="0"/>
    <n v="44"/>
  </r>
  <r>
    <n v="533"/>
    <s v="MUJER"/>
    <n v="319303"/>
    <s v="ASEGURADO VOLUNTARIO"/>
    <s v="SECTOR PRIVADO"/>
    <s v="SI"/>
    <s v="SI"/>
    <x v="1"/>
    <n v="42"/>
    <n v="-0.41705337099118206"/>
    <b v="0"/>
    <n v="6.6098167852911317E-3"/>
    <b v="0"/>
    <n v="319303"/>
    <x v="2"/>
    <n v="42"/>
  </r>
  <r>
    <n v="534"/>
    <s v="MUJER"/>
    <n v="629752"/>
    <s v="ASALARIADO"/>
    <s v="SECTOR PUBLICO"/>
    <s v="SI"/>
    <s v="NO"/>
    <x v="0"/>
    <n v="35"/>
    <n v="-3.4256731853895009E-2"/>
    <b v="0"/>
    <n v="-0.48741749375467142"/>
    <b v="0"/>
    <n v="629752"/>
    <x v="0"/>
    <n v="35"/>
  </r>
  <r>
    <n v="535"/>
    <s v="HOMBRE"/>
    <n v="10700"/>
    <s v="ASALARIADO"/>
    <s v="SECTOR PRIVADO"/>
    <s v="SI"/>
    <s v="NO"/>
    <x v="0"/>
    <n v="22"/>
    <n v="-0.79757381469589428"/>
    <b v="0"/>
    <n v="-1.4048967847574589"/>
    <b v="0"/>
    <n v="10700"/>
    <x v="0"/>
    <n v="22"/>
  </r>
  <r>
    <n v="536"/>
    <s v="HOMBRE"/>
    <n v="278030"/>
    <s v="CONVENIOS ESPECIALES DE TRABAJADORES INDEPENDIENTES"/>
    <s v="SECTOR PRIVADO"/>
    <s v="SI"/>
    <s v="NO"/>
    <x v="0"/>
    <n v="56"/>
    <n v="-0.46794471123422759"/>
    <b v="0"/>
    <n v="0.99466443786521619"/>
    <b v="0"/>
    <n v="278030"/>
    <x v="4"/>
    <n v="56"/>
  </r>
  <r>
    <n v="537"/>
    <s v="HOMBRE"/>
    <n v="1555300.2"/>
    <s v="ASALARIADO"/>
    <s v="SECTOR PUBLICO"/>
    <s v="SI"/>
    <s v="NO"/>
    <x v="0"/>
    <n v="51"/>
    <n v="1.1069830219206882"/>
    <b v="0"/>
    <n v="0.64178778747952869"/>
    <b v="0"/>
    <n v="1555300.2"/>
    <x v="0"/>
    <n v="51"/>
  </r>
  <r>
    <n v="538"/>
    <s v="HOMBRE"/>
    <n v="812000"/>
    <s v="ASALARIADO"/>
    <s v="SECTOR PRIVADO"/>
    <s v="SI"/>
    <s v="NO"/>
    <x v="1"/>
    <n v="30"/>
    <n v="0.19046269674626892"/>
    <b v="0"/>
    <n v="-0.84029414414035897"/>
    <b v="0"/>
    <n v="812000"/>
    <x v="0"/>
    <n v="30"/>
  </r>
  <r>
    <n v="539"/>
    <s v="HOMBRE"/>
    <n v="563607"/>
    <s v="TRABAJADOR INDEPENDIENTE"/>
    <s v="SECTOR PRIVADO"/>
    <s v="SI"/>
    <s v="SI"/>
    <x v="1"/>
    <n v="53"/>
    <n v="-0.11581629138134027"/>
    <b v="0"/>
    <n v="0.78293844763380371"/>
    <b v="0"/>
    <n v="563607"/>
    <x v="3"/>
    <n v="53"/>
  </r>
  <r>
    <n v="540"/>
    <s v="HOMBRE"/>
    <n v="175000"/>
    <s v="ASALARIADO"/>
    <s v="SECTOR PRIVADO"/>
    <s v="SI"/>
    <s v="NO"/>
    <x v="0"/>
    <n v="29"/>
    <n v="-0.59498502294505518"/>
    <b v="0"/>
    <n v="-0.91086947421749642"/>
    <b v="0"/>
    <n v="175000"/>
    <x v="0"/>
    <n v="29"/>
  </r>
  <r>
    <n v="541"/>
    <s v="HOMBRE"/>
    <n v="403293"/>
    <s v="ASEGURADO VOLUNTARIO"/>
    <s v="SECTOR PRIVADO"/>
    <s v="SI"/>
    <s v="SI"/>
    <x v="0"/>
    <n v="29"/>
    <n v="-0.3134901779348645"/>
    <b v="0"/>
    <n v="-0.91086947421749642"/>
    <b v="0"/>
    <n v="403293"/>
    <x v="2"/>
    <n v="29"/>
  </r>
  <r>
    <n v="542"/>
    <s v="HOMBRE"/>
    <n v="1523795.76"/>
    <s v="ASALARIADO"/>
    <s v="SECTOR PUBLICO"/>
    <s v="SI"/>
    <s v="NO"/>
    <x v="0"/>
    <n v="61"/>
    <n v="1.0681367259110304"/>
    <b v="0"/>
    <n v="1.3475410882509038"/>
    <b v="0"/>
    <n v="1523795.76"/>
    <x v="0"/>
    <n v="61"/>
  </r>
  <r>
    <n v="543"/>
    <s v="HOMBRE"/>
    <n v="997036"/>
    <s v="ASALARIADO"/>
    <s v="SECTOR PUBLICO"/>
    <s v="SI"/>
    <s v="NO"/>
    <x v="0"/>
    <n v="63"/>
    <n v="0.41861984629227184"/>
    <b v="0"/>
    <n v="1.4886917484051787"/>
    <b v="0"/>
    <n v="997036"/>
    <x v="0"/>
    <n v="63"/>
  </r>
  <r>
    <n v="544"/>
    <s v="HOMBRE"/>
    <n v="532934.25"/>
    <s v="ASALARIADO"/>
    <s v="SECTOR PRIVADO"/>
    <s v="SI"/>
    <s v="NO"/>
    <x v="0"/>
    <n v="36"/>
    <n v="-0.15363707873481289"/>
    <b v="0"/>
    <n v="-0.41684216367753391"/>
    <b v="0"/>
    <n v="532934.25"/>
    <x v="0"/>
    <n v="36"/>
  </r>
  <r>
    <n v="545"/>
    <s v="HOMBRE"/>
    <n v="877312.5"/>
    <s v="ASALARIADO"/>
    <s v="SECTOR PRIVADO"/>
    <s v="SI"/>
    <s v="NO"/>
    <x v="0"/>
    <n v="29"/>
    <n v="0.27099574885355243"/>
    <b v="0"/>
    <n v="-0.91086947421749642"/>
    <b v="0"/>
    <n v="877312.5"/>
    <x v="0"/>
    <n v="29"/>
  </r>
  <r>
    <n v="546"/>
    <s v="HOMBRE"/>
    <n v="1738706"/>
    <s v="PENSIONADOS EN SU PROPIO SISTEMA"/>
    <s v="SECTOR PUBLICO"/>
    <s v="SI"/>
    <s v="NO"/>
    <x v="0"/>
    <n v="50"/>
    <n v="1.3331300664860932"/>
    <b v="0"/>
    <n v="0.57121245740239113"/>
    <b v="0"/>
    <n v="1738706"/>
    <x v="1"/>
    <n v="50"/>
  </r>
  <r>
    <n v="547"/>
    <s v="HOMBRE"/>
    <n v="487592.14"/>
    <s v="PENSIONADOS EN SU PROPIO SISTEMA"/>
    <s v="SECTOR PUBLICO"/>
    <s v="SI"/>
    <s v="NO"/>
    <x v="0"/>
    <n v="69"/>
    <n v="-0.20954580229131708"/>
    <b v="0"/>
    <n v="1.9121437288680037"/>
    <b v="0"/>
    <n v="487592.14"/>
    <x v="1"/>
    <n v="69"/>
  </r>
  <r>
    <n v="548"/>
    <s v="MUJER"/>
    <n v="772981.75"/>
    <s v="ASALARIADO"/>
    <s v="SECTOR PRIVADO"/>
    <s v="SI"/>
    <s v="NO"/>
    <x v="0"/>
    <n v="37"/>
    <n v="0.14235155783128306"/>
    <b v="0"/>
    <n v="-0.3462668336003964"/>
    <b v="0"/>
    <n v="772981.75"/>
    <x v="0"/>
    <n v="37"/>
  </r>
  <r>
    <n v="549"/>
    <s v="MUJER"/>
    <n v="297046"/>
    <s v="ASEGURADO VOLUNTARIO"/>
    <s v="SECTOR PRIVADO"/>
    <s v="SI"/>
    <s v="NO"/>
    <x v="0"/>
    <n v="43"/>
    <n v="-0.44449718558642509"/>
    <b v="0"/>
    <n v="7.7185146862428639E-2"/>
    <b v="0"/>
    <n v="297046"/>
    <x v="2"/>
    <n v="43"/>
  </r>
  <r>
    <n v="550"/>
    <s v="HOMBRE"/>
    <n v="1769790"/>
    <s v="ASALARIADO"/>
    <s v="SECTOR PRIVADO"/>
    <s v="SI"/>
    <s v="NO"/>
    <x v="0"/>
    <n v="25"/>
    <n v="1.371457942339916"/>
    <b v="0"/>
    <n v="-1.1931707945260464"/>
    <b v="0"/>
    <n v="1769790"/>
    <x v="0"/>
    <n v="25"/>
  </r>
  <r>
    <n v="551"/>
    <s v="MUJER"/>
    <n v="561272.5"/>
    <s v="ASALARIADO"/>
    <s v="SECTOR PUBLICO"/>
    <s v="SI"/>
    <s v="NO"/>
    <x v="0"/>
    <n v="52"/>
    <n v="-0.11869482780460462"/>
    <b v="0"/>
    <n v="0.71236311755666615"/>
    <b v="0"/>
    <n v="561272.5"/>
    <x v="0"/>
    <n v="52"/>
  </r>
  <r>
    <n v="552"/>
    <s v="HOMBRE"/>
    <n v="1088603.02"/>
    <s v="ASALARIADO"/>
    <s v="SECTOR PRIVADO"/>
    <s v="SI"/>
    <s v="NO"/>
    <x v="0"/>
    <n v="38"/>
    <n v="0.5315258228353329"/>
    <b v="0"/>
    <n v="-0.27569150352325889"/>
    <b v="0"/>
    <n v="1088603.02"/>
    <x v="0"/>
    <n v="38"/>
  </r>
  <r>
    <n v="553"/>
    <s v="HOMBRE"/>
    <n v="1024300.76"/>
    <s v="ASALARIADO"/>
    <s v="SECTOR PRIVADO"/>
    <s v="SI"/>
    <s v="NO"/>
    <x v="0"/>
    <n v="38"/>
    <n v="0.45223843902371802"/>
    <b v="0"/>
    <n v="-0.27569150352325889"/>
    <b v="0"/>
    <n v="1024300.76"/>
    <x v="0"/>
    <n v="38"/>
  </r>
  <r>
    <n v="554"/>
    <s v="HOMBRE"/>
    <n v="278030"/>
    <s v="CONVENIOS ESPECIALES DE TRABAJADORES INDEPENDIENTES"/>
    <s v="SECTOR PRIVADO"/>
    <s v="SI"/>
    <s v="NO"/>
    <x v="0"/>
    <n v="30"/>
    <n v="-0.46794471123422759"/>
    <b v="0"/>
    <n v="-0.84029414414035897"/>
    <b v="0"/>
    <n v="278030"/>
    <x v="4"/>
    <n v="30"/>
  </r>
  <r>
    <n v="555"/>
    <s v="MUJER"/>
    <n v="426667"/>
    <s v="ASALARIADO"/>
    <s v="SECTOR PRIVADO"/>
    <s v="SI"/>
    <s v="NO"/>
    <x v="0"/>
    <n v="25"/>
    <n v="-0.28466905548578281"/>
    <b v="0"/>
    <n v="-1.1931707945260464"/>
    <b v="0"/>
    <n v="426667"/>
    <x v="0"/>
    <n v="25"/>
  </r>
  <r>
    <n v="556"/>
    <s v="HOMBRE"/>
    <n v="523027"/>
    <s v="TRABAJADOR INDEPENDIENTE"/>
    <s v="SECTOR PRIVADO"/>
    <s v="SI"/>
    <s v="NO"/>
    <x v="1"/>
    <n v="33"/>
    <n v="-0.16585313355571063"/>
    <b v="0"/>
    <n v="-0.62856815390894638"/>
    <b v="0"/>
    <n v="523027"/>
    <x v="3"/>
    <n v="33"/>
  </r>
  <r>
    <n v="557"/>
    <s v="HOMBRE"/>
    <n v="358433"/>
    <s v="ASALARIADO"/>
    <s v="SECTOR PRIVADO"/>
    <s v="SI"/>
    <s v="NO"/>
    <x v="0"/>
    <n v="42"/>
    <n v="-0.36880443963871501"/>
    <b v="0"/>
    <n v="6.6098167852911317E-3"/>
    <b v="0"/>
    <n v="358433"/>
    <x v="0"/>
    <n v="42"/>
  </r>
  <r>
    <n v="558"/>
    <s v="MUJER"/>
    <n v="290307.3"/>
    <s v="ASALARIADO"/>
    <s v="SECTOR PUBLICO"/>
    <s v="SI"/>
    <s v="NO"/>
    <x v="0"/>
    <n v="25"/>
    <n v="-0.45280628534888023"/>
    <b v="0"/>
    <n v="-1.1931707945260464"/>
    <b v="0"/>
    <n v="290307.3"/>
    <x v="0"/>
    <n v="25"/>
  </r>
  <r>
    <n v="559"/>
    <s v="HOMBRE"/>
    <n v="475208"/>
    <s v="ASALARIADO"/>
    <s v="SECTOR PUBLICO"/>
    <s v="SI"/>
    <s v="NO"/>
    <x v="0"/>
    <n v="41"/>
    <n v="-0.22481596637819012"/>
    <b v="0"/>
    <n v="-6.3965513291846368E-2"/>
    <b v="0"/>
    <n v="475208"/>
    <x v="0"/>
    <n v="41"/>
  </r>
  <r>
    <n v="560"/>
    <s v="HOMBRE"/>
    <n v="385702"/>
    <s v="ASEGURADO VOLUNTARIO"/>
    <s v="SECTOR PRIVADO"/>
    <s v="SI"/>
    <s v="NO"/>
    <x v="0"/>
    <n v="32"/>
    <n v="-0.33518061880941719"/>
    <b v="0"/>
    <n v="-0.69914348398608395"/>
    <b v="0"/>
    <n v="385702"/>
    <x v="2"/>
    <n v="32"/>
  </r>
  <r>
    <n v="561"/>
    <s v="HOMBRE"/>
    <n v="297046"/>
    <s v="TRABAJADOR INDEPENDIENTE"/>
    <s v="SECTOR PRIVADO"/>
    <s v="SI"/>
    <s v="NO"/>
    <x v="0"/>
    <n v="61"/>
    <n v="-0.44449718558642509"/>
    <b v="0"/>
    <n v="1.3475410882509038"/>
    <b v="0"/>
    <n v="297046"/>
    <x v="3"/>
    <n v="61"/>
  </r>
  <r>
    <n v="562"/>
    <s v="MUJER"/>
    <n v="344000"/>
    <s v="ASALARIADO"/>
    <s v="SECTOR PRIVADO"/>
    <s v="SI"/>
    <s v="NO"/>
    <x v="0"/>
    <n v="26"/>
    <n v="-0.3866009340473569"/>
    <b v="0"/>
    <n v="-1.1225954644489089"/>
    <b v="0"/>
    <n v="344000"/>
    <x v="0"/>
    <n v="26"/>
  </r>
  <r>
    <n v="563"/>
    <s v="MUJER"/>
    <n v="1302556.5"/>
    <s v="ASALARIADO"/>
    <s v="SECTOR PUBLICO"/>
    <s v="SI"/>
    <s v="NO"/>
    <x v="0"/>
    <n v="41"/>
    <n v="0.79533943819800679"/>
    <b v="0"/>
    <n v="-6.3965513291846368E-2"/>
    <b v="0"/>
    <n v="1302556.5"/>
    <x v="0"/>
    <n v="41"/>
  </r>
  <r>
    <n v="564"/>
    <s v="MUJER"/>
    <n v="939461.54"/>
    <s v="ASALARIADO"/>
    <s v="SECTOR PRIVADO"/>
    <s v="SI"/>
    <s v="NO"/>
    <x v="0"/>
    <n v="25"/>
    <n v="0.34762812208589927"/>
    <b v="0"/>
    <n v="-1.1931707945260464"/>
    <b v="0"/>
    <n v="939461.54"/>
    <x v="0"/>
    <n v="25"/>
  </r>
  <r>
    <n v="565"/>
    <s v="HOMBRE"/>
    <n v="402139.4"/>
    <s v="ASALARIADO"/>
    <s v="SECTOR PRIVADO"/>
    <s v="SI"/>
    <s v="NO"/>
    <x v="0"/>
    <n v="39"/>
    <n v="-0.31491261512393182"/>
    <b v="0"/>
    <n v="-0.20511617344612137"/>
    <b v="0"/>
    <n v="402139.4"/>
    <x v="0"/>
    <n v="39"/>
  </r>
  <r>
    <n v="566"/>
    <s v="HOMBRE"/>
    <n v="387763"/>
    <s v="TRABAJADOR INDEPENDIENTE"/>
    <s v="SECTOR PRIVADO"/>
    <s v="SI"/>
    <s v="NO"/>
    <x v="0"/>
    <n v="53"/>
    <n v="-0.33263931935842217"/>
    <b v="0"/>
    <n v="0.78293844763380371"/>
    <b v="0"/>
    <n v="387763"/>
    <x v="3"/>
    <n v="53"/>
  </r>
  <r>
    <n v="567"/>
    <s v="HOMBRE"/>
    <n v="370000"/>
    <s v="ASALARIADO"/>
    <s v="SECTOR PRIVADO"/>
    <s v="SI"/>
    <s v="SI"/>
    <x v="0"/>
    <n v="45"/>
    <n v="-0.354541843447711"/>
    <b v="0"/>
    <n v="0.21833580701670366"/>
    <b v="0"/>
    <n v="370000"/>
    <x v="0"/>
    <n v="45"/>
  </r>
  <r>
    <n v="568"/>
    <s v="MUJER"/>
    <n v="444333.33"/>
    <s v="ASALARIADO"/>
    <s v="SECTOR PRIVADO"/>
    <s v="SI"/>
    <s v="NO"/>
    <x v="0"/>
    <n v="23"/>
    <n v="-0.26288572956142736"/>
    <b v="0"/>
    <n v="-1.3343214546803215"/>
    <b v="0"/>
    <n v="444333.33"/>
    <x v="0"/>
    <n v="23"/>
  </r>
  <r>
    <n v="569"/>
    <s v="HOMBRE"/>
    <n v="179344"/>
    <s v="ASALARIADO"/>
    <s v="SECTOR PRIVADO"/>
    <s v="SI"/>
    <s v="NO"/>
    <x v="0"/>
    <n v="29"/>
    <n v="-0.58962868873102203"/>
    <b v="0"/>
    <n v="-0.91086947421749642"/>
    <b v="0"/>
    <n v="179344"/>
    <x v="0"/>
    <n v="29"/>
  </r>
  <r>
    <n v="570"/>
    <s v="MUJER"/>
    <n v="289448"/>
    <s v="TRABAJADOR INDEPENDIENTE"/>
    <s v="SECTOR PRIVADO"/>
    <s v="SI"/>
    <s v="NO"/>
    <x v="0"/>
    <n v="52"/>
    <n v="-0.45386583829319854"/>
    <b v="0"/>
    <n v="0.71236311755666615"/>
    <b v="0"/>
    <n v="289448"/>
    <x v="3"/>
    <n v="52"/>
  </r>
  <r>
    <n v="571"/>
    <s v="HOMBRE"/>
    <n v="588210"/>
    <s v="ASALARIADO"/>
    <s v="SECTOR PUBLICO"/>
    <s v="SI"/>
    <s v="NO"/>
    <x v="1"/>
    <n v="35"/>
    <n v="-8.5479760380452283E-2"/>
    <b v="0"/>
    <n v="-0.48741749375467142"/>
    <b v="0"/>
    <n v="588210"/>
    <x v="0"/>
    <n v="35"/>
  </r>
  <r>
    <n v="572"/>
    <s v="HOMBRE"/>
    <n v="336000"/>
    <s v="ASALARIADO"/>
    <s v="SECTOR PRIVADO"/>
    <s v="SI"/>
    <s v="NO"/>
    <x v="0"/>
    <n v="53"/>
    <n v="-0.39646526961647871"/>
    <b v="0"/>
    <n v="0.78293844763380371"/>
    <b v="0"/>
    <n v="336000"/>
    <x v="0"/>
    <n v="53"/>
  </r>
  <r>
    <n v="573"/>
    <s v="HOMBRE"/>
    <n v="452192.8"/>
    <s v="ASALARIADO"/>
    <s v="SECTOR PRIVADO"/>
    <s v="SI"/>
    <s v="NO"/>
    <x v="0"/>
    <n v="49"/>
    <n v="-0.25319467337699664"/>
    <b v="0"/>
    <n v="0.50063712732525367"/>
    <b v="0"/>
    <n v="452192.8"/>
    <x v="0"/>
    <n v="49"/>
  </r>
  <r>
    <n v="574"/>
    <s v="HOMBRE"/>
    <n v="360000"/>
    <s v="ASALARIADO"/>
    <s v="SECTOR PRIVADO"/>
    <s v="SI"/>
    <s v="NO"/>
    <x v="0"/>
    <n v="36"/>
    <n v="-0.36687226290911329"/>
    <b v="0"/>
    <n v="-0.41684216367753391"/>
    <b v="0"/>
    <n v="360000"/>
    <x v="0"/>
    <n v="36"/>
  </r>
  <r>
    <n v="575"/>
    <s v="MUJER"/>
    <n v="3033354.29"/>
    <s v="ASALARIADO"/>
    <s v="SECTOR PUBLICO"/>
    <s v="SI"/>
    <s v="NO"/>
    <x v="0"/>
    <n v="27"/>
    <n v="2.9294857135548091"/>
    <b v="1"/>
    <n v="-1.0520201343717714"/>
    <b v="0"/>
    <n v="3033354.29"/>
    <x v="0"/>
    <n v="27"/>
  </r>
  <r>
    <n v="576"/>
    <s v="MUJER"/>
    <n v="1176797.18"/>
    <s v="ASALARIADO"/>
    <s v="SECTOR PRIVADO"/>
    <s v="SI"/>
    <s v="NO"/>
    <x v="0"/>
    <n v="60"/>
    <n v="0.6402729215199352"/>
    <b v="0"/>
    <n v="1.2769657581737661"/>
    <b v="0"/>
    <n v="1176797.18"/>
    <x v="0"/>
    <n v="60"/>
  </r>
  <r>
    <n v="577"/>
    <s v="HOMBRE"/>
    <n v="293293"/>
    <s v="ASALARIADO"/>
    <s v="SECTOR PRIVADO"/>
    <s v="SI"/>
    <s v="NO"/>
    <x v="0"/>
    <n v="51"/>
    <n v="-0.44912479201028938"/>
    <b v="0"/>
    <n v="0.64178778747952869"/>
    <b v="0"/>
    <n v="293293"/>
    <x v="0"/>
    <n v="51"/>
  </r>
  <r>
    <n v="578"/>
    <s v="HOMBRE"/>
    <n v="297046"/>
    <s v="ASEGURADO VOLUNTARIO"/>
    <s v="SECTOR PRIVADO"/>
    <s v="SI"/>
    <s v="NO"/>
    <x v="0"/>
    <n v="30"/>
    <n v="-0.44449718558642509"/>
    <b v="0"/>
    <n v="-0.84029414414035897"/>
    <b v="0"/>
    <n v="297046"/>
    <x v="2"/>
    <n v="30"/>
  </r>
  <r>
    <n v="579"/>
    <s v="MUJER"/>
    <n v="962128.4"/>
    <s v="ASALARIADO"/>
    <s v="SECTOR PRIVADO"/>
    <s v="SI"/>
    <s v="NO"/>
    <x v="0"/>
    <n v="32"/>
    <n v="0.37557731125318727"/>
    <b v="0"/>
    <n v="-0.69914348398608395"/>
    <b v="0"/>
    <n v="962128.4"/>
    <x v="0"/>
    <n v="32"/>
  </r>
  <r>
    <n v="580"/>
    <s v="HOMBRE"/>
    <n v="800945.46"/>
    <s v="ASALARIADO"/>
    <s v="SECTOR PRIVADO"/>
    <s v="SI"/>
    <s v="NO"/>
    <x v="0"/>
    <n v="46"/>
    <n v="0.1768319852309839"/>
    <b v="0"/>
    <n v="0.28891113709384114"/>
    <b v="0"/>
    <n v="800945.46"/>
    <x v="0"/>
    <n v="46"/>
  </r>
  <r>
    <n v="581"/>
    <s v="HOMBRE"/>
    <n v="445567"/>
    <s v="TRABAJADOR INDEPENDIENTE"/>
    <s v="SECTOR PRIVADO"/>
    <s v="SI"/>
    <s v="NO"/>
    <x v="1"/>
    <n v="56"/>
    <n v="-0.26136456270373254"/>
    <b v="0"/>
    <n v="0.99466443786521619"/>
    <b v="0"/>
    <n v="445567"/>
    <x v="3"/>
    <n v="56"/>
  </r>
  <r>
    <n v="582"/>
    <s v="HOMBRE"/>
    <n v="130000"/>
    <s v="ASALARIADO"/>
    <s v="SECTOR PRIVADO"/>
    <s v="SI"/>
    <s v="NO"/>
    <x v="0"/>
    <n v="26"/>
    <n v="-0.65047191052136533"/>
    <b v="0"/>
    <n v="-1.1225954644489089"/>
    <b v="0"/>
    <n v="130000"/>
    <x v="0"/>
    <n v="26"/>
  </r>
  <r>
    <n v="583"/>
    <s v="HOMBRE"/>
    <n v="753130.72"/>
    <s v="ASALARIADO"/>
    <s v="SECTOR PRIVADO"/>
    <s v="SI"/>
    <s v="NO"/>
    <x v="0"/>
    <n v="22"/>
    <n v="0.117874405167195"/>
    <b v="0"/>
    <n v="-1.4048967847574589"/>
    <b v="0"/>
    <n v="753130.72"/>
    <x v="0"/>
    <n v="22"/>
  </r>
  <r>
    <n v="584"/>
    <s v="HOMBRE"/>
    <n v="180000"/>
    <s v="ASALARIADO"/>
    <s v="SECTOR PRIVADO"/>
    <s v="SI"/>
    <s v="NO"/>
    <x v="0"/>
    <n v="28"/>
    <n v="-0.58881981321435395"/>
    <b v="0"/>
    <n v="-0.98144480429463388"/>
    <b v="0"/>
    <n v="180000"/>
    <x v="0"/>
    <n v="28"/>
  </r>
  <r>
    <n v="585"/>
    <s v="HOMBRE"/>
    <n v="377035"/>
    <s v="TRABAJADOR INDEPENDIENTE"/>
    <s v="SECTOR PRIVADO"/>
    <s v="SI"/>
    <s v="NO"/>
    <x v="1"/>
    <n v="49"/>
    <n v="-0.34586739335661454"/>
    <b v="0"/>
    <n v="0.50063712732525367"/>
    <b v="0"/>
    <n v="377035"/>
    <x v="3"/>
    <n v="49"/>
  </r>
  <r>
    <n v="586"/>
    <s v="MUJER"/>
    <n v="308874"/>
    <s v="ASALARIADO"/>
    <s v="SECTOR PUBLICO"/>
    <s v="SI"/>
    <s v="NO"/>
    <x v="1"/>
    <n v="57"/>
    <n v="-0.42991276544747847"/>
    <b v="0"/>
    <n v="1.0652397679423538"/>
    <b v="0"/>
    <n v="308874"/>
    <x v="0"/>
    <n v="57"/>
  </r>
  <r>
    <n v="587"/>
    <s v="MUJER"/>
    <n v="1591051.5"/>
    <s v="ASALARIADO"/>
    <s v="SECTOR PUBLICO"/>
    <s v="SI"/>
    <s v="NO"/>
    <x v="0"/>
    <n v="62"/>
    <n v="1.1510658744497313"/>
    <b v="0"/>
    <n v="1.4181164183280413"/>
    <b v="0"/>
    <n v="1591051.5"/>
    <x v="0"/>
    <n v="62"/>
  </r>
  <r>
    <n v="588"/>
    <s v="HOMBRE"/>
    <n v="415503"/>
    <s v="ASALARIADO"/>
    <s v="SECTOR PRIVADO"/>
    <s v="SI"/>
    <s v="NO"/>
    <x v="0"/>
    <n v="52"/>
    <n v="-0.2984347357724923"/>
    <b v="0"/>
    <n v="0.71236311755666615"/>
    <b v="0"/>
    <n v="415503"/>
    <x v="0"/>
    <n v="52"/>
  </r>
  <r>
    <n v="589"/>
    <s v="MUJER"/>
    <n v="397559.9"/>
    <s v="ASALARIADO"/>
    <s v="SECTOR PRIVADO"/>
    <s v="SI"/>
    <s v="NO"/>
    <x v="0"/>
    <n v="21"/>
    <n v="-0.32055933071628095"/>
    <b v="0"/>
    <n v="-1.4754721148345964"/>
    <b v="0"/>
    <n v="397559.9"/>
    <x v="0"/>
    <n v="21"/>
  </r>
  <r>
    <n v="590"/>
    <s v="MUJER"/>
    <n v="1422244"/>
    <s v="PENSIONADOS EN SU PROPIO SISTEMA"/>
    <s v="SECTOR PUBLICO"/>
    <s v="SI"/>
    <s v="NO"/>
    <x v="0"/>
    <n v="77"/>
    <n v="0.94291914612666505"/>
    <b v="0"/>
    <n v="2.4767463694851037"/>
    <b v="1"/>
    <n v="1422244"/>
    <x v="1"/>
    <n v="77"/>
  </r>
  <r>
    <n v="591"/>
    <s v="MUJER"/>
    <n v="297046"/>
    <s v="ASEGURADO VOLUNTARIO"/>
    <s v="SECTOR PRIVADO"/>
    <s v="SI"/>
    <s v="NO"/>
    <x v="0"/>
    <n v="26"/>
    <n v="-0.44449718558642509"/>
    <b v="0"/>
    <n v="-1.1225954644489089"/>
    <b v="0"/>
    <n v="297046"/>
    <x v="2"/>
    <n v="26"/>
  </r>
  <r>
    <n v="592"/>
    <s v="MUJER"/>
    <n v="1039384"/>
    <s v="ASALARIADO"/>
    <s v="SECTOR PUBLICO"/>
    <s v="SI"/>
    <s v="NO"/>
    <x v="1"/>
    <n v="43"/>
    <n v="0.47083670662741811"/>
    <b v="0"/>
    <n v="7.7185146862428639E-2"/>
    <b v="0"/>
    <n v="1039384"/>
    <x v="0"/>
    <n v="43"/>
  </r>
  <r>
    <n v="593"/>
    <s v="HOMBRE"/>
    <n v="310363"/>
    <s v="ASEGURADO VOLUNTARIO"/>
    <s v="SECTOR PRIVADO"/>
    <s v="SI"/>
    <s v="NO"/>
    <x v="0"/>
    <n v="60"/>
    <n v="-0.4280767659896757"/>
    <b v="0"/>
    <n v="1.2769657581737661"/>
    <b v="0"/>
    <n v="310363"/>
    <x v="2"/>
    <n v="60"/>
  </r>
  <r>
    <n v="594"/>
    <s v="HOMBRE"/>
    <n v="1150000"/>
    <s v="ASALARIADO"/>
    <s v="SECTOR PRIVADO"/>
    <s v="SI"/>
    <s v="NO"/>
    <x v="0"/>
    <n v="37"/>
    <n v="0.60723087454166536"/>
    <b v="0"/>
    <n v="-0.3462668336003964"/>
    <b v="0"/>
    <n v="1150000"/>
    <x v="0"/>
    <n v="37"/>
  </r>
  <r>
    <n v="595"/>
    <s v="MUJER"/>
    <n v="360191"/>
    <s v="ASALARIADO"/>
    <s v="SECTOR PUBLICO"/>
    <s v="SI"/>
    <s v="NO"/>
    <x v="1"/>
    <n v="42"/>
    <n v="-0.36663675189740053"/>
    <b v="0"/>
    <n v="6.6098167852911317E-3"/>
    <b v="0"/>
    <n v="360191"/>
    <x v="0"/>
    <n v="42"/>
  </r>
  <r>
    <n v="596"/>
    <s v="HOMBRE"/>
    <n v="2183437.7799999998"/>
    <s v="ASALARIADO"/>
    <s v="SECTOR PUBLICO"/>
    <s v="SI"/>
    <s v="NO"/>
    <x v="0"/>
    <n v="43"/>
    <n v="1.8815030060077"/>
    <b v="0"/>
    <n v="7.7185146862428639E-2"/>
    <b v="0"/>
    <n v="2183437.7799999998"/>
    <x v="0"/>
    <n v="43"/>
  </r>
  <r>
    <n v="597"/>
    <s v="HOMBRE"/>
    <n v="278030"/>
    <s v="CONVENIOS ESPECIALES DE TRABAJADORES INDEPENDIENTES"/>
    <s v="SECTOR PRIVADO"/>
    <s v="SI"/>
    <s v="NO"/>
    <x v="0"/>
    <n v="53"/>
    <n v="-0.46794471123422759"/>
    <b v="0"/>
    <n v="0.78293844763380371"/>
    <b v="0"/>
    <n v="278030"/>
    <x v="4"/>
    <n v="53"/>
  </r>
  <r>
    <n v="598"/>
    <s v="MUJER"/>
    <n v="518073.51"/>
    <s v="ASALARIADO"/>
    <s v="SECTOR PRIVADO"/>
    <s v="SI"/>
    <s v="NO"/>
    <x v="0"/>
    <n v="46"/>
    <n v="-0.17196099450549679"/>
    <b v="0"/>
    <n v="0.28891113709384114"/>
    <b v="0"/>
    <n v="518073.51"/>
    <x v="0"/>
    <n v="46"/>
  </r>
  <r>
    <n v="599"/>
    <s v="HOMBRE"/>
    <n v="390486.2"/>
    <s v="ASALARIADO"/>
    <s v="SECTOR PUBLICO"/>
    <s v="SI"/>
    <s v="NO"/>
    <x v="0"/>
    <n v="51"/>
    <n v="-0.32928149953069313"/>
    <b v="0"/>
    <n v="0.64178778747952869"/>
    <b v="0"/>
    <n v="390486.2"/>
    <x v="0"/>
    <n v="51"/>
  </r>
  <r>
    <n v="600"/>
    <s v="HOMBRE"/>
    <n v="2170393.56"/>
    <s v="ASALARIADO"/>
    <s v="SECTOR PUBLICO"/>
    <s v="SI"/>
    <s v="NO"/>
    <x v="0"/>
    <n v="41"/>
    <n v="1.8654189355930191"/>
    <b v="0"/>
    <n v="-6.3965513291846368E-2"/>
    <b v="0"/>
    <n v="2170393.56"/>
    <x v="0"/>
    <n v="41"/>
  </r>
  <r>
    <n v="601"/>
    <s v="HOMBRE"/>
    <n v="299825"/>
    <s v="TRABAJADOR INDEPENDIENTE"/>
    <s v="SECTOR PRIVADO"/>
    <s v="SI"/>
    <s v="SI"/>
    <x v="1"/>
    <n v="36"/>
    <n v="-0.44107056201810141"/>
    <b v="0"/>
    <n v="-0.41684216367753391"/>
    <b v="0"/>
    <n v="299825"/>
    <x v="3"/>
    <n v="36"/>
  </r>
  <r>
    <n v="602"/>
    <s v="MUJER"/>
    <n v="273601"/>
    <s v="ASALARIADO"/>
    <s v="SECTOR PRIVADO"/>
    <s v="SI"/>
    <s v="SI"/>
    <x v="0"/>
    <n v="39"/>
    <n v="-0.47340585401368268"/>
    <b v="0"/>
    <n v="-0.20511617344612137"/>
    <b v="0"/>
    <n v="273601"/>
    <x v="0"/>
    <n v="39"/>
  </r>
  <r>
    <n v="603"/>
    <s v="HOMBRE"/>
    <n v="751546.8"/>
    <s v="ASALARIADO"/>
    <s v="SECTOR PRIVADO"/>
    <s v="SI"/>
    <s v="NO"/>
    <x v="0"/>
    <n v="29"/>
    <n v="0.11592136536786467"/>
    <b v="0"/>
    <n v="-0.91086947421749642"/>
    <b v="0"/>
    <n v="751546.8"/>
    <x v="0"/>
    <n v="29"/>
  </r>
  <r>
    <n v="604"/>
    <s v="HOMBRE"/>
    <n v="839652"/>
    <s v="TRABAJADOR INDEPENDIENTE"/>
    <s v="SECTOR PRIVADO"/>
    <s v="SI"/>
    <s v="NO"/>
    <x v="1"/>
    <n v="77"/>
    <n v="0.22455877264093846"/>
    <b v="0"/>
    <n v="2.4767463694851037"/>
    <b v="1"/>
    <n v="839652"/>
    <x v="3"/>
    <n v="77"/>
  </r>
  <r>
    <n v="605"/>
    <s v="MUJER"/>
    <n v="1742394.77"/>
    <s v="ASALARIADO"/>
    <s v="SECTOR PRIVADO"/>
    <s v="SI"/>
    <s v="NO"/>
    <x v="0"/>
    <n v="39"/>
    <n v="1.3376784746257571"/>
    <b v="0"/>
    <n v="-0.20511617344612137"/>
    <b v="0"/>
    <n v="1742394.77"/>
    <x v="0"/>
    <n v="39"/>
  </r>
  <r>
    <n v="606"/>
    <s v="HOMBRE"/>
    <n v="1008778"/>
    <s v="PENSIONADOS EN SU PROPIO SISTEMA"/>
    <s v="SECTOR PUBLICO"/>
    <s v="SI"/>
    <s v="NO"/>
    <x v="0"/>
    <n v="75"/>
    <n v="0.43309822482385035"/>
    <b v="0"/>
    <n v="2.3355957093308288"/>
    <b v="1"/>
    <n v="1008778"/>
    <x v="1"/>
    <n v="75"/>
  </r>
  <r>
    <n v="607"/>
    <s v="HOMBRE"/>
    <n v="587551.63"/>
    <s v="PENSIONADOS EN SU PROPIO SISTEMA"/>
    <s v="SECTOR PUBLICO"/>
    <s v="SI"/>
    <s v="NO"/>
    <x v="0"/>
    <n v="68"/>
    <n v="-8.6291558206532615E-2"/>
    <b v="0"/>
    <n v="1.8415683987908662"/>
    <b v="0"/>
    <n v="587551.63"/>
    <x v="1"/>
    <n v="68"/>
  </r>
  <r>
    <n v="608"/>
    <s v="MUJER"/>
    <n v="112200"/>
    <s v="ASALARIADO"/>
    <s v="SECTOR PRIVADO"/>
    <s v="SI"/>
    <s v="NO"/>
    <x v="0"/>
    <n v="53"/>
    <n v="-0.67242005716266129"/>
    <b v="0"/>
    <n v="0.78293844763380371"/>
    <b v="0"/>
    <n v="112200"/>
    <x v="0"/>
    <n v="53"/>
  </r>
  <r>
    <n v="609"/>
    <s v="MUJER"/>
    <n v="927718"/>
    <s v="ASALARIADO"/>
    <s v="SECTOR PUBLICO"/>
    <s v="SI"/>
    <s v="NO"/>
    <x v="1"/>
    <n v="29"/>
    <n v="0.33314784466972364"/>
    <b v="0"/>
    <n v="-0.91086947421749642"/>
    <b v="0"/>
    <n v="927718"/>
    <x v="0"/>
    <n v="29"/>
  </r>
  <r>
    <n v="610"/>
    <s v="HOMBRE"/>
    <n v="400166.55"/>
    <s v="ASALARIADO"/>
    <s v="SECTOR PRIVADO"/>
    <s v="SI"/>
    <s v="SI"/>
    <x v="0"/>
    <n v="31"/>
    <n v="-0.31734522192737458"/>
    <b v="0"/>
    <n v="-0.7697188140632214"/>
    <b v="0"/>
    <n v="400166.55"/>
    <x v="0"/>
    <n v="31"/>
  </r>
  <r>
    <n v="611"/>
    <s v="MUJER"/>
    <n v="1173695"/>
    <s v="PENSIONADOS EN SU PROPIO SISTEMA"/>
    <s v="SECTOR PUBLICO"/>
    <s v="SI"/>
    <s v="NO"/>
    <x v="0"/>
    <n v="71"/>
    <n v="0.63644780345545804"/>
    <b v="0"/>
    <n v="2.0532943890222786"/>
    <b v="1"/>
    <n v="1173695"/>
    <x v="1"/>
    <n v="71"/>
  </r>
  <r>
    <n v="612"/>
    <s v="MUJER"/>
    <n v="317000"/>
    <s v="ASALARIADO"/>
    <s v="SECTOR PRIVADO"/>
    <s v="SI"/>
    <s v="NO"/>
    <x v="1"/>
    <n v="39"/>
    <n v="-0.41989306659314302"/>
    <b v="0"/>
    <n v="-0.20511617344612137"/>
    <b v="0"/>
    <n v="317000"/>
    <x v="0"/>
    <n v="39"/>
  </r>
  <r>
    <n v="613"/>
    <s v="HOMBRE"/>
    <n v="369367.93"/>
    <s v="ASALARIADO"/>
    <s v="SECTOR PUBLICO"/>
    <s v="SI"/>
    <s v="NO"/>
    <x v="0"/>
    <n v="35"/>
    <n v="-0.35532121227060787"/>
    <b v="0"/>
    <n v="-0.48741749375467142"/>
    <b v="0"/>
    <n v="369367.93"/>
    <x v="0"/>
    <n v="35"/>
  </r>
  <r>
    <n v="614"/>
    <s v="MUJER"/>
    <n v="453746"/>
    <s v="PENSIONADOS EN SU PROPIO SISTEMA"/>
    <s v="SECTOR PUBLICO"/>
    <s v="SI"/>
    <s v="NO"/>
    <x v="0"/>
    <n v="81"/>
    <n v="-0.25127951262625164"/>
    <b v="0"/>
    <n v="2.759047689793654"/>
    <b v="1"/>
    <n v="453746"/>
    <x v="1"/>
    <n v="81"/>
  </r>
  <r>
    <n v="615"/>
    <s v="HOMBRE"/>
    <n v="319572"/>
    <s v="ASALARIADO"/>
    <s v="SECTOR PRIVADO"/>
    <s v="SI"/>
    <s v="SI"/>
    <x v="0"/>
    <n v="43"/>
    <n v="-0.41672168270767035"/>
    <b v="0"/>
    <n v="7.7185146862428639E-2"/>
    <b v="0"/>
    <n v="319572"/>
    <x v="0"/>
    <n v="43"/>
  </r>
  <r>
    <n v="616"/>
    <s v="HOMBRE"/>
    <n v="1486691"/>
    <s v="ASALARIADO"/>
    <s v="SECTOR PUBLICO"/>
    <s v="SI"/>
    <s v="NO"/>
    <x v="1"/>
    <n v="31"/>
    <n v="1.0223850004295643"/>
    <b v="0"/>
    <n v="-0.7697188140632214"/>
    <b v="0"/>
    <n v="1486691"/>
    <x v="0"/>
    <n v="31"/>
  </r>
  <r>
    <n v="617"/>
    <s v="HOMBRE"/>
    <n v="352881"/>
    <s v="TRABAJADOR INDEPENDIENTE"/>
    <s v="SECTOR PRIVADO"/>
    <s v="SI"/>
    <s v="NO"/>
    <x v="0"/>
    <n v="53"/>
    <n v="-0.37565028852368554"/>
    <b v="0"/>
    <n v="0.78293844763380371"/>
    <b v="0"/>
    <n v="352881"/>
    <x v="3"/>
    <n v="53"/>
  </r>
  <r>
    <n v="618"/>
    <s v="MUJER"/>
    <n v="352852"/>
    <s v="ASALARIADO"/>
    <s v="SECTOR PUBLICO"/>
    <s v="SI"/>
    <s v="NO"/>
    <x v="0"/>
    <n v="53"/>
    <n v="-0.37568604674012362"/>
    <b v="0"/>
    <n v="0.78293844763380371"/>
    <b v="0"/>
    <n v="352852"/>
    <x v="0"/>
    <n v="53"/>
  </r>
  <r>
    <n v="619"/>
    <s v="HOMBRE"/>
    <n v="223463"/>
    <s v="ASALARIADO"/>
    <s v="SECTOR PRIVADO"/>
    <s v="SI"/>
    <s v="SI"/>
    <x v="0"/>
    <n v="20"/>
    <n v="-0.53522811110926138"/>
    <b v="0"/>
    <n v="-1.5460474449117341"/>
    <b v="0"/>
    <n v="223463"/>
    <x v="0"/>
    <n v="20"/>
  </r>
  <r>
    <n v="620"/>
    <s v="HOMBRE"/>
    <n v="573400"/>
    <s v="ASALARIADO"/>
    <s v="SECTOR PRIVADO"/>
    <s v="SI"/>
    <s v="NO"/>
    <x v="0"/>
    <n v="23"/>
    <n v="-0.10374111160278902"/>
    <b v="0"/>
    <n v="-1.3343214546803215"/>
    <b v="0"/>
    <n v="573400"/>
    <x v="0"/>
    <n v="23"/>
  </r>
  <r>
    <n v="621"/>
    <s v="HOMBRE"/>
    <n v="278030"/>
    <s v="CONVENIOS ESPECIALES DE TRABAJADORES INDEPENDIENTES"/>
    <s v="SECTOR PRIVADO"/>
    <s v="SI"/>
    <s v="NO"/>
    <x v="0"/>
    <n v="78"/>
    <n v="-0.46794471123422759"/>
    <b v="0"/>
    <n v="2.5473216995622412"/>
    <b v="1"/>
    <n v="278030"/>
    <x v="4"/>
    <n v="78"/>
  </r>
  <r>
    <n v="622"/>
    <s v="MUJER"/>
    <n v="502100"/>
    <s v="TRABAJADOR INDEPENDIENTE"/>
    <s v="SECTOR PRIVADO"/>
    <s v="SI"/>
    <s v="NO"/>
    <x v="0"/>
    <n v="48"/>
    <n v="-0.19165700236258715"/>
    <b v="0"/>
    <n v="0.43006179724811616"/>
    <b v="0"/>
    <n v="502100"/>
    <x v="3"/>
    <n v="48"/>
  </r>
  <r>
    <n v="623"/>
    <s v="HOMBRE"/>
    <n v="215000"/>
    <s v="ASALARIADO"/>
    <s v="SECTOR PRIVADO"/>
    <s v="SI"/>
    <s v="NO"/>
    <x v="0"/>
    <n v="60"/>
    <n v="-0.54566334509944603"/>
    <b v="0"/>
    <n v="1.2769657581737661"/>
    <b v="0"/>
    <n v="215000"/>
    <x v="0"/>
    <n v="60"/>
  </r>
  <r>
    <n v="624"/>
    <s v="HOMBRE"/>
    <n v="367392"/>
    <s v="ASALARIADO"/>
    <s v="SECTOR PRIVADO"/>
    <s v="SI"/>
    <s v="NO"/>
    <x v="0"/>
    <n v="24"/>
    <n v="-0.35775761684324475"/>
    <b v="0"/>
    <n v="-1.263746124603184"/>
    <b v="0"/>
    <n v="367392"/>
    <x v="0"/>
    <n v="24"/>
  </r>
  <r>
    <n v="625"/>
    <s v="MUJER"/>
    <n v="150000"/>
    <s v="ASALARIADO"/>
    <s v="SECTOR PRIVADO"/>
    <s v="SI"/>
    <s v="NO"/>
    <x v="0"/>
    <n v="44"/>
    <n v="-0.62581107159856075"/>
    <b v="0"/>
    <n v="0.14776047693956615"/>
    <b v="0"/>
    <n v="150000"/>
    <x v="0"/>
    <n v="44"/>
  </r>
  <r>
    <n v="626"/>
    <s v="HOMBRE"/>
    <n v="679660.62"/>
    <s v="ASALARIADO"/>
    <s v="SECTOR PRIVADO"/>
    <s v="SI"/>
    <s v="NO"/>
    <x v="0"/>
    <n v="21"/>
    <n v="2.7282690080078002E-2"/>
    <b v="0"/>
    <n v="-1.4754721148345964"/>
    <b v="0"/>
    <n v="679660.62"/>
    <x v="0"/>
    <n v="21"/>
  </r>
  <r>
    <n v="627"/>
    <s v="HOMBRE"/>
    <n v="2796475"/>
    <s v="ASALARIADO"/>
    <s v="SECTOR PUBLICO"/>
    <s v="SI"/>
    <s v="NO"/>
    <x v="1"/>
    <n v="52"/>
    <n v="2.6374036128128941"/>
    <b v="1"/>
    <n v="0.71236311755666615"/>
    <b v="0"/>
    <n v="2796475"/>
    <x v="0"/>
    <n v="52"/>
  </r>
  <r>
    <n v="628"/>
    <s v="MUJER"/>
    <n v="359544.27"/>
    <s v="CONVENIOS ESPECIALES DE ASEGURADOS VOLUNTARIOS"/>
    <s v="SECTOR PRIVADO"/>
    <s v="SI"/>
    <s v="SI"/>
    <x v="0"/>
    <n v="46"/>
    <n v="-0.36743419711522773"/>
    <b v="0"/>
    <n v="0.28891113709384114"/>
    <b v="0"/>
    <n v="359544.27"/>
    <x v="5"/>
    <n v="46"/>
  </r>
  <r>
    <n v="629"/>
    <s v="HOMBRE"/>
    <n v="298018"/>
    <s v="ASEGURADO VOLUNTARIO"/>
    <s v="SECTOR PRIVADO"/>
    <s v="SI"/>
    <s v="NO"/>
    <x v="0"/>
    <n v="36"/>
    <n v="-0.44329866881477681"/>
    <b v="0"/>
    <n v="-0.41684216367753391"/>
    <b v="0"/>
    <n v="298018"/>
    <x v="2"/>
    <n v="36"/>
  </r>
  <r>
    <n v="630"/>
    <s v="MUJER"/>
    <n v="382136"/>
    <s v="TRABAJADOR INDEPENDIENTE"/>
    <s v="SECTOR PRIVADO"/>
    <s v="SI"/>
    <s v="NO"/>
    <x v="0"/>
    <n v="53"/>
    <n v="-0.33957764638935323"/>
    <b v="0"/>
    <n v="0.78293844763380371"/>
    <b v="0"/>
    <n v="382136"/>
    <x v="3"/>
    <n v="53"/>
  </r>
  <r>
    <n v="631"/>
    <s v="MUJER"/>
    <n v="297046"/>
    <s v="ASEGURADO VOLUNTARIO"/>
    <s v="SECTOR PRIVADO"/>
    <s v="SI"/>
    <s v="NO"/>
    <x v="1"/>
    <n v="35"/>
    <n v="-0.44449718558642509"/>
    <b v="0"/>
    <n v="-0.48741749375467142"/>
    <b v="0"/>
    <n v="297046"/>
    <x v="2"/>
    <n v="35"/>
  </r>
  <r>
    <n v="632"/>
    <s v="HOMBRE"/>
    <n v="297046"/>
    <s v="ASEGURADO VOLUNTARIO"/>
    <s v="SECTOR PRIVADO"/>
    <s v="SI"/>
    <s v="NO"/>
    <x v="0"/>
    <n v="39"/>
    <n v="-0.44449718558642509"/>
    <b v="0"/>
    <n v="-0.20511617344612137"/>
    <b v="0"/>
    <n v="297046"/>
    <x v="2"/>
    <n v="39"/>
  </r>
  <r>
    <n v="633"/>
    <s v="MUJER"/>
    <n v="347615"/>
    <s v="TRABAJADOR INDEPENDIENTE"/>
    <s v="SECTOR PRIVADO"/>
    <s v="SI"/>
    <s v="NO"/>
    <x v="0"/>
    <n v="36"/>
    <n v="-0.38214348741206"/>
    <b v="0"/>
    <n v="-0.41684216367753391"/>
    <b v="0"/>
    <n v="347615"/>
    <x v="3"/>
    <n v="36"/>
  </r>
  <r>
    <n v="634"/>
    <s v="MUJER"/>
    <n v="297044"/>
    <s v="ASEGURADO VOLUNTARIO"/>
    <s v="SECTOR PRIVADO"/>
    <s v="SI"/>
    <s v="NO"/>
    <x v="0"/>
    <n v="19"/>
    <n v="-0.44449965167031735"/>
    <b v="0"/>
    <n v="-1.6166227749888715"/>
    <b v="0"/>
    <n v="297044"/>
    <x v="2"/>
    <n v="19"/>
  </r>
  <r>
    <n v="635"/>
    <s v="MUJER"/>
    <n v="297046"/>
    <s v="ASEGURADO VOLUNTARIO"/>
    <s v="SECTOR PRIVADO"/>
    <s v="SI"/>
    <s v="NO"/>
    <x v="0"/>
    <n v="31"/>
    <n v="-0.44449718558642509"/>
    <b v="0"/>
    <n v="-0.7697188140632214"/>
    <b v="0"/>
    <n v="297046"/>
    <x v="2"/>
    <n v="31"/>
  </r>
  <r>
    <n v="636"/>
    <s v="HOMBRE"/>
    <n v="1169887"/>
    <s v="ASALARIADO"/>
    <s v="SECTOR PUBLICO"/>
    <s v="SI"/>
    <s v="NO"/>
    <x v="0"/>
    <n v="45"/>
    <n v="0.631752379724556"/>
    <b v="0"/>
    <n v="0.21833580701670366"/>
    <b v="0"/>
    <n v="1169887"/>
    <x v="0"/>
    <n v="45"/>
  </r>
  <r>
    <n v="637"/>
    <s v="HOMBRE"/>
    <n v="1253145.82"/>
    <s v="ASALARIADO"/>
    <s v="SECTOR PUBLICO"/>
    <s v="SI"/>
    <s v="NO"/>
    <x v="0"/>
    <n v="34"/>
    <n v="0.73441399717069489"/>
    <b v="0"/>
    <n v="-0.55799282383180893"/>
    <b v="0"/>
    <n v="1253145.82"/>
    <x v="0"/>
    <n v="34"/>
  </r>
  <r>
    <n v="638"/>
    <s v="HOMBRE"/>
    <n v="577032.5"/>
    <s v="ASALARIADO"/>
    <s v="SECTOR PRIVADO"/>
    <s v="SI"/>
    <s v="NO"/>
    <x v="0"/>
    <n v="53"/>
    <n v="-9.926208673343466E-2"/>
    <b v="0"/>
    <n v="0.78293844763380371"/>
    <b v="0"/>
    <n v="577032.5"/>
    <x v="0"/>
    <n v="53"/>
  </r>
  <r>
    <n v="639"/>
    <s v="HOMBRE"/>
    <n v="305704"/>
    <s v="TRABAJADOR INDEPENDIENTE"/>
    <s v="SECTOR PRIVADO"/>
    <s v="SI"/>
    <s v="NO"/>
    <x v="0"/>
    <n v="68"/>
    <n v="-0.433821508416743"/>
    <b v="0"/>
    <n v="1.8415683987908662"/>
    <b v="0"/>
    <n v="305704"/>
    <x v="3"/>
    <n v="68"/>
  </r>
  <r>
    <n v="640"/>
    <s v="MUJER"/>
    <n v="297045"/>
    <s v="ASEGURADO VOLUNTARIO"/>
    <s v="SECTOR PRIVADO"/>
    <s v="SI"/>
    <s v="NO"/>
    <x v="0"/>
    <n v="30"/>
    <n v="-0.44449841862837125"/>
    <b v="0"/>
    <n v="-0.84029414414035897"/>
    <b v="0"/>
    <n v="297045"/>
    <x v="2"/>
    <n v="30"/>
  </r>
  <r>
    <n v="641"/>
    <s v="MUJER"/>
    <n v="697711"/>
    <s v="PENSIONADOS EN SU PROPIO SISTEMA"/>
    <s v="SECTOR PUBLICO"/>
    <s v="SI"/>
    <s v="NO"/>
    <x v="0"/>
    <n v="76"/>
    <n v="4.9539565763848624E-2"/>
    <b v="0"/>
    <n v="2.4061710394079663"/>
    <b v="1"/>
    <n v="697711"/>
    <x v="1"/>
    <n v="76"/>
  </r>
  <r>
    <n v="642"/>
    <s v="HOMBRE"/>
    <n v="1611056.5"/>
    <s v="ASALARIADO"/>
    <s v="SECTOR PUBLICO"/>
    <s v="SI"/>
    <s v="NO"/>
    <x v="0"/>
    <n v="55"/>
    <n v="1.1757328785822665"/>
    <b v="0"/>
    <n v="0.92408910778807873"/>
    <b v="0"/>
    <n v="1611056.5"/>
    <x v="0"/>
    <n v="55"/>
  </r>
  <r>
    <n v="643"/>
    <s v="HOMBRE"/>
    <n v="278030"/>
    <s v="CONVENIOS ESPECIALES DE TRABAJADORES INDEPENDIENTES"/>
    <s v="SECTOR PRIVADO"/>
    <s v="SI"/>
    <s v="NO"/>
    <x v="0"/>
    <n v="26"/>
    <n v="-0.46794471123422759"/>
    <b v="0"/>
    <n v="-1.1225954644489089"/>
    <b v="0"/>
    <n v="278030"/>
    <x v="4"/>
    <n v="26"/>
  </r>
  <r>
    <n v="644"/>
    <s v="MUJER"/>
    <n v="970360"/>
    <s v="ASALARIADO"/>
    <s v="SECTOR PUBLICO"/>
    <s v="SI"/>
    <s v="NO"/>
    <x v="0"/>
    <n v="41"/>
    <n v="0.38572721933703513"/>
    <b v="0"/>
    <n v="-6.3965513291846368E-2"/>
    <b v="0"/>
    <n v="970360"/>
    <x v="0"/>
    <n v="41"/>
  </r>
  <r>
    <n v="645"/>
    <s v="MUJER"/>
    <n v="159787.23000000001"/>
    <s v="ASALARIADO"/>
    <s v="SECTOR PRIVADO"/>
    <s v="SI"/>
    <s v="NO"/>
    <x v="0"/>
    <n v="36"/>
    <n v="-0.61374300647203883"/>
    <b v="0"/>
    <n v="-0.41684216367753391"/>
    <b v="0"/>
    <n v="159787.23000000001"/>
    <x v="0"/>
    <n v="36"/>
  </r>
  <r>
    <n v="646"/>
    <s v="HOMBRE"/>
    <n v="680400"/>
    <s v="ASALARIADO"/>
    <s v="SECTOR PRIVADO"/>
    <s v="SI"/>
    <s v="NO"/>
    <x v="0"/>
    <n v="63"/>
    <n v="2.8194376634215167E-2"/>
    <b v="0"/>
    <n v="1.4886917484051787"/>
    <b v="0"/>
    <n v="680400"/>
    <x v="0"/>
    <n v="63"/>
  </r>
  <r>
    <n v="647"/>
    <s v="MUJER"/>
    <n v="1556653.39"/>
    <s v="ASALARIADO"/>
    <s v="SECTOR PRIVADO"/>
    <s v="SI"/>
    <s v="NO"/>
    <x v="0"/>
    <n v="44"/>
    <n v="1.1086515619517856"/>
    <b v="0"/>
    <n v="0.14776047693956615"/>
    <b v="0"/>
    <n v="1556653.39"/>
    <x v="0"/>
    <n v="44"/>
  </r>
  <r>
    <n v="648"/>
    <s v="MUJER"/>
    <n v="280000"/>
    <s v="ASALARIADO"/>
    <s v="SECTOR PRIVADO"/>
    <s v="SI"/>
    <s v="SI"/>
    <x v="0"/>
    <n v="59"/>
    <n v="-0.46551561860033136"/>
    <b v="0"/>
    <n v="1.2063904280966287"/>
    <b v="0"/>
    <n v="280000"/>
    <x v="0"/>
    <n v="59"/>
  </r>
  <r>
    <n v="649"/>
    <s v="HOMBRE"/>
    <n v="311895"/>
    <s v="TRABAJADOR INDEPENDIENTE"/>
    <s v="SECTOR PRIVADO"/>
    <s v="SI"/>
    <s v="NO"/>
    <x v="1"/>
    <n v="41"/>
    <n v="-0.42618774572818885"/>
    <b v="0"/>
    <n v="-6.3965513291846368E-2"/>
    <b v="0"/>
    <n v="311895"/>
    <x v="3"/>
    <n v="41"/>
  </r>
  <r>
    <n v="650"/>
    <s v="HOMBRE"/>
    <n v="297046"/>
    <s v="ASEGURADO VOLUNTARIO"/>
    <s v="SECTOR PRIVADO"/>
    <s v="NO"/>
    <s v="SI"/>
    <x v="0"/>
    <n v="71"/>
    <n v="-0.44449718558642509"/>
    <b v="0"/>
    <n v="2.0532943890222786"/>
    <b v="1"/>
    <n v="297046"/>
    <x v="2"/>
    <n v="71"/>
  </r>
  <r>
    <n v="651"/>
    <s v="MUJER"/>
    <n v="540000"/>
    <s v="ASALARIADO"/>
    <s v="SECTOR PRIVADO"/>
    <s v="SI"/>
    <s v="NO"/>
    <x v="0"/>
    <n v="26"/>
    <n v="-0.14492471260387257"/>
    <b v="0"/>
    <n v="-1.1225954644489089"/>
    <b v="0"/>
    <n v="540000"/>
    <x v="0"/>
    <n v="26"/>
  </r>
  <r>
    <n v="652"/>
    <s v="MUJER"/>
    <n v="312690"/>
    <s v="ASALARIADO"/>
    <s v="SECTOR PUBLICO"/>
    <s v="SI"/>
    <s v="NO"/>
    <x v="0"/>
    <n v="57"/>
    <n v="-0.42520747738100739"/>
    <b v="0"/>
    <n v="1.0652397679423538"/>
    <b v="0"/>
    <n v="312690"/>
    <x v="0"/>
    <n v="57"/>
  </r>
  <r>
    <n v="653"/>
    <s v="HOMBRE"/>
    <n v="216975"/>
    <s v="ASALARIADO"/>
    <s v="SECTOR PRIVADO"/>
    <s v="SI"/>
    <s v="NO"/>
    <x v="0"/>
    <n v="32"/>
    <n v="-0.54322808725581917"/>
    <b v="0"/>
    <n v="-0.69914348398608395"/>
    <b v="0"/>
    <n v="216975"/>
    <x v="0"/>
    <n v="32"/>
  </r>
  <r>
    <n v="654"/>
    <s v="HOMBRE"/>
    <n v="254494.92"/>
    <s v="ASALARIADO"/>
    <s v="SECTOR PUBLICO"/>
    <s v="SI"/>
    <s v="NO"/>
    <x v="0"/>
    <n v="31"/>
    <n v="-0.49696445207999346"/>
    <b v="0"/>
    <n v="-0.7697188140632214"/>
    <b v="0"/>
    <n v="254494.92"/>
    <x v="0"/>
    <n v="31"/>
  </r>
  <r>
    <n v="655"/>
    <s v="HOMBRE"/>
    <n v="278030"/>
    <s v="CONVENIOS ESPECIALES DE TRABAJADORES INDEPENDIENTES"/>
    <s v="SECTOR PRIVADO"/>
    <s v="SI"/>
    <s v="SI"/>
    <x v="0"/>
    <n v="38"/>
    <n v="-0.46794471123422759"/>
    <b v="0"/>
    <n v="-0.27569150352325889"/>
    <b v="0"/>
    <n v="278030"/>
    <x v="4"/>
    <n v="38"/>
  </r>
  <r>
    <n v="656"/>
    <s v="HOMBRE"/>
    <n v="291178.01"/>
    <s v="ASALARIADO"/>
    <s v="SECTOR PRIVADO"/>
    <s v="SI"/>
    <s v="NO"/>
    <x v="0"/>
    <n v="34"/>
    <n v="-0.45173266339595647"/>
    <b v="0"/>
    <n v="-0.55799282383180893"/>
    <b v="0"/>
    <n v="291178.01"/>
    <x v="0"/>
    <n v="34"/>
  </r>
  <r>
    <n v="657"/>
    <s v="HOMBRE"/>
    <n v="1181901"/>
    <s v="ASALARIADO"/>
    <s v="SECTOR PUBLICO"/>
    <s v="SI"/>
    <s v="NO"/>
    <x v="0"/>
    <n v="55"/>
    <n v="0.64656614566548476"/>
    <b v="0"/>
    <n v="0.92408910778807873"/>
    <b v="0"/>
    <n v="1181901"/>
    <x v="0"/>
    <n v="55"/>
  </r>
  <r>
    <n v="658"/>
    <s v="HOMBRE"/>
    <n v="494539.06"/>
    <s v="ASALARIADO"/>
    <s v="SECTOR PRIVADO"/>
    <s v="SI"/>
    <s v="SI"/>
    <x v="0"/>
    <n v="39"/>
    <n v="-0.20097995853483663"/>
    <b v="0"/>
    <n v="-0.20511617344612137"/>
    <b v="0"/>
    <n v="494539.06"/>
    <x v="0"/>
    <n v="39"/>
  </r>
  <r>
    <n v="659"/>
    <s v="MUJER"/>
    <n v="299647"/>
    <s v="ASEGURADO VOLUNTARIO"/>
    <s v="SECTOR PRIVADO"/>
    <s v="SI"/>
    <s v="NO"/>
    <x v="0"/>
    <n v="51"/>
    <n v="-0.44129004348451434"/>
    <b v="0"/>
    <n v="0.64178778747952869"/>
    <b v="0"/>
    <n v="299647"/>
    <x v="2"/>
    <n v="51"/>
  </r>
  <r>
    <n v="660"/>
    <s v="HOMBRE"/>
    <n v="386161"/>
    <s v="TRABAJADOR INDEPENDIENTE"/>
    <s v="SECTOR PRIVADO"/>
    <s v="SI"/>
    <s v="NO"/>
    <x v="1"/>
    <n v="49"/>
    <n v="-0.33461465255613881"/>
    <b v="0"/>
    <n v="0.50063712732525367"/>
    <b v="0"/>
    <n v="386161"/>
    <x v="3"/>
    <n v="49"/>
  </r>
  <r>
    <n v="661"/>
    <s v="HOMBRE"/>
    <n v="300000"/>
    <s v="TRABAJADOR INDEPENDIENTE"/>
    <s v="SECTOR PRIVADO"/>
    <s v="SI"/>
    <s v="NO"/>
    <x v="0"/>
    <n v="30"/>
    <n v="-0.44085477967752684"/>
    <b v="0"/>
    <n v="-0.84029414414035897"/>
    <b v="0"/>
    <n v="300000"/>
    <x v="3"/>
    <n v="30"/>
  </r>
  <r>
    <n v="662"/>
    <s v="HOMBRE"/>
    <n v="2425879.86"/>
    <s v="ASALARIADO"/>
    <s v="SECTOR PRIVADO"/>
    <s v="SI"/>
    <s v="NO"/>
    <x v="0"/>
    <n v="31"/>
    <n v="2.1804442601571843"/>
    <b v="1"/>
    <n v="-0.7697188140632214"/>
    <b v="0"/>
    <n v="2425879.86"/>
    <x v="0"/>
    <n v="31"/>
  </r>
  <r>
    <n v="663"/>
    <s v="HOMBRE"/>
    <n v="552616.01"/>
    <s v="ASALARIADO"/>
    <s v="SECTOR PRIVADO"/>
    <s v="SI"/>
    <s v="NO"/>
    <x v="0"/>
    <n v="30"/>
    <n v="-0.129368643080948"/>
    <b v="0"/>
    <n v="-0.84029414414035897"/>
    <b v="0"/>
    <n v="552616.01"/>
    <x v="0"/>
    <n v="30"/>
  </r>
  <r>
    <n v="664"/>
    <s v="HOMBRE"/>
    <n v="454965.33"/>
    <s v="ASALARIADO"/>
    <s v="SECTOR PRIVADO"/>
    <s v="SI"/>
    <s v="NO"/>
    <x v="1"/>
    <n v="48"/>
    <n v="-0.24977602759006445"/>
    <b v="0"/>
    <n v="0.43006179724811616"/>
    <b v="0"/>
    <n v="454965.33"/>
    <x v="0"/>
    <n v="48"/>
  </r>
  <r>
    <n v="665"/>
    <s v="MUJER"/>
    <n v="834260"/>
    <s v="ASALARIADO"/>
    <s v="SECTOR PUBLICO"/>
    <s v="SI"/>
    <s v="NO"/>
    <x v="1"/>
    <n v="42"/>
    <n v="0.21791021046735037"/>
    <b v="0"/>
    <n v="6.6098167852911317E-3"/>
    <b v="0"/>
    <n v="834260"/>
    <x v="0"/>
    <n v="42"/>
  </r>
  <r>
    <n v="666"/>
    <s v="HOMBRE"/>
    <n v="329950"/>
    <s v="TRABAJADOR INDEPENDIENTE"/>
    <s v="SECTOR PRIVADO"/>
    <s v="SI"/>
    <s v="NO"/>
    <x v="1"/>
    <n v="41"/>
    <n v="-0.40392517339062706"/>
    <b v="0"/>
    <n v="-6.3965513291846368E-2"/>
    <b v="0"/>
    <n v="329950"/>
    <x v="3"/>
    <n v="41"/>
  </r>
  <r>
    <n v="667"/>
    <s v="HOMBRE"/>
    <n v="11.98"/>
    <s v="ASALARIADO"/>
    <s v="SECTOR PRIVADO"/>
    <s v="SI"/>
    <s v="NO"/>
    <x v="0"/>
    <n v="25"/>
    <n v="-0.81075259167707991"/>
    <b v="0"/>
    <n v="-1.1931707945260464"/>
    <b v="0"/>
    <n v="11.98"/>
    <x v="0"/>
    <n v="25"/>
  </r>
  <r>
    <n v="668"/>
    <s v="MUJER"/>
    <n v="293333.33"/>
    <s v="ASALARIADO"/>
    <s v="SECTOR PRIVADO"/>
    <s v="SI"/>
    <s v="NO"/>
    <x v="0"/>
    <n v="24"/>
    <n v="-0.44907506342860148"/>
    <b v="0"/>
    <n v="-1.263746124603184"/>
    <b v="0"/>
    <n v="293333.33"/>
    <x v="0"/>
    <n v="24"/>
  </r>
  <r>
    <n v="669"/>
    <s v="HOMBRE"/>
    <n v="580000"/>
    <s v="ASALARIADO"/>
    <s v="SECTOR PRIVADO"/>
    <s v="SI"/>
    <s v="NO"/>
    <x v="0"/>
    <n v="36"/>
    <n v="-9.5603034758263539E-2"/>
    <b v="0"/>
    <n v="-0.41684216367753391"/>
    <b v="0"/>
    <n v="580000"/>
    <x v="0"/>
    <n v="36"/>
  </r>
  <r>
    <n v="670"/>
    <s v="MUJER"/>
    <n v="817600"/>
    <s v="ASALARIADO"/>
    <s v="SECTOR PRIVADO"/>
    <s v="SI"/>
    <s v="NO"/>
    <x v="0"/>
    <n v="38"/>
    <n v="0.19736773164465418"/>
    <b v="0"/>
    <n v="-0.27569150352325889"/>
    <b v="0"/>
    <n v="817600"/>
    <x v="0"/>
    <n v="38"/>
  </r>
  <r>
    <n v="671"/>
    <s v="MUJER"/>
    <n v="380590.81"/>
    <s v="ASALARIADO"/>
    <s v="SECTOR PRIVADO"/>
    <s v="SI"/>
    <s v="NO"/>
    <x v="0"/>
    <n v="33"/>
    <n v="-0.34148293047410966"/>
    <b v="0"/>
    <n v="-0.62856815390894638"/>
    <b v="0"/>
    <n v="380590.81"/>
    <x v="0"/>
    <n v="33"/>
  </r>
  <r>
    <n v="672"/>
    <s v="MUJER"/>
    <n v="278868"/>
    <s v="ASALARIADO"/>
    <s v="SECTOR PRIVADO"/>
    <s v="SI"/>
    <s v="NO"/>
    <x v="0"/>
    <n v="22"/>
    <n v="-0.46691142208336212"/>
    <b v="0"/>
    <n v="-1.4048967847574589"/>
    <b v="0"/>
    <n v="278868"/>
    <x v="0"/>
    <n v="22"/>
  </r>
  <r>
    <n v="673"/>
    <s v="HOMBRE"/>
    <n v="600538.5"/>
    <s v="ASALARIADO"/>
    <s v="SECTOR PRIVADO"/>
    <s v="SI"/>
    <s v="NO"/>
    <x v="0"/>
    <n v="27"/>
    <n v="-7.0278202747462507E-2"/>
    <b v="0"/>
    <n v="-1.0520201343717714"/>
    <b v="0"/>
    <n v="600538.5"/>
    <x v="0"/>
    <n v="27"/>
  </r>
  <r>
    <n v="674"/>
    <s v="HOMBRE"/>
    <n v="4764816.1399999997"/>
    <s v="ASALARIADO"/>
    <s v="SECTOR PRIVADO"/>
    <s v="SI"/>
    <s v="SI"/>
    <x v="0"/>
    <n v="53"/>
    <n v="5.0644508027463653"/>
    <b v="1"/>
    <n v="0.78293844763380371"/>
    <b v="0"/>
    <n v="4764816.1399999997"/>
    <x v="0"/>
    <n v="53"/>
  </r>
  <r>
    <n v="675"/>
    <s v="HOMBRE"/>
    <n v="278035"/>
    <s v="ASEGURADO VOLUNTARIO"/>
    <s v="SECTOR PRIVADO"/>
    <s v="SI"/>
    <s v="NO"/>
    <x v="1"/>
    <n v="54"/>
    <n v="-0.46793854602449692"/>
    <b v="0"/>
    <n v="0.85351377771094117"/>
    <b v="0"/>
    <n v="278035"/>
    <x v="2"/>
    <n v="54"/>
  </r>
  <r>
    <n v="676"/>
    <s v="MUJER"/>
    <n v="5215081"/>
    <s v="ASALARIADO"/>
    <s v="SECTOR PUBLICO"/>
    <s v="SI"/>
    <s v="NO"/>
    <x v="0"/>
    <n v="65"/>
    <n v="5.6196462619993222"/>
    <b v="1"/>
    <n v="1.6298424085594538"/>
    <b v="0"/>
    <n v="5215081"/>
    <x v="0"/>
    <n v="65"/>
  </r>
  <r>
    <n v="677"/>
    <s v="HOMBRE"/>
    <n v="319600"/>
    <s v="ASALARIADO"/>
    <s v="SECTOR PRIVADO"/>
    <s v="SI"/>
    <s v="NO"/>
    <x v="0"/>
    <n v="61"/>
    <n v="-0.41668715753317842"/>
    <b v="0"/>
    <n v="1.3475410882509038"/>
    <b v="0"/>
    <n v="319600"/>
    <x v="0"/>
    <n v="61"/>
  </r>
  <r>
    <n v="678"/>
    <s v="MUJER"/>
    <n v="152460"/>
    <s v="ASALARIADO"/>
    <s v="SECTOR PRIVADO"/>
    <s v="SI"/>
    <s v="NO"/>
    <x v="0"/>
    <n v="65"/>
    <n v="-0.6227777884110558"/>
    <b v="0"/>
    <n v="1.6298424085594538"/>
    <b v="0"/>
    <n v="152460"/>
    <x v="0"/>
    <n v="65"/>
  </r>
  <r>
    <n v="679"/>
    <s v="HOMBRE"/>
    <n v="608941"/>
    <s v="TRABAJADOR INDEPENDIENTE"/>
    <s v="SECTOR PRIVADO"/>
    <s v="SI"/>
    <s v="NO"/>
    <x v="1"/>
    <n v="45"/>
    <n v="-5.991756779501925E-2"/>
    <b v="0"/>
    <n v="0.21833580701670366"/>
    <b v="0"/>
    <n v="608941"/>
    <x v="3"/>
    <n v="45"/>
  </r>
  <r>
    <n v="680"/>
    <s v="MUJER"/>
    <n v="454962.33"/>
    <s v="ASALARIADO"/>
    <s v="SECTOR PRIVADO"/>
    <s v="SI"/>
    <s v="NO"/>
    <x v="0"/>
    <n v="44"/>
    <n v="-0.24977972671590287"/>
    <b v="0"/>
    <n v="0.14776047693956615"/>
    <b v="0"/>
    <n v="454962.33"/>
    <x v="0"/>
    <n v="44"/>
  </r>
  <r>
    <n v="681"/>
    <s v="HOMBRE"/>
    <n v="458557"/>
    <s v="TRABAJADOR INDEPENDIENTE"/>
    <s v="SECTOR PRIVADO"/>
    <s v="SI"/>
    <s v="NO"/>
    <x v="0"/>
    <n v="54"/>
    <n v="-0.24534734782337103"/>
    <b v="0"/>
    <n v="0.85351377771094117"/>
    <b v="0"/>
    <n v="458557"/>
    <x v="3"/>
    <n v="54"/>
  </r>
  <r>
    <n v="682"/>
    <s v="MUJER"/>
    <n v="791538.55"/>
    <s v="ASALARIADO"/>
    <s v="SECTOR PUBLICO"/>
    <s v="SI"/>
    <s v="NO"/>
    <x v="0"/>
    <n v="40"/>
    <n v="0.16523287061741807"/>
    <b v="0"/>
    <n v="-0.13454084336898386"/>
    <b v="0"/>
    <n v="791538.55"/>
    <x v="0"/>
    <n v="40"/>
  </r>
  <r>
    <n v="683"/>
    <s v="HOMBRE"/>
    <n v="240000"/>
    <s v="ASALARIADO"/>
    <s v="SECTOR PRIVADO"/>
    <s v="SI"/>
    <s v="NO"/>
    <x v="0"/>
    <n v="18"/>
    <n v="-0.51483729644594045"/>
    <b v="0"/>
    <n v="-1.687198105066009"/>
    <b v="0"/>
    <n v="240000"/>
    <x v="0"/>
    <n v="18"/>
  </r>
  <r>
    <n v="684"/>
    <s v="HOMBRE"/>
    <n v="278030"/>
    <s v="CONVENIOS ESPECIALES DE TRABAJADORES INDEPENDIENTES"/>
    <s v="SECTOR PRIVADO"/>
    <s v="SI"/>
    <s v="NO"/>
    <x v="0"/>
    <n v="52"/>
    <n v="-0.46794471123422759"/>
    <b v="0"/>
    <n v="0.71236311755666615"/>
    <b v="0"/>
    <n v="278030"/>
    <x v="4"/>
    <n v="52"/>
  </r>
  <r>
    <n v="685"/>
    <s v="MUJER"/>
    <n v="2115710.04"/>
    <s v="ASALARIADO"/>
    <s v="SECTOR PUBLICO"/>
    <s v="SI"/>
    <s v="NO"/>
    <x v="0"/>
    <n v="46"/>
    <n v="1.7979918616704211"/>
    <b v="0"/>
    <n v="0.28891113709384114"/>
    <b v="0"/>
    <n v="2115710.04"/>
    <x v="0"/>
    <n v="46"/>
  </r>
  <r>
    <n v="686"/>
    <s v="MUJER"/>
    <n v="450000"/>
    <s v="ASALARIADO"/>
    <s v="SECTOR PRIVADO"/>
    <s v="SI"/>
    <s v="NO"/>
    <x v="0"/>
    <n v="21"/>
    <n v="-0.25589848775649293"/>
    <b v="0"/>
    <n v="-1.4754721148345964"/>
    <b v="0"/>
    <n v="450000"/>
    <x v="0"/>
    <n v="21"/>
  </r>
  <r>
    <n v="687"/>
    <s v="HOMBRE"/>
    <n v="594527"/>
    <s v="TRABAJADOR INDEPENDIENTE"/>
    <s v="SECTOR PRIVADO"/>
    <s v="SI"/>
    <s v="NO"/>
    <x v="1"/>
    <n v="53"/>
    <n v="-7.7690634406684472E-2"/>
    <b v="0"/>
    <n v="0.78293844763380371"/>
    <b v="0"/>
    <n v="594527"/>
    <x v="3"/>
    <n v="53"/>
  </r>
  <r>
    <n v="688"/>
    <s v="HOMBRE"/>
    <n v="311895"/>
    <s v="TRABAJADOR INDEPENDIENTE"/>
    <s v="SECTOR PRIVADO"/>
    <s v="SI"/>
    <s v="NO"/>
    <x v="1"/>
    <n v="37"/>
    <n v="-0.42618774572818885"/>
    <b v="0"/>
    <n v="-0.3462668336003964"/>
    <b v="0"/>
    <n v="311895"/>
    <x v="3"/>
    <n v="37"/>
  </r>
  <r>
    <n v="689"/>
    <s v="MUJER"/>
    <n v="360000"/>
    <s v="ASALARIADO"/>
    <s v="SECTOR PRIVADO"/>
    <s v="SI"/>
    <s v="NO"/>
    <x v="0"/>
    <n v="52"/>
    <n v="-0.36687226290911329"/>
    <b v="0"/>
    <n v="0.71236311755666615"/>
    <b v="0"/>
    <n v="360000"/>
    <x v="0"/>
    <n v="52"/>
  </r>
  <r>
    <n v="690"/>
    <s v="MUJER"/>
    <n v="369131"/>
    <s v="TRABAJADOR INDEPENDIENTE"/>
    <s v="SECTOR PRIVADO"/>
    <s v="SI"/>
    <s v="NO"/>
    <x v="0"/>
    <n v="47"/>
    <n v="-0.35561335689890688"/>
    <b v="0"/>
    <n v="0.35948646717097865"/>
    <b v="0"/>
    <n v="369131"/>
    <x v="3"/>
    <n v="47"/>
  </r>
  <r>
    <n v="691"/>
    <s v="MUJER"/>
    <n v="1041736"/>
    <s v="ASALARIADO"/>
    <s v="SECTOR PRIVADO"/>
    <s v="SI"/>
    <s v="NO"/>
    <x v="0"/>
    <n v="24"/>
    <n v="0.47373682128473993"/>
    <b v="0"/>
    <n v="-1.263746124603184"/>
    <b v="0"/>
    <n v="1041736"/>
    <x v="0"/>
    <n v="24"/>
  </r>
  <r>
    <n v="692"/>
    <s v="HOMBRE"/>
    <n v="311895"/>
    <s v="TRABAJADOR INDEPENDIENTE"/>
    <s v="SECTOR PRIVADO"/>
    <s v="SI"/>
    <s v="NO"/>
    <x v="0"/>
    <n v="40"/>
    <n v="-0.42618774572818885"/>
    <b v="0"/>
    <n v="-0.13454084336898386"/>
    <b v="0"/>
    <n v="311895"/>
    <x v="3"/>
    <n v="40"/>
  </r>
  <r>
    <n v="693"/>
    <s v="HOMBRE"/>
    <n v="1256604.3"/>
    <s v="ASALARIADO"/>
    <s v="SECTOR PUBLICO"/>
    <s v="SI"/>
    <s v="NO"/>
    <x v="0"/>
    <n v="36"/>
    <n v="0.73867844808058192"/>
    <b v="0"/>
    <n v="-0.41684216367753391"/>
    <b v="0"/>
    <n v="1256604.3"/>
    <x v="0"/>
    <n v="36"/>
  </r>
  <r>
    <n v="694"/>
    <s v="HOMBRE"/>
    <n v="292181.09999999998"/>
    <s v="ASALARIADO"/>
    <s v="SECTOR PRIVADO"/>
    <s v="SI"/>
    <s v="NO"/>
    <x v="0"/>
    <n v="42"/>
    <n v="-0.45049581135020272"/>
    <b v="0"/>
    <n v="6.6098167852911317E-3"/>
    <b v="0"/>
    <n v="292181.09999999998"/>
    <x v="0"/>
    <n v="42"/>
  </r>
  <r>
    <n v="695"/>
    <s v="HOMBRE"/>
    <n v="643426.84"/>
    <s v="ASALARIADO"/>
    <s v="SECTOR PUBLICO"/>
    <s v="SI"/>
    <s v="NO"/>
    <x v="0"/>
    <n v="34"/>
    <n v="-1.7395080527138836E-2"/>
    <b v="0"/>
    <n v="-0.55799282383180893"/>
    <b v="0"/>
    <n v="643426.84"/>
    <x v="0"/>
    <n v="34"/>
  </r>
  <r>
    <n v="696"/>
    <s v="HOMBRE"/>
    <n v="377730.1"/>
    <s v="ASALARIADO"/>
    <s v="SECTOR PRIVADO"/>
    <s v="SI"/>
    <s v="NO"/>
    <x v="0"/>
    <n v="43"/>
    <n v="-0.34501030589985249"/>
    <b v="0"/>
    <n v="7.7185146862428639E-2"/>
    <b v="0"/>
    <n v="377730.1"/>
    <x v="0"/>
    <n v="43"/>
  </r>
  <r>
    <n v="697"/>
    <s v="HOMBRE"/>
    <n v="326653"/>
    <s v="ASALARIADO"/>
    <s v="SECTOR PRIVADO"/>
    <s v="SI"/>
    <s v="NO"/>
    <x v="0"/>
    <n v="53"/>
    <n v="-0.40799051268705139"/>
    <b v="0"/>
    <n v="0.78293844763380371"/>
    <b v="0"/>
    <n v="326653"/>
    <x v="0"/>
    <n v="53"/>
  </r>
  <r>
    <n v="698"/>
    <s v="HOMBRE"/>
    <n v="814289.32"/>
    <s v="ASALARIADO"/>
    <s v="SECTOR PRIVADO"/>
    <s v="SI"/>
    <s v="NO"/>
    <x v="0"/>
    <n v="36"/>
    <n v="0.1932855243344066"/>
    <b v="0"/>
    <n v="-0.41684216367753391"/>
    <b v="0"/>
    <n v="814289.32"/>
    <x v="0"/>
    <n v="36"/>
  </r>
  <r>
    <n v="699"/>
    <s v="HOMBRE"/>
    <n v="800000"/>
    <s v="ASALARIADO"/>
    <s v="SECTOR PRIVADO"/>
    <s v="SI"/>
    <s v="NO"/>
    <x v="0"/>
    <n v="25"/>
    <n v="0.17566619339258621"/>
    <b v="0"/>
    <n v="-1.1931707945260464"/>
    <b v="0"/>
    <n v="800000"/>
    <x v="0"/>
    <n v="25"/>
  </r>
  <r>
    <n v="700"/>
    <s v="HOMBRE"/>
    <n v="127421.77"/>
    <s v="ASALARIADO"/>
    <s v="SECTOR PRIVADO"/>
    <s v="SI"/>
    <s v="NO"/>
    <x v="0"/>
    <n v="49"/>
    <n v="-0.65365097625816238"/>
    <b v="0"/>
    <n v="0.50063712732525367"/>
    <b v="0"/>
    <n v="127421.77"/>
    <x v="0"/>
    <n v="49"/>
  </r>
  <r>
    <n v="701"/>
    <s v="HOMBRE"/>
    <n v="278030"/>
    <s v="CONVENIOS ESPECIALES DE TRABAJADORES INDEPENDIENTES"/>
    <s v="SECTOR PRIVADO"/>
    <s v="SI"/>
    <s v="NO"/>
    <x v="0"/>
    <n v="40"/>
    <n v="-0.46794471123422759"/>
    <b v="0"/>
    <n v="-0.13454084336898386"/>
    <b v="0"/>
    <n v="278030"/>
    <x v="4"/>
    <n v="40"/>
  </r>
  <r>
    <n v="702"/>
    <s v="HOMBRE"/>
    <n v="1120849.99"/>
    <s v="PENSIONADOS EN SU PROPIO SISTEMA"/>
    <s v="SECTOR PUBLICO"/>
    <s v="SI"/>
    <s v="NO"/>
    <x v="0"/>
    <n v="63"/>
    <n v="0.5712876894812583"/>
    <b v="0"/>
    <n v="1.4886917484051787"/>
    <b v="0"/>
    <n v="1120849.99"/>
    <x v="1"/>
    <n v="63"/>
  </r>
  <r>
    <n v="703"/>
    <s v="MUJER"/>
    <n v="297078"/>
    <s v="ASALARIADO"/>
    <s v="SECTOR PRIVADO"/>
    <s v="SI"/>
    <s v="NO"/>
    <x v="0"/>
    <n v="26"/>
    <n v="-0.44445772824414859"/>
    <b v="0"/>
    <n v="-1.1225954644489089"/>
    <b v="0"/>
    <n v="297078"/>
    <x v="0"/>
    <n v="26"/>
  </r>
  <r>
    <n v="704"/>
    <s v="MUJER"/>
    <n v="890323"/>
    <s v="ASALARIADO"/>
    <s v="SECTOR PUBLICO"/>
    <s v="SI"/>
    <s v="NO"/>
    <x v="0"/>
    <n v="39"/>
    <n v="0.28703824109380988"/>
    <b v="0"/>
    <n v="-0.20511617344612137"/>
    <b v="0"/>
    <n v="890323"/>
    <x v="0"/>
    <n v="39"/>
  </r>
  <r>
    <n v="705"/>
    <s v="HOMBRE"/>
    <n v="387953"/>
    <s v="TRABAJADOR INDEPENDIENTE"/>
    <s v="SECTOR PRIVADO"/>
    <s v="SI"/>
    <s v="SI"/>
    <x v="1"/>
    <n v="39"/>
    <n v="-0.33240504138865556"/>
    <b v="0"/>
    <n v="-0.20511617344612137"/>
    <b v="0"/>
    <n v="387953"/>
    <x v="3"/>
    <n v="39"/>
  </r>
  <r>
    <n v="706"/>
    <s v="HOMBRE"/>
    <n v="148360"/>
    <s v="ASALARIADO"/>
    <s v="SECTOR PRIVADO"/>
    <s v="SI"/>
    <s v="NO"/>
    <x v="0"/>
    <n v="58"/>
    <n v="-0.6278332603902308"/>
    <b v="0"/>
    <n v="1.1358150980194912"/>
    <b v="0"/>
    <n v="148360"/>
    <x v="0"/>
    <n v="58"/>
  </r>
  <r>
    <n v="707"/>
    <s v="MUJER"/>
    <n v="337511.75"/>
    <s v="ASALARIADO"/>
    <s v="SECTOR PUBLICO"/>
    <s v="SI"/>
    <s v="NO"/>
    <x v="0"/>
    <n v="30"/>
    <n v="-0.39460121845440121"/>
    <b v="0"/>
    <n v="-0.84029414414035897"/>
    <b v="0"/>
    <n v="337511.75"/>
    <x v="0"/>
    <n v="30"/>
  </r>
  <r>
    <n v="708"/>
    <s v="MUJER"/>
    <n v="223874"/>
    <s v="ASALARIADO"/>
    <s v="SECTOR PRIVADO"/>
    <s v="SI"/>
    <s v="NO"/>
    <x v="0"/>
    <n v="58"/>
    <n v="-0.53472133086939766"/>
    <b v="0"/>
    <n v="1.1358150980194912"/>
    <b v="0"/>
    <n v="223874"/>
    <x v="0"/>
    <n v="58"/>
  </r>
  <r>
    <n v="709"/>
    <s v="HOMBRE"/>
    <n v="351531.84"/>
    <s v="ASALARIADO"/>
    <s v="SECTOR PRIVADO"/>
    <s v="SI"/>
    <s v="NO"/>
    <x v="0"/>
    <n v="26"/>
    <n v="-0.37731385939574008"/>
    <b v="0"/>
    <n v="-1.1225954644489089"/>
    <b v="0"/>
    <n v="351531.84"/>
    <x v="0"/>
    <n v="26"/>
  </r>
  <r>
    <n v="710"/>
    <s v="MUJER"/>
    <n v="300018"/>
    <s v="TRABAJADOR INDEPENDIENTE"/>
    <s v="SECTOR PRIVADO"/>
    <s v="SI"/>
    <s v="SI"/>
    <x v="1"/>
    <n v="38"/>
    <n v="-0.44083258492249633"/>
    <b v="0"/>
    <n v="-0.27569150352325889"/>
    <b v="0"/>
    <n v="300018"/>
    <x v="3"/>
    <n v="38"/>
  </r>
  <r>
    <n v="711"/>
    <s v="HOMBRE"/>
    <n v="8081401.7800000003"/>
    <s v="ASALARIADO"/>
    <s v="SECTOR PRIVADO"/>
    <s v="SI"/>
    <s v="NO"/>
    <x v="0"/>
    <n v="34"/>
    <n v="9.1539400148326937"/>
    <b v="1"/>
    <n v="-0.55799282383180893"/>
    <b v="0"/>
    <n v="8081401.7800000003"/>
    <x v="0"/>
    <n v="34"/>
  </r>
  <r>
    <n v="712"/>
    <s v="MUJER"/>
    <n v="244860"/>
    <s v="ASALARIADO"/>
    <s v="SECTOR PRIVADO"/>
    <s v="SI"/>
    <s v="NO"/>
    <x v="0"/>
    <n v="56"/>
    <n v="-0.50884471258769892"/>
    <b v="0"/>
    <n v="0.99466443786521619"/>
    <b v="0"/>
    <n v="244860"/>
    <x v="0"/>
    <n v="56"/>
  </r>
  <r>
    <n v="713"/>
    <s v="HOMBRE"/>
    <n v="278030.99"/>
    <s v="CONVENIOS ESPECIALES DE TRABAJADORES INDEPENDIENTES"/>
    <s v="SECTOR PRIVADO"/>
    <s v="SI"/>
    <s v="NO"/>
    <x v="0"/>
    <n v="73"/>
    <n v="-0.46794349052270096"/>
    <b v="0"/>
    <n v="2.1944450491765539"/>
    <b v="1"/>
    <n v="278030.99"/>
    <x v="4"/>
    <n v="73"/>
  </r>
  <r>
    <n v="714"/>
    <s v="MUJER"/>
    <n v="141509.48000000001"/>
    <s v="PENSIONADOS EN SU PROPIO SISTEMA"/>
    <s v="SECTOR PUBLICO"/>
    <s v="SI"/>
    <s v="NO"/>
    <x v="0"/>
    <n v="89"/>
    <n v="-0.63628023890310326"/>
    <b v="0"/>
    <n v="3.3236503304107536"/>
    <b v="1"/>
    <n v="141509.48000000001"/>
    <x v="1"/>
    <n v="89"/>
  </r>
  <r>
    <n v="715"/>
    <s v="HOMBRE"/>
    <n v="806281.31"/>
    <s v="ASALARIADO"/>
    <s v="SECTOR PRIVADO"/>
    <s v="SI"/>
    <s v="NO"/>
    <x v="0"/>
    <n v="41"/>
    <n v="0.18341131209929634"/>
    <b v="0"/>
    <n v="-6.3965513291846368E-2"/>
    <b v="0"/>
    <n v="806281.31"/>
    <x v="0"/>
    <n v="41"/>
  </r>
  <r>
    <n v="716"/>
    <s v="HOMBRE"/>
    <n v="360561"/>
    <s v="ASALARIADO"/>
    <s v="SECTOR PRIVADO"/>
    <s v="SI"/>
    <s v="NO"/>
    <x v="0"/>
    <n v="28"/>
    <n v="-0.36618052637732862"/>
    <b v="0"/>
    <n v="-0.98144480429463388"/>
    <b v="0"/>
    <n v="360561"/>
    <x v="0"/>
    <n v="28"/>
  </r>
  <r>
    <n v="717"/>
    <s v="MUJER"/>
    <n v="593749.30000000005"/>
    <s v="ASALARIADO"/>
    <s v="SECTOR PRIVADO"/>
    <s v="SI"/>
    <s v="NO"/>
    <x v="0"/>
    <n v="27"/>
    <n v="-7.8649571128197662E-2"/>
    <b v="0"/>
    <n v="-1.0520201343717714"/>
    <b v="0"/>
    <n v="593749.30000000005"/>
    <x v="0"/>
    <n v="27"/>
  </r>
  <r>
    <n v="718"/>
    <s v="MUJER"/>
    <n v="2992612.3"/>
    <s v="ASALARIADO"/>
    <s v="SECTOR PUBLICO"/>
    <s v="SI"/>
    <s v="NO"/>
    <x v="0"/>
    <n v="44"/>
    <n v="2.8792491309155834"/>
    <b v="1"/>
    <n v="0.14776047693956615"/>
    <b v="0"/>
    <n v="2992612.3"/>
    <x v="0"/>
    <n v="44"/>
  </r>
  <r>
    <n v="719"/>
    <s v="HOMBRE"/>
    <n v="2269748.2000000002"/>
    <s v="ASALARIADO"/>
    <s v="SECTOR PRIVADO"/>
    <s v="SI"/>
    <s v="NO"/>
    <x v="0"/>
    <n v="31"/>
    <n v="1.9879273742566808"/>
    <b v="1"/>
    <n v="-0.7697188140632214"/>
    <b v="0"/>
    <n v="2269748.2000000002"/>
    <x v="0"/>
    <n v="31"/>
  </r>
  <r>
    <n v="720"/>
    <s v="HOMBRE"/>
    <n v="380825"/>
    <s v="PENSIONADOS EN SU PROPIO SISTEMA"/>
    <s v="SECTOR PUBLICO"/>
    <s v="SI"/>
    <s v="NO"/>
    <x v="0"/>
    <n v="68"/>
    <n v="-0.34119416438074307"/>
    <b v="0"/>
    <n v="1.8415683987908662"/>
    <b v="0"/>
    <n v="380825"/>
    <x v="1"/>
    <n v="68"/>
  </r>
  <r>
    <n v="721"/>
    <s v="HOMBRE"/>
    <n v="403092"/>
    <s v="TRABAJADOR INDEPENDIENTE"/>
    <s v="SECTOR PRIVADO"/>
    <s v="SI"/>
    <s v="NO"/>
    <x v="1"/>
    <n v="55"/>
    <n v="-0.31373801936603868"/>
    <b v="0"/>
    <n v="0.92408910778807873"/>
    <b v="0"/>
    <n v="403092"/>
    <x v="3"/>
    <n v="55"/>
  </r>
  <r>
    <n v="722"/>
    <s v="HOMBRE"/>
    <n v="408100"/>
    <s v="ASALARIADO"/>
    <s v="SECTOR PRIVADO"/>
    <s v="SI"/>
    <s v="SI"/>
    <x v="0"/>
    <n v="50"/>
    <n v="-0.30756294529976841"/>
    <b v="0"/>
    <n v="0.57121245740239113"/>
    <b v="0"/>
    <n v="408100"/>
    <x v="0"/>
    <n v="50"/>
  </r>
  <r>
    <n v="723"/>
    <s v="HOMBRE"/>
    <n v="463260.61"/>
    <s v="ASALARIADO"/>
    <s v="SECTOR PRIVADO"/>
    <s v="SI"/>
    <s v="NO"/>
    <x v="0"/>
    <n v="21"/>
    <n v="-0.23954759939508641"/>
    <b v="0"/>
    <n v="-1.4754721148345964"/>
    <b v="0"/>
    <n v="463260.61"/>
    <x v="0"/>
    <n v="21"/>
  </r>
  <r>
    <n v="724"/>
    <s v="HOMBRE"/>
    <n v="377506.13"/>
    <s v="ASALARIADO"/>
    <s v="SECTOR PRIVADO"/>
    <s v="SI"/>
    <s v="NO"/>
    <x v="1"/>
    <n v="23"/>
    <n v="-0.34528647030452947"/>
    <b v="0"/>
    <n v="-1.3343214546803215"/>
    <b v="0"/>
    <n v="377506.13"/>
    <x v="0"/>
    <n v="23"/>
  </r>
  <r>
    <n v="725"/>
    <s v="MUJER"/>
    <n v="297045"/>
    <s v="TRABAJADOR INDEPENDIENTE"/>
    <s v="SECTOR PRIVADO"/>
    <s v="SI"/>
    <s v="SI"/>
    <x v="1"/>
    <n v="43"/>
    <n v="-0.44449841862837125"/>
    <b v="0"/>
    <n v="7.7185146862428639E-2"/>
    <b v="0"/>
    <n v="297045"/>
    <x v="3"/>
    <n v="43"/>
  </r>
  <r>
    <n v="726"/>
    <s v="HOMBRE"/>
    <n v="48602"/>
    <s v="ASALARIADO"/>
    <s v="SECTOR PRIVADO"/>
    <s v="SI"/>
    <s v="NO"/>
    <x v="0"/>
    <n v="33"/>
    <n v="-0.75083905885328739"/>
    <b v="0"/>
    <n v="-0.62856815390894638"/>
    <b v="0"/>
    <n v="48602"/>
    <x v="0"/>
    <n v="33"/>
  </r>
  <r>
    <n v="727"/>
    <s v="MUJER"/>
    <n v="375000"/>
    <s v="ASALARIADO"/>
    <s v="SECTOR PRIVADO"/>
    <s v="SI"/>
    <s v="NO"/>
    <x v="0"/>
    <n v="36"/>
    <n v="-0.34837663371700989"/>
    <b v="0"/>
    <n v="-0.41684216367753391"/>
    <b v="0"/>
    <n v="375000"/>
    <x v="0"/>
    <n v="36"/>
  </r>
  <r>
    <n v="728"/>
    <s v="HOMBRE"/>
    <n v="630761.15"/>
    <s v="ASALARIADO"/>
    <s v="SECTOR PRIVADO"/>
    <s v="SI"/>
    <s v="NO"/>
    <x v="0"/>
    <n v="20"/>
    <n v="-3.3012407573947571E-2"/>
    <b v="0"/>
    <n v="-1.5460474449117341"/>
    <b v="0"/>
    <n v="630761.15"/>
    <x v="0"/>
    <n v="20"/>
  </r>
  <r>
    <n v="729"/>
    <s v="MUJER"/>
    <n v="195874.42"/>
    <s v="PENSIONADOS EN SU PROPIO SISTEMA"/>
    <s v="SECTOR PUBLICO"/>
    <s v="SI"/>
    <s v="NO"/>
    <x v="0"/>
    <n v="67"/>
    <n v="-0.56924598748370658"/>
    <b v="0"/>
    <n v="1.7709930687137287"/>
    <b v="0"/>
    <n v="195874.42"/>
    <x v="1"/>
    <n v="67"/>
  </r>
  <r>
    <n v="730"/>
    <s v="MUJER"/>
    <n v="650000"/>
    <s v="ASALARIADO"/>
    <s v="SECTOR PRIVADO"/>
    <s v="SI"/>
    <s v="NO"/>
    <x v="0"/>
    <n v="39"/>
    <n v="-9.2900985284477076E-3"/>
    <b v="0"/>
    <n v="-0.20511617344612137"/>
    <b v="0"/>
    <n v="650000"/>
    <x v="0"/>
    <n v="39"/>
  </r>
  <r>
    <n v="731"/>
    <s v="HOMBRE"/>
    <n v="1005435.78"/>
    <s v="PENSIONADOS EN SU PROPIO SISTEMA"/>
    <s v="SECTOR PUBLICO"/>
    <s v="SI"/>
    <s v="NO"/>
    <x v="0"/>
    <n v="60"/>
    <n v="0.4289771273706216"/>
    <b v="0"/>
    <n v="1.2769657581737661"/>
    <b v="0"/>
    <n v="1005435.78"/>
    <x v="1"/>
    <n v="60"/>
  </r>
  <r>
    <n v="732"/>
    <s v="MUJER"/>
    <n v="639148"/>
    <s v="TRABAJADOR INDEPENDIENTE"/>
    <s v="SECTOR PRIVADO"/>
    <s v="SI"/>
    <s v="SI"/>
    <x v="1"/>
    <n v="49"/>
    <n v="-2.267106972796144E-2"/>
    <b v="0"/>
    <n v="0.50063712732525367"/>
    <b v="0"/>
    <n v="639148"/>
    <x v="3"/>
    <n v="49"/>
  </r>
  <r>
    <n v="733"/>
    <s v="HOMBRE"/>
    <n v="1329203.8999999999"/>
    <s v="ASALARIADO"/>
    <s v="SECTOR PUBLICO"/>
    <s v="SI"/>
    <s v="NO"/>
    <x v="0"/>
    <n v="45"/>
    <n v="0.82819680015358377"/>
    <b v="0"/>
    <n v="0.21833580701670366"/>
    <b v="0"/>
    <n v="1329203.8999999999"/>
    <x v="0"/>
    <n v="45"/>
  </r>
  <r>
    <n v="734"/>
    <s v="MUJER"/>
    <n v="370861.03"/>
    <s v="ASALARIADO"/>
    <s v="SECTOR PRIVADO"/>
    <s v="SI"/>
    <s v="NO"/>
    <x v="0"/>
    <n v="48"/>
    <n v="-0.35348015734082588"/>
    <b v="0"/>
    <n v="0.43006179724811616"/>
    <b v="0"/>
    <n v="370861.03"/>
    <x v="0"/>
    <n v="48"/>
  </r>
  <r>
    <n v="735"/>
    <s v="HOMBRE"/>
    <n v="266312"/>
    <s v="ASALARIADO"/>
    <s v="SECTOR PRIVADO"/>
    <s v="SI"/>
    <s v="NO"/>
    <x v="0"/>
    <n v="22"/>
    <n v="-0.48239349675909882"/>
    <b v="0"/>
    <n v="-1.4048967847574589"/>
    <b v="0"/>
    <n v="266312"/>
    <x v="0"/>
    <n v="22"/>
  </r>
  <r>
    <n v="736"/>
    <s v="MUJER"/>
    <n v="841070"/>
    <s v="ASALARIADO"/>
    <s v="SECTOR PRIVADO"/>
    <s v="SI"/>
    <s v="NO"/>
    <x v="0"/>
    <n v="25"/>
    <n v="0.22630722612056531"/>
    <b v="0"/>
    <n v="-1.1931707945260464"/>
    <b v="0"/>
    <n v="841070"/>
    <x v="0"/>
    <n v="25"/>
  </r>
  <r>
    <n v="737"/>
    <s v="HOMBRE"/>
    <n v="278035"/>
    <s v="TRABAJADOR INDEPENDIENTE"/>
    <s v="SECTOR PRIVADO"/>
    <s v="SI"/>
    <s v="NO"/>
    <x v="0"/>
    <n v="30"/>
    <n v="-0.46793854602449692"/>
    <b v="0"/>
    <n v="-0.84029414414035897"/>
    <b v="0"/>
    <n v="278035"/>
    <x v="3"/>
    <n v="30"/>
  </r>
  <r>
    <n v="738"/>
    <s v="MUJER"/>
    <n v="310124"/>
    <s v="TRABAJADOR INDEPENDIENTE"/>
    <s v="SECTOR PRIVADO"/>
    <s v="SI"/>
    <s v="NO"/>
    <x v="0"/>
    <n v="44"/>
    <n v="-0.42837146301480322"/>
    <b v="0"/>
    <n v="0.14776047693956615"/>
    <b v="0"/>
    <n v="310124"/>
    <x v="3"/>
    <n v="44"/>
  </r>
  <r>
    <n v="739"/>
    <s v="HOMBRE"/>
    <n v="299647"/>
    <s v="ASEGURADO VOLUNTARIO"/>
    <s v="SECTOR PRIVADO"/>
    <s v="SI"/>
    <s v="NO"/>
    <x v="0"/>
    <n v="67"/>
    <n v="-0.44129004348451434"/>
    <b v="0"/>
    <n v="1.7709930687137287"/>
    <b v="0"/>
    <n v="299647"/>
    <x v="2"/>
    <n v="67"/>
  </r>
  <r>
    <n v="740"/>
    <s v="MUJER"/>
    <n v="300018"/>
    <s v="ASEGURADO VOLUNTARIO"/>
    <s v="SECTOR PRIVADO"/>
    <s v="SI"/>
    <s v="NO"/>
    <x v="0"/>
    <n v="61"/>
    <n v="-0.44083258492249633"/>
    <b v="0"/>
    <n v="1.3475410882509038"/>
    <b v="0"/>
    <n v="300018"/>
    <x v="2"/>
    <n v="61"/>
  </r>
  <r>
    <n v="741"/>
    <s v="MUJER"/>
    <n v="278030"/>
    <s v="CONVENIOS ESPECIALES DE TRABAJADORES INDEPENDIENTES"/>
    <s v="SECTOR PRIVADO"/>
    <s v="SI"/>
    <s v="NO"/>
    <x v="0"/>
    <n v="41"/>
    <n v="-0.46794471123422759"/>
    <b v="0"/>
    <n v="-6.3965513291846368E-2"/>
    <b v="0"/>
    <n v="278030"/>
    <x v="4"/>
    <n v="41"/>
  </r>
  <r>
    <n v="742"/>
    <s v="MUJER"/>
    <n v="194000"/>
    <s v="ASALARIADO"/>
    <s v="SECTOR PRIVADO"/>
    <s v="SI"/>
    <s v="SI"/>
    <x v="0"/>
    <n v="33"/>
    <n v="-0.57155722596839087"/>
    <b v="0"/>
    <n v="-0.62856815390894638"/>
    <b v="0"/>
    <n v="194000"/>
    <x v="0"/>
    <n v="33"/>
  </r>
  <r>
    <n v="743"/>
    <s v="HOMBRE"/>
    <n v="639148"/>
    <s v="TRABAJADOR INDEPENDIENTE"/>
    <s v="SECTOR PRIVADO"/>
    <s v="SI"/>
    <s v="NO"/>
    <x v="1"/>
    <n v="39"/>
    <n v="-2.267106972796144E-2"/>
    <b v="0"/>
    <n v="-0.20511617344612137"/>
    <b v="0"/>
    <n v="639148"/>
    <x v="3"/>
    <n v="39"/>
  </r>
  <r>
    <n v="744"/>
    <s v="MUJER"/>
    <n v="232016.33"/>
    <s v="ASALARIADO"/>
    <s v="SECTOR PRIVADO"/>
    <s v="SI"/>
    <s v="SI"/>
    <x v="1"/>
    <n v="47"/>
    <n v="-0.52468149644008177"/>
    <b v="0"/>
    <n v="0.35948646717097865"/>
    <b v="0"/>
    <n v="232016.33"/>
    <x v="0"/>
    <n v="47"/>
  </r>
  <r>
    <n v="745"/>
    <s v="HOMBRE"/>
    <n v="255658.75"/>
    <s v="ASALARIADO"/>
    <s v="SECTOR PRIVADO"/>
    <s v="SI"/>
    <s v="NO"/>
    <x v="0"/>
    <n v="32"/>
    <n v="-0.49552940087181718"/>
    <b v="0"/>
    <n v="-0.69914348398608395"/>
    <b v="0"/>
    <n v="255658.75"/>
    <x v="0"/>
    <n v="32"/>
  </r>
  <r>
    <n v="746"/>
    <s v="HOMBRE"/>
    <n v="311586"/>
    <s v="ASALARIADO"/>
    <s v="SECTOR PRIVADO"/>
    <s v="SI"/>
    <s v="NO"/>
    <x v="0"/>
    <n v="51"/>
    <n v="-0.42656875568954622"/>
    <b v="0"/>
    <n v="0.64178778747952869"/>
    <b v="0"/>
    <n v="311586"/>
    <x v="0"/>
    <n v="51"/>
  </r>
  <r>
    <n v="747"/>
    <s v="MUJER"/>
    <n v="933864.5"/>
    <s v="ASALARIADO"/>
    <s v="SECTOR PUBLICO"/>
    <s v="SI"/>
    <s v="NO"/>
    <x v="0"/>
    <n v="31"/>
    <n v="0.34072673699167449"/>
    <b v="0"/>
    <n v="-0.7697188140632214"/>
    <b v="0"/>
    <n v="933864.5"/>
    <x v="0"/>
    <n v="31"/>
  </r>
  <r>
    <n v="748"/>
    <s v="HOMBRE"/>
    <n v="310124"/>
    <s v="TRABAJADOR INDEPENDIENTE"/>
    <s v="SECTOR PRIVADO"/>
    <s v="SI"/>
    <s v="NO"/>
    <x v="0"/>
    <n v="45"/>
    <n v="-0.42837146301480322"/>
    <b v="0"/>
    <n v="0.21833580701670366"/>
    <b v="0"/>
    <n v="310124"/>
    <x v="3"/>
    <n v="45"/>
  </r>
  <r>
    <n v="749"/>
    <s v="MUJER"/>
    <n v="359544.27"/>
    <s v="ASALARIADO"/>
    <s v="SECTOR PRIVADO"/>
    <s v="SI"/>
    <s v="NO"/>
    <x v="0"/>
    <n v="25"/>
    <n v="-0.36743419711522773"/>
    <b v="0"/>
    <n v="-1.1931707945260464"/>
    <b v="0"/>
    <n v="359544.27"/>
    <x v="0"/>
    <n v="25"/>
  </r>
  <r>
    <n v="750"/>
    <s v="HOMBRE"/>
    <n v="298000"/>
    <s v="ASEGURADO VOLUNTARIO"/>
    <s v="SECTOR PRIVADO"/>
    <s v="SI"/>
    <s v="NO"/>
    <x v="0"/>
    <n v="63"/>
    <n v="-0.44332086356980732"/>
    <b v="0"/>
    <n v="1.4886917484051787"/>
    <b v="0"/>
    <n v="298000"/>
    <x v="2"/>
    <n v="63"/>
  </r>
  <r>
    <n v="751"/>
    <s v="MUJER"/>
    <n v="990303"/>
    <s v="PENSIONADOS EN SU PROPIO SISTEMA"/>
    <s v="SECTOR PUBLICO"/>
    <s v="SI"/>
    <s v="NO"/>
    <x v="0"/>
    <n v="80"/>
    <n v="0.41031777486890969"/>
    <b v="0"/>
    <n v="2.6884723597165161"/>
    <b v="1"/>
    <n v="990303"/>
    <x v="1"/>
    <n v="80"/>
  </r>
  <r>
    <n v="752"/>
    <s v="MUJER"/>
    <n v="297046"/>
    <s v="ASEGURADO VOLUNTARIO"/>
    <s v="SECTOR PRIVADO"/>
    <s v="SI"/>
    <s v="NO"/>
    <x v="0"/>
    <n v="39"/>
    <n v="-0.44449718558642509"/>
    <b v="0"/>
    <n v="-0.20511617344612137"/>
    <b v="0"/>
    <n v="297046"/>
    <x v="2"/>
    <n v="39"/>
  </r>
  <r>
    <n v="753"/>
    <s v="HOMBRE"/>
    <n v="2760356.1"/>
    <s v="ASALARIADO"/>
    <s v="SECTOR PUBLICO"/>
    <s v="SI"/>
    <s v="NO"/>
    <x v="0"/>
    <n v="28"/>
    <n v="2.5928674940644503"/>
    <b v="1"/>
    <n v="-0.98144480429463388"/>
    <b v="0"/>
    <n v="2760356.1"/>
    <x v="0"/>
    <n v="28"/>
  </r>
  <r>
    <n v="754"/>
    <s v="HOMBRE"/>
    <n v="2244669.12"/>
    <s v="ASALARIADO"/>
    <s v="SECTOR PRIVADO"/>
    <s v="SI"/>
    <s v="NO"/>
    <x v="0"/>
    <n v="37"/>
    <n v="1.9570038166460741"/>
    <b v="0"/>
    <n v="-0.3462668336003964"/>
    <b v="0"/>
    <n v="2244669.12"/>
    <x v="0"/>
    <n v="37"/>
  </r>
  <r>
    <n v="755"/>
    <s v="MUJER"/>
    <n v="297045"/>
    <s v="TRABAJADOR INDEPENDIENTE"/>
    <s v="SECTOR PRIVADO"/>
    <s v="SI"/>
    <s v="NO"/>
    <x v="1"/>
    <n v="53"/>
    <n v="-0.44449841862837125"/>
    <b v="0"/>
    <n v="0.78293844763380371"/>
    <b v="0"/>
    <n v="297045"/>
    <x v="3"/>
    <n v="53"/>
  </r>
  <r>
    <n v="756"/>
    <s v="HOMBRE"/>
    <n v="1271852.72"/>
    <s v="ASALARIADO"/>
    <s v="SECTOR PRIVADO"/>
    <s v="SI"/>
    <s v="NO"/>
    <x v="0"/>
    <n v="34"/>
    <n v="0.75748038955294539"/>
    <b v="0"/>
    <n v="-0.55799282383180893"/>
    <b v="0"/>
    <n v="1271852.72"/>
    <x v="0"/>
    <n v="34"/>
  </r>
  <r>
    <n v="757"/>
    <s v="MUJER"/>
    <n v="2058548.97"/>
    <s v="ASALARIADO"/>
    <s v="SECTOR PUBLICO"/>
    <s v="SI"/>
    <s v="NO"/>
    <x v="0"/>
    <n v="38"/>
    <n v="1.7275098646741633"/>
    <b v="0"/>
    <n v="-0.27569150352325889"/>
    <b v="0"/>
    <n v="2058548.97"/>
    <x v="0"/>
    <n v="38"/>
  </r>
  <r>
    <n v="758"/>
    <s v="MUJER"/>
    <n v="352379"/>
    <s v="ASALARIADO"/>
    <s v="SECTOR PRIVADO"/>
    <s v="SI"/>
    <s v="NO"/>
    <x v="0"/>
    <n v="39"/>
    <n v="-0.37626927558064793"/>
    <b v="0"/>
    <n v="-0.20511617344612137"/>
    <b v="0"/>
    <n v="352379"/>
    <x v="0"/>
    <n v="39"/>
  </r>
  <r>
    <n v="759"/>
    <s v="MUJER"/>
    <n v="2389951.08"/>
    <s v="ASALARIADO"/>
    <s v="SECTOR PUBLICO"/>
    <s v="SI"/>
    <s v="NO"/>
    <x v="0"/>
    <n v="61"/>
    <n v="2.1361425673435406"/>
    <b v="1"/>
    <n v="1.3475410882509038"/>
    <b v="0"/>
    <n v="2389951.08"/>
    <x v="0"/>
    <n v="61"/>
  </r>
  <r>
    <n v="760"/>
    <s v="MUJER"/>
    <n v="450886"/>
    <s v="TRABAJADOR INDEPENDIENTE"/>
    <s v="SECTOR PRIVADO"/>
    <s v="SI"/>
    <s v="NO"/>
    <x v="1"/>
    <n v="51"/>
    <n v="-0.25480601259221269"/>
    <b v="0"/>
    <n v="0.64178778747952869"/>
    <b v="0"/>
    <n v="450886"/>
    <x v="3"/>
    <n v="51"/>
  </r>
  <r>
    <n v="761"/>
    <s v="HOMBRE"/>
    <n v="558635.76"/>
    <s v="ASALARIADO"/>
    <s v="SECTOR PRIVADO"/>
    <s v="SI"/>
    <s v="NO"/>
    <x v="0"/>
    <n v="34"/>
    <n v="-0.12194603882567039"/>
    <b v="0"/>
    <n v="-0.55799282383180893"/>
    <b v="0"/>
    <n v="558635.76"/>
    <x v="0"/>
    <n v="34"/>
  </r>
  <r>
    <n v="762"/>
    <s v="HOMBRE"/>
    <n v="489159"/>
    <s v="ASALARIADO"/>
    <s v="SECTOR PRIVADO"/>
    <s v="SI"/>
    <s v="SI"/>
    <x v="0"/>
    <n v="34"/>
    <n v="-0.20761379818758782"/>
    <b v="0"/>
    <n v="-0.55799282383180893"/>
    <b v="0"/>
    <n v="489159"/>
    <x v="0"/>
    <n v="34"/>
  </r>
  <r>
    <n v="763"/>
    <s v="MUJER"/>
    <n v="463300"/>
    <s v="ASALARIADO"/>
    <s v="SECTOR PRIVADO"/>
    <s v="SI"/>
    <s v="NO"/>
    <x v="0"/>
    <n v="40"/>
    <n v="-0.23949902987282792"/>
    <b v="0"/>
    <n v="-0.13454084336898386"/>
    <b v="0"/>
    <n v="463300"/>
    <x v="0"/>
    <n v="40"/>
  </r>
  <r>
    <n v="764"/>
    <s v="HOMBRE"/>
    <n v="360904.76"/>
    <s v="ASALARIADO"/>
    <s v="SECTOR PRIVADO"/>
    <s v="SI"/>
    <s v="SI"/>
    <x v="0"/>
    <n v="43"/>
    <n v="-0.36575665587792344"/>
    <b v="0"/>
    <n v="7.7185146862428639E-2"/>
    <b v="0"/>
    <n v="360904.76"/>
    <x v="0"/>
    <n v="43"/>
  </r>
  <r>
    <n v="765"/>
    <s v="MUJER"/>
    <n v="1156421"/>
    <s v="ASALARIADO"/>
    <s v="SECTOR PUBLICO"/>
    <s v="SI"/>
    <s v="NO"/>
    <x v="1"/>
    <n v="36"/>
    <n v="0.61514823687783171"/>
    <b v="0"/>
    <n v="-0.41684216367753391"/>
    <b v="0"/>
    <n v="1156421"/>
    <x v="0"/>
    <n v="36"/>
  </r>
  <r>
    <n v="766"/>
    <s v="HOMBRE"/>
    <n v="388293"/>
    <s v="ASALARIADO"/>
    <s v="SECTOR PRIVADO"/>
    <s v="SI"/>
    <s v="NO"/>
    <x v="0"/>
    <n v="53"/>
    <n v="-0.33198580712696785"/>
    <b v="0"/>
    <n v="0.78293844763380371"/>
    <b v="0"/>
    <n v="388293"/>
    <x v="0"/>
    <n v="53"/>
  </r>
  <r>
    <n v="767"/>
    <s v="HOMBRE"/>
    <n v="1214906"/>
    <s v="ASALARIADO"/>
    <s v="SECTOR PUBLICO"/>
    <s v="SI"/>
    <s v="NO"/>
    <x v="0"/>
    <n v="29"/>
    <n v="0.68726269509784288"/>
    <b v="0"/>
    <n v="-0.91086947421749642"/>
    <b v="0"/>
    <n v="1214906"/>
    <x v="0"/>
    <n v="29"/>
  </r>
  <r>
    <n v="768"/>
    <s v="HOMBRE"/>
    <n v="795801"/>
    <s v="ASALARIADO"/>
    <s v="SECTOR PUBLICO"/>
    <s v="SI"/>
    <s v="NO"/>
    <x v="0"/>
    <n v="36"/>
    <n v="0.17048865026074339"/>
    <b v="0"/>
    <n v="-0.41684216367753391"/>
    <b v="0"/>
    <n v="795801"/>
    <x v="0"/>
    <n v="36"/>
  </r>
  <r>
    <n v="769"/>
    <s v="MUJER"/>
    <n v="318619.2"/>
    <s v="ASALARIADO"/>
    <s v="SECTOR PRIVADO"/>
    <s v="SI"/>
    <s v="SI"/>
    <x v="0"/>
    <n v="42"/>
    <n v="-0.41789652507395275"/>
    <b v="0"/>
    <n v="6.6098167852911317E-3"/>
    <b v="0"/>
    <n v="318619.2"/>
    <x v="0"/>
    <n v="42"/>
  </r>
  <r>
    <n v="770"/>
    <s v="HOMBRE"/>
    <n v="650078.5"/>
    <s v="ASALARIADO"/>
    <s v="SECTOR PUBLICO"/>
    <s v="SI"/>
    <s v="NO"/>
    <x v="0"/>
    <n v="34"/>
    <n v="-9.1933047356756985E-3"/>
    <b v="0"/>
    <n v="-0.55799282383180893"/>
    <b v="0"/>
    <n v="650078.5"/>
    <x v="0"/>
    <n v="34"/>
  </r>
  <r>
    <n v="771"/>
    <s v="HOMBRE"/>
    <n v="433085"/>
    <s v="TRABAJADOR INDEPENDIENTE"/>
    <s v="SECTOR PRIVADO"/>
    <s v="SI"/>
    <s v="SI"/>
    <x v="1"/>
    <n v="53"/>
    <n v="-0.27675539227545487"/>
    <b v="0"/>
    <n v="0.78293844763380371"/>
    <b v="0"/>
    <n v="433085"/>
    <x v="3"/>
    <n v="53"/>
  </r>
  <r>
    <n v="772"/>
    <s v="MUJER"/>
    <n v="294000"/>
    <s v="ASALARIADO"/>
    <s v="SECTOR PRIVADO"/>
    <s v="SI"/>
    <s v="NO"/>
    <x v="0"/>
    <n v="24"/>
    <n v="-0.44825303135436823"/>
    <b v="0"/>
    <n v="-1.263746124603184"/>
    <b v="0"/>
    <n v="294000"/>
    <x v="0"/>
    <n v="24"/>
  </r>
  <r>
    <n v="773"/>
    <s v="HOMBRE"/>
    <n v="405063"/>
    <s v="TRABAJADOR INDEPENDIENTE"/>
    <s v="SECTOR PRIVADO"/>
    <s v="SI"/>
    <s v="NO"/>
    <x v="1"/>
    <n v="72"/>
    <n v="-0.31130769369019629"/>
    <b v="0"/>
    <n v="2.1238697190994165"/>
    <b v="1"/>
    <n v="405063"/>
    <x v="3"/>
    <n v="72"/>
  </r>
  <r>
    <n v="774"/>
    <s v="HOMBRE"/>
    <n v="299647"/>
    <s v="ASEGURADO VOLUNTARIO"/>
    <s v="SECTOR PRIVADO"/>
    <s v="SI"/>
    <s v="NO"/>
    <x v="0"/>
    <n v="59"/>
    <n v="-0.44129004348451434"/>
    <b v="0"/>
    <n v="1.2063904280966287"/>
    <b v="0"/>
    <n v="299647"/>
    <x v="2"/>
    <n v="59"/>
  </r>
  <r>
    <n v="775"/>
    <s v="HOMBRE"/>
    <n v="10000"/>
    <s v="ASALARIADO"/>
    <s v="SECTOR PRIVADO"/>
    <s v="SI"/>
    <s v="SI"/>
    <x v="0"/>
    <n v="51"/>
    <n v="-0.79843694405819243"/>
    <b v="0"/>
    <n v="0.64178778747952869"/>
    <b v="0"/>
    <n v="10000"/>
    <x v="0"/>
    <n v="51"/>
  </r>
  <r>
    <n v="776"/>
    <s v="HOMBRE"/>
    <n v="364976.92"/>
    <s v="ASALARIADO"/>
    <s v="SECTOR PRIVADO"/>
    <s v="SI"/>
    <s v="NO"/>
    <x v="1"/>
    <n v="51"/>
    <n v="-0.36073551178652907"/>
    <b v="0"/>
    <n v="0.64178778747952869"/>
    <b v="0"/>
    <n v="364976.92"/>
    <x v="0"/>
    <n v="51"/>
  </r>
  <r>
    <n v="777"/>
    <s v="MUJER"/>
    <n v="102524"/>
    <s v="ASALARIADO"/>
    <s v="SECTOR PRIVADO"/>
    <s v="SI"/>
    <s v="NO"/>
    <x v="0"/>
    <n v="47"/>
    <n v="-0.68435097103351417"/>
    <b v="0"/>
    <n v="0.35948646717097865"/>
    <b v="0"/>
    <n v="102524"/>
    <x v="0"/>
    <n v="47"/>
  </r>
  <r>
    <n v="778"/>
    <s v="HOMBRE"/>
    <n v="636512.32999999996"/>
    <s v="ASALARIADO"/>
    <s v="SECTOR PRIVADO"/>
    <s v="SI"/>
    <s v="NO"/>
    <x v="0"/>
    <n v="22"/>
    <n v="-2.5920961394144904E-2"/>
    <b v="0"/>
    <n v="-1.4048967847574589"/>
    <b v="0"/>
    <n v="636512.32999999996"/>
    <x v="0"/>
    <n v="22"/>
  </r>
  <r>
    <n v="779"/>
    <s v="HOMBRE"/>
    <n v="278030"/>
    <s v="CONVENIOS ESPECIALES DE TRABAJADORES INDEPENDIENTES"/>
    <s v="SECTOR PRIVADO"/>
    <s v="SI"/>
    <s v="NO"/>
    <x v="0"/>
    <n v="55"/>
    <n v="-0.46794471123422759"/>
    <b v="0"/>
    <n v="0.92408910778807873"/>
    <b v="0"/>
    <n v="278030"/>
    <x v="4"/>
    <n v="55"/>
  </r>
  <r>
    <n v="780"/>
    <s v="HOMBRE"/>
    <n v="453693.52"/>
    <s v="ASALARIADO"/>
    <s v="SECTOR PRIVADO"/>
    <s v="SI"/>
    <s v="SI"/>
    <x v="0"/>
    <n v="49"/>
    <n v="-0.25134422266758505"/>
    <b v="0"/>
    <n v="0.50063712732525367"/>
    <b v="0"/>
    <n v="453693.52"/>
    <x v="0"/>
    <n v="49"/>
  </r>
  <r>
    <n v="781"/>
    <s v="MUJER"/>
    <n v="1131487.6499999999"/>
    <s v="PENSIONADOS EN SU PROPIO SISTEMA"/>
    <s v="SECTOR PUBLICO"/>
    <s v="SI"/>
    <s v="NO"/>
    <x v="0"/>
    <n v="68"/>
    <n v="0.58440437047003624"/>
    <b v="0"/>
    <n v="1.8415683987908662"/>
    <b v="0"/>
    <n v="1131487.6499999999"/>
    <x v="1"/>
    <n v="68"/>
  </r>
  <r>
    <n v="782"/>
    <s v="HOMBRE"/>
    <n v="297045"/>
    <s v="ASEGURADO VOLUNTARIO"/>
    <s v="SECTOR PRIVADO"/>
    <s v="SI"/>
    <s v="SI"/>
    <x v="0"/>
    <n v="66"/>
    <n v="-0.44449841862837125"/>
    <b v="0"/>
    <n v="1.7004177386365913"/>
    <b v="0"/>
    <n v="297045"/>
    <x v="2"/>
    <n v="66"/>
  </r>
  <r>
    <n v="783"/>
    <s v="MUJER"/>
    <n v="629382"/>
    <s v="ASALARIADO"/>
    <s v="SECTOR PRIVADO"/>
    <s v="SI"/>
    <s v="NO"/>
    <x v="0"/>
    <n v="29"/>
    <n v="-3.4712957373966888E-2"/>
    <b v="0"/>
    <n v="-0.91086947421749642"/>
    <b v="0"/>
    <n v="629382"/>
    <x v="0"/>
    <n v="29"/>
  </r>
  <r>
    <n v="784"/>
    <s v="HOMBRE"/>
    <n v="338166"/>
    <s v="TRABAJADOR INDEPENDIENTE"/>
    <s v="SECTOR PRIVADO"/>
    <s v="SI"/>
    <s v="NO"/>
    <x v="0"/>
    <n v="36"/>
    <n v="-0.39379450076113898"/>
    <b v="0"/>
    <n v="-0.41684216367753391"/>
    <b v="0"/>
    <n v="338166"/>
    <x v="3"/>
    <n v="36"/>
  </r>
  <r>
    <n v="785"/>
    <s v="HOMBRE"/>
    <n v="350000"/>
    <s v="ASALARIADO"/>
    <s v="SECTOR PRIVADO"/>
    <s v="SI"/>
    <s v="SI"/>
    <x v="0"/>
    <n v="38"/>
    <n v="-0.37920268237051552"/>
    <b v="0"/>
    <n v="-0.27569150352325889"/>
    <b v="0"/>
    <n v="350000"/>
    <x v="0"/>
    <n v="38"/>
  </r>
  <r>
    <n v="786"/>
    <s v="HOMBRE"/>
    <n v="85000"/>
    <s v="ASALARIADO"/>
    <s v="SECTOR PRIVADO"/>
    <s v="SI"/>
    <s v="SI"/>
    <x v="1"/>
    <n v="38"/>
    <n v="-0.70595879809767548"/>
    <b v="0"/>
    <n v="-0.27569150352325889"/>
    <b v="0"/>
    <n v="85000"/>
    <x v="0"/>
    <n v="38"/>
  </r>
  <r>
    <n v="787"/>
    <s v="MUJER"/>
    <n v="675918.4"/>
    <s v="ASALARIADO"/>
    <s v="SECTOR PRIVADO"/>
    <s v="SI"/>
    <s v="NO"/>
    <x v="0"/>
    <n v="32"/>
    <n v="2.2668375848393159E-2"/>
    <b v="0"/>
    <n v="-0.69914348398608395"/>
    <b v="0"/>
    <n v="675918.4"/>
    <x v="0"/>
    <n v="32"/>
  </r>
  <r>
    <n v="788"/>
    <s v="MUJER"/>
    <n v="250000"/>
    <s v="ASALARIADO"/>
    <s v="SECTOR PRIVADO"/>
    <s v="SI"/>
    <s v="NO"/>
    <x v="0"/>
    <n v="37"/>
    <n v="-0.50250687698453811"/>
    <b v="0"/>
    <n v="-0.3462668336003964"/>
    <b v="0"/>
    <n v="250000"/>
    <x v="0"/>
    <n v="37"/>
  </r>
  <r>
    <n v="789"/>
    <s v="HOMBRE"/>
    <n v="1187649.48"/>
    <s v="ASALARIADO"/>
    <s v="SECTOR PUBLICO"/>
    <s v="SI"/>
    <s v="NO"/>
    <x v="0"/>
    <n v="51"/>
    <n v="0.65365426263203286"/>
    <b v="0"/>
    <n v="0.64178778747952869"/>
    <b v="0"/>
    <n v="1187649.48"/>
    <x v="0"/>
    <n v="51"/>
  </r>
  <r>
    <n v="790"/>
    <s v="HOMBRE"/>
    <n v="337254.54"/>
    <s v="ASALARIADO"/>
    <s v="SECTOR PRIVADO"/>
    <s v="SI"/>
    <s v="NO"/>
    <x v="0"/>
    <n v="38"/>
    <n v="-0.39491836917336798"/>
    <b v="0"/>
    <n v="-0.27569150352325889"/>
    <b v="0"/>
    <n v="337254.54"/>
    <x v="0"/>
    <n v="38"/>
  </r>
  <r>
    <n v="791"/>
    <s v="MUJER"/>
    <n v="297046"/>
    <s v="ASEGURADO VOLUNTARIO"/>
    <s v="SECTOR PRIVADO"/>
    <s v="SI"/>
    <s v="NO"/>
    <x v="0"/>
    <n v="52"/>
    <n v="-0.44449718558642509"/>
    <b v="0"/>
    <n v="0.71236311755666615"/>
    <b v="0"/>
    <n v="297046"/>
    <x v="2"/>
    <n v="52"/>
  </r>
  <r>
    <n v="792"/>
    <s v="MUJER"/>
    <n v="297102"/>
    <s v="ASEGURADO VOLUNTARIO"/>
    <s v="SECTOR PRIVADO"/>
    <s v="SI"/>
    <s v="NO"/>
    <x v="0"/>
    <n v="53"/>
    <n v="-0.44442813523744124"/>
    <b v="0"/>
    <n v="0.78293844763380371"/>
    <b v="0"/>
    <n v="297102"/>
    <x v="2"/>
    <n v="53"/>
  </r>
  <r>
    <n v="793"/>
    <s v="HOMBRE"/>
    <n v="1998877"/>
    <s v="ASALARIADO"/>
    <s v="SECTOR PUBLICO"/>
    <s v="SI"/>
    <s v="NO"/>
    <x v="1"/>
    <n v="50"/>
    <n v="1.6539318226553421"/>
    <b v="0"/>
    <n v="0.57121245740239113"/>
    <b v="0"/>
    <n v="1998877"/>
    <x v="0"/>
    <n v="50"/>
  </r>
  <r>
    <n v="794"/>
    <s v="HOMBRE"/>
    <n v="208000"/>
    <s v="ASALARIADO"/>
    <s v="SECTOR PRIVADO"/>
    <s v="SI"/>
    <s v="NO"/>
    <x v="0"/>
    <n v="29"/>
    <n v="-0.55429463872242768"/>
    <b v="0"/>
    <n v="-0.91086947421749642"/>
    <b v="0"/>
    <n v="208000"/>
    <x v="0"/>
    <n v="29"/>
  </r>
  <r>
    <n v="795"/>
    <s v="MUJER"/>
    <n v="479051.66"/>
    <s v="ASALARIADO"/>
    <s v="SECTOR PRIVADO"/>
    <s v="SI"/>
    <s v="NO"/>
    <x v="0"/>
    <n v="47"/>
    <n v="-0.22007657237148881"/>
    <b v="0"/>
    <n v="0.35948646717097865"/>
    <b v="0"/>
    <n v="479051.66"/>
    <x v="0"/>
    <n v="47"/>
  </r>
  <r>
    <n v="796"/>
    <s v="HOMBRE"/>
    <n v="1146094.07"/>
    <s v="ASALARIADO"/>
    <s v="SECTOR PUBLICO"/>
    <s v="SI"/>
    <s v="NO"/>
    <x v="0"/>
    <n v="48"/>
    <n v="0.60241469901297795"/>
    <b v="0"/>
    <n v="0.43006179724811616"/>
    <b v="0"/>
    <n v="1146094.07"/>
    <x v="0"/>
    <n v="48"/>
  </r>
  <r>
    <n v="797"/>
    <s v="MUJER"/>
    <n v="720000"/>
    <s v="ASALARIADO"/>
    <s v="SECTOR PRIVADO"/>
    <s v="SI"/>
    <s v="SI"/>
    <x v="0"/>
    <n v="34"/>
    <n v="7.7022837701368127E-2"/>
    <b v="0"/>
    <n v="-0.55799282383180893"/>
    <b v="0"/>
    <n v="720000"/>
    <x v="0"/>
    <n v="34"/>
  </r>
  <r>
    <n v="798"/>
    <s v="MUJER"/>
    <n v="451549.84"/>
    <s v="ASALARIADO"/>
    <s v="SECTOR PRIVADO"/>
    <s v="SI"/>
    <s v="NO"/>
    <x v="0"/>
    <n v="44"/>
    <n v="-0.25398747002668692"/>
    <b v="0"/>
    <n v="0.14776047693956615"/>
    <b v="0"/>
    <n v="451549.84"/>
    <x v="0"/>
    <n v="44"/>
  </r>
  <r>
    <n v="799"/>
    <s v="MUJER"/>
    <n v="382136"/>
    <s v="TRABAJADOR INDEPENDIENTE"/>
    <s v="SECTOR PRIVADO"/>
    <s v="SI"/>
    <s v="NO"/>
    <x v="1"/>
    <n v="35"/>
    <n v="-0.33957764638935323"/>
    <b v="0"/>
    <n v="-0.48741749375467142"/>
    <b v="0"/>
    <n v="382136"/>
    <x v="3"/>
    <n v="35"/>
  </r>
  <r>
    <n v="800"/>
    <s v="HOMBRE"/>
    <n v="200000"/>
    <s v="ASALARIADO"/>
    <s v="SECTOR PRIVADO"/>
    <s v="SI"/>
    <s v="NO"/>
    <x v="0"/>
    <n v="38"/>
    <n v="-0.56415897429154949"/>
    <b v="0"/>
    <n v="-0.27569150352325889"/>
    <b v="0"/>
    <n v="200000"/>
    <x v="0"/>
    <n v="38"/>
  </r>
  <r>
    <n v="801"/>
    <s v="HOMBRE"/>
    <n v="1017758"/>
    <s v="TRABAJADOR INDEPENDIENTE"/>
    <s v="SECTOR PRIVADO"/>
    <s v="SI"/>
    <s v="NO"/>
    <x v="0"/>
    <n v="61"/>
    <n v="0.4441709415001896"/>
    <b v="0"/>
    <n v="1.3475410882509038"/>
    <b v="0"/>
    <n v="1017758"/>
    <x v="3"/>
    <n v="61"/>
  </r>
  <r>
    <n v="802"/>
    <s v="MUJER"/>
    <n v="769515.15"/>
    <s v="ASALARIADO"/>
    <s v="SECTOR PUBLICO"/>
    <s v="SI"/>
    <s v="NO"/>
    <x v="0"/>
    <n v="42"/>
    <n v="0.13807709462079337"/>
    <b v="0"/>
    <n v="6.6098167852911317E-3"/>
    <b v="0"/>
    <n v="769515.15"/>
    <x v="0"/>
    <n v="42"/>
  </r>
  <r>
    <n v="803"/>
    <s v="MUJER"/>
    <n v="938855"/>
    <s v="PENSIONADOS EN SU PROPIO SISTEMA"/>
    <s v="SECTOR PUBLICO"/>
    <s v="SI"/>
    <s v="NO"/>
    <x v="0"/>
    <n v="73"/>
    <n v="0.3468802328238873"/>
    <b v="0"/>
    <n v="2.1944450491765539"/>
    <b v="1"/>
    <n v="938855"/>
    <x v="1"/>
    <n v="73"/>
  </r>
  <r>
    <n v="804"/>
    <s v="HOMBRE"/>
    <n v="75000"/>
    <s v="ASALARIADO"/>
    <s v="SECTOR PRIVADO"/>
    <s v="SI"/>
    <s v="NO"/>
    <x v="0"/>
    <n v="26"/>
    <n v="-0.71828921755907771"/>
    <b v="0"/>
    <n v="-1.1225954644489089"/>
    <b v="0"/>
    <n v="75000"/>
    <x v="0"/>
    <n v="26"/>
  </r>
  <r>
    <n v="805"/>
    <s v="MUJER"/>
    <n v="430007.09"/>
    <s v="ASALARIADO"/>
    <s v="SECTOR PRIVADO"/>
    <s v="SI"/>
    <s v="NO"/>
    <x v="0"/>
    <n v="25"/>
    <n v="-0.28055058441189928"/>
    <b v="0"/>
    <n v="-1.1931707945260464"/>
    <b v="0"/>
    <n v="430007.09"/>
    <x v="0"/>
    <n v="25"/>
  </r>
  <r>
    <n v="806"/>
    <s v="HOMBRE"/>
    <n v="533558"/>
    <s v="TRABAJADOR INDEPENDIENTE"/>
    <s v="SECTOR PRIVADO"/>
    <s v="SI"/>
    <s v="SI"/>
    <x v="1"/>
    <n v="41"/>
    <n v="-0.15286796882090792"/>
    <b v="0"/>
    <n v="-6.3965513291846368E-2"/>
    <b v="0"/>
    <n v="533558"/>
    <x v="3"/>
    <n v="41"/>
  </r>
  <r>
    <n v="807"/>
    <s v="MUJER"/>
    <n v="347514"/>
    <s v="ASALARIADO"/>
    <s v="SECTOR PRIVADO"/>
    <s v="SI"/>
    <s v="NO"/>
    <x v="0"/>
    <n v="20"/>
    <n v="-0.38226802464862014"/>
    <b v="0"/>
    <n v="-1.5460474449117341"/>
    <b v="0"/>
    <n v="347514"/>
    <x v="0"/>
    <n v="20"/>
  </r>
  <r>
    <n v="808"/>
    <s v="HOMBRE"/>
    <n v="226500"/>
    <s v="ASALARIADO"/>
    <s v="SECTOR PRIVADO"/>
    <s v="SI"/>
    <s v="NO"/>
    <x v="0"/>
    <n v="35"/>
    <n v="-0.53148336271883345"/>
    <b v="0"/>
    <n v="-0.48741749375467142"/>
    <b v="0"/>
    <n v="226500"/>
    <x v="0"/>
    <n v="35"/>
  </r>
  <r>
    <n v="809"/>
    <s v="MUJER"/>
    <n v="545926"/>
    <s v="TRABAJADOR INDEPENDIENTE"/>
    <s v="SECTOR PRIVADO"/>
    <s v="SI"/>
    <s v="NO"/>
    <x v="0"/>
    <n v="40"/>
    <n v="-0.13761770603104559"/>
    <b v="0"/>
    <n v="-0.13454084336898386"/>
    <b v="0"/>
    <n v="545926"/>
    <x v="3"/>
    <n v="40"/>
  </r>
  <r>
    <n v="810"/>
    <s v="HOMBRE"/>
    <n v="289717"/>
    <s v="TRABAJADOR INDEPENDIENTE"/>
    <s v="SECTOR PRIVADO"/>
    <s v="SI"/>
    <s v="NO"/>
    <x v="1"/>
    <n v="30"/>
    <n v="-0.45353415000968678"/>
    <b v="0"/>
    <n v="-0.84029414414035897"/>
    <b v="0"/>
    <n v="289717"/>
    <x v="3"/>
    <n v="30"/>
  </r>
  <r>
    <n v="811"/>
    <s v="HOMBRE"/>
    <n v="1765910"/>
    <s v="ASALARIADO"/>
    <s v="SECTOR PRIVADO"/>
    <s v="SI"/>
    <s v="NO"/>
    <x v="0"/>
    <n v="56"/>
    <n v="1.3666737395888919"/>
    <b v="0"/>
    <n v="0.99466443786521619"/>
    <b v="0"/>
    <n v="1765910"/>
    <x v="0"/>
    <n v="56"/>
  </r>
  <r>
    <n v="812"/>
    <s v="HOMBRE"/>
    <n v="353119.82"/>
    <s v="ASALARIADO"/>
    <s v="SECTOR PRIVADO"/>
    <s v="SI"/>
    <s v="NO"/>
    <x v="0"/>
    <n v="36"/>
    <n v="-0.37535581344610836"/>
    <b v="0"/>
    <n v="-0.41684216367753391"/>
    <b v="0"/>
    <n v="353119.82"/>
    <x v="0"/>
    <n v="36"/>
  </r>
  <r>
    <n v="813"/>
    <s v="MUJER"/>
    <n v="44230.75"/>
    <s v="ASALARIADO"/>
    <s v="SECTOR PRIVADO"/>
    <s v="SI"/>
    <s v="NO"/>
    <x v="0"/>
    <n v="32"/>
    <n v="-0.75622899346035288"/>
    <b v="0"/>
    <n v="-0.69914348398608395"/>
    <b v="0"/>
    <n v="44230.75"/>
    <x v="0"/>
    <n v="32"/>
  </r>
  <r>
    <n v="814"/>
    <s v="HOMBRE"/>
    <n v="382136"/>
    <s v="TRABAJADOR INDEPENDIENTE"/>
    <s v="SECTOR PRIVADO"/>
    <s v="SI"/>
    <s v="NO"/>
    <x v="1"/>
    <n v="46"/>
    <n v="-0.33957764638935323"/>
    <b v="0"/>
    <n v="0.28891113709384114"/>
    <b v="0"/>
    <n v="382136"/>
    <x v="3"/>
    <n v="46"/>
  </r>
  <r>
    <n v="815"/>
    <s v="MUJER"/>
    <n v="115500"/>
    <s v="ASALARIADO"/>
    <s v="SECTOR PRIVADO"/>
    <s v="SI"/>
    <s v="NO"/>
    <x v="0"/>
    <n v="51"/>
    <n v="-0.66835101874039859"/>
    <b v="0"/>
    <n v="0.64178778747952869"/>
    <b v="0"/>
    <n v="115500"/>
    <x v="0"/>
    <n v="51"/>
  </r>
  <r>
    <n v="816"/>
    <s v="MUJER"/>
    <n v="3289892.56"/>
    <s v="ASALARIADO"/>
    <s v="SECTOR PUBLICO"/>
    <s v="SI"/>
    <s v="NO"/>
    <x v="0"/>
    <n v="43"/>
    <n v="3.2458081612550562"/>
    <b v="1"/>
    <n v="7.7185146862428639E-2"/>
    <b v="0"/>
    <n v="3289892.56"/>
    <x v="0"/>
    <n v="43"/>
  </r>
  <r>
    <n v="817"/>
    <s v="HOMBRE"/>
    <n v="892687.5"/>
    <s v="ASALARIADO"/>
    <s v="SECTOR PRIVADO"/>
    <s v="SI"/>
    <s v="NO"/>
    <x v="0"/>
    <n v="35"/>
    <n v="0.28995376877545842"/>
    <b v="0"/>
    <n v="-0.48741749375467142"/>
    <b v="0"/>
    <n v="892687.5"/>
    <x v="0"/>
    <n v="35"/>
  </r>
  <r>
    <n v="818"/>
    <s v="MUJER"/>
    <n v="261476.98"/>
    <s v="ASALARIADO"/>
    <s v="SECTOR PUBLICO"/>
    <s v="SI"/>
    <s v="NO"/>
    <x v="0"/>
    <n v="33"/>
    <n v="-0.48835527922952571"/>
    <b v="0"/>
    <n v="-0.62856815390894638"/>
    <b v="0"/>
    <n v="261476.98"/>
    <x v="0"/>
    <n v="33"/>
  </r>
  <r>
    <n v="819"/>
    <s v="HOMBRE"/>
    <n v="229395.18"/>
    <s v="ASALARIADO"/>
    <s v="SECTOR PRIVADO"/>
    <s v="SI"/>
    <s v="NO"/>
    <x v="0"/>
    <n v="57"/>
    <n v="-0.5279134843372072"/>
    <b v="0"/>
    <n v="1.0652397679423538"/>
    <b v="0"/>
    <n v="229395.18"/>
    <x v="0"/>
    <n v="57"/>
  </r>
  <r>
    <n v="820"/>
    <s v="MUJER"/>
    <n v="854646.84"/>
    <s v="ASALARIADO"/>
    <s v="SECTOR PUBLICO"/>
    <s v="SI"/>
    <s v="NO"/>
    <x v="0"/>
    <n v="24"/>
    <n v="0.24304803933659974"/>
    <b v="0"/>
    <n v="-1.263746124603184"/>
    <b v="0"/>
    <n v="854646.84"/>
    <x v="0"/>
    <n v="24"/>
  </r>
  <r>
    <n v="821"/>
    <s v="HOMBRE"/>
    <n v="438402.25"/>
    <s v="ASALARIADO"/>
    <s v="SECTOR PRIVADO"/>
    <s v="SI"/>
    <s v="NO"/>
    <x v="0"/>
    <n v="28"/>
    <n v="-0.27019899998734076"/>
    <b v="0"/>
    <n v="-0.98144480429463388"/>
    <b v="0"/>
    <n v="438402.25"/>
    <x v="0"/>
    <n v="28"/>
  </r>
  <r>
    <n v="822"/>
    <s v="HOMBRE"/>
    <n v="440612.25"/>
    <s v="ASALARIADO"/>
    <s v="SECTOR PRIVADO"/>
    <s v="SI"/>
    <s v="NO"/>
    <x v="0"/>
    <n v="24"/>
    <n v="-0.26747397728637085"/>
    <b v="0"/>
    <n v="-1.263746124603184"/>
    <b v="0"/>
    <n v="440612.25"/>
    <x v="0"/>
    <n v="24"/>
  </r>
  <r>
    <n v="823"/>
    <s v="HOMBRE"/>
    <n v="299784"/>
    <s v="ASEGURADO VOLUNTARIO"/>
    <s v="SECTOR PRIVADO"/>
    <s v="SI"/>
    <s v="NO"/>
    <x v="0"/>
    <n v="50"/>
    <n v="-0.44112111673789317"/>
    <b v="0"/>
    <n v="0.57121245740239113"/>
    <b v="0"/>
    <n v="299784"/>
    <x v="2"/>
    <n v="50"/>
  </r>
  <r>
    <n v="824"/>
    <s v="HOMBRE"/>
    <n v="320283"/>
    <s v="TRABAJADOR INDEPENDIENTE"/>
    <s v="SECTOR PRIVADO"/>
    <s v="SI"/>
    <s v="NO"/>
    <x v="1"/>
    <n v="36"/>
    <n v="-0.41584498988396462"/>
    <b v="0"/>
    <n v="-0.41684216367753391"/>
    <b v="0"/>
    <n v="320283"/>
    <x v="3"/>
    <n v="36"/>
  </r>
  <r>
    <n v="825"/>
    <s v="HOMBRE"/>
    <n v="255360"/>
    <s v="ASALARIADO"/>
    <s v="SECTOR PRIVADO"/>
    <s v="SI"/>
    <s v="NO"/>
    <x v="0"/>
    <n v="25"/>
    <n v="-0.49589777215322656"/>
    <b v="0"/>
    <n v="-1.1931707945260464"/>
    <b v="0"/>
    <n v="255360"/>
    <x v="0"/>
    <n v="25"/>
  </r>
  <r>
    <n v="826"/>
    <s v="MUJER"/>
    <n v="387500"/>
    <s v="ASALARIADO"/>
    <s v="SECTOR PRIVADO"/>
    <s v="SI"/>
    <s v="NO"/>
    <x v="0"/>
    <n v="38"/>
    <n v="-0.33296360939025704"/>
    <b v="0"/>
    <n v="-0.27569150352325889"/>
    <b v="0"/>
    <n v="387500"/>
    <x v="0"/>
    <n v="38"/>
  </r>
  <r>
    <n v="827"/>
    <s v="HOMBRE"/>
    <n v="310124"/>
    <s v="TRABAJADOR INDEPENDIENTE"/>
    <s v="SECTOR PRIVADO"/>
    <s v="SI"/>
    <s v="NO"/>
    <x v="0"/>
    <n v="65"/>
    <n v="-0.42837146301480322"/>
    <b v="0"/>
    <n v="1.6298424085594538"/>
    <b v="0"/>
    <n v="310124"/>
    <x v="3"/>
    <n v="65"/>
  </r>
  <r>
    <n v="828"/>
    <s v="MUJER"/>
    <n v="343390.86"/>
    <s v="ASALARIADO"/>
    <s v="SECTOR PRIVADO"/>
    <s v="SI"/>
    <s v="NO"/>
    <x v="0"/>
    <n v="28"/>
    <n v="-0.38735202921842876"/>
    <b v="0"/>
    <n v="-0.98144480429463388"/>
    <b v="0"/>
    <n v="343390.86"/>
    <x v="0"/>
    <n v="28"/>
  </r>
  <r>
    <n v="829"/>
    <s v="MUJER"/>
    <n v="391062"/>
    <s v="ASALARIADO"/>
    <s v="SECTOR PRIVADO"/>
    <s v="SI"/>
    <s v="NO"/>
    <x v="0"/>
    <n v="33"/>
    <n v="-0.32857151397810558"/>
    <b v="0"/>
    <n v="-0.62856815390894638"/>
    <b v="0"/>
    <n v="391062"/>
    <x v="0"/>
    <n v="33"/>
  </r>
  <r>
    <n v="830"/>
    <s v="HOMBRE"/>
    <n v="584267"/>
    <s v="ASALARIADO"/>
    <s v="SECTOR PUBLICO"/>
    <s v="SI"/>
    <s v="NO"/>
    <x v="0"/>
    <n v="29"/>
    <n v="-9.0341644774083185E-2"/>
    <b v="0"/>
    <n v="-0.91086947421749642"/>
    <b v="0"/>
    <n v="584267"/>
    <x v="0"/>
    <n v="29"/>
  </r>
  <r>
    <n v="831"/>
    <s v="HOMBRE"/>
    <n v="1034936.1"/>
    <s v="ASALARIADO"/>
    <s v="SECTOR PUBLICO"/>
    <s v="SI"/>
    <s v="NO"/>
    <x v="0"/>
    <n v="49"/>
    <n v="0.46535225935518099"/>
    <b v="0"/>
    <n v="0.50063712732525367"/>
    <b v="0"/>
    <n v="1034936.1"/>
    <x v="0"/>
    <n v="49"/>
  </r>
  <r>
    <n v="832"/>
    <s v="HOMBRE"/>
    <n v="410000"/>
    <s v="ASALARIADO"/>
    <s v="SECTOR PRIVADO"/>
    <s v="SI"/>
    <s v="NO"/>
    <x v="0"/>
    <n v="32"/>
    <n v="-0.30522016560210197"/>
    <b v="0"/>
    <n v="-0.69914348398608395"/>
    <b v="0"/>
    <n v="410000"/>
    <x v="0"/>
    <n v="32"/>
  </r>
  <r>
    <n v="833"/>
    <s v="HOMBRE"/>
    <n v="297046"/>
    <s v="ASEGURADO VOLUNTARIO"/>
    <s v="SECTOR PRIVADO"/>
    <s v="SI"/>
    <s v="NO"/>
    <x v="0"/>
    <n v="53"/>
    <n v="-0.44449718558642509"/>
    <b v="0"/>
    <n v="0.78293844763380371"/>
    <b v="0"/>
    <n v="297046"/>
    <x v="2"/>
    <n v="53"/>
  </r>
  <r>
    <n v="834"/>
    <s v="MUJER"/>
    <n v="622035.84"/>
    <s v="ASALARIADO"/>
    <s v="SECTOR PUBLICO"/>
    <s v="SI"/>
    <s v="NO"/>
    <x v="0"/>
    <n v="26"/>
    <n v="-4.3771080797024416E-2"/>
    <b v="0"/>
    <n v="-1.1225954644489089"/>
    <b v="0"/>
    <n v="622035.84"/>
    <x v="0"/>
    <n v="26"/>
  </r>
  <r>
    <n v="835"/>
    <s v="MUJER"/>
    <n v="917703"/>
    <s v="ASALARIADO"/>
    <s v="SECTOR PUBLICO"/>
    <s v="SI"/>
    <s v="NO"/>
    <x v="0"/>
    <n v="44"/>
    <n v="0.32079892957912925"/>
    <b v="0"/>
    <n v="0.14776047693956615"/>
    <b v="0"/>
    <n v="917703"/>
    <x v="0"/>
    <n v="44"/>
  </r>
  <r>
    <n v="836"/>
    <s v="HOMBRE"/>
    <n v="241454.4"/>
    <s v="ASALARIADO"/>
    <s v="SECTOR PRIVADO"/>
    <s v="SI"/>
    <s v="SI"/>
    <x v="0"/>
    <n v="23"/>
    <n v="-0.51304396023947407"/>
    <b v="0"/>
    <n v="-1.3343214546803215"/>
    <b v="0"/>
    <n v="241454.4"/>
    <x v="0"/>
    <n v="23"/>
  </r>
  <r>
    <n v="837"/>
    <s v="MUJER"/>
    <n v="440000"/>
    <s v="ASALARIADO"/>
    <s v="SECTOR PRIVADO"/>
    <s v="SI"/>
    <s v="SI"/>
    <x v="0"/>
    <n v="39"/>
    <n v="-0.26822890721789522"/>
    <b v="0"/>
    <n v="-0.20511617344612137"/>
    <b v="0"/>
    <n v="440000"/>
    <x v="0"/>
    <n v="39"/>
  </r>
  <r>
    <n v="838"/>
    <s v="MUJER"/>
    <n v="623738"/>
    <s v="ASALARIADO"/>
    <s v="SECTOR PRIVADO"/>
    <s v="SI"/>
    <s v="NO"/>
    <x v="0"/>
    <n v="26"/>
    <n v="-4.1672246117982328E-2"/>
    <b v="0"/>
    <n v="-1.1225954644489089"/>
    <b v="0"/>
    <n v="623738"/>
    <x v="0"/>
    <n v="26"/>
  </r>
  <r>
    <n v="839"/>
    <s v="HOMBRE"/>
    <n v="599294"/>
    <s v="ASEGURADO VOLUNTARIO"/>
    <s v="SECTOR PRIVADO"/>
    <s v="SI"/>
    <s v="NO"/>
    <x v="0"/>
    <n v="54"/>
    <n v="-7.1812723449434013E-2"/>
    <b v="0"/>
    <n v="0.85351377771094117"/>
    <b v="0"/>
    <n v="599294"/>
    <x v="2"/>
    <n v="54"/>
  </r>
  <r>
    <n v="840"/>
    <s v="MUJER"/>
    <n v="555095.79"/>
    <s v="ASALARIADO"/>
    <s v="SECTOR PRIVADO"/>
    <s v="SI"/>
    <s v="NO"/>
    <x v="0"/>
    <n v="33"/>
    <n v="-0.12631097032374838"/>
    <b v="0"/>
    <n v="-0.62856815390894638"/>
    <b v="0"/>
    <n v="555095.79"/>
    <x v="0"/>
    <n v="33"/>
  </r>
  <r>
    <n v="841"/>
    <s v="MUJER"/>
    <n v="330550"/>
    <s v="ASALARIADO"/>
    <s v="SECTOR PRIVADO"/>
    <s v="SI"/>
    <s v="NO"/>
    <x v="0"/>
    <n v="59"/>
    <n v="-0.40318534822294294"/>
    <b v="0"/>
    <n v="1.2063904280966287"/>
    <b v="0"/>
    <n v="330550"/>
    <x v="0"/>
    <n v="59"/>
  </r>
  <r>
    <n v="842"/>
    <s v="MUJER"/>
    <n v="291759.3"/>
    <s v="ASALARIADO"/>
    <s v="SECTOR PRIVADO"/>
    <s v="SI"/>
    <s v="NO"/>
    <x v="1"/>
    <n v="51"/>
    <n v="-0.45101590844308465"/>
    <b v="0"/>
    <n v="0.64178778747952869"/>
    <b v="0"/>
    <n v="291759.3"/>
    <x v="0"/>
    <n v="51"/>
  </r>
  <r>
    <n v="843"/>
    <s v="MUJER"/>
    <n v="842365.76"/>
    <s v="ASALARIADO"/>
    <s v="SECTOR PRIVADO"/>
    <s v="SI"/>
    <s v="NO"/>
    <x v="0"/>
    <n v="29"/>
    <n v="0.22790495255269597"/>
    <b v="0"/>
    <n v="-0.91086947421749642"/>
    <b v="0"/>
    <n v="842365.76"/>
    <x v="0"/>
    <n v="29"/>
  </r>
  <r>
    <n v="844"/>
    <s v="MUJER"/>
    <n v="432916.67"/>
    <s v="ASALARIADO"/>
    <s v="SECTOR PRIVADO"/>
    <s v="SI"/>
    <s v="NO"/>
    <x v="0"/>
    <n v="23"/>
    <n v="-0.27696295022624867"/>
    <b v="0"/>
    <n v="-1.3343214546803215"/>
    <b v="0"/>
    <n v="432916.67"/>
    <x v="0"/>
    <n v="23"/>
  </r>
  <r>
    <n v="845"/>
    <s v="HOMBRE"/>
    <n v="319224"/>
    <s v="ASALARIADO"/>
    <s v="SECTOR PRIVADO"/>
    <s v="SI"/>
    <s v="NO"/>
    <x v="0"/>
    <n v="27"/>
    <n v="-0.41715078130492717"/>
    <b v="0"/>
    <n v="-1.0520201343717714"/>
    <b v="0"/>
    <n v="319224"/>
    <x v="0"/>
    <n v="27"/>
  </r>
  <r>
    <n v="846"/>
    <s v="MUJER"/>
    <n v="3697124"/>
    <s v="PENSIONADOS EN SU PROPIO SISTEMA"/>
    <s v="SECTOR PUBLICO"/>
    <s v="SI"/>
    <s v="NO"/>
    <x v="0"/>
    <n v="73"/>
    <n v="3.7479416085621429"/>
    <b v="1"/>
    <n v="2.1944450491765539"/>
    <b v="1"/>
    <n v="3697124"/>
    <x v="1"/>
    <n v="73"/>
  </r>
  <r>
    <n v="847"/>
    <s v="MUJER"/>
    <n v="278030"/>
    <s v="ASEGURADO VOLUNTARIO"/>
    <s v="SECTOR PRIVADO"/>
    <s v="SI"/>
    <s v="NO"/>
    <x v="1"/>
    <n v="56"/>
    <n v="-0.46794471123422759"/>
    <b v="0"/>
    <n v="0.99466443786521619"/>
    <b v="0"/>
    <n v="278030"/>
    <x v="2"/>
    <n v="56"/>
  </r>
  <r>
    <n v="848"/>
    <s v="MUJER"/>
    <n v="416328.46"/>
    <s v="ASALARIADO"/>
    <s v="SECTOR PUBLICO"/>
    <s v="SI"/>
    <s v="NO"/>
    <x v="0"/>
    <n v="55"/>
    <n v="-0.2974169089676314"/>
    <b v="0"/>
    <n v="0.92408910778807873"/>
    <b v="0"/>
    <n v="416328.46"/>
    <x v="0"/>
    <n v="55"/>
  </r>
  <r>
    <n v="849"/>
    <s v="HOMBRE"/>
    <n v="1907539.5"/>
    <s v="ASALARIADO"/>
    <s v="SECTOR PUBLICO"/>
    <s v="SI"/>
    <s v="NO"/>
    <x v="0"/>
    <n v="56"/>
    <n v="1.5413088538997592"/>
    <b v="0"/>
    <n v="0.99466443786521619"/>
    <b v="0"/>
    <n v="1907539.5"/>
    <x v="0"/>
    <n v="56"/>
  </r>
  <r>
    <n v="850"/>
    <s v="MUJER"/>
    <n v="350000"/>
    <s v="ASALARIADO"/>
    <s v="SECTOR PRIVADO"/>
    <s v="SI"/>
    <s v="NO"/>
    <x v="0"/>
    <n v="51"/>
    <n v="-0.37920268237051552"/>
    <b v="0"/>
    <n v="0.64178778747952869"/>
    <b v="0"/>
    <n v="350000"/>
    <x v="0"/>
    <n v="51"/>
  </r>
  <r>
    <n v="851"/>
    <s v="HOMBRE"/>
    <n v="310124"/>
    <s v="TRABAJADOR INDEPENDIENTE"/>
    <s v="SECTOR PRIVADO"/>
    <s v="SI"/>
    <s v="SI"/>
    <x v="0"/>
    <n v="41"/>
    <n v="-0.42837146301480322"/>
    <b v="0"/>
    <n v="-6.3965513291846368E-2"/>
    <b v="0"/>
    <n v="310124"/>
    <x v="3"/>
    <n v="41"/>
  </r>
  <r>
    <n v="852"/>
    <s v="MUJER"/>
    <n v="400000"/>
    <s v="ASALARIADO"/>
    <s v="SECTOR PRIVADO"/>
    <s v="SI"/>
    <s v="NO"/>
    <x v="0"/>
    <n v="41"/>
    <n v="-0.31755058506350425"/>
    <b v="0"/>
    <n v="-6.3965513291846368E-2"/>
    <b v="0"/>
    <n v="400000"/>
    <x v="0"/>
    <n v="41"/>
  </r>
  <r>
    <n v="853"/>
    <s v="HOMBRE"/>
    <n v="353469"/>
    <s v="ASALARIADO"/>
    <s v="SECTOR PRIVADO"/>
    <s v="SI"/>
    <s v="NO"/>
    <x v="0"/>
    <n v="44"/>
    <n v="-0.3749252598593551"/>
    <b v="0"/>
    <n v="0.14776047693956615"/>
    <b v="0"/>
    <n v="353469"/>
    <x v="0"/>
    <n v="44"/>
  </r>
  <r>
    <n v="854"/>
    <s v="HOMBRE"/>
    <n v="362010"/>
    <s v="ASALARIADO"/>
    <s v="SECTOR PRIVADO"/>
    <s v="SI"/>
    <s v="NO"/>
    <x v="1"/>
    <n v="72"/>
    <n v="-0.36439384859737145"/>
    <b v="0"/>
    <n v="2.1238697190994165"/>
    <b v="1"/>
    <n v="362010"/>
    <x v="0"/>
    <n v="72"/>
  </r>
  <r>
    <n v="855"/>
    <s v="HOMBRE"/>
    <n v="1547953.43"/>
    <s v="ASALARIADO"/>
    <s v="SECTOR PRIVADO"/>
    <s v="SI"/>
    <s v="NO"/>
    <x v="0"/>
    <n v="25"/>
    <n v="1.0979241463420435"/>
    <b v="0"/>
    <n v="-1.1931707945260464"/>
    <b v="0"/>
    <n v="1547953.43"/>
    <x v="0"/>
    <n v="25"/>
  </r>
  <r>
    <n v="856"/>
    <s v="MUJER"/>
    <n v="297046"/>
    <s v="TRABAJADOR INDEPENDIENTE"/>
    <s v="SECTOR PRIVADO"/>
    <s v="SI"/>
    <s v="NO"/>
    <x v="0"/>
    <n v="34"/>
    <n v="-0.44449718558642509"/>
    <b v="0"/>
    <n v="-0.55799282383180893"/>
    <b v="0"/>
    <n v="297046"/>
    <x v="3"/>
    <n v="34"/>
  </r>
  <r>
    <n v="857"/>
    <s v="HOMBRE"/>
    <n v="653810.62"/>
    <s v="ASALARIADO"/>
    <s v="SECTOR PRIVADO"/>
    <s v="SI"/>
    <s v="NO"/>
    <x v="0"/>
    <n v="59"/>
    <n v="-4.5914442276468442E-3"/>
    <b v="0"/>
    <n v="1.2063904280966287"/>
    <b v="0"/>
    <n v="653810.62"/>
    <x v="0"/>
    <n v="59"/>
  </r>
  <r>
    <n v="858"/>
    <s v="MUJER"/>
    <n v="790070"/>
    <s v="PENSIONADOS EN SU PROPIO SISTEMA"/>
    <s v="SECTOR PUBLICO"/>
    <s v="SI"/>
    <s v="NO"/>
    <x v="0"/>
    <n v="69"/>
    <n v="0.16342208686741377"/>
    <b v="0"/>
    <n v="1.9121437288680037"/>
    <b v="0"/>
    <n v="790070"/>
    <x v="1"/>
    <n v="69"/>
  </r>
  <r>
    <n v="859"/>
    <s v="HOMBRE"/>
    <n v="546563"/>
    <s v="TRABAJADOR INDEPENDIENTE"/>
    <s v="SECTOR PRIVADO"/>
    <s v="SI"/>
    <s v="NO"/>
    <x v="1"/>
    <n v="51"/>
    <n v="-0.13683225831135429"/>
    <b v="0"/>
    <n v="0.64178778747952869"/>
    <b v="0"/>
    <n v="546563"/>
    <x v="3"/>
    <n v="51"/>
  </r>
  <r>
    <n v="860"/>
    <s v="MUJER"/>
    <n v="260000"/>
    <s v="ASALARIADO"/>
    <s v="SECTOR PRIVADO"/>
    <s v="SI"/>
    <s v="NO"/>
    <x v="1"/>
    <n v="37"/>
    <n v="-0.49017645752313588"/>
    <b v="0"/>
    <n v="-0.3462668336003964"/>
    <b v="0"/>
    <n v="260000"/>
    <x v="0"/>
    <n v="37"/>
  </r>
  <r>
    <n v="861"/>
    <s v="HOMBRE"/>
    <n v="343391"/>
    <s v="ASALARIADO"/>
    <s v="SECTOR PRIVADO"/>
    <s v="SI"/>
    <s v="NO"/>
    <x v="0"/>
    <n v="32"/>
    <n v="-0.38735185659255628"/>
    <b v="0"/>
    <n v="-0.69914348398608395"/>
    <b v="0"/>
    <n v="343391"/>
    <x v="0"/>
    <n v="32"/>
  </r>
  <r>
    <n v="862"/>
    <s v="MUJER"/>
    <n v="114247"/>
    <s v="ASALARIADO"/>
    <s v="SECTOR PUBLICO"/>
    <s v="SI"/>
    <s v="NO"/>
    <x v="0"/>
    <n v="29"/>
    <n v="-0.66989602029891226"/>
    <b v="0"/>
    <n v="-0.91086947421749642"/>
    <b v="0"/>
    <n v="114247"/>
    <x v="0"/>
    <n v="29"/>
  </r>
  <r>
    <n v="863"/>
    <s v="MUJER"/>
    <n v="100186"/>
    <s v="ASALARIADO"/>
    <s v="SECTOR PRIVADO"/>
    <s v="SI"/>
    <s v="NO"/>
    <x v="0"/>
    <n v="48"/>
    <n v="-0.68723382310359005"/>
    <b v="0"/>
    <n v="0.43006179724811616"/>
    <b v="0"/>
    <n v="100186"/>
    <x v="0"/>
    <n v="48"/>
  </r>
  <r>
    <n v="864"/>
    <s v="HOMBRE"/>
    <n v="1500000"/>
    <s v="ASALARIADO"/>
    <s v="SECTOR PRIVADO"/>
    <s v="SI"/>
    <s v="SI"/>
    <x v="0"/>
    <n v="62"/>
    <n v="1.0387955556907444"/>
    <b v="0"/>
    <n v="1.4181164183280413"/>
    <b v="0"/>
    <n v="1500000"/>
    <x v="0"/>
    <n v="62"/>
  </r>
  <r>
    <n v="865"/>
    <s v="MUJER"/>
    <n v="278030"/>
    <s v="TRABAJADOR INDEPENDIENTE"/>
    <s v="SECTOR PRIVADO"/>
    <s v="SI"/>
    <s v="SI"/>
    <x v="1"/>
    <n v="40"/>
    <n v="-0.46794471123422759"/>
    <b v="0"/>
    <n v="-0.13454084336898386"/>
    <b v="0"/>
    <n v="278030"/>
    <x v="3"/>
    <n v="40"/>
  </r>
  <r>
    <n v="866"/>
    <s v="HOMBRE"/>
    <n v="445258.23999999999"/>
    <s v="ASALARIADO"/>
    <s v="SECTOR PRIVADO"/>
    <s v="SI"/>
    <s v="NO"/>
    <x v="0"/>
    <n v="45"/>
    <n v="-0.26174527673502285"/>
    <b v="0"/>
    <n v="0.21833580701670366"/>
    <b v="0"/>
    <n v="445258.23999999999"/>
    <x v="0"/>
    <n v="45"/>
  </r>
  <r>
    <n v="867"/>
    <s v="HOMBRE"/>
    <n v="257920"/>
    <s v="ASALARIADO"/>
    <s v="SECTOR PRIVADO"/>
    <s v="SI"/>
    <s v="SI"/>
    <x v="0"/>
    <n v="58"/>
    <n v="-0.49274118477110757"/>
    <b v="0"/>
    <n v="1.1358150980194912"/>
    <b v="0"/>
    <n v="257920"/>
    <x v="0"/>
    <n v="58"/>
  </r>
  <r>
    <n v="868"/>
    <s v="HOMBRE"/>
    <n v="1776922.56"/>
    <s v="ASALARIADO"/>
    <s v="SECTOR PRIVADO"/>
    <s v="SI"/>
    <s v="NO"/>
    <x v="0"/>
    <n v="27"/>
    <n v="1.3802526880032782"/>
    <b v="0"/>
    <n v="-1.0520201343717714"/>
    <b v="0"/>
    <n v="1776922.56"/>
    <x v="0"/>
    <n v="27"/>
  </r>
  <r>
    <n v="869"/>
    <s v="HOMBRE"/>
    <n v="757568"/>
    <s v="ASALARIADO"/>
    <s v="SECTOR PUBLICO"/>
    <s v="SI"/>
    <s v="NO"/>
    <x v="0"/>
    <n v="47"/>
    <n v="0.12334575753396414"/>
    <b v="0"/>
    <n v="0.35948646717097865"/>
    <b v="0"/>
    <n v="757568"/>
    <x v="0"/>
    <n v="47"/>
  </r>
  <r>
    <n v="870"/>
    <s v="HOMBRE"/>
    <n v="509509"/>
    <s v="TRABAJADOR INDEPENDIENTE"/>
    <s v="SECTOR PRIVADO"/>
    <s v="SI"/>
    <s v="NO"/>
    <x v="1"/>
    <n v="63"/>
    <n v="-0.18252139458363423"/>
    <b v="0"/>
    <n v="1.4886917484051787"/>
    <b v="0"/>
    <n v="509509"/>
    <x v="3"/>
    <n v="63"/>
  </r>
  <r>
    <n v="871"/>
    <s v="HOMBRE"/>
    <n v="805518"/>
    <s v="ASALARIADO"/>
    <s v="SECTOR PRIVADO"/>
    <s v="SI"/>
    <s v="NO"/>
    <x v="0"/>
    <n v="61"/>
    <n v="0.18247011885138797"/>
    <b v="0"/>
    <n v="1.3475410882509038"/>
    <b v="0"/>
    <n v="805518"/>
    <x v="0"/>
    <n v="61"/>
  </r>
  <r>
    <n v="872"/>
    <s v="HOMBRE"/>
    <n v="255660"/>
    <s v="ASALARIADO"/>
    <s v="SECTOR PRIVADO"/>
    <s v="SI"/>
    <s v="NO"/>
    <x v="0"/>
    <n v="30"/>
    <n v="-0.4955278595693845"/>
    <b v="0"/>
    <n v="-0.84029414414035897"/>
    <b v="0"/>
    <n v="255660"/>
    <x v="0"/>
    <n v="30"/>
  </r>
  <r>
    <n v="873"/>
    <s v="MUJER"/>
    <n v="517272"/>
    <s v="TRABAJADOR INDEPENDIENTE"/>
    <s v="SECTOR PRIVADO"/>
    <s v="SI"/>
    <s v="NO"/>
    <x v="0"/>
    <n v="60"/>
    <n v="-0.17294928995574765"/>
    <b v="0"/>
    <n v="1.2769657581737661"/>
    <b v="0"/>
    <n v="517272"/>
    <x v="3"/>
    <n v="60"/>
  </r>
  <r>
    <n v="874"/>
    <s v="HOMBRE"/>
    <n v="297050"/>
    <s v="ASEGURADO VOLUNTARIO"/>
    <s v="SECTOR PRIVADO"/>
    <s v="SI"/>
    <s v="NO"/>
    <x v="1"/>
    <n v="37"/>
    <n v="-0.44449225341864051"/>
    <b v="0"/>
    <n v="-0.3462668336003964"/>
    <b v="0"/>
    <n v="297050"/>
    <x v="2"/>
    <n v="37"/>
  </r>
  <r>
    <n v="875"/>
    <s v="HOMBRE"/>
    <n v="315687"/>
    <s v="ASALARIADO"/>
    <s v="SECTOR PRIVADO"/>
    <s v="SI"/>
    <s v="SI"/>
    <x v="1"/>
    <n v="45"/>
    <n v="-0.42151205066842512"/>
    <b v="0"/>
    <n v="0.21833580701670366"/>
    <b v="0"/>
    <n v="315687"/>
    <x v="0"/>
    <n v="45"/>
  </r>
  <r>
    <n v="876"/>
    <s v="MUJER"/>
    <n v="372300"/>
    <s v="ASALARIADO"/>
    <s v="SECTOR PRIVADO"/>
    <s v="SI"/>
    <s v="NO"/>
    <x v="1"/>
    <n v="26"/>
    <n v="-0.35170584697158852"/>
    <b v="0"/>
    <n v="-1.1225954644489089"/>
    <b v="0"/>
    <n v="372300"/>
    <x v="0"/>
    <n v="26"/>
  </r>
  <r>
    <n v="877"/>
    <s v="HOMBRE"/>
    <n v="678734.05"/>
    <s v="ASALARIADO"/>
    <s v="SECTOR PRIVADO"/>
    <s v="SI"/>
    <s v="NO"/>
    <x v="0"/>
    <n v="33"/>
    <n v="2.6140190404042914E-2"/>
    <b v="0"/>
    <n v="-0.62856815390894638"/>
    <b v="0"/>
    <n v="678734.05"/>
    <x v="0"/>
    <n v="33"/>
  </r>
  <r>
    <n v="878"/>
    <s v="MUJER"/>
    <n v="315617"/>
    <s v="ASEGURADO VOLUNTARIO"/>
    <s v="SECTOR PRIVADO"/>
    <s v="SI"/>
    <s v="NO"/>
    <x v="0"/>
    <n v="35"/>
    <n v="-0.42159836360465497"/>
    <b v="0"/>
    <n v="-0.48741749375467142"/>
    <b v="0"/>
    <n v="315617"/>
    <x v="2"/>
    <n v="35"/>
  </r>
  <r>
    <n v="879"/>
    <s v="HOMBRE"/>
    <n v="1455906.15"/>
    <s v="CONVENIOS ESPECIALES DE TRABAJADORES INDEPENDIENTES"/>
    <s v="SECTOR PRIVADO"/>
    <s v="SI"/>
    <s v="NO"/>
    <x v="0"/>
    <n v="38"/>
    <n v="0.9844259890739292"/>
    <b v="0"/>
    <n v="-0.27569150352325889"/>
    <b v="0"/>
    <n v="1455906.15"/>
    <x v="4"/>
    <n v="38"/>
  </r>
  <r>
    <n v="880"/>
    <s v="MUJER"/>
    <n v="166295"/>
    <s v="ASALARIADO"/>
    <s v="SECTOR PRIVADO"/>
    <s v="SI"/>
    <s v="NO"/>
    <x v="0"/>
    <n v="50"/>
    <n v="-0.60571865308620576"/>
    <b v="0"/>
    <n v="0.57121245740239113"/>
    <b v="0"/>
    <n v="166295"/>
    <x v="0"/>
    <n v="50"/>
  </r>
  <r>
    <n v="881"/>
    <s v="MUJER"/>
    <n v="5887012.5"/>
    <s v="ASALARIADO"/>
    <s v="SECTOR PRIVADO"/>
    <s v="SI"/>
    <s v="NO"/>
    <x v="0"/>
    <n v="27"/>
    <n v="6.4481659864322429"/>
    <b v="1"/>
    <n v="-1.0520201343717714"/>
    <b v="0"/>
    <n v="5887012.5"/>
    <x v="0"/>
    <n v="27"/>
  </r>
  <r>
    <n v="882"/>
    <s v="MUJER"/>
    <n v="297046"/>
    <s v="ASEGURADO VOLUNTARIO"/>
    <s v="SECTOR PRIVADO"/>
    <s v="SI"/>
    <s v="NO"/>
    <x v="0"/>
    <n v="61"/>
    <n v="-0.44449718558642509"/>
    <b v="0"/>
    <n v="1.3475410882509038"/>
    <b v="0"/>
    <n v="297046"/>
    <x v="2"/>
    <n v="61"/>
  </r>
  <r>
    <n v="883"/>
    <s v="HOMBRE"/>
    <n v="503465"/>
    <s v="ASALARIADO"/>
    <s v="SECTOR PUBLICO"/>
    <s v="SI"/>
    <s v="NO"/>
    <x v="1"/>
    <n v="56"/>
    <n v="-0.18997390010610574"/>
    <b v="0"/>
    <n v="0.99466443786521619"/>
    <b v="0"/>
    <n v="503465"/>
    <x v="0"/>
    <n v="56"/>
  </r>
  <r>
    <n v="884"/>
    <s v="MUJER"/>
    <n v="534815.5"/>
    <s v="ASALARIADO"/>
    <s v="SECTOR PUBLICO"/>
    <s v="SI"/>
    <s v="NO"/>
    <x v="0"/>
    <n v="29"/>
    <n v="-0.15131741857363659"/>
    <b v="0"/>
    <n v="-0.91086947421749642"/>
    <b v="0"/>
    <n v="534815.5"/>
    <x v="0"/>
    <n v="29"/>
  </r>
  <r>
    <n v="885"/>
    <s v="MUJER"/>
    <n v="401010"/>
    <s v="TRABAJADOR INDEPENDIENTE"/>
    <s v="SECTOR PRIVADO"/>
    <s v="SI"/>
    <s v="NO"/>
    <x v="1"/>
    <n v="50"/>
    <n v="-0.31630521269790263"/>
    <b v="0"/>
    <n v="0.57121245740239113"/>
    <b v="0"/>
    <n v="401010"/>
    <x v="3"/>
    <n v="50"/>
  </r>
  <r>
    <n v="886"/>
    <s v="HOMBRE"/>
    <n v="325000"/>
    <s v="ASALARIADO"/>
    <s v="SECTOR PRIVADO"/>
    <s v="SI"/>
    <s v="NO"/>
    <x v="0"/>
    <n v="37"/>
    <n v="-0.41002873102402121"/>
    <b v="0"/>
    <n v="-0.3462668336003964"/>
    <b v="0"/>
    <n v="325000"/>
    <x v="0"/>
    <n v="37"/>
  </r>
  <r>
    <n v="887"/>
    <s v="HOMBRE"/>
    <n v="1142714"/>
    <s v="ASALARIADO"/>
    <s v="SECTOR PRIVADO"/>
    <s v="SI"/>
    <s v="NO"/>
    <x v="0"/>
    <n v="37"/>
    <n v="0.59824693092208769"/>
    <b v="0"/>
    <n v="-0.3462668336003964"/>
    <b v="0"/>
    <n v="1142714"/>
    <x v="0"/>
    <n v="37"/>
  </r>
  <r>
    <n v="888"/>
    <s v="HOMBRE"/>
    <n v="553642.06000000006"/>
    <s v="ASALARIADO"/>
    <s v="SECTOR PRIVADO"/>
    <s v="SI"/>
    <s v="NO"/>
    <x v="0"/>
    <n v="27"/>
    <n v="-0.12810348039211078"/>
    <b v="0"/>
    <n v="-1.0520201343717714"/>
    <b v="0"/>
    <n v="553642.06000000006"/>
    <x v="0"/>
    <n v="27"/>
  </r>
  <r>
    <n v="889"/>
    <s v="HOMBRE"/>
    <n v="168300"/>
    <s v="ASALARIADO"/>
    <s v="SECTOR PRIVADO"/>
    <s v="SI"/>
    <s v="SI"/>
    <x v="0"/>
    <n v="23"/>
    <n v="-0.6032464039841946"/>
    <b v="0"/>
    <n v="-1.3343214546803215"/>
    <b v="0"/>
    <n v="168300"/>
    <x v="0"/>
    <n v="23"/>
  </r>
  <r>
    <n v="890"/>
    <s v="HOMBRE"/>
    <n v="290371"/>
    <s v="TRABAJADOR INDEPENDIENTE"/>
    <s v="SECTOR PRIVADO"/>
    <s v="SI"/>
    <s v="NO"/>
    <x v="0"/>
    <n v="34"/>
    <n v="-0.45272774057691106"/>
    <b v="0"/>
    <n v="-0.55799282383180893"/>
    <b v="0"/>
    <n v="290371"/>
    <x v="3"/>
    <n v="34"/>
  </r>
  <r>
    <n v="891"/>
    <s v="HOMBRE"/>
    <n v="2687778.85"/>
    <s v="ASALARIADO"/>
    <s v="SECTOR PRIVADO"/>
    <s v="SI"/>
    <s v="NO"/>
    <x v="0"/>
    <n v="51"/>
    <n v="2.5033767004789444"/>
    <b v="1"/>
    <n v="0.64178778747952869"/>
    <b v="0"/>
    <n v="2687778.85"/>
    <x v="0"/>
    <n v="51"/>
  </r>
  <r>
    <n v="892"/>
    <s v="HOMBRE"/>
    <n v="130000"/>
    <s v="ASALARIADO"/>
    <s v="SECTOR PRIVADO"/>
    <s v="SI"/>
    <s v="SI"/>
    <x v="0"/>
    <n v="22"/>
    <n v="-0.65047191052136533"/>
    <b v="0"/>
    <n v="-1.4048967847574589"/>
    <b v="0"/>
    <n v="130000"/>
    <x v="0"/>
    <n v="22"/>
  </r>
  <r>
    <n v="893"/>
    <s v="HOMBRE"/>
    <n v="575032.5"/>
    <s v="ASALARIADO"/>
    <s v="SECTOR PRIVADO"/>
    <s v="SI"/>
    <s v="NO"/>
    <x v="0"/>
    <n v="35"/>
    <n v="-0.10172817062571511"/>
    <b v="0"/>
    <n v="-0.48741749375467142"/>
    <b v="0"/>
    <n v="575032.5"/>
    <x v="0"/>
    <n v="35"/>
  </r>
  <r>
    <n v="894"/>
    <s v="HOMBRE"/>
    <n v="423268.13"/>
    <s v="ASALARIADO"/>
    <s v="SECTOR PRIVADO"/>
    <s v="SI"/>
    <s v="NO"/>
    <x v="0"/>
    <n v="59"/>
    <n v="-0.28886000476526047"/>
    <b v="0"/>
    <n v="1.2063904280966287"/>
    <b v="0"/>
    <n v="423268.13"/>
    <x v="0"/>
    <n v="59"/>
  </r>
  <r>
    <n v="895"/>
    <s v="HOMBRE"/>
    <n v="447541.9"/>
    <s v="ASALARIADO"/>
    <s v="SECTOR PRIVADO"/>
    <s v="SI"/>
    <s v="SI"/>
    <x v="0"/>
    <n v="31"/>
    <n v="-0.2589294281643002"/>
    <b v="0"/>
    <n v="-0.7697188140632214"/>
    <b v="0"/>
    <n v="447541.9"/>
    <x v="0"/>
    <n v="31"/>
  </r>
  <r>
    <n v="896"/>
    <s v="HOMBRE"/>
    <n v="639148"/>
    <s v="TRABAJADOR INDEPENDIENTE"/>
    <s v="SECTOR PRIVADO"/>
    <s v="SI"/>
    <s v="SI"/>
    <x v="0"/>
    <n v="70"/>
    <n v="-2.267106972796144E-2"/>
    <b v="0"/>
    <n v="1.9827190589451413"/>
    <b v="1"/>
    <n v="639148"/>
    <x v="3"/>
    <n v="70"/>
  </r>
  <r>
    <n v="897"/>
    <s v="MUJER"/>
    <n v="406742.56"/>
    <s v="ASALARIADO"/>
    <s v="SECTOR PRIVADO"/>
    <s v="SI"/>
    <s v="NO"/>
    <x v="0"/>
    <n v="28"/>
    <n v="-0.30923672575913702"/>
    <b v="0"/>
    <n v="-0.98144480429463388"/>
    <b v="0"/>
    <n v="406742.56"/>
    <x v="0"/>
    <n v="28"/>
  </r>
  <r>
    <n v="898"/>
    <s v="HOMBRE"/>
    <n v="356653"/>
    <s v="TRABAJADOR INDEPENDIENTE"/>
    <s v="SECTOR PRIVADO"/>
    <s v="SI"/>
    <s v="NO"/>
    <x v="1"/>
    <n v="47"/>
    <n v="-0.37099925430284464"/>
    <b v="0"/>
    <n v="0.35948646717097865"/>
    <b v="0"/>
    <n v="356653"/>
    <x v="3"/>
    <n v="47"/>
  </r>
  <r>
    <n v="899"/>
    <s v="HOMBRE"/>
    <n v="550000"/>
    <s v="ASALARIADO"/>
    <s v="SECTOR PRIVADO"/>
    <s v="SI"/>
    <s v="NO"/>
    <x v="1"/>
    <n v="25"/>
    <n v="-0.13259429314247032"/>
    <b v="0"/>
    <n v="-1.1931707945260464"/>
    <b v="0"/>
    <n v="550000"/>
    <x v="0"/>
    <n v="25"/>
  </r>
  <r>
    <n v="900"/>
    <s v="HOMBRE"/>
    <n v="1813773.65"/>
    <s v="ASALARIADO"/>
    <s v="SECTOR PRIVADO"/>
    <s v="SI"/>
    <s v="NO"/>
    <x v="0"/>
    <n v="58"/>
    <n v="1.4256916277342666"/>
    <b v="0"/>
    <n v="1.1358150980194912"/>
    <b v="0"/>
    <n v="1813773.65"/>
    <x v="0"/>
    <n v="58"/>
  </r>
  <r>
    <n v="901"/>
    <s v="MUJER"/>
    <n v="1807234"/>
    <s v="ASALARIADO"/>
    <s v="SECTOR PRIVADO"/>
    <s v="SI"/>
    <s v="NO"/>
    <x v="0"/>
    <n v="39"/>
    <n v="1.4176279649711907"/>
    <b v="0"/>
    <n v="-0.20511617344612137"/>
    <b v="0"/>
    <n v="1807234"/>
    <x v="0"/>
    <n v="39"/>
  </r>
  <r>
    <n v="902"/>
    <s v="HOMBRE"/>
    <n v="450000"/>
    <s v="ASALARIADO"/>
    <s v="SECTOR PRIVADO"/>
    <s v="SI"/>
    <s v="NO"/>
    <x v="0"/>
    <n v="58"/>
    <n v="-0.25589848775649293"/>
    <b v="0"/>
    <n v="1.1358150980194912"/>
    <b v="0"/>
    <n v="450000"/>
    <x v="0"/>
    <n v="58"/>
  </r>
  <r>
    <n v="903"/>
    <s v="MUJER"/>
    <n v="297046"/>
    <s v="TRABAJADOR INDEPENDIENTE"/>
    <s v="SECTOR PRIVADO"/>
    <s v="SI"/>
    <s v="NO"/>
    <x v="0"/>
    <n v="34"/>
    <n v="-0.44449718558642509"/>
    <b v="0"/>
    <n v="-0.55799282383180893"/>
    <b v="0"/>
    <n v="297046"/>
    <x v="3"/>
    <n v="34"/>
  </r>
  <r>
    <n v="904"/>
    <s v="HOMBRE"/>
    <n v="785016.42"/>
    <s v="ASALARIADO"/>
    <s v="SECTOR PRIVADO"/>
    <s v="SI"/>
    <s v="NO"/>
    <x v="0"/>
    <n v="22"/>
    <n v="0.15719081074923849"/>
    <b v="0"/>
    <n v="-1.4048967847574589"/>
    <b v="0"/>
    <n v="785016.42"/>
    <x v="0"/>
    <n v="22"/>
  </r>
  <r>
    <n v="905"/>
    <s v="HOMBRE"/>
    <n v="299065"/>
    <s v="ASALARIADO"/>
    <s v="SECTOR PRIVADO"/>
    <s v="SI"/>
    <s v="NO"/>
    <x v="0"/>
    <n v="36"/>
    <n v="-0.44200767389716794"/>
    <b v="0"/>
    <n v="-0.41684216367753391"/>
    <b v="0"/>
    <n v="299065"/>
    <x v="0"/>
    <n v="36"/>
  </r>
  <r>
    <n v="906"/>
    <s v="MUJER"/>
    <n v="338166"/>
    <s v="TRABAJADOR INDEPENDIENTE"/>
    <s v="SECTOR PRIVADO"/>
    <s v="SI"/>
    <s v="NO"/>
    <x v="1"/>
    <n v="29"/>
    <n v="-0.39379450076113898"/>
    <b v="0"/>
    <n v="-0.91086947421749642"/>
    <b v="0"/>
    <n v="338166"/>
    <x v="3"/>
    <n v="29"/>
  </r>
  <r>
    <n v="907"/>
    <s v="MUJER"/>
    <n v="2623756.52"/>
    <s v="ASALARIADO"/>
    <s v="SECTOR PUBLICO"/>
    <s v="SI"/>
    <s v="NO"/>
    <x v="0"/>
    <n v="42"/>
    <n v="2.4244344820993127"/>
    <b v="1"/>
    <n v="6.6098167852911317E-3"/>
    <b v="0"/>
    <n v="2623756.52"/>
    <x v="0"/>
    <n v="42"/>
  </r>
  <r>
    <n v="908"/>
    <s v="MUJER"/>
    <n v="2085526.5"/>
    <s v="ASALARIADO"/>
    <s v="SECTOR PUBLICO"/>
    <s v="SI"/>
    <s v="NO"/>
    <x v="0"/>
    <n v="56"/>
    <n v="1.7607742907674195"/>
    <b v="0"/>
    <n v="0.99466443786521619"/>
    <b v="0"/>
    <n v="2085526.5"/>
    <x v="0"/>
    <n v="56"/>
  </r>
  <r>
    <n v="909"/>
    <s v="HOMBRE"/>
    <n v="930427.8"/>
    <s v="ASALARIADO"/>
    <s v="SECTOR PRIVADO"/>
    <s v="SI"/>
    <s v="NO"/>
    <x v="0"/>
    <n v="33"/>
    <n v="0.33648914173537448"/>
    <b v="0"/>
    <n v="-0.62856815390894638"/>
    <b v="0"/>
    <n v="930427.8"/>
    <x v="0"/>
    <n v="33"/>
  </r>
  <r>
    <n v="910"/>
    <s v="HOMBRE"/>
    <n v="150000"/>
    <s v="ASALARIADO"/>
    <s v="SECTOR PRIVADO"/>
    <s v="SI"/>
    <s v="NO"/>
    <x v="0"/>
    <n v="43"/>
    <n v="-0.62581107159856075"/>
    <b v="0"/>
    <n v="7.7185146862428639E-2"/>
    <b v="0"/>
    <n v="150000"/>
    <x v="0"/>
    <n v="43"/>
  </r>
  <r>
    <n v="911"/>
    <s v="HOMBRE"/>
    <n v="299647"/>
    <s v="ASEGURADO VOLUNTARIO"/>
    <s v="SECTOR PRIVADO"/>
    <s v="SI"/>
    <s v="NO"/>
    <x v="0"/>
    <n v="75"/>
    <n v="-0.44129004348451434"/>
    <b v="0"/>
    <n v="2.3355957093308288"/>
    <b v="1"/>
    <n v="299647"/>
    <x v="2"/>
    <n v="75"/>
  </r>
  <r>
    <n v="912"/>
    <s v="HOMBRE"/>
    <n v="385548"/>
    <s v="TRABAJADOR INDEPENDIENTE"/>
    <s v="SECTOR PRIVADO"/>
    <s v="SI"/>
    <s v="NO"/>
    <x v="1"/>
    <n v="66"/>
    <n v="-0.33537050726912276"/>
    <b v="0"/>
    <n v="1.7004177386365913"/>
    <b v="0"/>
    <n v="385548"/>
    <x v="3"/>
    <n v="66"/>
  </r>
  <r>
    <n v="913"/>
    <s v="HOMBRE"/>
    <n v="2894048.26"/>
    <s v="PENSIONADOS EN SU PROPIO SISTEMA"/>
    <s v="SECTOR PUBLICO"/>
    <s v="SI"/>
    <s v="NO"/>
    <x v="0"/>
    <n v="63"/>
    <n v="2.7577155352145404"/>
    <b v="1"/>
    <n v="1.4886917484051787"/>
    <b v="0"/>
    <n v="2894048.26"/>
    <x v="1"/>
    <n v="63"/>
  </r>
  <r>
    <n v="914"/>
    <s v="MUJER"/>
    <n v="297046"/>
    <s v="ASEGURADO VOLUNTARIO"/>
    <s v="SECTOR PRIVADO"/>
    <s v="SI"/>
    <s v="NO"/>
    <x v="1"/>
    <n v="60"/>
    <n v="-0.44449718558642509"/>
    <b v="0"/>
    <n v="1.2769657581737661"/>
    <b v="0"/>
    <n v="297046"/>
    <x v="2"/>
    <n v="60"/>
  </r>
  <r>
    <n v="915"/>
    <s v="MUJER"/>
    <n v="451350"/>
    <s v="ASALARIADO"/>
    <s v="SECTOR PRIVADO"/>
    <s v="SI"/>
    <s v="NO"/>
    <x v="0"/>
    <n v="25"/>
    <n v="-0.25423388112920364"/>
    <b v="0"/>
    <n v="-1.1931707945260464"/>
    <b v="0"/>
    <n v="451350"/>
    <x v="0"/>
    <n v="25"/>
  </r>
  <r>
    <n v="916"/>
    <s v="MUJER"/>
    <n v="639148"/>
    <s v="TRABAJADOR INDEPENDIENTE"/>
    <s v="SECTOR PRIVADO"/>
    <s v="SI"/>
    <s v="SI"/>
    <x v="0"/>
    <n v="66"/>
    <n v="-2.267106972796144E-2"/>
    <b v="0"/>
    <n v="1.7004177386365913"/>
    <b v="0"/>
    <n v="639148"/>
    <x v="3"/>
    <n v="66"/>
  </r>
  <r>
    <n v="917"/>
    <s v="HOMBRE"/>
    <n v="1529085.26"/>
    <s v="ASALARIADO"/>
    <s v="SECTOR PUBLICO"/>
    <s v="SI"/>
    <s v="NO"/>
    <x v="0"/>
    <n v="28"/>
    <n v="1.0746589012851391"/>
    <b v="0"/>
    <n v="-0.98144480429463388"/>
    <b v="0"/>
    <n v="1529085.26"/>
    <x v="0"/>
    <n v="28"/>
  </r>
  <r>
    <n v="918"/>
    <s v="HOMBRE"/>
    <n v="230212.72"/>
    <s v="ASALARIADO"/>
    <s v="SECTOR PRIVADO"/>
    <s v="SI"/>
    <s v="NO"/>
    <x v="0"/>
    <n v="20"/>
    <n v="-0.5269054232245598"/>
    <b v="0"/>
    <n v="-1.5460474449117341"/>
    <b v="0"/>
    <n v="230212.72"/>
    <x v="0"/>
    <n v="20"/>
  </r>
  <r>
    <n v="919"/>
    <s v="HOMBRE"/>
    <n v="620245"/>
    <s v="TRABAJADOR INDEPENDIENTE"/>
    <s v="SECTOR PRIVADO"/>
    <s v="SI"/>
    <s v="NO"/>
    <x v="1"/>
    <n v="37"/>
    <n v="-4.5979261635850137E-2"/>
    <b v="0"/>
    <n v="-0.3462668336003964"/>
    <b v="0"/>
    <n v="620245"/>
    <x v="3"/>
    <n v="37"/>
  </r>
  <r>
    <n v="920"/>
    <s v="HOMBRE"/>
    <n v="353240"/>
    <s v="ASALARIADO"/>
    <s v="SECTOR PUBLICO"/>
    <s v="SI"/>
    <s v="NO"/>
    <x v="0"/>
    <n v="35"/>
    <n v="-0.3752076264650212"/>
    <b v="0"/>
    <n v="-0.48741749375467142"/>
    <b v="0"/>
    <n v="353240"/>
    <x v="0"/>
    <n v="35"/>
  </r>
  <r>
    <n v="921"/>
    <s v="HOMBRE"/>
    <n v="523001.59999999998"/>
    <s v="ASALARIADO"/>
    <s v="SECTOR PRIVADO"/>
    <s v="SI"/>
    <s v="NO"/>
    <x v="0"/>
    <n v="38"/>
    <n v="-0.16588445282114264"/>
    <b v="0"/>
    <n v="-0.27569150352325889"/>
    <b v="0"/>
    <n v="523001.59999999998"/>
    <x v="0"/>
    <n v="38"/>
  </r>
  <r>
    <n v="922"/>
    <s v="HOMBRE"/>
    <n v="477172.1"/>
    <s v="ASALARIADO"/>
    <s v="SECTOR PRIVADO"/>
    <s v="SI"/>
    <s v="NO"/>
    <x v="0"/>
    <n v="20"/>
    <n v="-0.22239414869177612"/>
    <b v="0"/>
    <n v="-1.5460474449117341"/>
    <b v="0"/>
    <n v="477172.1"/>
    <x v="0"/>
    <n v="20"/>
  </r>
  <r>
    <n v="923"/>
    <s v="HOMBRE"/>
    <n v="297046"/>
    <s v="TRABAJADOR INDEPENDIENTE"/>
    <s v="SECTOR PRIVADO"/>
    <s v="SI"/>
    <s v="NO"/>
    <x v="0"/>
    <n v="35"/>
    <n v="-0.44449718558642509"/>
    <b v="0"/>
    <n v="-0.48741749375467142"/>
    <b v="0"/>
    <n v="297046"/>
    <x v="3"/>
    <n v="35"/>
  </r>
  <r>
    <n v="924"/>
    <s v="HOMBRE"/>
    <n v="458557"/>
    <s v="TRABAJADOR INDEPENDIENTE"/>
    <s v="SECTOR PRIVADO"/>
    <s v="SI"/>
    <s v="SI"/>
    <x v="1"/>
    <n v="41"/>
    <n v="-0.24534734782337103"/>
    <b v="0"/>
    <n v="-6.3965513291846368E-2"/>
    <b v="0"/>
    <n v="458557"/>
    <x v="3"/>
    <n v="41"/>
  </r>
  <r>
    <n v="925"/>
    <s v="HOMBRE"/>
    <n v="639148"/>
    <s v="TRABAJADOR INDEPENDIENTE"/>
    <s v="SECTOR PRIVADO"/>
    <s v="SI"/>
    <s v="NO"/>
    <x v="1"/>
    <n v="50"/>
    <n v="-2.267106972796144E-2"/>
    <b v="0"/>
    <n v="0.57121245740239113"/>
    <b v="0"/>
    <n v="639148"/>
    <x v="3"/>
    <n v="50"/>
  </r>
  <r>
    <n v="926"/>
    <s v="MUJER"/>
    <n v="299647"/>
    <s v="ASEGURADO VOLUNTARIO"/>
    <s v="SECTOR PRIVADO"/>
    <s v="SI"/>
    <s v="NO"/>
    <x v="0"/>
    <n v="68"/>
    <n v="-0.44129004348451434"/>
    <b v="0"/>
    <n v="1.8415683987908662"/>
    <b v="0"/>
    <n v="299647"/>
    <x v="2"/>
    <n v="68"/>
  </r>
  <r>
    <n v="927"/>
    <s v="MUJER"/>
    <n v="996543.9"/>
    <s v="ASALARIADO"/>
    <s v="SECTOR PUBLICO"/>
    <s v="SI"/>
    <s v="NO"/>
    <x v="0"/>
    <n v="54"/>
    <n v="0.41801306635057622"/>
    <b v="0"/>
    <n v="0.85351377771094117"/>
    <b v="0"/>
    <n v="996543.9"/>
    <x v="0"/>
    <n v="54"/>
  </r>
  <r>
    <n v="928"/>
    <s v="HOMBRE"/>
    <n v="355000"/>
    <s v="ASALARIADO"/>
    <s v="SECTOR PRIVADO"/>
    <s v="SI"/>
    <s v="NO"/>
    <x v="0"/>
    <n v="60"/>
    <n v="-0.3730374726398144"/>
    <b v="0"/>
    <n v="1.2769657581737661"/>
    <b v="0"/>
    <n v="355000"/>
    <x v="0"/>
    <n v="60"/>
  </r>
  <r>
    <n v="929"/>
    <s v="MUJER"/>
    <n v="319590"/>
    <s v="ASALARIADO"/>
    <s v="SECTOR PRIVADO"/>
    <s v="SI"/>
    <s v="NO"/>
    <x v="0"/>
    <n v="35"/>
    <n v="-0.41669948795263984"/>
    <b v="0"/>
    <n v="-0.48741749375467142"/>
    <b v="0"/>
    <n v="319590"/>
    <x v="0"/>
    <n v="35"/>
  </r>
  <r>
    <n v="930"/>
    <s v="MUJER"/>
    <n v="74000"/>
    <s v="ASALARIADO"/>
    <s v="SECTOR PRIVADO"/>
    <s v="SI"/>
    <s v="NO"/>
    <x v="0"/>
    <n v="34"/>
    <n v="-0.71952225950521798"/>
    <b v="0"/>
    <n v="-0.55799282383180893"/>
    <b v="0"/>
    <n v="74000"/>
    <x v="0"/>
    <n v="34"/>
  </r>
  <r>
    <n v="931"/>
    <s v="HOMBRE"/>
    <n v="442546.73"/>
    <s v="ASALARIADO"/>
    <s v="SECTOR PRIVADO"/>
    <s v="SI"/>
    <s v="NO"/>
    <x v="0"/>
    <n v="40"/>
    <n v="-0.26508868230240151"/>
    <b v="0"/>
    <n v="-0.13454084336898386"/>
    <b v="0"/>
    <n v="442546.73"/>
    <x v="0"/>
    <n v="40"/>
  </r>
  <r>
    <n v="932"/>
    <s v="HOMBRE"/>
    <n v="1249086"/>
    <s v="PENSIONADOS EN SU PROPIO SISTEMA"/>
    <s v="SECTOR PUBLICO"/>
    <s v="SI"/>
    <s v="NO"/>
    <x v="0"/>
    <n v="73"/>
    <n v="0.72940806881691578"/>
    <b v="0"/>
    <n v="2.1944450491765539"/>
    <b v="1"/>
    <n v="1249086"/>
    <x v="1"/>
    <n v="73"/>
  </r>
  <r>
    <n v="933"/>
    <s v="HOMBRE"/>
    <n v="505000"/>
    <s v="ASALARIADO"/>
    <s v="SECTOR PRIVADO"/>
    <s v="SI"/>
    <s v="NO"/>
    <x v="0"/>
    <n v="21"/>
    <n v="-0.18808118071878049"/>
    <b v="0"/>
    <n v="-1.4754721148345964"/>
    <b v="0"/>
    <n v="505000"/>
    <x v="0"/>
    <n v="21"/>
  </r>
  <r>
    <n v="934"/>
    <s v="HOMBRE"/>
    <n v="2471797"/>
    <s v="PENSIONADOS EN SU PROPIO SISTEMA"/>
    <s v="SECTOR PUBLICO"/>
    <s v="SI"/>
    <s v="NO"/>
    <x v="0"/>
    <n v="78"/>
    <n v="2.2370620198239779"/>
    <b v="1"/>
    <n v="2.5473216995622412"/>
    <b v="1"/>
    <n v="2471797"/>
    <x v="1"/>
    <n v="78"/>
  </r>
  <r>
    <n v="935"/>
    <s v="MUJER"/>
    <n v="146600"/>
    <s v="ASALARIADO"/>
    <s v="SECTOR PRIVADO"/>
    <s v="SI"/>
    <s v="NO"/>
    <x v="0"/>
    <n v="36"/>
    <n v="-0.6300034142154376"/>
    <b v="0"/>
    <n v="-0.41684216367753391"/>
    <b v="0"/>
    <n v="146600"/>
    <x v="0"/>
    <n v="36"/>
  </r>
  <r>
    <n v="936"/>
    <s v="MUJER"/>
    <n v="300932.62"/>
    <s v="ASALARIADO"/>
    <s v="SECTOR PRIVADO"/>
    <s v="SI"/>
    <s v="NO"/>
    <x v="0"/>
    <n v="52"/>
    <n v="-0.43970482009771755"/>
    <b v="0"/>
    <n v="0.71236311755666615"/>
    <b v="0"/>
    <n v="300932.62"/>
    <x v="0"/>
    <n v="52"/>
  </r>
  <r>
    <n v="937"/>
    <s v="HOMBRE"/>
    <n v="275000"/>
    <s v="ASALARIADO"/>
    <s v="SECTOR PRIVADO"/>
    <s v="SI"/>
    <s v="NO"/>
    <x v="0"/>
    <n v="42"/>
    <n v="-0.47168082833103253"/>
    <b v="0"/>
    <n v="6.6098167852911317E-3"/>
    <b v="0"/>
    <n v="275000"/>
    <x v="0"/>
    <n v="42"/>
  </r>
  <r>
    <n v="938"/>
    <s v="HOMBRE"/>
    <n v="515165"/>
    <s v="ASALARIADO"/>
    <s v="SECTOR PRIVADO"/>
    <s v="SI"/>
    <s v="NO"/>
    <x v="0"/>
    <n v="46"/>
    <n v="-0.17554730933626511"/>
    <b v="0"/>
    <n v="0.28891113709384114"/>
    <b v="0"/>
    <n v="515165"/>
    <x v="0"/>
    <n v="46"/>
  </r>
  <r>
    <n v="939"/>
    <s v="MUJER"/>
    <n v="297046"/>
    <s v="ASEGURADO VOLUNTARIO"/>
    <s v="SECTOR PRIVADO"/>
    <s v="SI"/>
    <s v="NO"/>
    <x v="0"/>
    <n v="56"/>
    <n v="-0.44449718558642509"/>
    <b v="0"/>
    <n v="0.99466443786521619"/>
    <b v="0"/>
    <n v="297046"/>
    <x v="2"/>
    <n v="56"/>
  </r>
  <r>
    <n v="940"/>
    <s v="MUJER"/>
    <n v="1205262.5"/>
    <s v="ASALARIADO"/>
    <s v="SECTOR PUBLICO"/>
    <s v="SI"/>
    <s v="NO"/>
    <x v="0"/>
    <n v="31"/>
    <n v="0.67537185509023956"/>
    <b v="0"/>
    <n v="-0.7697188140632214"/>
    <b v="0"/>
    <n v="1205262.5"/>
    <x v="0"/>
    <n v="31"/>
  </r>
  <r>
    <n v="941"/>
    <s v="HOMBRE"/>
    <n v="1578046.6"/>
    <s v="ASALARIADO"/>
    <s v="SECTOR PRIVADO"/>
    <s v="SI"/>
    <s v="NO"/>
    <x v="0"/>
    <n v="35"/>
    <n v="1.1350302872443725"/>
    <b v="0"/>
    <n v="-0.48741749375467142"/>
    <b v="0"/>
    <n v="1578046.6"/>
    <x v="0"/>
    <n v="35"/>
  </r>
  <r>
    <n v="942"/>
    <s v="MUJER"/>
    <n v="271673.09000000003"/>
    <s v="ASALARIADO"/>
    <s v="SECTOR PRIVADO"/>
    <s v="SI"/>
    <s v="NO"/>
    <x v="0"/>
    <n v="24"/>
    <n v="-0.47578304791206588"/>
    <b v="0"/>
    <n v="-1.263746124603184"/>
    <b v="0"/>
    <n v="271673.09000000003"/>
    <x v="0"/>
    <n v="24"/>
  </r>
  <r>
    <n v="943"/>
    <s v="HOMBRE"/>
    <n v="297050"/>
    <s v="ASEGURADO VOLUNTARIO"/>
    <s v="SECTOR PRIVADO"/>
    <s v="SI"/>
    <s v="NO"/>
    <x v="0"/>
    <n v="46"/>
    <n v="-0.44449225341864051"/>
    <b v="0"/>
    <n v="0.28891113709384114"/>
    <b v="0"/>
    <n v="297050"/>
    <x v="2"/>
    <n v="46"/>
  </r>
  <r>
    <n v="944"/>
    <s v="MUJER"/>
    <n v="691550"/>
    <s v="ASALARIADO"/>
    <s v="SECTOR PRIVADO"/>
    <s v="SI"/>
    <s v="NO"/>
    <x v="1"/>
    <n v="43"/>
    <n v="4.1942794333678687E-2"/>
    <b v="0"/>
    <n v="7.7185146862428639E-2"/>
    <b v="0"/>
    <n v="691550"/>
    <x v="0"/>
    <n v="43"/>
  </r>
  <r>
    <n v="945"/>
    <s v="MUJER"/>
    <n v="322474"/>
    <s v="ASEGURADO VOLUNTARIO"/>
    <s v="SECTOR PRIVADO"/>
    <s v="SI"/>
    <s v="NO"/>
    <x v="0"/>
    <n v="28"/>
    <n v="-0.41314339497997143"/>
    <b v="0"/>
    <n v="-0.98144480429463388"/>
    <b v="0"/>
    <n v="322474"/>
    <x v="2"/>
    <n v="28"/>
  </r>
  <r>
    <n v="946"/>
    <s v="HOMBRE"/>
    <n v="540083"/>
    <s v="TRABAJADOR INDEPENDIENTE"/>
    <s v="SECTOR PRIVADO"/>
    <s v="SI"/>
    <s v="NO"/>
    <x v="1"/>
    <n v="60"/>
    <n v="-0.14482237012234295"/>
    <b v="0"/>
    <n v="1.2769657581737661"/>
    <b v="0"/>
    <n v="540083"/>
    <x v="3"/>
    <n v="60"/>
  </r>
  <r>
    <n v="947"/>
    <s v="MUJER"/>
    <n v="291108"/>
    <s v="ASALARIADO"/>
    <s v="SECTOR PRIVADO"/>
    <s v="SI"/>
    <s v="SI"/>
    <x v="0"/>
    <n v="40"/>
    <n v="-0.45181898866260573"/>
    <b v="0"/>
    <n v="-0.13454084336898386"/>
    <b v="0"/>
    <n v="291108"/>
    <x v="0"/>
    <n v="40"/>
  </r>
  <r>
    <n v="948"/>
    <s v="MUJER"/>
    <n v="557449.5"/>
    <s v="ASALARIADO"/>
    <s v="SECTOR PUBLICO"/>
    <s v="SI"/>
    <s v="NO"/>
    <x v="0"/>
    <n v="36"/>
    <n v="-0.12340874716469871"/>
    <b v="0"/>
    <n v="-0.41684216367753391"/>
    <b v="0"/>
    <n v="557449.5"/>
    <x v="0"/>
    <n v="36"/>
  </r>
  <r>
    <n v="949"/>
    <s v="HOMBRE"/>
    <n v="682612"/>
    <s v="ASALARIADO"/>
    <s v="SECTOR PRIVADO"/>
    <s v="SI"/>
    <s v="NO"/>
    <x v="0"/>
    <n v="31"/>
    <n v="3.0921865419077349E-2"/>
    <b v="0"/>
    <n v="-0.7697188140632214"/>
    <b v="0"/>
    <n v="682612"/>
    <x v="0"/>
    <n v="31"/>
  </r>
  <r>
    <n v="950"/>
    <s v="MUJER"/>
    <n v="359550"/>
    <s v="ASALARIADO"/>
    <s v="SECTOR PRIVADO"/>
    <s v="SI"/>
    <s v="NO"/>
    <x v="0"/>
    <n v="54"/>
    <n v="-0.3674271317848764"/>
    <b v="0"/>
    <n v="0.85351377771094117"/>
    <b v="0"/>
    <n v="359550"/>
    <x v="0"/>
    <n v="54"/>
  </r>
  <r>
    <n v="951"/>
    <s v="MUJER"/>
    <n v="444886.15"/>
    <s v="ASALARIADO"/>
    <s v="SECTOR PRIVADO"/>
    <s v="SI"/>
    <s v="NO"/>
    <x v="0"/>
    <n v="43"/>
    <n v="-0.26220407931276213"/>
    <b v="0"/>
    <n v="7.7185146862428639E-2"/>
    <b v="0"/>
    <n v="444886.15"/>
    <x v="0"/>
    <n v="43"/>
  </r>
  <r>
    <n v="952"/>
    <s v="HOMBRE"/>
    <n v="1027375.02"/>
    <s v="PENSIONADOS EN SU PROPIO SISTEMA"/>
    <s v="SECTOR PUBLICO"/>
    <s v="SI"/>
    <s v="NO"/>
    <x v="0"/>
    <n v="65"/>
    <n v="0.45602913055705907"/>
    <b v="0"/>
    <n v="1.6298424085594538"/>
    <b v="0"/>
    <n v="1027375.02"/>
    <x v="1"/>
    <n v="65"/>
  </r>
  <r>
    <n v="953"/>
    <s v="HOMBRE"/>
    <n v="297046"/>
    <s v="ASEGURADO VOLUNTARIO"/>
    <s v="SECTOR PRIVADO"/>
    <s v="SI"/>
    <s v="NO"/>
    <x v="0"/>
    <n v="24"/>
    <n v="-0.44449718558642509"/>
    <b v="0"/>
    <n v="-1.263746124603184"/>
    <b v="0"/>
    <n v="297046"/>
    <x v="2"/>
    <n v="24"/>
  </r>
  <r>
    <n v="954"/>
    <s v="HOMBRE"/>
    <n v="266831.25"/>
    <s v="ASALARIADO"/>
    <s v="SECTOR PRIVADO"/>
    <s v="SI"/>
    <s v="NO"/>
    <x v="0"/>
    <n v="21"/>
    <n v="-0.48175323972856549"/>
    <b v="0"/>
    <n v="-1.4754721148345964"/>
    <b v="0"/>
    <n v="266831.25"/>
    <x v="0"/>
    <n v="21"/>
  </r>
  <r>
    <n v="955"/>
    <s v="HOMBRE"/>
    <n v="943684.2"/>
    <s v="ASALARIADO"/>
    <s v="SECTOR PUBLICO"/>
    <s v="SI"/>
    <s v="NO"/>
    <x v="0"/>
    <n v="39"/>
    <n v="0.35283483899018764"/>
    <b v="0"/>
    <n v="-0.20511617344612137"/>
    <b v="0"/>
    <n v="943684.2"/>
    <x v="0"/>
    <n v="39"/>
  </r>
  <r>
    <n v="956"/>
    <s v="HOMBRE"/>
    <n v="814208"/>
    <s v="TRABAJADOR INDEPENDIENTE"/>
    <s v="SECTOR PRIVADO"/>
    <s v="SI"/>
    <s v="NO"/>
    <x v="0"/>
    <n v="49"/>
    <n v="0.19318525336334655"/>
    <b v="0"/>
    <n v="0.50063712732525367"/>
    <b v="0"/>
    <n v="814208"/>
    <x v="3"/>
    <n v="49"/>
  </r>
  <r>
    <n v="957"/>
    <s v="HOMBRE"/>
    <n v="298155"/>
    <s v="TRABAJADOR INDEPENDIENTE"/>
    <s v="SECTOR PRIVADO"/>
    <s v="SI"/>
    <s v="NO"/>
    <x v="0"/>
    <n v="63"/>
    <n v="-0.44312974206815559"/>
    <b v="0"/>
    <n v="1.4886917484051787"/>
    <b v="0"/>
    <n v="298155"/>
    <x v="3"/>
    <n v="63"/>
  </r>
  <r>
    <n v="958"/>
    <s v="MUJER"/>
    <n v="1102583.95"/>
    <s v="ASALARIADO"/>
    <s v="SECTOR PRIVADO"/>
    <s v="SI"/>
    <s v="NO"/>
    <x v="0"/>
    <n v="36"/>
    <n v="0.548764895971383"/>
    <b v="0"/>
    <n v="-0.41684216367753391"/>
    <b v="0"/>
    <n v="1102583.95"/>
    <x v="0"/>
    <n v="36"/>
  </r>
  <r>
    <n v="959"/>
    <s v="HOMBRE"/>
    <n v="326749"/>
    <s v="ASEGURADO VOLUNTARIO"/>
    <s v="SECTOR PRIVADO"/>
    <s v="SI"/>
    <s v="NO"/>
    <x v="0"/>
    <n v="47"/>
    <n v="-0.40787214066022193"/>
    <b v="0"/>
    <n v="0.35948646717097865"/>
    <b v="0"/>
    <n v="326749"/>
    <x v="2"/>
    <n v="47"/>
  </r>
  <r>
    <n v="960"/>
    <s v="HOMBRE"/>
    <n v="419576"/>
    <s v="TRABAJADOR INDEPENDIENTE"/>
    <s v="SECTOR PRIVADO"/>
    <s v="SI"/>
    <s v="NO"/>
    <x v="0"/>
    <n v="59"/>
    <n v="-0.29341255592586318"/>
    <b v="0"/>
    <n v="1.2063904280966287"/>
    <b v="0"/>
    <n v="419576"/>
    <x v="3"/>
    <n v="59"/>
  </r>
  <r>
    <n v="961"/>
    <s v="MUJER"/>
    <n v="1828056.75"/>
    <s v="ASALARIADO"/>
    <s v="SECTOR PRIVADO"/>
    <s v="SI"/>
    <s v="NO"/>
    <x v="0"/>
    <n v="40"/>
    <n v="1.4433032891551822"/>
    <b v="0"/>
    <n v="-0.13454084336898386"/>
    <b v="0"/>
    <n v="1828056.75"/>
    <x v="0"/>
    <n v="40"/>
  </r>
  <r>
    <n v="962"/>
    <s v="HOMBRE"/>
    <n v="1335784.1399999999"/>
    <s v="ASALARIADO"/>
    <s v="SECTOR PRIVADO"/>
    <s v="SI"/>
    <s v="NO"/>
    <x v="0"/>
    <n v="36"/>
    <n v="0.83631051208925344"/>
    <b v="0"/>
    <n v="-0.41684216367753391"/>
    <b v="0"/>
    <n v="1335784.1399999999"/>
    <x v="0"/>
    <n v="36"/>
  </r>
  <r>
    <n v="963"/>
    <s v="HOMBRE"/>
    <n v="302470"/>
    <s v="ASEGURADO VOLUNTARIO"/>
    <s v="SECTOR PRIVADO"/>
    <s v="SI"/>
    <s v="NO"/>
    <x v="0"/>
    <n v="43"/>
    <n v="-0.43780916607056047"/>
    <b v="0"/>
    <n v="7.7185146862428639E-2"/>
    <b v="0"/>
    <n v="302470"/>
    <x v="2"/>
    <n v="43"/>
  </r>
  <r>
    <n v="964"/>
    <s v="MUJER"/>
    <n v="538365"/>
    <s v="PENSIONADOS EN SU PROPIO SISTEMA"/>
    <s v="SECTOR PUBLICO"/>
    <s v="SI"/>
    <s v="NO"/>
    <x v="0"/>
    <n v="71"/>
    <n v="-0.14694073618581185"/>
    <b v="0"/>
    <n v="2.0532943890222786"/>
    <b v="1"/>
    <n v="538365"/>
    <x v="1"/>
    <n v="71"/>
  </r>
  <r>
    <n v="965"/>
    <s v="MUJER"/>
    <n v="383420.24"/>
    <s v="ASALARIADO"/>
    <s v="SECTOR PRIVADO"/>
    <s v="SI"/>
    <s v="NO"/>
    <x v="0"/>
    <n v="23"/>
    <n v="-0.33799412460044215"/>
    <b v="0"/>
    <n v="-1.3343214546803215"/>
    <b v="0"/>
    <n v="383420.24"/>
    <x v="0"/>
    <n v="23"/>
  </r>
  <r>
    <n v="966"/>
    <s v="MUJER"/>
    <n v="2385230"/>
    <s v="ASALARIADO"/>
    <s v="SECTOR PRIVADO"/>
    <s v="SI"/>
    <s v="NO"/>
    <x v="0"/>
    <n v="61"/>
    <n v="2.1303212776724569"/>
    <b v="1"/>
    <n v="1.3475410882509038"/>
    <b v="0"/>
    <n v="2385230"/>
    <x v="0"/>
    <n v="61"/>
  </r>
  <r>
    <n v="967"/>
    <s v="MUJER"/>
    <n v="300018"/>
    <s v="ASEGURADO VOLUNTARIO"/>
    <s v="SECTOR PRIVADO"/>
    <s v="SI"/>
    <s v="NO"/>
    <x v="0"/>
    <n v="47"/>
    <n v="-0.44083258492249633"/>
    <b v="0"/>
    <n v="0.35948646717097865"/>
    <b v="0"/>
    <n v="300018"/>
    <x v="2"/>
    <n v="47"/>
  </r>
  <r>
    <n v="968"/>
    <s v="MUJER"/>
    <n v="309100.09999999998"/>
    <s v="ASALARIADO"/>
    <s v="SECTOR PRIVADO"/>
    <s v="SI"/>
    <s v="NO"/>
    <x v="0"/>
    <n v="20"/>
    <n v="-0.42963397466345621"/>
    <b v="0"/>
    <n v="-1.5460474449117341"/>
    <b v="0"/>
    <n v="309100.09999999998"/>
    <x v="0"/>
    <n v="20"/>
  </r>
  <r>
    <n v="969"/>
    <s v="HOMBRE"/>
    <n v="300000"/>
    <s v="ASALARIADO"/>
    <s v="SECTOR PRIVADO"/>
    <s v="SI"/>
    <s v="NO"/>
    <x v="0"/>
    <n v="60"/>
    <n v="-0.44085477967752684"/>
    <b v="0"/>
    <n v="1.2769657581737661"/>
    <b v="0"/>
    <n v="300000"/>
    <x v="0"/>
    <n v="60"/>
  </r>
  <r>
    <n v="970"/>
    <s v="HOMBRE"/>
    <n v="420000"/>
    <s v="ASALARIADO"/>
    <s v="SECTOR PRIVADO"/>
    <s v="SI"/>
    <s v="NO"/>
    <x v="0"/>
    <n v="25"/>
    <n v="-0.29288974614069974"/>
    <b v="0"/>
    <n v="-1.1931707945260464"/>
    <b v="0"/>
    <n v="420000"/>
    <x v="0"/>
    <n v="25"/>
  </r>
  <r>
    <n v="971"/>
    <s v="HOMBRE"/>
    <n v="1326988.8"/>
    <s v="ASALARIADO"/>
    <s v="SECTOR PUBLICO"/>
    <s v="SI"/>
    <s v="NO"/>
    <x v="0"/>
    <n v="38"/>
    <n v="0.82546548893868865"/>
    <b v="0"/>
    <n v="-0.27569150352325889"/>
    <b v="0"/>
    <n v="1326988.8"/>
    <x v="0"/>
    <n v="38"/>
  </r>
  <r>
    <n v="972"/>
    <s v="HOMBRE"/>
    <n v="405798"/>
    <s v="TRABAJADOR INDEPENDIENTE"/>
    <s v="SECTOR PRIVADO"/>
    <s v="SI"/>
    <s v="NO"/>
    <x v="1"/>
    <n v="60"/>
    <n v="-0.31040140785978321"/>
    <b v="0"/>
    <n v="1.2769657581737661"/>
    <b v="0"/>
    <n v="405798"/>
    <x v="3"/>
    <n v="60"/>
  </r>
  <r>
    <n v="973"/>
    <s v="MUJER"/>
    <n v="299647"/>
    <s v="ASEGURADO VOLUNTARIO"/>
    <s v="SECTOR PRIVADO"/>
    <s v="SI"/>
    <s v="NO"/>
    <x v="0"/>
    <n v="40"/>
    <n v="-0.44129004348451434"/>
    <b v="0"/>
    <n v="-0.13454084336898386"/>
    <b v="0"/>
    <n v="299647"/>
    <x v="2"/>
    <n v="40"/>
  </r>
  <r>
    <n v="974"/>
    <s v="MUJER"/>
    <n v="837414"/>
    <s v="TRABAJADOR INDEPENDIENTE"/>
    <s v="SECTOR PRIVADO"/>
    <s v="SI"/>
    <s v="NO"/>
    <x v="0"/>
    <n v="65"/>
    <n v="0.22179922476547664"/>
    <b v="0"/>
    <n v="1.6298424085594538"/>
    <b v="0"/>
    <n v="837414"/>
    <x v="3"/>
    <n v="65"/>
  </r>
  <r>
    <n v="975"/>
    <s v="HOMBRE"/>
    <n v="329119.93"/>
    <s v="ASALARIADO"/>
    <s v="SECTOR PRIVADO"/>
    <s v="SI"/>
    <s v="NO"/>
    <x v="0"/>
    <n v="28"/>
    <n v="-0.40494868451885968"/>
    <b v="0"/>
    <n v="-0.98144480429463388"/>
    <b v="0"/>
    <n v="329119.93"/>
    <x v="0"/>
    <n v="28"/>
  </r>
  <r>
    <n v="976"/>
    <s v="HOMBRE"/>
    <n v="966467.2"/>
    <s v="ASALARIADO"/>
    <s v="SECTOR PRIVADO"/>
    <s v="SI"/>
    <s v="SI"/>
    <x v="0"/>
    <n v="29"/>
    <n v="0.38092723364910042"/>
    <b v="0"/>
    <n v="-0.91086947421749642"/>
    <b v="0"/>
    <n v="966467.2"/>
    <x v="0"/>
    <n v="29"/>
  </r>
  <r>
    <n v="977"/>
    <s v="MUJER"/>
    <n v="424747.4"/>
    <s v="ASALARIADO"/>
    <s v="SECTOR PRIVADO"/>
    <s v="SI"/>
    <s v="NO"/>
    <x v="0"/>
    <n v="49"/>
    <n v="-0.2870360028055936"/>
    <b v="0"/>
    <n v="0.50063712732525367"/>
    <b v="0"/>
    <n v="424747.4"/>
    <x v="0"/>
    <n v="49"/>
  </r>
  <r>
    <n v="978"/>
    <s v="MUJER"/>
    <n v="951165"/>
    <s v="PENSIONADOS EN SU PROPIO SISTEMA"/>
    <s v="SECTOR PUBLICO"/>
    <s v="SI"/>
    <s v="NO"/>
    <x v="0"/>
    <n v="69"/>
    <n v="0.36205897918087349"/>
    <b v="0"/>
    <n v="1.9121437288680037"/>
    <b v="0"/>
    <n v="951165"/>
    <x v="1"/>
    <n v="69"/>
  </r>
  <r>
    <n v="979"/>
    <s v="HOMBRE"/>
    <n v="480560.24"/>
    <s v="ASALARIADO"/>
    <s v="SECTOR PRIVADO"/>
    <s v="SI"/>
    <s v="NO"/>
    <x v="0"/>
    <n v="25"/>
    <n v="-0.21821642995238055"/>
    <b v="0"/>
    <n v="-1.1931707945260464"/>
    <b v="0"/>
    <n v="480560.24"/>
    <x v="0"/>
    <n v="25"/>
  </r>
  <r>
    <n v="980"/>
    <s v="MUJER"/>
    <n v="1713724"/>
    <s v="PENSIONADOS EN SU PROPIO SISTEMA"/>
    <s v="SECTOR PUBLICO"/>
    <s v="SI"/>
    <s v="NO"/>
    <x v="0"/>
    <n v="63"/>
    <n v="1.3023262125876183"/>
    <b v="0"/>
    <n v="1.4886917484051787"/>
    <b v="0"/>
    <n v="1713724"/>
    <x v="1"/>
    <n v="63"/>
  </r>
  <r>
    <n v="981"/>
    <s v="HOMBRE"/>
    <n v="848691.7"/>
    <s v="ASALARIADO"/>
    <s v="SECTOR PRIVADO"/>
    <s v="SI"/>
    <s v="NO"/>
    <x v="0"/>
    <n v="49"/>
    <n v="0.23570510192146221"/>
    <b v="0"/>
    <n v="0.50063712732525367"/>
    <b v="0"/>
    <n v="848691.7"/>
    <x v="0"/>
    <n v="49"/>
  </r>
  <r>
    <n v="982"/>
    <s v="MUJER"/>
    <n v="297046"/>
    <s v="ASEGURADO VOLUNTARIO"/>
    <s v="SECTOR PRIVADO"/>
    <s v="SI"/>
    <s v="SI"/>
    <x v="0"/>
    <n v="51"/>
    <n v="-0.44449718558642509"/>
    <b v="0"/>
    <n v="0.64178778747952869"/>
    <b v="0"/>
    <n v="297046"/>
    <x v="2"/>
    <n v="51"/>
  </r>
  <r>
    <n v="983"/>
    <s v="HOMBRE"/>
    <n v="278030.99"/>
    <s v="CONVENIOS ESPECIALES DE TRABAJADORES INDEPENDIENTES"/>
    <s v="SECTOR PRIVADO"/>
    <s v="SI"/>
    <s v="NO"/>
    <x v="0"/>
    <n v="30"/>
    <n v="-0.46794349052270096"/>
    <b v="0"/>
    <n v="-0.84029414414035897"/>
    <b v="0"/>
    <n v="278030.99"/>
    <x v="4"/>
    <n v="30"/>
  </r>
  <r>
    <n v="984"/>
    <s v="MUJER"/>
    <n v="297045"/>
    <s v="ASEGURADO VOLUNTARIO"/>
    <s v="SECTOR PRIVADO"/>
    <s v="SI"/>
    <s v="NO"/>
    <x v="0"/>
    <n v="59"/>
    <n v="-0.44449841862837125"/>
    <b v="0"/>
    <n v="1.2063904280966287"/>
    <b v="0"/>
    <n v="297045"/>
    <x v="2"/>
    <n v="59"/>
  </r>
  <r>
    <n v="985"/>
    <s v="MUJER"/>
    <n v="297973.5"/>
    <s v="ASALARIADO"/>
    <s v="SECTOR PUBLICO"/>
    <s v="SI"/>
    <s v="NO"/>
    <x v="1"/>
    <n v="42"/>
    <n v="-0.44335353918138004"/>
    <b v="0"/>
    <n v="6.6098167852911317E-3"/>
    <b v="0"/>
    <n v="297973.5"/>
    <x v="0"/>
    <n v="42"/>
  </r>
  <r>
    <n v="986"/>
    <s v="MUJER"/>
    <n v="1079349.94"/>
    <s v="ASALARIADO"/>
    <s v="SECTOR PRIVADO"/>
    <s v="SI"/>
    <s v="NO"/>
    <x v="0"/>
    <n v="37"/>
    <n v="0.5201163870643416"/>
    <b v="0"/>
    <n v="-0.3462668336003964"/>
    <b v="0"/>
    <n v="1079349.94"/>
    <x v="0"/>
    <n v="37"/>
  </r>
  <r>
    <n v="987"/>
    <s v="HOMBRE"/>
    <n v="326749"/>
    <s v="ASEGURADO VOLUNTARIO"/>
    <s v="SECTOR PRIVADO"/>
    <s v="SI"/>
    <s v="NO"/>
    <x v="0"/>
    <n v="56"/>
    <n v="-0.40787214066022193"/>
    <b v="0"/>
    <n v="0.99466443786521619"/>
    <b v="0"/>
    <n v="326749"/>
    <x v="2"/>
    <n v="56"/>
  </r>
  <r>
    <n v="988"/>
    <s v="HOMBRE"/>
    <n v="377926.85"/>
    <s v="ASALARIADO"/>
    <s v="SECTOR PRIVADO"/>
    <s v="SI"/>
    <s v="NO"/>
    <x v="0"/>
    <n v="22"/>
    <n v="-0.34476770489694941"/>
    <b v="0"/>
    <n v="-1.4048967847574589"/>
    <b v="0"/>
    <n v="377926.85"/>
    <x v="0"/>
    <n v="22"/>
  </r>
  <r>
    <n v="989"/>
    <s v="HOMBRE"/>
    <n v="324047"/>
    <s v="TRABAJADOR INDEPENDIENTE"/>
    <s v="SECTOR PRIVADO"/>
    <s v="SI"/>
    <s v="SI"/>
    <x v="1"/>
    <n v="48"/>
    <n v="-0.41120381999869282"/>
    <b v="0"/>
    <n v="0.43006179724811616"/>
    <b v="0"/>
    <n v="324047"/>
    <x v="3"/>
    <n v="48"/>
  </r>
  <r>
    <n v="990"/>
    <s v="MUJER"/>
    <n v="374301"/>
    <s v="TRABAJADOR INDEPENDIENTE"/>
    <s v="SECTOR PRIVADO"/>
    <s v="SI"/>
    <s v="NO"/>
    <x v="0"/>
    <n v="33"/>
    <n v="-0.34923853003736194"/>
    <b v="0"/>
    <n v="-0.62856815390894638"/>
    <b v="0"/>
    <n v="374301"/>
    <x v="3"/>
    <n v="33"/>
  </r>
  <r>
    <n v="991"/>
    <s v="MUJER"/>
    <n v="297973.8"/>
    <s v="ASALARIADO"/>
    <s v="SECTOR PUBLICO"/>
    <s v="SI"/>
    <s v="NO"/>
    <x v="0"/>
    <n v="60"/>
    <n v="-0.4433531692687962"/>
    <b v="0"/>
    <n v="1.2769657581737661"/>
    <b v="0"/>
    <n v="297973.8"/>
    <x v="0"/>
    <n v="60"/>
  </r>
  <r>
    <n v="992"/>
    <s v="MUJER"/>
    <n v="355060"/>
    <s v="ASALARIADO"/>
    <s v="SECTOR PRIVADO"/>
    <s v="SI"/>
    <s v="SI"/>
    <x v="0"/>
    <n v="56"/>
    <n v="-0.37296349012304603"/>
    <b v="0"/>
    <n v="0.99466443786521619"/>
    <b v="0"/>
    <n v="355060"/>
    <x v="0"/>
    <n v="56"/>
  </r>
  <r>
    <n v="993"/>
    <s v="MUJER"/>
    <n v="297046"/>
    <s v="ASEGURADO VOLUNTARIO"/>
    <s v="SECTOR PRIVADO"/>
    <s v="SI"/>
    <s v="NO"/>
    <x v="0"/>
    <n v="19"/>
    <n v="-0.44449718558642509"/>
    <b v="0"/>
    <n v="-1.6166227749888715"/>
    <b v="0"/>
    <n v="297046"/>
    <x v="2"/>
    <n v="19"/>
  </r>
  <r>
    <n v="994"/>
    <s v="HOMBRE"/>
    <n v="342028"/>
    <s v="ASALARIADO"/>
    <s v="SECTOR PRIVADO"/>
    <s v="SI"/>
    <s v="NO"/>
    <x v="0"/>
    <n v="35"/>
    <n v="-0.38903249276514545"/>
    <b v="0"/>
    <n v="-0.48741749375467142"/>
    <b v="0"/>
    <n v="342028"/>
    <x v="0"/>
    <n v="35"/>
  </r>
  <r>
    <n v="995"/>
    <s v="HOMBRE"/>
    <n v="343836"/>
    <s v="TRABAJADOR INDEPENDIENTE"/>
    <s v="SECTOR PRIVADO"/>
    <s v="SI"/>
    <s v="SI"/>
    <x v="1"/>
    <n v="40"/>
    <n v="-0.3868031529265239"/>
    <b v="0"/>
    <n v="-0.13454084336898386"/>
    <b v="0"/>
    <n v="343836"/>
    <x v="3"/>
    <n v="40"/>
  </r>
  <r>
    <n v="996"/>
    <s v="HOMBRE"/>
    <n v="430591.65"/>
    <s v="ASALARIADO"/>
    <s v="SECTOR PRIVADO"/>
    <s v="SI"/>
    <s v="NO"/>
    <x v="0"/>
    <n v="23"/>
    <n v="-0.27982979741186359"/>
    <b v="0"/>
    <n v="-1.3343214546803215"/>
    <b v="0"/>
    <n v="430591.65"/>
    <x v="0"/>
    <n v="23"/>
  </r>
  <r>
    <n v="997"/>
    <s v="HOMBRE"/>
    <n v="979079.94"/>
    <s v="ASALARIADO"/>
    <s v="SECTOR PUBLICO"/>
    <s v="SI"/>
    <s v="NO"/>
    <x v="0"/>
    <n v="48"/>
    <n v="0.39647927112486109"/>
    <b v="0"/>
    <n v="0.43006179724811616"/>
    <b v="0"/>
    <n v="979079.94"/>
    <x v="0"/>
    <n v="48"/>
  </r>
  <r>
    <n v="998"/>
    <s v="MUJER"/>
    <n v="428662.7"/>
    <s v="ASALARIADO"/>
    <s v="SECTOR PRIVADO"/>
    <s v="SI"/>
    <s v="SI"/>
    <x v="0"/>
    <n v="45"/>
    <n v="-0.28220827367387075"/>
    <b v="0"/>
    <n v="0.21833580701670366"/>
    <b v="0"/>
    <n v="428662.7"/>
    <x v="0"/>
    <n v="45"/>
  </r>
  <r>
    <n v="999"/>
    <s v="HOMBRE"/>
    <n v="278030"/>
    <s v="CONVENIOS ESPECIALES DE TRABAJADORES INDEPENDIENTES"/>
    <s v="SECTOR PRIVADO"/>
    <s v="SI"/>
    <s v="NO"/>
    <x v="0"/>
    <n v="62"/>
    <n v="-0.46794471123422759"/>
    <b v="0"/>
    <n v="1.4181164183280413"/>
    <b v="0"/>
    <n v="278030"/>
    <x v="4"/>
    <n v="62"/>
  </r>
  <r>
    <n v="1000"/>
    <s v="HOMBRE"/>
    <n v="324741.92"/>
    <s v="ASALARIADO"/>
    <s v="SECTOR PRIVADO"/>
    <s v="SI"/>
    <s v="SI"/>
    <x v="0"/>
    <n v="47"/>
    <n v="-0.41034695448948111"/>
    <b v="0"/>
    <n v="0.35948646717097865"/>
    <b v="0"/>
    <n v="324741.92"/>
    <x v="0"/>
    <n v="47"/>
  </r>
  <r>
    <n v="1001"/>
    <s v="HOMBRE"/>
    <n v="390128.11"/>
    <s v="ASALARIADO"/>
    <s v="SECTOR PRIVADO"/>
    <s v="SI"/>
    <s v="NO"/>
    <x v="0"/>
    <n v="30"/>
    <n v="-0.32972303952118648"/>
    <b v="0"/>
    <n v="-0.84029414414035897"/>
    <b v="0"/>
    <n v="390128.11"/>
    <x v="0"/>
    <n v="30"/>
  </r>
  <r>
    <n v="1002"/>
    <s v="HOMBRE"/>
    <n v="713928"/>
    <s v="ASALARIADO"/>
    <s v="SECTOR PRIVADO"/>
    <s v="SI"/>
    <s v="SI"/>
    <x v="0"/>
    <n v="24"/>
    <n v="6.9535807004404676E-2"/>
    <b v="0"/>
    <n v="-1.263746124603184"/>
    <b v="0"/>
    <n v="713928"/>
    <x v="0"/>
    <n v="24"/>
  </r>
  <r>
    <n v="1003"/>
    <s v="HOMBRE"/>
    <n v="1077120"/>
    <s v="ASALARIADO"/>
    <s v="SECTOR PRIVADO"/>
    <s v="SI"/>
    <s v="NO"/>
    <x v="0"/>
    <n v="44"/>
    <n v="0.51736677750696569"/>
    <b v="0"/>
    <n v="0.14776047693956615"/>
    <b v="0"/>
    <n v="1077120"/>
    <x v="0"/>
    <n v="44"/>
  </r>
  <r>
    <n v="1004"/>
    <s v="MUJER"/>
    <n v="433738.95"/>
    <s v="ASALARIADO"/>
    <s v="SECTOR PRIVADO"/>
    <s v="SI"/>
    <s v="NO"/>
    <x v="0"/>
    <n v="45"/>
    <n v="-0.27594904449477642"/>
    <b v="0"/>
    <n v="0.21833580701670366"/>
    <b v="0"/>
    <n v="433738.95"/>
    <x v="0"/>
    <n v="45"/>
  </r>
  <r>
    <n v="1005"/>
    <s v="MUJER"/>
    <n v="176387.09"/>
    <s v="PENSIONADOS EN SU PROPIO SISTEMA"/>
    <s v="SECTOR PUBLICO"/>
    <s v="SI"/>
    <s v="NO"/>
    <x v="0"/>
    <n v="88"/>
    <n v="-0.59327468279198348"/>
    <b v="0"/>
    <n v="3.2530750003336162"/>
    <b v="1"/>
    <n v="176387.09"/>
    <x v="1"/>
    <n v="88"/>
  </r>
  <r>
    <n v="1006"/>
    <s v="HOMBRE"/>
    <n v="278030"/>
    <s v="CONVENIOS ESPECIALES DE TRABAJADORES INDEPENDIENTES"/>
    <s v="SECTOR PRIVADO"/>
    <s v="SI"/>
    <s v="NO"/>
    <x v="0"/>
    <n v="50"/>
    <n v="-0.46794471123422759"/>
    <b v="0"/>
    <n v="0.57121245740239113"/>
    <b v="0"/>
    <n v="278030"/>
    <x v="4"/>
    <n v="50"/>
  </r>
  <r>
    <n v="1007"/>
    <s v="MUJER"/>
    <n v="1407034.2"/>
    <s v="ASALARIADO"/>
    <s v="SECTOR PRIVADO"/>
    <s v="SI"/>
    <s v="NO"/>
    <x v="0"/>
    <n v="31"/>
    <n v="0.92416482473426143"/>
    <b v="0"/>
    <n v="-0.7697188140632214"/>
    <b v="0"/>
    <n v="1407034.2"/>
    <x v="0"/>
    <n v="31"/>
  </r>
  <r>
    <n v="1008"/>
    <s v="HOMBRE"/>
    <n v="1656666.67"/>
    <s v="ASALARIADO"/>
    <s v="SECTOR PRIVADO"/>
    <s v="SI"/>
    <s v="NO"/>
    <x v="0"/>
    <n v="37"/>
    <n v="1.2319721313628531"/>
    <b v="0"/>
    <n v="-0.3462668336003964"/>
    <b v="0"/>
    <n v="1656666.67"/>
    <x v="0"/>
    <n v="37"/>
  </r>
  <r>
    <n v="1009"/>
    <s v="MUJER"/>
    <n v="199161"/>
    <s v="ASALARIADO"/>
    <s v="SECTOR PRIVADO"/>
    <s v="SI"/>
    <s v="SI"/>
    <x v="1"/>
    <n v="54"/>
    <n v="-0.56519349648436112"/>
    <b v="0"/>
    <n v="0.85351377771094117"/>
    <b v="0"/>
    <n v="199161"/>
    <x v="0"/>
    <n v="54"/>
  </r>
  <r>
    <n v="1010"/>
    <s v="HOMBRE"/>
    <n v="600473"/>
    <s v="ASALARIADO"/>
    <s v="SECTOR PUBLICO"/>
    <s v="SI"/>
    <s v="NO"/>
    <x v="0"/>
    <n v="32"/>
    <n v="-7.0358966994934685E-2"/>
    <b v="0"/>
    <n v="-0.69914348398608395"/>
    <b v="0"/>
    <n v="600473"/>
    <x v="0"/>
    <n v="32"/>
  </r>
  <r>
    <n v="1011"/>
    <s v="HOMBRE"/>
    <n v="544648"/>
    <s v="TRABAJADOR INDEPENDIENTE"/>
    <s v="SECTOR PRIVADO"/>
    <s v="SI"/>
    <s v="NO"/>
    <x v="0"/>
    <n v="39"/>
    <n v="-0.13919353363821282"/>
    <b v="0"/>
    <n v="-0.20511617344612137"/>
    <b v="0"/>
    <n v="544648"/>
    <x v="3"/>
    <n v="39"/>
  </r>
  <r>
    <n v="1012"/>
    <s v="MUJER"/>
    <n v="757952.07"/>
    <s v="ASALARIADO"/>
    <s v="SECTOR PUBLICO"/>
    <s v="SI"/>
    <s v="NO"/>
    <x v="0"/>
    <n v="34"/>
    <n v="0.12381933195421815"/>
    <b v="0"/>
    <n v="-0.55799282383180893"/>
    <b v="0"/>
    <n v="757952.07"/>
    <x v="0"/>
    <n v="34"/>
  </r>
  <r>
    <n v="1013"/>
    <s v="HOMBRE"/>
    <n v="297045"/>
    <s v="ASEGURADO VOLUNTARIO"/>
    <s v="SECTOR PRIVADO"/>
    <s v="SI"/>
    <s v="NO"/>
    <x v="0"/>
    <n v="60"/>
    <n v="-0.44449841862837125"/>
    <b v="0"/>
    <n v="1.2769657581737661"/>
    <b v="0"/>
    <n v="297045"/>
    <x v="2"/>
    <n v="60"/>
  </r>
  <r>
    <n v="1014"/>
    <s v="MUJER"/>
    <n v="514678"/>
    <s v="PENSIONADOS EN SU PROPIO SISTEMA"/>
    <s v="SECTOR PUBLICO"/>
    <s v="SI"/>
    <s v="NO"/>
    <x v="0"/>
    <n v="73"/>
    <n v="-0.17614780076403538"/>
    <b v="0"/>
    <n v="2.1944450491765539"/>
    <b v="1"/>
    <n v="514678"/>
    <x v="1"/>
    <n v="73"/>
  </r>
  <r>
    <n v="1015"/>
    <s v="HOMBRE"/>
    <n v="207840"/>
    <s v="ASALARIADO"/>
    <s v="SECTOR PRIVADO"/>
    <s v="SI"/>
    <s v="SI"/>
    <x v="0"/>
    <n v="41"/>
    <n v="-0.5544919254338101"/>
    <b v="0"/>
    <n v="-6.3965513291846368E-2"/>
    <b v="0"/>
    <n v="207840"/>
    <x v="0"/>
    <n v="41"/>
  </r>
  <r>
    <n v="1016"/>
    <s v="MUJER"/>
    <n v="592970"/>
    <s v="ASALARIADO"/>
    <s v="SECTOR PUBLICO"/>
    <s v="SI"/>
    <s v="NO"/>
    <x v="1"/>
    <n v="37"/>
    <n v="-7.9610480716824805E-2"/>
    <b v="0"/>
    <n v="-0.3462668336003964"/>
    <b v="0"/>
    <n v="592970"/>
    <x v="0"/>
    <n v="37"/>
  </r>
  <r>
    <n v="1017"/>
    <s v="HOMBRE"/>
    <n v="418054"/>
    <s v="TRABAJADOR INDEPENDIENTE"/>
    <s v="SECTOR PRIVADO"/>
    <s v="SI"/>
    <s v="NO"/>
    <x v="1"/>
    <n v="48"/>
    <n v="-0.29528924576788862"/>
    <b v="0"/>
    <n v="0.43006179724811616"/>
    <b v="0"/>
    <n v="418054"/>
    <x v="3"/>
    <n v="48"/>
  </r>
  <r>
    <n v="1018"/>
    <s v="HOMBRE"/>
    <n v="140375"/>
    <s v="ASALARIADO"/>
    <s v="SECTOR PRIVADO"/>
    <s v="SI"/>
    <s v="NO"/>
    <x v="0"/>
    <n v="54"/>
    <n v="-0.6376791003301604"/>
    <b v="0"/>
    <n v="0.85351377771094117"/>
    <b v="0"/>
    <n v="140375"/>
    <x v="0"/>
    <n v="54"/>
  </r>
  <r>
    <n v="1019"/>
    <s v="MUJER"/>
    <n v="2152089.7000000002"/>
    <s v="ASALARIADO"/>
    <s v="SECTOR PUBLICO"/>
    <s v="SI"/>
    <s v="NO"/>
    <x v="0"/>
    <n v="42"/>
    <n v="1.8428495084367409"/>
    <b v="0"/>
    <n v="6.6098167852911317E-3"/>
    <b v="0"/>
    <n v="2152089.7000000002"/>
    <x v="0"/>
    <n v="42"/>
  </r>
  <r>
    <n v="1020"/>
    <s v="MUJER"/>
    <n v="1444541"/>
    <s v="PENSIONADOS EN SU PROPIO SISTEMA"/>
    <s v="SECTOR PUBLICO"/>
    <s v="SI"/>
    <s v="NO"/>
    <x v="0"/>
    <n v="69"/>
    <n v="0.97041228239975375"/>
    <b v="0"/>
    <n v="1.9121437288680037"/>
    <b v="0"/>
    <n v="1444541"/>
    <x v="1"/>
    <n v="69"/>
  </r>
  <r>
    <n v="1021"/>
    <s v="HOMBRE"/>
    <n v="326749"/>
    <s v="TRABAJADOR INDEPENDIENTE"/>
    <s v="SECTOR PRIVADO"/>
    <s v="SI"/>
    <s v="NO"/>
    <x v="1"/>
    <n v="58"/>
    <n v="-0.40787214066022193"/>
    <b v="0"/>
    <n v="1.1358150980194912"/>
    <b v="0"/>
    <n v="326749"/>
    <x v="3"/>
    <n v="58"/>
  </r>
  <r>
    <n v="1022"/>
    <s v="HOMBRE"/>
    <n v="4644820.8"/>
    <s v="ASALARIADO"/>
    <s v="SECTOR PUBLICO"/>
    <s v="SI"/>
    <s v="NO"/>
    <x v="0"/>
    <n v="37"/>
    <n v="4.9164915151850073"/>
    <b v="1"/>
    <n v="-0.3462668336003964"/>
    <b v="0"/>
    <n v="4644820.8"/>
    <x v="0"/>
    <n v="37"/>
  </r>
  <r>
    <n v="1023"/>
    <s v="MUJER"/>
    <n v="517053.85"/>
    <s v="ASALARIADO"/>
    <s v="SECTOR PRIVADO"/>
    <s v="SI"/>
    <s v="NO"/>
    <x v="1"/>
    <n v="28"/>
    <n v="-0.17321827805629816"/>
    <b v="0"/>
    <n v="-0.98144480429463388"/>
    <b v="0"/>
    <n v="517053.85"/>
    <x v="0"/>
    <n v="28"/>
  </r>
  <r>
    <n v="1024"/>
    <s v="HOMBRE"/>
    <n v="3692520"/>
    <s v="ASALARIADO"/>
    <s v="SECTOR PRIVADO"/>
    <s v="SI"/>
    <s v="NO"/>
    <x v="0"/>
    <n v="47"/>
    <n v="3.7422646834421132"/>
    <b v="1"/>
    <n v="0.35948646717097865"/>
    <b v="0"/>
    <n v="3692520"/>
    <x v="0"/>
    <n v="47"/>
  </r>
  <r>
    <n v="1025"/>
    <s v="HOMBRE"/>
    <n v="333671"/>
    <s v="ASALARIADO"/>
    <s v="SECTOR PRIVADO"/>
    <s v="SI"/>
    <s v="SI"/>
    <x v="0"/>
    <n v="23"/>
    <n v="-0.39933702430903928"/>
    <b v="0"/>
    <n v="-1.3343214546803215"/>
    <b v="0"/>
    <n v="333671"/>
    <x v="0"/>
    <n v="23"/>
  </r>
  <r>
    <n v="1026"/>
    <s v="MUJER"/>
    <n v="504571.88"/>
    <s v="ASALARIADO"/>
    <s v="SECTOR PRIVADO"/>
    <s v="SI"/>
    <s v="NO"/>
    <x v="0"/>
    <n v="31"/>
    <n v="-0.18860907063676205"/>
    <b v="0"/>
    <n v="-0.7697188140632214"/>
    <b v="0"/>
    <n v="504571.88"/>
    <x v="0"/>
    <n v="31"/>
  </r>
  <r>
    <n v="1027"/>
    <s v="MUJER"/>
    <n v="264120"/>
    <s v="ASALARIADO"/>
    <s v="SECTOR PRIVADO"/>
    <s v="SI"/>
    <s v="NO"/>
    <x v="1"/>
    <n v="32"/>
    <n v="-0.48509632470503816"/>
    <b v="0"/>
    <n v="-0.69914348398608395"/>
    <b v="0"/>
    <n v="264120"/>
    <x v="0"/>
    <n v="32"/>
  </r>
  <r>
    <n v="1028"/>
    <s v="MUJER"/>
    <n v="766575.22"/>
    <s v="PENSIONADOS EN SU PROPIO SISTEMA"/>
    <s v="SECTOR PUBLICO"/>
    <s v="SI"/>
    <s v="NO"/>
    <x v="0"/>
    <n v="71"/>
    <n v="0.13445203761207727"/>
    <b v="0"/>
    <n v="2.0532943890222786"/>
    <b v="1"/>
    <n v="766575.22"/>
    <x v="1"/>
    <n v="71"/>
  </r>
  <r>
    <n v="1029"/>
    <s v="HOMBRE"/>
    <n v="1020006.8"/>
    <s v="ASALARIADO"/>
    <s v="SECTOR PRIVADO"/>
    <s v="SI"/>
    <s v="NO"/>
    <x v="0"/>
    <n v="30"/>
    <n v="0.44694380622866975"/>
    <b v="0"/>
    <n v="-0.84029414414035897"/>
    <b v="0"/>
    <n v="1020006.8"/>
    <x v="0"/>
    <n v="30"/>
  </r>
  <r>
    <n v="1030"/>
    <s v="HOMBRE"/>
    <n v="701742"/>
    <s v="ASALARIADO"/>
    <s v="SECTOR PUBLICO"/>
    <s v="SI"/>
    <s v="NO"/>
    <x v="0"/>
    <n v="30"/>
    <n v="5.4509957848739875E-2"/>
    <b v="0"/>
    <n v="-0.84029414414035897"/>
    <b v="0"/>
    <n v="701742"/>
    <x v="0"/>
    <n v="30"/>
  </r>
  <r>
    <n v="1031"/>
    <s v="HOMBRE"/>
    <n v="320000"/>
    <s v="ASALARIADO"/>
    <s v="SECTOR PRIVADO"/>
    <s v="SI"/>
    <s v="SI"/>
    <x v="0"/>
    <n v="41"/>
    <n v="-0.41619394075472232"/>
    <b v="0"/>
    <n v="-6.3965513291846368E-2"/>
    <b v="0"/>
    <n v="320000"/>
    <x v="0"/>
    <n v="41"/>
  </r>
  <r>
    <n v="1032"/>
    <s v="HOMBRE"/>
    <n v="1340270.3400000001"/>
    <s v="ASALARIADO"/>
    <s v="SECTOR PRIVADO"/>
    <s v="SI"/>
    <s v="NO"/>
    <x v="0"/>
    <n v="32"/>
    <n v="0.84184218486802798"/>
    <b v="0"/>
    <n v="-0.69914348398608395"/>
    <b v="0"/>
    <n v="1340270.3400000001"/>
    <x v="0"/>
    <n v="32"/>
  </r>
  <r>
    <n v="1033"/>
    <s v="HOMBRE"/>
    <n v="639148"/>
    <s v="TRABAJADOR INDEPENDIENTE"/>
    <s v="SECTOR PRIVADO"/>
    <s v="SI"/>
    <s v="NO"/>
    <x v="1"/>
    <n v="73"/>
    <n v="-2.267106972796144E-2"/>
    <b v="0"/>
    <n v="2.1944450491765539"/>
    <b v="1"/>
    <n v="639148"/>
    <x v="3"/>
    <n v="73"/>
  </r>
  <r>
    <n v="1034"/>
    <s v="MUJER"/>
    <n v="1790761"/>
    <s v="ASALARIADO"/>
    <s v="SECTOR PUBLICO"/>
    <s v="SI"/>
    <s v="NO"/>
    <x v="1"/>
    <n v="54"/>
    <n v="1.3973160649924228"/>
    <b v="0"/>
    <n v="0.85351377771094117"/>
    <b v="0"/>
    <n v="1790761"/>
    <x v="0"/>
    <n v="54"/>
  </r>
  <r>
    <n v="1035"/>
    <s v="HOMBRE"/>
    <n v="1170360"/>
    <s v="CONVENIOS ESPECIALES DE TRABAJADORES INDEPENDIENTES"/>
    <s v="SECTOR PRIVADO"/>
    <s v="SI"/>
    <s v="NO"/>
    <x v="0"/>
    <n v="61"/>
    <n v="0.63233560856508031"/>
    <b v="0"/>
    <n v="1.3475410882509038"/>
    <b v="0"/>
    <n v="1170360"/>
    <x v="4"/>
    <n v="61"/>
  </r>
  <r>
    <n v="1036"/>
    <s v="MUJER"/>
    <n v="196106.25"/>
    <s v="ASALARIADO"/>
    <s v="SECTOR PUBLICO"/>
    <s v="SI"/>
    <s v="NO"/>
    <x v="0"/>
    <n v="38"/>
    <n v="-0.56896013136933299"/>
    <b v="0"/>
    <n v="-0.27569150352325889"/>
    <b v="0"/>
    <n v="196106.25"/>
    <x v="0"/>
    <n v="38"/>
  </r>
  <r>
    <n v="1037"/>
    <s v="MUJER"/>
    <n v="1510021"/>
    <s v="ASALARIADO"/>
    <s v="SECTOR PUBLICO"/>
    <s v="SI"/>
    <s v="NO"/>
    <x v="1"/>
    <n v="46"/>
    <n v="1.0511518690330157"/>
    <b v="0"/>
    <n v="0.28891113709384114"/>
    <b v="0"/>
    <n v="1510021"/>
    <x v="0"/>
    <n v="46"/>
  </r>
  <r>
    <n v="1038"/>
    <s v="HOMBRE"/>
    <n v="297058"/>
    <s v="ASEGURADO VOLUNTARIO"/>
    <s v="SECTOR PRIVADO"/>
    <s v="NO"/>
    <s v="NO"/>
    <x v="1"/>
    <n v="43"/>
    <n v="-0.44448238908307142"/>
    <b v="0"/>
    <n v="7.7185146862428639E-2"/>
    <b v="0"/>
    <n v="297058"/>
    <x v="2"/>
    <n v="43"/>
  </r>
  <r>
    <n v="1039"/>
    <s v="MUJER"/>
    <n v="465916"/>
    <s v="ASALARIADO"/>
    <s v="SECTOR PUBLICO"/>
    <s v="SI"/>
    <s v="NO"/>
    <x v="0"/>
    <n v="36"/>
    <n v="-0.2362733921417251"/>
    <b v="0"/>
    <n v="-0.41684216367753391"/>
    <b v="0"/>
    <n v="465916"/>
    <x v="0"/>
    <n v="36"/>
  </r>
  <r>
    <n v="1040"/>
    <s v="MUJER"/>
    <n v="632704.4"/>
    <s v="ASALARIADO"/>
    <s v="SECTOR PUBLICO"/>
    <s v="SI"/>
    <s v="NO"/>
    <x v="0"/>
    <n v="35"/>
    <n v="-3.0616298812110573E-2"/>
    <b v="0"/>
    <n v="-0.48741749375467142"/>
    <b v="0"/>
    <n v="632704.4"/>
    <x v="0"/>
    <n v="35"/>
  </r>
  <r>
    <n v="1041"/>
    <s v="MUJER"/>
    <n v="952206"/>
    <s v="ASALARIADO"/>
    <s v="SECTOR PUBLICO"/>
    <s v="SI"/>
    <s v="NO"/>
    <x v="1"/>
    <n v="57"/>
    <n v="0.36334257584680546"/>
    <b v="0"/>
    <n v="1.0652397679423538"/>
    <b v="0"/>
    <n v="952206"/>
    <x v="0"/>
    <n v="57"/>
  </r>
  <r>
    <n v="1042"/>
    <s v="HOMBRE"/>
    <n v="1902994.84"/>
    <s v="ASALARIADO"/>
    <s v="SECTOR PUBLICO"/>
    <s v="SI"/>
    <s v="NO"/>
    <x v="0"/>
    <n v="40"/>
    <n v="1.5357050974888136"/>
    <b v="0"/>
    <n v="-0.13454084336898386"/>
    <b v="0"/>
    <n v="1902994.84"/>
    <x v="0"/>
    <n v="40"/>
  </r>
  <r>
    <n v="1043"/>
    <s v="MUJER"/>
    <n v="1215206.99"/>
    <s v="ASALARIADO"/>
    <s v="SECTOR PRIVADO"/>
    <s v="SI"/>
    <s v="NO"/>
    <x v="0"/>
    <n v="36"/>
    <n v="0.68763382839321163"/>
    <b v="0"/>
    <n v="-0.41684216367753391"/>
    <b v="0"/>
    <n v="1215206.99"/>
    <x v="0"/>
    <n v="36"/>
  </r>
  <r>
    <n v="1044"/>
    <s v="MUJER"/>
    <n v="518584.68"/>
    <s v="ASALARIADO"/>
    <s v="SECTOR PRIVADO"/>
    <s v="SI"/>
    <s v="NO"/>
    <x v="0"/>
    <n v="19"/>
    <n v="-0.17133070045388829"/>
    <b v="0"/>
    <n v="-1.6166227749888715"/>
    <b v="0"/>
    <n v="518584.68"/>
    <x v="0"/>
    <n v="19"/>
  </r>
  <r>
    <n v="1045"/>
    <s v="MUJER"/>
    <n v="426767.25"/>
    <s v="ASALARIADO"/>
    <s v="SECTOR PRIVADO"/>
    <s v="SI"/>
    <s v="NO"/>
    <x v="0"/>
    <n v="27"/>
    <n v="-0.2845454430306823"/>
    <b v="0"/>
    <n v="-1.0520201343717714"/>
    <b v="0"/>
    <n v="426767.25"/>
    <x v="0"/>
    <n v="27"/>
  </r>
  <r>
    <n v="1046"/>
    <s v="HOMBRE"/>
    <n v="325779.37"/>
    <s v="ASALARIADO"/>
    <s v="SECTOR PRIVADO"/>
    <s v="SI"/>
    <s v="NO"/>
    <x v="0"/>
    <n v="20"/>
    <n v="-0.40906773512245792"/>
    <b v="0"/>
    <n v="-1.5460474449117341"/>
    <b v="0"/>
    <n v="325779.37"/>
    <x v="0"/>
    <n v="20"/>
  </r>
  <r>
    <n v="1047"/>
    <s v="HOMBRE"/>
    <n v="355776"/>
    <s v="ASALARIADO"/>
    <s v="SECTOR PRIVADO"/>
    <s v="SI"/>
    <s v="NO"/>
    <x v="0"/>
    <n v="22"/>
    <n v="-0.37208063208960962"/>
    <b v="0"/>
    <n v="-1.4048967847574589"/>
    <b v="0"/>
    <n v="355776"/>
    <x v="0"/>
    <n v="22"/>
  </r>
  <r>
    <n v="1048"/>
    <s v="HOMBRE"/>
    <n v="150000"/>
    <s v="ASALARIADO"/>
    <s v="SECTOR PRIVADO"/>
    <s v="SI"/>
    <s v="SI"/>
    <x v="0"/>
    <n v="31"/>
    <n v="-0.62581107159856075"/>
    <b v="0"/>
    <n v="-0.7697188140632214"/>
    <b v="0"/>
    <n v="150000"/>
    <x v="0"/>
    <n v="31"/>
  </r>
  <r>
    <n v="1049"/>
    <s v="HOMBRE"/>
    <n v="297429"/>
    <s v="TRABAJADOR INDEPENDIENTE"/>
    <s v="SECTOR PRIVADO"/>
    <s v="SI"/>
    <s v="NO"/>
    <x v="1"/>
    <n v="28"/>
    <n v="-0.44402493052105335"/>
    <b v="0"/>
    <n v="-0.98144480429463388"/>
    <b v="0"/>
    <n v="297429"/>
    <x v="3"/>
    <n v="28"/>
  </r>
  <r>
    <n v="1050"/>
    <s v="HOMBRE"/>
    <n v="327400"/>
    <s v="ASALARIADO"/>
    <s v="SECTOR PRIVADO"/>
    <s v="SI"/>
    <s v="NO"/>
    <x v="0"/>
    <n v="27"/>
    <n v="-0.40706943035328463"/>
    <b v="0"/>
    <n v="-1.0520201343717714"/>
    <b v="0"/>
    <n v="327400"/>
    <x v="0"/>
    <n v="27"/>
  </r>
  <r>
    <n v="1051"/>
    <s v="HOMBRE"/>
    <n v="4742229.6399999997"/>
    <s v="ASALARIADO"/>
    <s v="SECTOR PRIVADO"/>
    <s v="SI"/>
    <s v="NO"/>
    <x v="0"/>
    <n v="49"/>
    <n v="5.0366007008298688"/>
    <b v="1"/>
    <n v="0.50063712732525367"/>
    <b v="0"/>
    <n v="4742229.6399999997"/>
    <x v="0"/>
    <n v="49"/>
  </r>
  <r>
    <n v="1052"/>
    <s v="MUJER"/>
    <n v="396057"/>
    <s v="TRABAJADOR INDEPENDIENTE"/>
    <s v="SECTOR PRIVADO"/>
    <s v="SI"/>
    <s v="NO"/>
    <x v="0"/>
    <n v="19"/>
    <n v="-0.32241246945713514"/>
    <b v="0"/>
    <n v="-1.6166227749888715"/>
    <b v="0"/>
    <n v="396057"/>
    <x v="3"/>
    <n v="19"/>
  </r>
  <r>
    <n v="1053"/>
    <s v="HOMBRE"/>
    <n v="1492126.5"/>
    <s v="ASALARIADO"/>
    <s v="SECTOR PUBLICO"/>
    <s v="SI"/>
    <s v="NO"/>
    <x v="0"/>
    <n v="41"/>
    <n v="1.0290871999278095"/>
    <b v="0"/>
    <n v="-6.3965513291846368E-2"/>
    <b v="0"/>
    <n v="1492126.5"/>
    <x v="0"/>
    <n v="41"/>
  </r>
  <r>
    <n v="1054"/>
    <s v="HOMBRE"/>
    <n v="1301239"/>
    <s v="PENSIONADOS EN SU PROPIO SISTEMA"/>
    <s v="SECTOR PUBLICO"/>
    <s v="SI"/>
    <s v="NO"/>
    <x v="0"/>
    <n v="76"/>
    <n v="0.79371490543396706"/>
    <b v="0"/>
    <n v="2.4061710394079663"/>
    <b v="1"/>
    <n v="1301239"/>
    <x v="1"/>
    <n v="76"/>
  </r>
  <r>
    <n v="1055"/>
    <s v="MUJER"/>
    <n v="359544.27"/>
    <s v="CONVENIOS ESPECIALES DE ASEGURADOS VOLUNTARIOS"/>
    <s v="SECTOR PRIVADO"/>
    <s v="SI"/>
    <s v="SI"/>
    <x v="0"/>
    <n v="26"/>
    <n v="-0.36743419711522773"/>
    <b v="0"/>
    <n v="-1.1225954644489089"/>
    <b v="0"/>
    <n v="359544.27"/>
    <x v="5"/>
    <n v="26"/>
  </r>
  <r>
    <n v="1056"/>
    <s v="MUJER"/>
    <n v="297110"/>
    <s v="TRABAJADOR INDEPENDIENTE"/>
    <s v="SECTOR PRIVADO"/>
    <s v="SI"/>
    <s v="NO"/>
    <x v="1"/>
    <n v="35"/>
    <n v="-0.44441827090187208"/>
    <b v="0"/>
    <n v="-0.48741749375467142"/>
    <b v="0"/>
    <n v="297110"/>
    <x v="3"/>
    <n v="35"/>
  </r>
  <r>
    <n v="1057"/>
    <s v="MUJER"/>
    <n v="467500.65"/>
    <s v="ASALARIADO"/>
    <s v="SECTOR PRIVADO"/>
    <s v="SI"/>
    <s v="NO"/>
    <x v="0"/>
    <n v="43"/>
    <n v="-0.23431945222177394"/>
    <b v="0"/>
    <n v="7.7185146862428639E-2"/>
    <b v="0"/>
    <n v="467500.65"/>
    <x v="0"/>
    <n v="43"/>
  </r>
  <r>
    <n v="1058"/>
    <s v="MUJER"/>
    <n v="297046"/>
    <s v="ASEGURADO VOLUNTARIO"/>
    <s v="SECTOR PRIVADO"/>
    <s v="SI"/>
    <s v="SI"/>
    <x v="0"/>
    <n v="22"/>
    <n v="-0.44449718558642509"/>
    <b v="0"/>
    <n v="-1.4048967847574589"/>
    <b v="0"/>
    <n v="297046"/>
    <x v="2"/>
    <n v="22"/>
  </r>
  <r>
    <n v="1059"/>
    <s v="HOMBRE"/>
    <n v="276964.83"/>
    <s v="ASALARIADO"/>
    <s v="SECTOR PRIVADO"/>
    <s v="SI"/>
    <s v="NO"/>
    <x v="0"/>
    <n v="58"/>
    <n v="-0.4692581105239978"/>
    <b v="0"/>
    <n v="1.1358150980194912"/>
    <b v="0"/>
    <n v="276964.83"/>
    <x v="0"/>
    <n v="58"/>
  </r>
  <r>
    <n v="1060"/>
    <s v="HOMBRE"/>
    <n v="360000"/>
    <s v="ASALARIADO"/>
    <s v="SECTOR PRIVADO"/>
    <s v="SI"/>
    <s v="NO"/>
    <x v="0"/>
    <n v="40"/>
    <n v="-0.36687226290911329"/>
    <b v="0"/>
    <n v="-0.13454084336898386"/>
    <b v="0"/>
    <n v="360000"/>
    <x v="0"/>
    <n v="40"/>
  </r>
  <r>
    <n v="1061"/>
    <s v="HOMBRE"/>
    <n v="491540.23"/>
    <s v="ASALARIADO"/>
    <s v="SECTOR PRIVADO"/>
    <s v="SI"/>
    <s v="NO"/>
    <x v="0"/>
    <n v="50"/>
    <n v="-0.20467764171418035"/>
    <b v="0"/>
    <n v="0.57121245740239113"/>
    <b v="0"/>
    <n v="491540.23"/>
    <x v="0"/>
    <n v="50"/>
  </r>
  <r>
    <n v="1062"/>
    <s v="MUJER"/>
    <n v="307401"/>
    <s v="ASALARIADO"/>
    <s v="SECTOR PUBLICO"/>
    <s v="SI"/>
    <s v="NO"/>
    <x v="1"/>
    <n v="28"/>
    <n v="-0.43172903623414305"/>
    <b v="0"/>
    <n v="-0.98144480429463388"/>
    <b v="0"/>
    <n v="307401"/>
    <x v="0"/>
    <n v="28"/>
  </r>
  <r>
    <n v="1063"/>
    <s v="HOMBRE"/>
    <n v="141510.22"/>
    <s v="PENSIONADOS EN SU PROPIO SISTEMA"/>
    <s v="SECTOR PUBLICO"/>
    <s v="SI"/>
    <s v="NO"/>
    <x v="0"/>
    <n v="90"/>
    <n v="-0.6362793264520632"/>
    <b v="0"/>
    <n v="3.3942256604878915"/>
    <b v="1"/>
    <n v="141510.22"/>
    <x v="1"/>
    <n v="90"/>
  </r>
  <r>
    <n v="1064"/>
    <s v="MUJER"/>
    <n v="721809"/>
    <s v="ASALARIADO"/>
    <s v="SECTOR PUBLICO"/>
    <s v="SI"/>
    <s v="NO"/>
    <x v="1"/>
    <n v="46"/>
    <n v="7.9253410581935788E-2"/>
    <b v="0"/>
    <n v="0.28891113709384114"/>
    <b v="0"/>
    <n v="721809"/>
    <x v="0"/>
    <n v="46"/>
  </r>
  <r>
    <n v="1065"/>
    <s v="HOMBRE"/>
    <n v="363793"/>
    <s v="ASALARIADO"/>
    <s v="SECTOR PRIVADO"/>
    <s v="SI"/>
    <s v="SI"/>
    <x v="0"/>
    <n v="51"/>
    <n v="-0.3621953348074034"/>
    <b v="0"/>
    <n v="0.64178778747952869"/>
    <b v="0"/>
    <n v="363793"/>
    <x v="0"/>
    <n v="51"/>
  </r>
  <r>
    <n v="1066"/>
    <s v="HOMBRE"/>
    <n v="592200"/>
    <s v="ASALARIADO"/>
    <s v="SECTOR PRIVADO"/>
    <s v="SI"/>
    <s v="SI"/>
    <x v="0"/>
    <n v="53"/>
    <n v="-8.055992301535278E-2"/>
    <b v="0"/>
    <n v="0.78293844763380371"/>
    <b v="0"/>
    <n v="592200"/>
    <x v="0"/>
    <n v="53"/>
  </r>
  <r>
    <n v="1067"/>
    <s v="MUJER"/>
    <n v="2196851"/>
    <s v="ASALARIADO"/>
    <s v="SECTOR PRIVADO"/>
    <s v="SI"/>
    <s v="NO"/>
    <x v="0"/>
    <n v="41"/>
    <n v="1.8980420689005073"/>
    <b v="0"/>
    <n v="-6.3965513291846368E-2"/>
    <b v="0"/>
    <n v="2196851"/>
    <x v="0"/>
    <n v="41"/>
  </r>
  <r>
    <n v="1068"/>
    <s v="HOMBRE"/>
    <n v="495108.62"/>
    <s v="ASALARIADO"/>
    <s v="SECTOR PUBLICO"/>
    <s v="SI"/>
    <s v="NO"/>
    <x v="0"/>
    <n v="25"/>
    <n v="-0.20027766716399301"/>
    <b v="0"/>
    <n v="-1.1931707945260464"/>
    <b v="0"/>
    <n v="495108.62"/>
    <x v="0"/>
    <n v="25"/>
  </r>
  <r>
    <n v="1069"/>
    <s v="MUJER"/>
    <n v="380000"/>
    <s v="ASALARIADO"/>
    <s v="SECTOR PRIVADO"/>
    <s v="SI"/>
    <s v="NO"/>
    <x v="0"/>
    <n v="57"/>
    <n v="-0.34221142398630877"/>
    <b v="0"/>
    <n v="1.0652397679423538"/>
    <b v="0"/>
    <n v="380000"/>
    <x v="0"/>
    <n v="57"/>
  </r>
  <r>
    <n v="1070"/>
    <s v="MUJER"/>
    <n v="2183054.04"/>
    <s v="ASALARIADO"/>
    <s v="SECTOR PRIVADO"/>
    <s v="SI"/>
    <s v="NO"/>
    <x v="0"/>
    <n v="32"/>
    <n v="1.8810298384912885"/>
    <b v="0"/>
    <n v="-0.69914348398608395"/>
    <b v="0"/>
    <n v="2183054.04"/>
    <x v="0"/>
    <n v="32"/>
  </r>
  <r>
    <n v="1071"/>
    <s v="HOMBRE"/>
    <n v="651535"/>
    <s v="ASALARIADO"/>
    <s v="SECTOR PRIVADO"/>
    <s v="SI"/>
    <s v="NO"/>
    <x v="0"/>
    <n v="34"/>
    <n v="-7.39737914112246E-3"/>
    <b v="0"/>
    <n v="-0.55799282383180893"/>
    <b v="0"/>
    <n v="651535"/>
    <x v="0"/>
    <n v="34"/>
  </r>
  <r>
    <n v="1072"/>
    <s v="MUJER"/>
    <n v="278030"/>
    <s v="CONVENIOS ESPECIALES DE TRABAJADORES INDEPENDIENTES"/>
    <s v="SECTOR PRIVADO"/>
    <s v="SI"/>
    <s v="NO"/>
    <x v="0"/>
    <n v="29"/>
    <n v="-0.46794471123422759"/>
    <b v="0"/>
    <n v="-0.91086947421749642"/>
    <b v="0"/>
    <n v="278030"/>
    <x v="4"/>
    <n v="29"/>
  </r>
  <r>
    <n v="1073"/>
    <s v="HOMBRE"/>
    <n v="299647"/>
    <s v="ASEGURADO VOLUNTARIO"/>
    <s v="SECTOR PRIVADO"/>
    <s v="SI"/>
    <s v="NO"/>
    <x v="0"/>
    <n v="64"/>
    <n v="-0.44129004348451434"/>
    <b v="0"/>
    <n v="1.5592670784823162"/>
    <b v="0"/>
    <n v="299647"/>
    <x v="2"/>
    <n v="64"/>
  </r>
  <r>
    <n v="1074"/>
    <s v="MUJER"/>
    <n v="347520"/>
    <s v="ASALARIADO"/>
    <s v="SECTOR PRIVADO"/>
    <s v="SI"/>
    <s v="NO"/>
    <x v="0"/>
    <n v="35"/>
    <n v="-0.3822606263969433"/>
    <b v="0"/>
    <n v="-0.48741749375467142"/>
    <b v="0"/>
    <n v="347520"/>
    <x v="0"/>
    <n v="35"/>
  </r>
  <r>
    <n v="1075"/>
    <s v="HOMBRE"/>
    <n v="594640"/>
    <s v="ASALARIADO"/>
    <s v="SECTOR PRIVADO"/>
    <s v="SI"/>
    <s v="NO"/>
    <x v="0"/>
    <n v="36"/>
    <n v="-7.7551300666770628E-2"/>
    <b v="0"/>
    <n v="-0.41684216367753391"/>
    <b v="0"/>
    <n v="594640"/>
    <x v="0"/>
    <n v="36"/>
  </r>
  <r>
    <n v="1076"/>
    <s v="HOMBRE"/>
    <n v="207858"/>
    <s v="ASALARIADO"/>
    <s v="SECTOR PRIVADO"/>
    <s v="SI"/>
    <s v="NO"/>
    <x v="0"/>
    <n v="55"/>
    <n v="-0.55446973067877958"/>
    <b v="0"/>
    <n v="0.92408910778807873"/>
    <b v="0"/>
    <n v="207858"/>
    <x v="0"/>
    <n v="55"/>
  </r>
  <r>
    <n v="1077"/>
    <s v="HOMBRE"/>
    <n v="3211392"/>
    <s v="ASALARIADO"/>
    <s v="SECTOR PUBLICO"/>
    <s v="SI"/>
    <s v="NO"/>
    <x v="0"/>
    <n v="60"/>
    <n v="3.1490136779795583"/>
    <b v="1"/>
    <n v="1.2769657581737661"/>
    <b v="0"/>
    <n v="3211392"/>
    <x v="0"/>
    <n v="60"/>
  </r>
  <r>
    <n v="1078"/>
    <s v="HOMBRE"/>
    <n v="631550.63"/>
    <s v="ASALARIADO"/>
    <s v="SECTOR PRIVADO"/>
    <s v="SI"/>
    <s v="NO"/>
    <x v="0"/>
    <n v="38"/>
    <n v="-3.2038945618308806E-2"/>
    <b v="0"/>
    <n v="-0.27569150352325889"/>
    <b v="0"/>
    <n v="631550.63"/>
    <x v="0"/>
    <n v="38"/>
  </r>
  <r>
    <n v="1079"/>
    <s v="HOMBRE"/>
    <n v="374222.12"/>
    <s v="ASALARIADO"/>
    <s v="SECTOR PRIVADO"/>
    <s v="SI"/>
    <s v="NO"/>
    <x v="0"/>
    <n v="31"/>
    <n v="-0.34933579238607348"/>
    <b v="0"/>
    <n v="-0.7697188140632214"/>
    <b v="0"/>
    <n v="374222.12"/>
    <x v="0"/>
    <n v="31"/>
  </r>
  <r>
    <n v="1080"/>
    <s v="MUJER"/>
    <n v="338166"/>
    <s v="ASEGURADO VOLUNTARIO"/>
    <s v="SECTOR PRIVADO"/>
    <s v="SI"/>
    <s v="NO"/>
    <x v="0"/>
    <n v="63"/>
    <n v="-0.39379450076113898"/>
    <b v="0"/>
    <n v="1.4886917484051787"/>
    <b v="0"/>
    <n v="338166"/>
    <x v="2"/>
    <n v="63"/>
  </r>
  <r>
    <n v="1081"/>
    <s v="MUJER"/>
    <n v="180000"/>
    <s v="ASALARIADO"/>
    <s v="SECTOR PRIVADO"/>
    <s v="SI"/>
    <s v="SI"/>
    <x v="0"/>
    <n v="78"/>
    <n v="-0.58881981321435395"/>
    <b v="0"/>
    <n v="2.5473216995622412"/>
    <b v="1"/>
    <n v="180000"/>
    <x v="0"/>
    <n v="78"/>
  </r>
  <r>
    <n v="1082"/>
    <s v="MUJER"/>
    <n v="582638"/>
    <s v="TRABAJADOR INDEPENDIENTE"/>
    <s v="SECTOR PRIVADO"/>
    <s v="SI"/>
    <s v="SI"/>
    <x v="1"/>
    <n v="60"/>
    <n v="-9.2350270104345614E-2"/>
    <b v="0"/>
    <n v="1.2769657581737661"/>
    <b v="0"/>
    <n v="582638"/>
    <x v="3"/>
    <n v="60"/>
  </r>
  <r>
    <n v="1083"/>
    <s v="MUJER"/>
    <n v="818240.4"/>
    <s v="ASALARIADO"/>
    <s v="SECTOR PRIVADO"/>
    <s v="SI"/>
    <s v="NO"/>
    <x v="0"/>
    <n v="26"/>
    <n v="0.19815737170696243"/>
    <b v="0"/>
    <n v="-1.1225954644489089"/>
    <b v="0"/>
    <n v="818240.4"/>
    <x v="0"/>
    <n v="26"/>
  </r>
  <r>
    <n v="1084"/>
    <s v="MUJER"/>
    <n v="317915"/>
    <s v="ASALARIADO"/>
    <s v="SECTOR PRIVADO"/>
    <s v="SI"/>
    <s v="NO"/>
    <x v="0"/>
    <n v="41"/>
    <n v="-0.41876483321242469"/>
    <b v="0"/>
    <n v="-6.3965513291846368E-2"/>
    <b v="0"/>
    <n v="317915"/>
    <x v="0"/>
    <n v="41"/>
  </r>
  <r>
    <n v="1085"/>
    <s v="HOMBRE"/>
    <n v="449694.75"/>
    <s v="ASALARIADO"/>
    <s v="SECTOR PRIVADO"/>
    <s v="SI"/>
    <s v="NO"/>
    <x v="0"/>
    <n v="21"/>
    <n v="-0.25627487381055225"/>
    <b v="0"/>
    <n v="-1.4754721148345964"/>
    <b v="0"/>
    <n v="449694.75"/>
    <x v="0"/>
    <n v="21"/>
  </r>
  <r>
    <n v="1086"/>
    <s v="MUJER"/>
    <n v="607000"/>
    <s v="ASALARIADO"/>
    <s v="SECTOR PRIVADO"/>
    <s v="SI"/>
    <s v="NO"/>
    <x v="0"/>
    <n v="41"/>
    <n v="-6.2310902212477433E-2"/>
    <b v="0"/>
    <n v="-6.3965513291846368E-2"/>
    <b v="0"/>
    <n v="607000"/>
    <x v="0"/>
    <n v="41"/>
  </r>
  <r>
    <n v="1087"/>
    <s v="HOMBRE"/>
    <n v="302470"/>
    <s v="TRABAJADOR INDEPENDIENTE"/>
    <s v="SECTOR PRIVADO"/>
    <s v="SI"/>
    <s v="NO"/>
    <x v="1"/>
    <n v="31"/>
    <n v="-0.43780916607056047"/>
    <b v="0"/>
    <n v="-0.7697188140632214"/>
    <b v="0"/>
    <n v="302470"/>
    <x v="3"/>
    <n v="31"/>
  </r>
  <r>
    <n v="1088"/>
    <s v="HOMBRE"/>
    <n v="300000"/>
    <s v="ASALARIADO"/>
    <s v="SECTOR PRIVADO"/>
    <s v="SI"/>
    <s v="NO"/>
    <x v="0"/>
    <n v="58"/>
    <n v="-0.44085477967752684"/>
    <b v="0"/>
    <n v="1.1358150980194912"/>
    <b v="0"/>
    <n v="300000"/>
    <x v="0"/>
    <n v="58"/>
  </r>
  <r>
    <n v="1089"/>
    <s v="HOMBRE"/>
    <n v="359543"/>
    <s v="ASALARIADO"/>
    <s v="SECTOR PRIVADO"/>
    <s v="SI"/>
    <s v="NO"/>
    <x v="0"/>
    <n v="20"/>
    <n v="-0.36743576307849934"/>
    <b v="0"/>
    <n v="-1.5460474449117341"/>
    <b v="0"/>
    <n v="359543"/>
    <x v="0"/>
    <n v="20"/>
  </r>
  <r>
    <n v="1090"/>
    <s v="MUJER"/>
    <n v="717302"/>
    <s v="ASALARIADO"/>
    <s v="SECTOR PRIVADO"/>
    <s v="SI"/>
    <s v="NO"/>
    <x v="0"/>
    <n v="42"/>
    <n v="7.3696090530681796E-2"/>
    <b v="0"/>
    <n v="6.6098167852911317E-3"/>
    <b v="0"/>
    <n v="717302"/>
    <x v="0"/>
    <n v="42"/>
  </r>
  <r>
    <n v="1091"/>
    <s v="HOMBRE"/>
    <n v="301597.40000000002"/>
    <s v="ASALARIADO"/>
    <s v="SECTOR PRIVADO"/>
    <s v="SI"/>
    <s v="SI"/>
    <x v="0"/>
    <n v="46"/>
    <n v="-0.4388851184727624"/>
    <b v="0"/>
    <n v="0.28891113709384114"/>
    <b v="0"/>
    <n v="301597.40000000002"/>
    <x v="0"/>
    <n v="46"/>
  </r>
  <r>
    <n v="1092"/>
    <s v="MUJER"/>
    <n v="297046"/>
    <s v="ASEGURADO VOLUNTARIO"/>
    <s v="SECTOR PRIVADO"/>
    <s v="SI"/>
    <s v="NO"/>
    <x v="0"/>
    <n v="34"/>
    <n v="-0.44449718558642509"/>
    <b v="0"/>
    <n v="-0.55799282383180893"/>
    <b v="0"/>
    <n v="297046"/>
    <x v="2"/>
    <n v="34"/>
  </r>
  <r>
    <n v="1093"/>
    <s v="HOMBRE"/>
    <n v="700000"/>
    <s v="ASALARIADO"/>
    <s v="SECTOR PRIVADO"/>
    <s v="SI"/>
    <s v="NO"/>
    <x v="0"/>
    <n v="22"/>
    <n v="5.2361998778563602E-2"/>
    <b v="0"/>
    <n v="-1.4048967847574589"/>
    <b v="0"/>
    <n v="700000"/>
    <x v="0"/>
    <n v="22"/>
  </r>
  <r>
    <n v="1094"/>
    <s v="MUJER"/>
    <n v="384000"/>
    <s v="ASALARIADO"/>
    <s v="SECTOR PRIVADO"/>
    <s v="SI"/>
    <s v="NO"/>
    <x v="0"/>
    <n v="48"/>
    <n v="-0.33727925620174787"/>
    <b v="0"/>
    <n v="0.43006179724811616"/>
    <b v="0"/>
    <n v="384000"/>
    <x v="0"/>
    <n v="48"/>
  </r>
  <r>
    <n v="1095"/>
    <s v="HOMBRE"/>
    <n v="783349.9"/>
    <s v="ASALARIADO"/>
    <s v="SECTOR PUBLICO"/>
    <s v="SI"/>
    <s v="NO"/>
    <x v="0"/>
    <n v="45"/>
    <n v="0.15513592168515686"/>
    <b v="0"/>
    <n v="0.21833580701670366"/>
    <b v="0"/>
    <n v="783349.9"/>
    <x v="0"/>
    <n v="45"/>
  </r>
  <r>
    <n v="1096"/>
    <s v="HOMBRE"/>
    <n v="1615550.07"/>
    <s v="ASALARIADO"/>
    <s v="SECTOR PRIVADO"/>
    <s v="SI"/>
    <s v="NO"/>
    <x v="1"/>
    <n v="37"/>
    <n v="1.1812736388801839"/>
    <b v="0"/>
    <n v="-0.3462668336003964"/>
    <b v="0"/>
    <n v="1615550.07"/>
    <x v="0"/>
    <n v="37"/>
  </r>
  <r>
    <n v="1097"/>
    <s v="MUJER"/>
    <n v="247663"/>
    <s v="ASALARIADO"/>
    <s v="SECTOR PRIVADO"/>
    <s v="SI"/>
    <s v="NO"/>
    <x v="0"/>
    <n v="19"/>
    <n v="-0.50538849601266789"/>
    <b v="0"/>
    <n v="-1.6166227749888715"/>
    <b v="0"/>
    <n v="247663"/>
    <x v="0"/>
    <n v="19"/>
  </r>
  <r>
    <n v="1098"/>
    <s v="MUJER"/>
    <n v="1267616.3899999999"/>
    <s v="ASALARIADO"/>
    <s v="SECTOR PRIVADO"/>
    <s v="SI"/>
    <s v="NO"/>
    <x v="0"/>
    <n v="35"/>
    <n v="0.75225681696525304"/>
    <b v="0"/>
    <n v="-0.48741749375467142"/>
    <b v="0"/>
    <n v="1267616.3899999999"/>
    <x v="0"/>
    <n v="35"/>
  </r>
  <r>
    <n v="1099"/>
    <s v="HOMBRE"/>
    <n v="377999"/>
    <s v="TRABAJADOR INDEPENDIENTE"/>
    <s v="SECTOR PRIVADO"/>
    <s v="SI"/>
    <s v="NO"/>
    <x v="1"/>
    <n v="37"/>
    <n v="-0.34467874092053535"/>
    <b v="0"/>
    <n v="-0.3462668336003964"/>
    <b v="0"/>
    <n v="377999"/>
    <x v="3"/>
    <n v="37"/>
  </r>
  <r>
    <n v="1100"/>
    <s v="MUJER"/>
    <n v="297044"/>
    <s v="ASEGURADO VOLUNTARIO"/>
    <s v="SECTOR PRIVADO"/>
    <s v="SI"/>
    <s v="NO"/>
    <x v="0"/>
    <n v="53"/>
    <n v="-0.44449965167031735"/>
    <b v="0"/>
    <n v="0.78293844763380371"/>
    <b v="0"/>
    <n v="297044"/>
    <x v="2"/>
    <n v="53"/>
  </r>
  <r>
    <n v="1101"/>
    <s v="HOMBRE"/>
    <n v="278030"/>
    <s v="CONVENIOS ESPECIALES DE TRABAJADORES INDEPENDIENTES"/>
    <s v="SECTOR PRIVADO"/>
    <s v="SI"/>
    <s v="NO"/>
    <x v="0"/>
    <n v="24"/>
    <n v="-0.46794471123422759"/>
    <b v="0"/>
    <n v="-1.263746124603184"/>
    <b v="0"/>
    <n v="278030"/>
    <x v="4"/>
    <n v="24"/>
  </r>
  <r>
    <n v="1102"/>
    <s v="HOMBRE"/>
    <n v="297045"/>
    <s v="TRABAJADOR INDEPENDIENTE"/>
    <s v="SECTOR PRIVADO"/>
    <s v="SI"/>
    <s v="NO"/>
    <x v="1"/>
    <n v="33"/>
    <n v="-0.44449841862837125"/>
    <b v="0"/>
    <n v="-0.62856815390894638"/>
    <b v="0"/>
    <n v="297045"/>
    <x v="3"/>
    <n v="33"/>
  </r>
  <r>
    <n v="1103"/>
    <s v="HOMBRE"/>
    <n v="239460"/>
    <s v="ASALARIADO"/>
    <s v="SECTOR PRIVADO"/>
    <s v="SI"/>
    <s v="NO"/>
    <x v="0"/>
    <n v="26"/>
    <n v="-0.51550313909685619"/>
    <b v="0"/>
    <n v="-1.1225954644489089"/>
    <b v="0"/>
    <n v="239460"/>
    <x v="0"/>
    <n v="26"/>
  </r>
  <r>
    <n v="1104"/>
    <s v="HOMBRE"/>
    <n v="331181"/>
    <s v="TRABAJADOR INDEPENDIENTE"/>
    <s v="SECTOR PRIVADO"/>
    <s v="SI"/>
    <s v="SI"/>
    <x v="1"/>
    <n v="30"/>
    <n v="-0.40240729875492848"/>
    <b v="0"/>
    <n v="-0.84029414414035897"/>
    <b v="0"/>
    <n v="331181"/>
    <x v="3"/>
    <n v="30"/>
  </r>
  <r>
    <n v="1105"/>
    <s v="HOMBRE"/>
    <n v="580840.93999999994"/>
    <s v="ASALARIADO"/>
    <s v="SECTOR PRIVADO"/>
    <s v="SI"/>
    <s v="NO"/>
    <x v="0"/>
    <n v="37"/>
    <n v="-9.4566120464076447E-2"/>
    <b v="0"/>
    <n v="-0.3462668336003964"/>
    <b v="0"/>
    <n v="580840.93999999994"/>
    <x v="0"/>
    <n v="37"/>
  </r>
  <r>
    <n v="1106"/>
    <s v="MUJER"/>
    <n v="850000"/>
    <s v="ASALARIADO"/>
    <s v="SECTOR PRIVADO"/>
    <s v="SI"/>
    <s v="NO"/>
    <x v="0"/>
    <n v="38"/>
    <n v="0.23731829069959753"/>
    <b v="0"/>
    <n v="-0.27569150352325889"/>
    <b v="0"/>
    <n v="850000"/>
    <x v="0"/>
    <n v="38"/>
  </r>
  <r>
    <n v="1107"/>
    <s v="HOMBRE"/>
    <n v="367500"/>
    <s v="ASALARIADO"/>
    <s v="SECTOR PRIVADO"/>
    <s v="SI"/>
    <s v="NO"/>
    <x v="0"/>
    <n v="32"/>
    <n v="-0.35762444831306162"/>
    <b v="0"/>
    <n v="-0.69914348398608395"/>
    <b v="0"/>
    <n v="367500"/>
    <x v="0"/>
    <n v="32"/>
  </r>
  <r>
    <n v="1108"/>
    <s v="HOMBRE"/>
    <n v="594092"/>
    <s v="TRABAJADOR INDEPENDIENTE"/>
    <s v="SECTOR PRIVADO"/>
    <s v="SI"/>
    <s v="NO"/>
    <x v="0"/>
    <n v="62"/>
    <n v="-7.8227007653255465E-2"/>
    <b v="0"/>
    <n v="1.4181164183280413"/>
    <b v="0"/>
    <n v="594092"/>
    <x v="3"/>
    <n v="62"/>
  </r>
  <r>
    <n v="1109"/>
    <s v="MUJER"/>
    <n v="297046"/>
    <s v="TRABAJADOR INDEPENDIENTE"/>
    <s v="SECTOR PRIVADO"/>
    <s v="SI"/>
    <s v="NO"/>
    <x v="0"/>
    <n v="33"/>
    <n v="-0.44449718558642509"/>
    <b v="0"/>
    <n v="-0.62856815390894638"/>
    <b v="0"/>
    <n v="297046"/>
    <x v="3"/>
    <n v="33"/>
  </r>
  <r>
    <n v="1110"/>
    <s v="HOMBRE"/>
    <n v="429000"/>
    <s v="ASALARIADO"/>
    <s v="SECTOR PRIVADO"/>
    <s v="SI"/>
    <s v="SI"/>
    <x v="0"/>
    <n v="53"/>
    <n v="-0.28179236862543766"/>
    <b v="0"/>
    <n v="0.78293844763380371"/>
    <b v="0"/>
    <n v="429000"/>
    <x v="0"/>
    <n v="53"/>
  </r>
  <r>
    <n v="1111"/>
    <s v="HOMBRE"/>
    <n v="460742.68"/>
    <s v="ASALARIADO"/>
    <s v="SECTOR PRIVADO"/>
    <s v="SI"/>
    <s v="NO"/>
    <x v="0"/>
    <n v="34"/>
    <n v="-0.24265231270253126"/>
    <b v="0"/>
    <n v="-0.55799282383180893"/>
    <b v="0"/>
    <n v="460742.68"/>
    <x v="0"/>
    <n v="34"/>
  </r>
  <r>
    <n v="1112"/>
    <s v="MUJER"/>
    <n v="469397.06"/>
    <s v="ASALARIADO"/>
    <s v="SECTOR PRIVADO"/>
    <s v="SI"/>
    <s v="NO"/>
    <x v="0"/>
    <n v="21"/>
    <n v="-0.2319810991446942"/>
    <b v="0"/>
    <n v="-1.4754721148345964"/>
    <b v="0"/>
    <n v="469397.06"/>
    <x v="0"/>
    <n v="21"/>
  </r>
  <r>
    <n v="1113"/>
    <s v="HOMBRE"/>
    <n v="509509"/>
    <s v="TRABAJADOR INDEPENDIENTE"/>
    <s v="SECTOR PRIVADO"/>
    <s v="SI"/>
    <s v="NO"/>
    <x v="1"/>
    <n v="48"/>
    <n v="-0.18252139458363423"/>
    <b v="0"/>
    <n v="0.43006179724811616"/>
    <b v="0"/>
    <n v="509509"/>
    <x v="3"/>
    <n v="48"/>
  </r>
  <r>
    <n v="1114"/>
    <s v="MUJER"/>
    <n v="297046"/>
    <s v="ASEGURADO VOLUNTARIO"/>
    <s v="SECTOR PRIVADO"/>
    <s v="SI"/>
    <s v="NO"/>
    <x v="0"/>
    <n v="43"/>
    <n v="-0.44449718558642509"/>
    <b v="0"/>
    <n v="7.7185146862428639E-2"/>
    <b v="0"/>
    <n v="297046"/>
    <x v="2"/>
    <n v="43"/>
  </r>
  <r>
    <n v="1115"/>
    <s v="MUJER"/>
    <n v="326036"/>
    <s v="ASALARIADO"/>
    <s v="SECTOR PRIVADO"/>
    <s v="SI"/>
    <s v="NO"/>
    <x v="1"/>
    <n v="54"/>
    <n v="-0.40875129956781991"/>
    <b v="0"/>
    <n v="0.85351377771094117"/>
    <b v="0"/>
    <n v="326036"/>
    <x v="0"/>
    <n v="54"/>
  </r>
  <r>
    <n v="1116"/>
    <s v="HOMBRE"/>
    <n v="297046"/>
    <s v="TRABAJADOR INDEPENDIENTE"/>
    <s v="SECTOR PRIVADO"/>
    <s v="SI"/>
    <s v="NO"/>
    <x v="0"/>
    <n v="53"/>
    <n v="-0.44449718558642509"/>
    <b v="0"/>
    <n v="0.78293844763380371"/>
    <b v="0"/>
    <n v="297046"/>
    <x v="3"/>
    <n v="53"/>
  </r>
  <r>
    <n v="1117"/>
    <s v="HOMBRE"/>
    <n v="425000"/>
    <s v="ASALARIADO"/>
    <s v="SECTOR PRIVADO"/>
    <s v="SI"/>
    <s v="NO"/>
    <x v="0"/>
    <n v="20"/>
    <n v="-0.28672453640999856"/>
    <b v="0"/>
    <n v="-1.5460474449117341"/>
    <b v="0"/>
    <n v="425000"/>
    <x v="0"/>
    <n v="20"/>
  </r>
  <r>
    <n v="1118"/>
    <s v="HOMBRE"/>
    <n v="1427100.52"/>
    <s v="ASALARIADO"/>
    <s v="SECTOR PUBLICO"/>
    <s v="SI"/>
    <s v="NO"/>
    <x v="0"/>
    <n v="44"/>
    <n v="0.94890743899893404"/>
    <b v="0"/>
    <n v="0.14776047693956615"/>
    <b v="0"/>
    <n v="1427100.52"/>
    <x v="0"/>
    <n v="44"/>
  </r>
  <r>
    <n v="1119"/>
    <s v="HOMBRE"/>
    <n v="321287"/>
    <s v="ASEGURADO VOLUNTARIO"/>
    <s v="SECTOR PRIVADO"/>
    <s v="SI"/>
    <s v="NO"/>
    <x v="0"/>
    <n v="54"/>
    <n v="-0.41460701577003983"/>
    <b v="0"/>
    <n v="0.85351377771094117"/>
    <b v="0"/>
    <n v="321287"/>
    <x v="2"/>
    <n v="54"/>
  </r>
  <r>
    <n v="1120"/>
    <s v="HOMBRE"/>
    <n v="610142"/>
    <s v="TRABAJADOR INDEPENDIENTE"/>
    <s v="SECTOR PRIVADO"/>
    <s v="SI"/>
    <s v="NO"/>
    <x v="0"/>
    <n v="61"/>
    <n v="-5.8436684417704839E-2"/>
    <b v="0"/>
    <n v="1.3475410882509038"/>
    <b v="0"/>
    <n v="610142"/>
    <x v="3"/>
    <n v="61"/>
  </r>
  <r>
    <n v="1121"/>
    <s v="HOMBRE"/>
    <n v="1602501"/>
    <s v="PENSIONADOS EN SU PROPIO SISTEMA"/>
    <s v="SECTOR PUBLICO"/>
    <s v="SI"/>
    <s v="NO"/>
    <x v="0"/>
    <n v="60"/>
    <n v="1.1651835882120638"/>
    <b v="0"/>
    <n v="1.2769657581737661"/>
    <b v="0"/>
    <n v="1602501"/>
    <x v="1"/>
    <n v="60"/>
  </r>
  <r>
    <n v="1122"/>
    <s v="HOMBRE"/>
    <n v="440086.31"/>
    <s v="ASALARIADO"/>
    <s v="SECTOR PRIVADO"/>
    <s v="SI"/>
    <s v="NO"/>
    <x v="0"/>
    <n v="53"/>
    <n v="-0.26812248336752381"/>
    <b v="0"/>
    <n v="0.78293844763380371"/>
    <b v="0"/>
    <n v="440086.31"/>
    <x v="0"/>
    <n v="53"/>
  </r>
  <r>
    <n v="1123"/>
    <s v="HOMBRE"/>
    <n v="812849"/>
    <s v="ASEGURADO VOLUNTARIO"/>
    <s v="SECTOR PRIVADO"/>
    <s v="SI"/>
    <s v="SI"/>
    <x v="0"/>
    <n v="74"/>
    <n v="0.19150954935854198"/>
    <b v="0"/>
    <n v="2.2650203792536914"/>
    <b v="1"/>
    <n v="812849"/>
    <x v="2"/>
    <n v="74"/>
  </r>
  <r>
    <n v="1124"/>
    <s v="HOMBRE"/>
    <n v="449060"/>
    <s v="ASALARIADO"/>
    <s v="SECTOR PUBLICO"/>
    <s v="SI"/>
    <s v="NO"/>
    <x v="1"/>
    <n v="58"/>
    <n v="-0.25705754718586477"/>
    <b v="0"/>
    <n v="1.1358150980194912"/>
    <b v="0"/>
    <n v="449060"/>
    <x v="0"/>
    <n v="58"/>
  </r>
  <r>
    <n v="1125"/>
    <s v="HOMBRE"/>
    <n v="326753"/>
    <s v="ASEGURADO VOLUNTARIO"/>
    <s v="SECTOR PRIVADO"/>
    <s v="SI"/>
    <s v="NO"/>
    <x v="0"/>
    <n v="42"/>
    <n v="-0.40786720849243741"/>
    <b v="0"/>
    <n v="6.6098167852911317E-3"/>
    <b v="0"/>
    <n v="326753"/>
    <x v="2"/>
    <n v="42"/>
  </r>
  <r>
    <n v="1126"/>
    <s v="HOMBRE"/>
    <n v="364062.51"/>
    <s v="ASALARIADO"/>
    <s v="SECTOR PRIVADO"/>
    <s v="SI"/>
    <s v="NO"/>
    <x v="0"/>
    <n v="27"/>
    <n v="-0.36186301767249912"/>
    <b v="0"/>
    <n v="-1.0520201343717714"/>
    <b v="0"/>
    <n v="364062.51"/>
    <x v="0"/>
    <n v="27"/>
  </r>
  <r>
    <n v="1127"/>
    <s v="HOMBRE"/>
    <n v="278030.99"/>
    <s v="CONVENIOS ESPECIALES DE TRABAJADORES INDEPENDIENTES"/>
    <s v="SECTOR PRIVADO"/>
    <s v="SI"/>
    <s v="NO"/>
    <x v="0"/>
    <n v="31"/>
    <n v="-0.46794349052270096"/>
    <b v="0"/>
    <n v="-0.7697188140632214"/>
    <b v="0"/>
    <n v="278030.99"/>
    <x v="4"/>
    <n v="31"/>
  </r>
  <r>
    <n v="1128"/>
    <s v="HOMBRE"/>
    <n v="876640.38"/>
    <s v="ASALARIADO"/>
    <s v="SECTOR PRIVADO"/>
    <s v="SI"/>
    <s v="NO"/>
    <x v="0"/>
    <n v="49"/>
    <n v="0.2701669967007127"/>
    <b v="0"/>
    <n v="0.50063712732525367"/>
    <b v="0"/>
    <n v="876640.38"/>
    <x v="0"/>
    <n v="49"/>
  </r>
  <r>
    <n v="1129"/>
    <s v="HOMBRE"/>
    <n v="288203"/>
    <s v="ASALARIADO"/>
    <s v="SECTOR PUBLICO"/>
    <s v="SI"/>
    <s v="NO"/>
    <x v="1"/>
    <n v="26"/>
    <n v="-0.45540097551614311"/>
    <b v="0"/>
    <n v="-1.1225954644489089"/>
    <b v="0"/>
    <n v="288203"/>
    <x v="0"/>
    <n v="26"/>
  </r>
  <r>
    <n v="1130"/>
    <s v="HOMBRE"/>
    <n v="51450.83"/>
    <s v="ASALARIADO"/>
    <s v="SECTOR PRIVADO"/>
    <s v="SI"/>
    <s v="SI"/>
    <x v="0"/>
    <n v="50"/>
    <n v="-0.74732633196586484"/>
    <b v="0"/>
    <n v="0.57121245740239113"/>
    <b v="0"/>
    <n v="51450.83"/>
    <x v="0"/>
    <n v="50"/>
  </r>
  <r>
    <n v="1131"/>
    <s v="HOMBRE"/>
    <n v="538446.65"/>
    <s v="ASALARIADO"/>
    <s v="SECTOR PRIVADO"/>
    <s v="SI"/>
    <s v="NO"/>
    <x v="0"/>
    <n v="28"/>
    <n v="-0.14684005831090946"/>
    <b v="0"/>
    <n v="-0.98144480429463388"/>
    <b v="0"/>
    <n v="538446.65"/>
    <x v="0"/>
    <n v="28"/>
  </r>
  <r>
    <n v="1132"/>
    <s v="MUJER"/>
    <n v="198257.15"/>
    <s v="PENSIONADOS EN SU PROPIO SISTEMA"/>
    <s v="SECTOR PUBLICO"/>
    <s v="SI"/>
    <s v="NO"/>
    <x v="0"/>
    <n v="97"/>
    <n v="-0.56630798144737993"/>
    <b v="0"/>
    <n v="3.8882529710278537"/>
    <b v="1"/>
    <n v="198257.15"/>
    <x v="1"/>
    <n v="97"/>
  </r>
  <r>
    <n v="1133"/>
    <s v="HOMBRE"/>
    <n v="278030"/>
    <s v="CONVENIOS ESPECIALES DE TRABAJADORES INDEPENDIENTES"/>
    <s v="SECTOR PRIVADO"/>
    <s v="SI"/>
    <s v="SI"/>
    <x v="0"/>
    <n v="39"/>
    <n v="-0.46794471123422759"/>
    <b v="0"/>
    <n v="-0.20511617344612137"/>
    <b v="0"/>
    <n v="278030"/>
    <x v="4"/>
    <n v="39"/>
  </r>
  <r>
    <n v="1134"/>
    <s v="HOMBRE"/>
    <n v="636889"/>
    <s v="TRABAJADOR INDEPENDIENTE"/>
    <s v="SECTOR PRIVADO"/>
    <s v="SI"/>
    <s v="NO"/>
    <x v="1"/>
    <n v="49"/>
    <n v="-2.5456511484292212E-2"/>
    <b v="0"/>
    <n v="0.50063712732525367"/>
    <b v="0"/>
    <n v="636889"/>
    <x v="3"/>
    <n v="49"/>
  </r>
  <r>
    <n v="1135"/>
    <s v="HOMBRE"/>
    <n v="600000"/>
    <s v="ASALARIADO"/>
    <s v="SECTOR PRIVADO"/>
    <s v="SI"/>
    <s v="SI"/>
    <x v="1"/>
    <n v="58"/>
    <n v="-7.0942195835459007E-2"/>
    <b v="0"/>
    <n v="1.1358150980194912"/>
    <b v="0"/>
    <n v="600000"/>
    <x v="0"/>
    <n v="58"/>
  </r>
  <r>
    <n v="1136"/>
    <s v="MUJER"/>
    <n v="297139"/>
    <s v="ASEGURADO VOLUNTARIO"/>
    <s v="SECTOR PRIVADO"/>
    <s v="NO"/>
    <s v="NO"/>
    <x v="1"/>
    <n v="41"/>
    <n v="-0.44438251268543405"/>
    <b v="0"/>
    <n v="-6.3965513291846368E-2"/>
    <b v="0"/>
    <n v="297139"/>
    <x v="2"/>
    <n v="41"/>
  </r>
  <r>
    <n v="1137"/>
    <s v="MUJER"/>
    <n v="277000"/>
    <s v="ASALARIADO"/>
    <s v="SECTOR PRIVADO"/>
    <s v="SI"/>
    <s v="NO"/>
    <x v="0"/>
    <n v="46"/>
    <n v="-0.46921474443875205"/>
    <b v="0"/>
    <n v="0.28891113709384114"/>
    <b v="0"/>
    <n v="277000"/>
    <x v="0"/>
    <n v="46"/>
  </r>
  <r>
    <n v="1138"/>
    <s v="HOMBRE"/>
    <n v="635014"/>
    <s v="TRABAJADOR INDEPENDIENTE"/>
    <s v="SECTOR PRIVADO"/>
    <s v="SI"/>
    <s v="NO"/>
    <x v="0"/>
    <n v="51"/>
    <n v="-2.7768465133305137E-2"/>
    <b v="0"/>
    <n v="0.64178778747952869"/>
    <b v="0"/>
    <n v="635014"/>
    <x v="3"/>
    <n v="51"/>
  </r>
  <r>
    <n v="1139"/>
    <s v="HOMBRE"/>
    <n v="79912"/>
    <s v="ASALARIADO"/>
    <s v="SECTOR PRIVADO"/>
    <s v="SI"/>
    <s v="NO"/>
    <x v="0"/>
    <n v="19"/>
    <n v="-0.71223251551963696"/>
    <b v="0"/>
    <n v="-1.6166227749888715"/>
    <b v="0"/>
    <n v="79912"/>
    <x v="0"/>
    <n v="19"/>
  </r>
  <r>
    <n v="1140"/>
    <s v="HOMBRE"/>
    <n v="393512.27"/>
    <s v="ASALARIADO"/>
    <s v="SECTOR PRIVADO"/>
    <s v="SI"/>
    <s v="NO"/>
    <x v="0"/>
    <n v="44"/>
    <n v="-0.32555022828873653"/>
    <b v="0"/>
    <n v="0.14776047693956615"/>
    <b v="0"/>
    <n v="393512.27"/>
    <x v="0"/>
    <n v="44"/>
  </r>
  <r>
    <n v="1141"/>
    <s v="MUJER"/>
    <n v="297046"/>
    <s v="ASEGURADO VOLUNTARIO"/>
    <s v="SECTOR PRIVADO"/>
    <s v="SI"/>
    <s v="NO"/>
    <x v="1"/>
    <n v="21"/>
    <n v="-0.44449718558642509"/>
    <b v="0"/>
    <n v="-1.4754721148345964"/>
    <b v="0"/>
    <n v="297046"/>
    <x v="2"/>
    <n v="21"/>
  </r>
  <r>
    <n v="1142"/>
    <s v="MUJER"/>
    <n v="125736.88"/>
    <s v="ASALARIADO"/>
    <s v="SECTOR PUBLICO"/>
    <s v="SI"/>
    <s v="NO"/>
    <x v="0"/>
    <n v="34"/>
    <n v="-0.65572851630279461"/>
    <b v="0"/>
    <n v="-0.55799282383180893"/>
    <b v="0"/>
    <n v="125736.88"/>
    <x v="0"/>
    <n v="34"/>
  </r>
  <r>
    <n v="1143"/>
    <s v="HOMBRE"/>
    <n v="1279854.5"/>
    <s v="ASALARIADO"/>
    <s v="SECTOR PUBLICO"/>
    <s v="SI"/>
    <s v="NO"/>
    <x v="0"/>
    <n v="39"/>
    <n v="0.76734691993673132"/>
    <b v="0"/>
    <n v="-0.20511617344612137"/>
    <b v="0"/>
    <n v="1279854.5"/>
    <x v="0"/>
    <n v="39"/>
  </r>
  <r>
    <n v="1144"/>
    <s v="MUJER"/>
    <n v="385000"/>
    <s v="ASALARIADO"/>
    <s v="SECTOR PRIVADO"/>
    <s v="SI"/>
    <s v="NO"/>
    <x v="0"/>
    <n v="25"/>
    <n v="-0.33604621425560766"/>
    <b v="0"/>
    <n v="-1.1931707945260464"/>
    <b v="0"/>
    <n v="385000"/>
    <x v="0"/>
    <n v="25"/>
  </r>
  <r>
    <n v="1145"/>
    <s v="HOMBRE"/>
    <n v="555522"/>
    <s v="ASALARIADO"/>
    <s v="SECTOR PRIVADO"/>
    <s v="SI"/>
    <s v="NO"/>
    <x v="0"/>
    <n v="53"/>
    <n v="-0.125785435515884"/>
    <b v="0"/>
    <n v="0.78293844763380371"/>
    <b v="0"/>
    <n v="555522"/>
    <x v="0"/>
    <n v="53"/>
  </r>
  <r>
    <n v="1146"/>
    <s v="HOMBRE"/>
    <n v="1190185.8999999999"/>
    <s v="ASALARIADO"/>
    <s v="SECTOR PUBLICO"/>
    <s v="SI"/>
    <s v="NO"/>
    <x v="0"/>
    <n v="44"/>
    <n v="0.65678177488506173"/>
    <b v="0"/>
    <n v="0.14776047693956615"/>
    <b v="0"/>
    <n v="1190185.8999999999"/>
    <x v="0"/>
    <n v="44"/>
  </r>
  <r>
    <n v="1147"/>
    <s v="MUJER"/>
    <n v="550590.5"/>
    <s v="ASALARIADO"/>
    <s v="SECTOR PUBLICO"/>
    <s v="SI"/>
    <s v="NO"/>
    <x v="0"/>
    <n v="26"/>
    <n v="-0.13186618187327451"/>
    <b v="0"/>
    <n v="-1.1225954644489089"/>
    <b v="0"/>
    <n v="550590.5"/>
    <x v="0"/>
    <n v="26"/>
  </r>
  <r>
    <n v="1148"/>
    <s v="HOMBRE"/>
    <n v="297046"/>
    <s v="TRABAJADOR INDEPENDIENTE"/>
    <s v="SECTOR PRIVADO"/>
    <s v="SI"/>
    <s v="NO"/>
    <x v="0"/>
    <n v="50"/>
    <n v="-0.44449718558642509"/>
    <b v="0"/>
    <n v="0.57121245740239113"/>
    <b v="0"/>
    <n v="297046"/>
    <x v="3"/>
    <n v="50"/>
  </r>
  <r>
    <n v="1149"/>
    <s v="MUJER"/>
    <n v="475006"/>
    <s v="ASALARIADO"/>
    <s v="SECTOR PRIVADO"/>
    <s v="SI"/>
    <s v="NO"/>
    <x v="0"/>
    <n v="24"/>
    <n v="-0.22506504085131043"/>
    <b v="0"/>
    <n v="-1.263746124603184"/>
    <b v="0"/>
    <n v="475006"/>
    <x v="0"/>
    <n v="24"/>
  </r>
  <r>
    <n v="1150"/>
    <s v="MUJER"/>
    <n v="356649"/>
    <s v="TRABAJADOR INDEPENDIENTE"/>
    <s v="SECTOR PRIVADO"/>
    <s v="SI"/>
    <s v="NO"/>
    <x v="1"/>
    <n v="48"/>
    <n v="-0.37100418647062916"/>
    <b v="0"/>
    <n v="0.43006179724811616"/>
    <b v="0"/>
    <n v="356649"/>
    <x v="3"/>
    <n v="48"/>
  </r>
  <r>
    <n v="1151"/>
    <s v="HOMBRE"/>
    <n v="278030"/>
    <s v="CONVENIOS ESPECIALES DE TRABAJADORES INDEPENDIENTES"/>
    <s v="SECTOR PRIVADO"/>
    <s v="SI"/>
    <s v="NO"/>
    <x v="0"/>
    <n v="38"/>
    <n v="-0.46794471123422759"/>
    <b v="0"/>
    <n v="-0.27569150352325889"/>
    <b v="0"/>
    <n v="278030"/>
    <x v="4"/>
    <n v="38"/>
  </r>
  <r>
    <n v="1152"/>
    <s v="MUJER"/>
    <n v="290000"/>
    <s v="ASALARIADO"/>
    <s v="SECTOR PRIVADO"/>
    <s v="SI"/>
    <s v="NO"/>
    <x v="0"/>
    <n v="57"/>
    <n v="-0.45318519913892913"/>
    <b v="0"/>
    <n v="1.0652397679423538"/>
    <b v="0"/>
    <n v="290000"/>
    <x v="0"/>
    <n v="57"/>
  </r>
  <r>
    <n v="1153"/>
    <s v="MUJER"/>
    <n v="1122731"/>
    <s v="PENSIONADOS EN SU PROPIO SISTEMA"/>
    <s v="SECTOR PUBLICO"/>
    <s v="SI"/>
    <s v="NO"/>
    <x v="0"/>
    <n v="63"/>
    <n v="0.57360705371236753"/>
    <b v="0"/>
    <n v="1.4886917484051787"/>
    <b v="0"/>
    <n v="1122731"/>
    <x v="1"/>
    <n v="63"/>
  </r>
  <r>
    <n v="1154"/>
    <s v="MUJER"/>
    <n v="1551166.5"/>
    <s v="ASALARIADO"/>
    <s v="SECTOR PUBLICO"/>
    <s v="SI"/>
    <s v="NO"/>
    <x v="0"/>
    <n v="31"/>
    <n v="1.1018859964279284"/>
    <b v="0"/>
    <n v="-0.7697188140632214"/>
    <b v="0"/>
    <n v="1551166.5"/>
    <x v="0"/>
    <n v="31"/>
  </r>
  <r>
    <n v="1155"/>
    <s v="MUJER"/>
    <n v="479260"/>
    <s v="ASALARIADO"/>
    <s v="SECTOR PRIVADO"/>
    <s v="SI"/>
    <s v="NO"/>
    <x v="0"/>
    <n v="28"/>
    <n v="-0.21981968041242991"/>
    <b v="0"/>
    <n v="-0.98144480429463388"/>
    <b v="0"/>
    <n v="479260"/>
    <x v="0"/>
    <n v="28"/>
  </r>
  <r>
    <n v="1156"/>
    <s v="MUJER"/>
    <n v="1235915"/>
    <s v="PENSIONADOS EN SU PROPIO SISTEMA"/>
    <s v="SECTOR PUBLICO"/>
    <s v="SI"/>
    <s v="NO"/>
    <x v="0"/>
    <n v="64"/>
    <n v="0.71316767334430287"/>
    <b v="0"/>
    <n v="1.5592670784823162"/>
    <b v="0"/>
    <n v="1235915"/>
    <x v="1"/>
    <n v="64"/>
  </r>
  <r>
    <n v="1157"/>
    <s v="HOMBRE"/>
    <n v="454230.29"/>
    <s v="ASALARIADO"/>
    <s v="SECTOR PUBLICO"/>
    <s v="SI"/>
    <s v="NO"/>
    <x v="0"/>
    <n v="42"/>
    <n v="-0.25068236274215544"/>
    <b v="0"/>
    <n v="6.6098167852911317E-3"/>
    <b v="0"/>
    <n v="454230.29"/>
    <x v="0"/>
    <n v="42"/>
  </r>
  <r>
    <n v="1158"/>
    <s v="HOMBRE"/>
    <n v="767326.7"/>
    <s v="ASALARIADO"/>
    <s v="SECTOR PUBLICO"/>
    <s v="SI"/>
    <s v="NO"/>
    <x v="0"/>
    <n v="37"/>
    <n v="0.1353786439737627"/>
    <b v="0"/>
    <n v="-0.3462668336003964"/>
    <b v="0"/>
    <n v="767326.7"/>
    <x v="0"/>
    <n v="37"/>
  </r>
  <r>
    <n v="1159"/>
    <s v="HOMBRE"/>
    <n v="322474"/>
    <s v="TRABAJADOR INDEPENDIENTE"/>
    <s v="SECTOR PRIVADO"/>
    <s v="SI"/>
    <s v="NO"/>
    <x v="1"/>
    <n v="28"/>
    <n v="-0.41314339497997143"/>
    <b v="0"/>
    <n v="-0.98144480429463388"/>
    <b v="0"/>
    <n v="322474"/>
    <x v="3"/>
    <n v="28"/>
  </r>
  <r>
    <n v="1160"/>
    <s v="MUJER"/>
    <n v="400000"/>
    <s v="ASALARIADO"/>
    <s v="SECTOR PRIVADO"/>
    <s v="SI"/>
    <s v="NO"/>
    <x v="1"/>
    <n v="37"/>
    <n v="-0.31755058506350425"/>
    <b v="0"/>
    <n v="-0.3462668336003964"/>
    <b v="0"/>
    <n v="400000"/>
    <x v="0"/>
    <n v="37"/>
  </r>
  <r>
    <n v="1161"/>
    <s v="HOMBRE"/>
    <n v="445799.84"/>
    <s v="ASALARIADO"/>
    <s v="SECTOR PRIVADO"/>
    <s v="SI"/>
    <s v="SI"/>
    <x v="0"/>
    <n v="34"/>
    <n v="-0.26107746121699321"/>
    <b v="0"/>
    <n v="-0.55799282383180893"/>
    <b v="0"/>
    <n v="445799.84"/>
    <x v="0"/>
    <n v="34"/>
  </r>
  <r>
    <n v="1162"/>
    <s v="HOMBRE"/>
    <n v="297046"/>
    <s v="ASEGURADO VOLUNTARIO"/>
    <s v="SECTOR PRIVADO"/>
    <s v="SI"/>
    <s v="NO"/>
    <x v="0"/>
    <n v="48"/>
    <n v="-0.44449718558642509"/>
    <b v="0"/>
    <n v="0.43006179724811616"/>
    <b v="0"/>
    <n v="297046"/>
    <x v="2"/>
    <n v="48"/>
  </r>
  <r>
    <n v="1163"/>
    <s v="MUJER"/>
    <n v="627720.31000000006"/>
    <s v="ASALARIADO"/>
    <s v="SECTOR PRIVADO"/>
    <s v="SI"/>
    <s v="NO"/>
    <x v="0"/>
    <n v="20"/>
    <n v="-3.6761890845448571E-2"/>
    <b v="0"/>
    <n v="-1.5460474449117341"/>
    <b v="0"/>
    <n v="627720.31000000006"/>
    <x v="0"/>
    <n v="20"/>
  </r>
  <r>
    <n v="1164"/>
    <s v="HOMBRE"/>
    <n v="540000"/>
    <s v="ASALARIADO"/>
    <s v="SECTOR PRIVADO"/>
    <s v="SI"/>
    <s v="NO"/>
    <x v="0"/>
    <n v="28"/>
    <n v="-0.14492471260387257"/>
    <b v="0"/>
    <n v="-0.98144480429463388"/>
    <b v="0"/>
    <n v="540000"/>
    <x v="0"/>
    <n v="28"/>
  </r>
  <r>
    <n v="1165"/>
    <s v="MUJER"/>
    <n v="475832.5"/>
    <s v="ASALARIADO"/>
    <s v="SECTOR PRIVADO"/>
    <s v="SI"/>
    <s v="NO"/>
    <x v="0"/>
    <n v="26"/>
    <n v="-0.22404593168282555"/>
    <b v="0"/>
    <n v="-1.1225954644489089"/>
    <b v="0"/>
    <n v="475832.5"/>
    <x v="0"/>
    <n v="26"/>
  </r>
  <r>
    <n v="1166"/>
    <s v="HOMBRE"/>
    <n v="324516.38"/>
    <s v="ASALARIADO"/>
    <s v="SECTOR PUBLICO"/>
    <s v="SI"/>
    <s v="NO"/>
    <x v="0"/>
    <n v="54"/>
    <n v="-0.41062505477001354"/>
    <b v="0"/>
    <n v="0.85351377771094117"/>
    <b v="0"/>
    <n v="324516.38"/>
    <x v="0"/>
    <n v="54"/>
  </r>
  <r>
    <n v="1167"/>
    <s v="MUJER"/>
    <n v="3300500"/>
    <s v="ASALARIADO"/>
    <s v="SECTOR PRIVADO"/>
    <s v="SI"/>
    <s v="NO"/>
    <x v="0"/>
    <n v="48"/>
    <n v="3.2588875797162218"/>
    <b v="1"/>
    <n v="0.43006179724811616"/>
    <b v="0"/>
    <n v="3300500"/>
    <x v="0"/>
    <n v="48"/>
  </r>
  <r>
    <n v="1168"/>
    <s v="HOMBRE"/>
    <n v="387626"/>
    <s v="TRABAJADOR INDEPENDIENTE"/>
    <s v="SECTOR PRIVADO"/>
    <s v="SI"/>
    <s v="NO"/>
    <x v="1"/>
    <n v="32"/>
    <n v="-0.33280824610504339"/>
    <b v="0"/>
    <n v="-0.69914348398608395"/>
    <b v="0"/>
    <n v="387626"/>
    <x v="3"/>
    <n v="32"/>
  </r>
  <r>
    <n v="1169"/>
    <s v="HOMBRE"/>
    <n v="802029"/>
    <s v="TRABAJADOR INDEPENDIENTE"/>
    <s v="SECTOR PRIVADO"/>
    <s v="SI"/>
    <s v="NO"/>
    <x v="0"/>
    <n v="60"/>
    <n v="0.17816803550130472"/>
    <b v="0"/>
    <n v="1.2769657581737661"/>
    <b v="0"/>
    <n v="802029"/>
    <x v="3"/>
    <n v="60"/>
  </r>
  <r>
    <n v="1170"/>
    <s v="HOMBRE"/>
    <n v="331171"/>
    <s v="ASALARIADO"/>
    <s v="SECTOR PRIVADO"/>
    <s v="SI"/>
    <s v="NO"/>
    <x v="0"/>
    <n v="47"/>
    <n v="-0.40241962917438989"/>
    <b v="0"/>
    <n v="0.35948646717097865"/>
    <b v="0"/>
    <n v="331171"/>
    <x v="0"/>
    <n v="47"/>
  </r>
  <r>
    <n v="1171"/>
    <s v="HOMBRE"/>
    <n v="3652052.72"/>
    <s v="PENSIONADOS EN SU PROPIO SISTEMA"/>
    <s v="SECTOR PUBLICO"/>
    <s v="SI"/>
    <s v="NO"/>
    <x v="0"/>
    <n v="67"/>
    <n v="3.6923668297559118"/>
    <b v="1"/>
    <n v="1.7709930687137287"/>
    <b v="0"/>
    <n v="3652052.72"/>
    <x v="1"/>
    <n v="67"/>
  </r>
  <r>
    <n v="1172"/>
    <s v="HOMBRE"/>
    <n v="2036980.28"/>
    <s v="ASALARIADO"/>
    <s v="SECTOR PRIVADO"/>
    <s v="SI"/>
    <s v="NO"/>
    <x v="0"/>
    <n v="36"/>
    <n v="1.700914765180868"/>
    <b v="0"/>
    <n v="-0.41684216367753391"/>
    <b v="0"/>
    <n v="2036980.28"/>
    <x v="0"/>
    <n v="36"/>
  </r>
  <r>
    <n v="1173"/>
    <s v="HOMBRE"/>
    <n v="279463.71999999997"/>
    <s v="PENSIONADOS EN SU PROPIO SISTEMA"/>
    <s v="SECTOR PUBLICO"/>
    <s v="SI"/>
    <s v="NO"/>
    <x v="0"/>
    <n v="72"/>
    <n v="-0.46617687433520749"/>
    <b v="0"/>
    <n v="2.1238697190994165"/>
    <b v="1"/>
    <n v="279463.71999999997"/>
    <x v="1"/>
    <n v="72"/>
  </r>
  <r>
    <n v="1174"/>
    <s v="HOMBRE"/>
    <n v="170013.99"/>
    <s v="ASALARIADO"/>
    <s v="SECTOR PRIVADO"/>
    <s v="SI"/>
    <s v="NO"/>
    <x v="0"/>
    <n v="40"/>
    <n v="-0.60113298241892976"/>
    <b v="0"/>
    <n v="-0.13454084336898386"/>
    <b v="0"/>
    <n v="170013.99"/>
    <x v="0"/>
    <n v="40"/>
  </r>
  <r>
    <n v="1175"/>
    <s v="MUJER"/>
    <n v="307580"/>
    <s v="ASALARIADO"/>
    <s v="SECTOR PRIVADO"/>
    <s v="SI"/>
    <s v="NO"/>
    <x v="0"/>
    <n v="19"/>
    <n v="-0.43150832172578396"/>
    <b v="0"/>
    <n v="-1.6166227749888715"/>
    <b v="0"/>
    <n v="307580"/>
    <x v="0"/>
    <n v="19"/>
  </r>
  <r>
    <n v="1176"/>
    <s v="HOMBRE"/>
    <n v="729689.4"/>
    <s v="ASALARIADO"/>
    <s v="SECTOR PRIVADO"/>
    <s v="SI"/>
    <s v="SI"/>
    <x v="0"/>
    <n v="38"/>
    <n v="8.8970274334299257E-2"/>
    <b v="0"/>
    <n v="-0.27569150352325889"/>
    <b v="0"/>
    <n v="729689.4"/>
    <x v="0"/>
    <n v="38"/>
  </r>
  <r>
    <n v="1177"/>
    <s v="MUJER"/>
    <n v="287862.75"/>
    <s v="ASALARIADO"/>
    <s v="SECTOR PUBLICO"/>
    <s v="SI"/>
    <s v="NO"/>
    <x v="0"/>
    <n v="56"/>
    <n v="-0.4558205180383173"/>
    <b v="0"/>
    <n v="0.99466443786521619"/>
    <b v="0"/>
    <n v="287862.75"/>
    <x v="0"/>
    <n v="56"/>
  </r>
  <r>
    <n v="1178"/>
    <s v="HOMBRE"/>
    <n v="420583.35"/>
    <s v="ASALARIADO"/>
    <s v="SECTOR PRIVADO"/>
    <s v="SI"/>
    <s v="NO"/>
    <x v="0"/>
    <n v="42"/>
    <n v="-0.29217045112141887"/>
    <b v="0"/>
    <n v="6.6098167852911317E-3"/>
    <b v="0"/>
    <n v="420583.35"/>
    <x v="0"/>
    <n v="42"/>
  </r>
  <r>
    <n v="1179"/>
    <s v="MUJER"/>
    <n v="716640"/>
    <s v="ASALARIADO"/>
    <s v="SECTOR PRIVADO"/>
    <s v="SI"/>
    <s v="NO"/>
    <x v="0"/>
    <n v="31"/>
    <n v="7.2879816762336957E-2"/>
    <b v="0"/>
    <n v="-0.7697188140632214"/>
    <b v="0"/>
    <n v="716640"/>
    <x v="0"/>
    <n v="31"/>
  </r>
  <r>
    <n v="1180"/>
    <s v="HOMBRE"/>
    <n v="330000"/>
    <s v="ASALARIADO"/>
    <s v="SECTOR PRIVADO"/>
    <s v="SI"/>
    <s v="SI"/>
    <x v="1"/>
    <n v="56"/>
    <n v="-0.40386352129332009"/>
    <b v="0"/>
    <n v="0.99466443786521619"/>
    <b v="0"/>
    <n v="330000"/>
    <x v="0"/>
    <n v="56"/>
  </r>
  <r>
    <n v="1181"/>
    <s v="HOMBRE"/>
    <n v="389716.32"/>
    <s v="ASALARIADO"/>
    <s v="SECTOR PRIVADO"/>
    <s v="SI"/>
    <s v="NO"/>
    <x v="0"/>
    <n v="50"/>
    <n v="-0.33023079386418758"/>
    <b v="0"/>
    <n v="0.57121245740239113"/>
    <b v="0"/>
    <n v="389716.32"/>
    <x v="0"/>
    <n v="50"/>
  </r>
  <r>
    <n v="1182"/>
    <s v="MUJER"/>
    <n v="297046"/>
    <s v="ASEGURADO VOLUNTARIO"/>
    <s v="SECTOR PRIVADO"/>
    <s v="SI"/>
    <s v="NO"/>
    <x v="0"/>
    <n v="42"/>
    <n v="-0.44449718558642509"/>
    <b v="0"/>
    <n v="6.6098167852911317E-3"/>
    <b v="0"/>
    <n v="297046"/>
    <x v="2"/>
    <n v="42"/>
  </r>
  <r>
    <n v="1183"/>
    <s v="MUJER"/>
    <n v="299647"/>
    <s v="ASEGURADO VOLUNTARIO"/>
    <s v="SECTOR PRIVADO"/>
    <s v="SI"/>
    <s v="NO"/>
    <x v="0"/>
    <n v="83"/>
    <n v="-0.44129004348451434"/>
    <b v="0"/>
    <n v="2.9001983499479289"/>
    <b v="1"/>
    <n v="299647"/>
    <x v="2"/>
    <n v="83"/>
  </r>
  <r>
    <n v="1184"/>
    <s v="MUJER"/>
    <n v="530654.96"/>
    <s v="ASALARIADO"/>
    <s v="SECTOR PRIVADO"/>
    <s v="SI"/>
    <s v="NO"/>
    <x v="0"/>
    <n v="26"/>
    <n v="-0.1564475389122309"/>
    <b v="0"/>
    <n v="-1.1225954644489089"/>
    <b v="0"/>
    <n v="530654.96"/>
    <x v="0"/>
    <n v="26"/>
  </r>
  <r>
    <n v="1185"/>
    <s v="MUJER"/>
    <n v="580000"/>
    <s v="ASALARIADO"/>
    <s v="SECTOR PRIVADO"/>
    <s v="SI"/>
    <s v="NO"/>
    <x v="0"/>
    <n v="29"/>
    <n v="-9.5603034758263539E-2"/>
    <b v="0"/>
    <n v="-0.91086947421749642"/>
    <b v="0"/>
    <n v="580000"/>
    <x v="0"/>
    <n v="29"/>
  </r>
  <r>
    <n v="1186"/>
    <s v="MUJER"/>
    <n v="590156.81999999995"/>
    <s v="ASALARIADO"/>
    <s v="SECTOR PRIVADO"/>
    <s v="SI"/>
    <s v="NO"/>
    <x v="0"/>
    <n v="27"/>
    <n v="-8.3079249658867621E-2"/>
    <b v="0"/>
    <n v="-1.0520201343717714"/>
    <b v="0"/>
    <n v="590156.81999999995"/>
    <x v="0"/>
    <n v="27"/>
  </r>
  <r>
    <n v="1187"/>
    <s v="MUJER"/>
    <n v="1136716.6599999999"/>
    <s v="ASALARIADO"/>
    <s v="SECTOR PRIVADO"/>
    <s v="SI"/>
    <s v="NO"/>
    <x v="0"/>
    <n v="27"/>
    <n v="0.59085195913682298"/>
    <b v="0"/>
    <n v="-1.0520201343717714"/>
    <b v="0"/>
    <n v="1136716.6599999999"/>
    <x v="0"/>
    <n v="27"/>
  </r>
  <r>
    <n v="1188"/>
    <s v="HOMBRE"/>
    <n v="458557"/>
    <s v="TRABAJADOR INDEPENDIENTE"/>
    <s v="SECTOR PRIVADO"/>
    <s v="SI"/>
    <s v="NO"/>
    <x v="0"/>
    <n v="42"/>
    <n v="-0.24534734782337103"/>
    <b v="0"/>
    <n v="6.6098167852911317E-3"/>
    <b v="0"/>
    <n v="458557"/>
    <x v="3"/>
    <n v="42"/>
  </r>
  <r>
    <n v="1189"/>
    <s v="HOMBRE"/>
    <n v="1273490.6299999999"/>
    <s v="ASALARIADO"/>
    <s v="SECTOR PRIVADO"/>
    <s v="SI"/>
    <s v="NO"/>
    <x v="0"/>
    <n v="27"/>
    <n v="0.75950000128694783"/>
    <b v="0"/>
    <n v="-1.0520201343717714"/>
    <b v="0"/>
    <n v="1273490.6299999999"/>
    <x v="0"/>
    <n v="27"/>
  </r>
  <r>
    <n v="1190"/>
    <s v="HOMBRE"/>
    <n v="403983"/>
    <s v="TRABAJADOR INDEPENDIENTE"/>
    <s v="SECTOR PRIVADO"/>
    <s v="SI"/>
    <s v="NO"/>
    <x v="1"/>
    <n v="43"/>
    <n v="-0.31263937899202771"/>
    <b v="0"/>
    <n v="7.7185146862428639E-2"/>
    <b v="0"/>
    <n v="403983"/>
    <x v="3"/>
    <n v="43"/>
  </r>
  <r>
    <n v="1191"/>
    <s v="HOMBRE"/>
    <n v="1646695"/>
    <s v="ASALARIADO"/>
    <s v="SECTOR PUBLICO"/>
    <s v="SI"/>
    <s v="NO"/>
    <x v="1"/>
    <n v="54"/>
    <n v="1.219676643979785"/>
    <b v="0"/>
    <n v="0.85351377771094117"/>
    <b v="0"/>
    <n v="1646695"/>
    <x v="0"/>
    <n v="54"/>
  </r>
  <r>
    <n v="1192"/>
    <s v="MUJER"/>
    <n v="634764"/>
    <s v="PENSIONADOS EN SU PROPIO SISTEMA"/>
    <s v="SECTOR PUBLICO"/>
    <s v="SI"/>
    <s v="NO"/>
    <x v="0"/>
    <n v="69"/>
    <n v="-2.8076725619840193E-2"/>
    <b v="0"/>
    <n v="1.9121437288680037"/>
    <b v="0"/>
    <n v="634764"/>
    <x v="1"/>
    <n v="69"/>
  </r>
  <r>
    <n v="1193"/>
    <s v="HOMBRE"/>
    <n v="303131"/>
    <s v="PENSIONADOS EN SU PROPIO SISTEMA"/>
    <s v="SECTOR PUBLICO"/>
    <s v="SI"/>
    <s v="NO"/>
    <x v="0"/>
    <n v="88"/>
    <n v="-0.43699412534416182"/>
    <b v="0"/>
    <n v="3.2530750003336162"/>
    <b v="1"/>
    <n v="303131"/>
    <x v="1"/>
    <n v="88"/>
  </r>
  <r>
    <n v="1194"/>
    <s v="MUJER"/>
    <n v="298751"/>
    <s v="TRABAJADOR INDEPENDIENTE"/>
    <s v="SECTOR PRIVADO"/>
    <s v="SI"/>
    <s v="NO"/>
    <x v="1"/>
    <n v="36"/>
    <n v="-0.44239484906825599"/>
    <b v="0"/>
    <n v="-0.41684216367753391"/>
    <b v="0"/>
    <n v="298751"/>
    <x v="3"/>
    <n v="36"/>
  </r>
  <r>
    <n v="1195"/>
    <s v="MUJER"/>
    <n v="220000"/>
    <s v="ASALARIADO"/>
    <s v="SECTOR PRIVADO"/>
    <s v="SI"/>
    <s v="NO"/>
    <x v="0"/>
    <n v="25"/>
    <n v="-0.53949813536874491"/>
    <b v="0"/>
    <n v="-1.1931707945260464"/>
    <b v="0"/>
    <n v="220000"/>
    <x v="0"/>
    <n v="25"/>
  </r>
  <r>
    <n v="1196"/>
    <s v="HOMBRE"/>
    <n v="446228"/>
    <s v="ASALARIADO"/>
    <s v="SECTOR PRIVADO"/>
    <s v="SI"/>
    <s v="NO"/>
    <x v="0"/>
    <n v="30"/>
    <n v="-0.26054952197733389"/>
    <b v="0"/>
    <n v="-0.84029414414035897"/>
    <b v="0"/>
    <n v="446228"/>
    <x v="0"/>
    <n v="30"/>
  </r>
  <r>
    <n v="1197"/>
    <s v="HOMBRE"/>
    <n v="24000"/>
    <s v="ASALARIADO"/>
    <s v="SECTOR PRIVADO"/>
    <s v="SI"/>
    <s v="SI"/>
    <x v="0"/>
    <n v="35"/>
    <n v="-0.78117435681222924"/>
    <b v="0"/>
    <n v="-0.48741749375467142"/>
    <b v="0"/>
    <n v="24000"/>
    <x v="0"/>
    <n v="35"/>
  </r>
  <r>
    <n v="1198"/>
    <s v="HOMBRE"/>
    <n v="120159.3"/>
    <s v="ASALARIADO"/>
    <s v="SECTOR PRIVADO"/>
    <s v="SI"/>
    <s v="NO"/>
    <x v="0"/>
    <n v="66"/>
    <n v="-0.66260590640074735"/>
    <b v="0"/>
    <n v="1.7004177386365913"/>
    <b v="0"/>
    <n v="120159.3"/>
    <x v="0"/>
    <n v="66"/>
  </r>
  <r>
    <n v="1199"/>
    <s v="HOMBRE"/>
    <n v="296822.51"/>
    <s v="ASALARIADO"/>
    <s v="SECTOR PRIVADO"/>
    <s v="SI"/>
    <s v="SI"/>
    <x v="0"/>
    <n v="27"/>
    <n v="-0.44477275813096795"/>
    <b v="0"/>
    <n v="-1.0520201343717714"/>
    <b v="0"/>
    <n v="296822.51"/>
    <x v="0"/>
    <n v="27"/>
  </r>
  <r>
    <n v="1200"/>
    <s v="MUJER"/>
    <n v="278031"/>
    <s v="ASEGURADO VOLUNTARIO"/>
    <s v="SECTOR PRIVADO"/>
    <s v="SI"/>
    <s v="NO"/>
    <x v="1"/>
    <n v="46"/>
    <n v="-0.46794347819228149"/>
    <b v="0"/>
    <n v="0.28891113709384114"/>
    <b v="0"/>
    <n v="278031"/>
    <x v="2"/>
    <n v="46"/>
  </r>
  <r>
    <n v="1201"/>
    <s v="HOMBRE"/>
    <n v="305704"/>
    <s v="TRABAJADOR INDEPENDIENTE"/>
    <s v="SECTOR PRIVADO"/>
    <s v="SI"/>
    <s v="NO"/>
    <x v="1"/>
    <n v="62"/>
    <n v="-0.433821508416743"/>
    <b v="0"/>
    <n v="1.4181164183280413"/>
    <b v="0"/>
    <n v="305704"/>
    <x v="3"/>
    <n v="62"/>
  </r>
  <r>
    <n v="1202"/>
    <s v="MUJER"/>
    <n v="164917"/>
    <s v="ASALARIADO"/>
    <s v="SECTOR PUBLICO"/>
    <s v="SI"/>
    <s v="NO"/>
    <x v="0"/>
    <n v="42"/>
    <n v="-0.60741778488798703"/>
    <b v="0"/>
    <n v="6.6098167852911317E-3"/>
    <b v="0"/>
    <n v="164917"/>
    <x v="0"/>
    <n v="42"/>
  </r>
  <r>
    <n v="1203"/>
    <s v="HOMBRE"/>
    <n v="278030"/>
    <s v="CONVENIOS ESPECIALES DE TRABAJADORES INDEPENDIENTES"/>
    <s v="SECTOR PRIVADO"/>
    <s v="SI"/>
    <s v="NO"/>
    <x v="1"/>
    <n v="68"/>
    <n v="-0.46794471123422759"/>
    <b v="0"/>
    <n v="1.8415683987908662"/>
    <b v="0"/>
    <n v="278030"/>
    <x v="4"/>
    <n v="68"/>
  </r>
  <r>
    <n v="1204"/>
    <s v="HOMBRE"/>
    <n v="297046"/>
    <s v="TRABAJADOR INDEPENDIENTE"/>
    <s v="SECTOR PRIVADO"/>
    <s v="SI"/>
    <s v="SI"/>
    <x v="1"/>
    <n v="51"/>
    <n v="-0.44449718558642509"/>
    <b v="0"/>
    <n v="0.64178778747952869"/>
    <b v="0"/>
    <n v="297046"/>
    <x v="3"/>
    <n v="51"/>
  </r>
  <r>
    <n v="1205"/>
    <s v="HOMBRE"/>
    <n v="1489400.5"/>
    <s v="ASALARIADO"/>
    <s v="SECTOR PUBLICO"/>
    <s v="SI"/>
    <s v="NO"/>
    <x v="0"/>
    <n v="33"/>
    <n v="1.0257259275826311"/>
    <b v="0"/>
    <n v="-0.62856815390894638"/>
    <b v="0"/>
    <n v="1489400.5"/>
    <x v="0"/>
    <n v="33"/>
  </r>
  <r>
    <n v="1206"/>
    <s v="HOMBRE"/>
    <n v="355741"/>
    <s v="TRABAJADOR INDEPENDIENTE"/>
    <s v="SECTOR PRIVADO"/>
    <s v="SI"/>
    <s v="NO"/>
    <x v="1"/>
    <n v="66"/>
    <n v="-0.37212378855772449"/>
    <b v="0"/>
    <n v="1.7004177386365913"/>
    <b v="0"/>
    <n v="355741"/>
    <x v="3"/>
    <n v="66"/>
  </r>
  <r>
    <n v="1207"/>
    <s v="MUJER"/>
    <n v="314828.5"/>
    <s v="ASALARIADO"/>
    <s v="SECTOR PRIVADO"/>
    <s v="SI"/>
    <s v="SI"/>
    <x v="0"/>
    <n v="22"/>
    <n v="-0.42257061717918654"/>
    <b v="0"/>
    <n v="-1.4048967847574589"/>
    <b v="0"/>
    <n v="314828.5"/>
    <x v="0"/>
    <n v="22"/>
  </r>
  <r>
    <n v="1208"/>
    <s v="MUJER"/>
    <n v="297045"/>
    <s v="ASEGURADO VOLUNTARIO"/>
    <s v="SECTOR PRIVADO"/>
    <s v="SI"/>
    <s v="NO"/>
    <x v="0"/>
    <n v="49"/>
    <n v="-0.44449841862837125"/>
    <b v="0"/>
    <n v="0.50063712732525367"/>
    <b v="0"/>
    <n v="297045"/>
    <x v="2"/>
    <n v="49"/>
  </r>
  <r>
    <n v="1209"/>
    <s v="HOMBRE"/>
    <n v="3355438.16"/>
    <s v="ASALARIADO"/>
    <s v="SECTOR PUBLICO"/>
    <s v="SI"/>
    <s v="NO"/>
    <x v="0"/>
    <n v="34"/>
    <n v="3.326628635439985"/>
    <b v="1"/>
    <n v="-0.55799282383180893"/>
    <b v="0"/>
    <n v="3355438.16"/>
    <x v="0"/>
    <n v="34"/>
  </r>
  <r>
    <n v="1210"/>
    <s v="HOMBRE"/>
    <n v="278030"/>
    <s v="CONVENIOS ESPECIALES DE TRABAJADORES INDEPENDIENTES"/>
    <s v="SECTOR PRIVADO"/>
    <s v="SI"/>
    <s v="NO"/>
    <x v="0"/>
    <n v="42"/>
    <n v="-0.46794471123422759"/>
    <b v="0"/>
    <n v="6.6098167852911317E-3"/>
    <b v="0"/>
    <n v="278030"/>
    <x v="4"/>
    <n v="42"/>
  </r>
  <r>
    <n v="1211"/>
    <s v="HOMBRE"/>
    <n v="1177801"/>
    <s v="PENSIONADOS EN SU PROPIO SISTEMA"/>
    <s v="SECTOR PUBLICO"/>
    <s v="SI"/>
    <s v="NO"/>
    <x v="0"/>
    <n v="82"/>
    <n v="0.64151067368630976"/>
    <b v="0"/>
    <n v="2.8296230198707915"/>
    <b v="1"/>
    <n v="1177801"/>
    <x v="1"/>
    <n v="82"/>
  </r>
  <r>
    <n v="1212"/>
    <s v="HOMBRE"/>
    <n v="297046"/>
    <s v="TRABAJADOR INDEPENDIENTE"/>
    <s v="SECTOR PRIVADO"/>
    <s v="SI"/>
    <s v="NO"/>
    <x v="0"/>
    <n v="38"/>
    <n v="-0.44449718558642509"/>
    <b v="0"/>
    <n v="-0.27569150352325889"/>
    <b v="0"/>
    <n v="297046"/>
    <x v="3"/>
    <n v="38"/>
  </r>
  <r>
    <n v="1213"/>
    <s v="HOMBRE"/>
    <n v="278030"/>
    <s v="CONVENIOS ESPECIALES DE TRABAJADORES INDEPENDIENTES"/>
    <s v="SECTOR PRIVADO"/>
    <s v="SI"/>
    <s v="NO"/>
    <x v="0"/>
    <n v="64"/>
    <n v="-0.46794471123422759"/>
    <b v="0"/>
    <n v="1.5592670784823162"/>
    <b v="0"/>
    <n v="278030"/>
    <x v="4"/>
    <n v="64"/>
  </r>
  <r>
    <n v="1214"/>
    <s v="HOMBRE"/>
    <n v="3580557"/>
    <s v="PENSIONADOS EN SU PROPIO SISTEMA"/>
    <s v="SECTOR PUBLICO"/>
    <s v="SI"/>
    <s v="NO"/>
    <x v="0"/>
    <n v="82"/>
    <n v="3.604209608026415"/>
    <b v="1"/>
    <n v="2.8296230198707915"/>
    <b v="1"/>
    <n v="3580557"/>
    <x v="1"/>
    <n v="82"/>
  </r>
  <r>
    <n v="1215"/>
    <s v="HOMBRE"/>
    <n v="159780"/>
    <s v="ASALARIADO"/>
    <s v="SECTOR PRIVADO"/>
    <s v="SI"/>
    <s v="SI"/>
    <x v="1"/>
    <n v="37"/>
    <n v="-0.61375192136530932"/>
    <b v="0"/>
    <n v="-0.3462668336003964"/>
    <b v="0"/>
    <n v="159780"/>
    <x v="0"/>
    <n v="37"/>
  </r>
  <r>
    <n v="1216"/>
    <s v="HOMBRE"/>
    <n v="592110"/>
    <s v="ASALARIADO"/>
    <s v="SECTOR PRIVADO"/>
    <s v="SI"/>
    <s v="NO"/>
    <x v="0"/>
    <n v="21"/>
    <n v="-8.0670896790505403E-2"/>
    <b v="0"/>
    <n v="-1.4754721148345964"/>
    <b v="0"/>
    <n v="592110"/>
    <x v="0"/>
    <n v="21"/>
  </r>
  <r>
    <n v="1217"/>
    <s v="HOMBRE"/>
    <n v="640705.61"/>
    <s v="ASALARIADO"/>
    <s v="SECTOR PRIVADO"/>
    <s v="SI"/>
    <s v="SI"/>
    <x v="0"/>
    <n v="25"/>
    <n v="-2.0750471262233981E-2"/>
    <b v="0"/>
    <n v="-1.1931707945260464"/>
    <b v="0"/>
    <n v="640705.61"/>
    <x v="0"/>
    <n v="25"/>
  </r>
  <r>
    <n v="1218"/>
    <s v="HOMBRE"/>
    <n v="3000000"/>
    <s v="ASALARIADO"/>
    <s v="SECTOR PRIVADO"/>
    <s v="SI"/>
    <s v="NO"/>
    <x v="0"/>
    <n v="53"/>
    <n v="2.8883584749010836"/>
    <b v="1"/>
    <n v="0.78293844763380371"/>
    <b v="0"/>
    <n v="3000000"/>
    <x v="0"/>
    <n v="53"/>
  </r>
  <r>
    <n v="1219"/>
    <s v="HOMBRE"/>
    <n v="286990.48"/>
    <s v="ASALARIADO"/>
    <s v="SECTOR PRIVADO"/>
    <s v="SI"/>
    <s v="NO"/>
    <x v="0"/>
    <n v="20"/>
    <n v="-0.45689606353667706"/>
    <b v="0"/>
    <n v="-1.5460474449117341"/>
    <b v="0"/>
    <n v="286990.48"/>
    <x v="0"/>
    <n v="20"/>
  </r>
  <r>
    <n v="1220"/>
    <s v="MUJER"/>
    <n v="297046"/>
    <s v="ASEGURADO VOLUNTARIO"/>
    <s v="SECTOR PRIVADO"/>
    <s v="SI"/>
    <s v="SI"/>
    <x v="0"/>
    <n v="19"/>
    <n v="-0.44449718558642509"/>
    <b v="0"/>
    <n v="-1.6166227749888715"/>
    <b v="0"/>
    <n v="297046"/>
    <x v="2"/>
    <n v="19"/>
  </r>
  <r>
    <n v="1221"/>
    <s v="MUJER"/>
    <n v="486139.05"/>
    <s v="ASALARIADO"/>
    <s v="SECTOR PRIVADO"/>
    <s v="SI"/>
    <s v="NO"/>
    <x v="0"/>
    <n v="48"/>
    <n v="-0.211337523212834"/>
    <b v="0"/>
    <n v="0.43006179724811616"/>
    <b v="0"/>
    <n v="486139.05"/>
    <x v="0"/>
    <n v="48"/>
  </r>
  <r>
    <n v="1222"/>
    <s v="HOMBRE"/>
    <n v="404181.98"/>
    <s v="ASALARIADO"/>
    <s v="SECTOR PRIVADO"/>
    <s v="SI"/>
    <s v="SI"/>
    <x v="0"/>
    <n v="57"/>
    <n v="-0.31239402830558477"/>
    <b v="0"/>
    <n v="1.0652397679423538"/>
    <b v="0"/>
    <n v="404181.98"/>
    <x v="0"/>
    <n v="57"/>
  </r>
  <r>
    <n v="1223"/>
    <s v="HOMBRE"/>
    <n v="297046"/>
    <s v="ASEGURADO VOLUNTARIO"/>
    <s v="SECTOR PRIVADO"/>
    <s v="SI"/>
    <s v="NO"/>
    <x v="0"/>
    <n v="31"/>
    <n v="-0.44449718558642509"/>
    <b v="0"/>
    <n v="-0.7697188140632214"/>
    <b v="0"/>
    <n v="297046"/>
    <x v="2"/>
    <n v="31"/>
  </r>
  <r>
    <n v="1224"/>
    <s v="MUJER"/>
    <n v="227097.48"/>
    <s v="ASALARIADO"/>
    <s v="SECTOR PRIVADO"/>
    <s v="SI"/>
    <s v="NO"/>
    <x v="0"/>
    <n v="36"/>
    <n v="-0.53074664481685363"/>
    <b v="0"/>
    <n v="-0.41684216367753391"/>
    <b v="0"/>
    <n v="227097.48"/>
    <x v="0"/>
    <n v="36"/>
  </r>
  <r>
    <n v="1225"/>
    <s v="HOMBRE"/>
    <n v="415869"/>
    <s v="TRABAJADOR INDEPENDIENTE"/>
    <s v="SECTOR PRIVADO"/>
    <s v="SI"/>
    <s v="SI"/>
    <x v="1"/>
    <n v="61"/>
    <n v="-0.29798344242020497"/>
    <b v="0"/>
    <n v="1.3475410882509038"/>
    <b v="0"/>
    <n v="415869"/>
    <x v="3"/>
    <n v="61"/>
  </r>
  <r>
    <n v="1226"/>
    <s v="MUJER"/>
    <n v="418017"/>
    <s v="ASALARIADO"/>
    <s v="SECTOR PRIVADO"/>
    <s v="SI"/>
    <s v="NO"/>
    <x v="0"/>
    <n v="33"/>
    <n v="-0.2953348683198958"/>
    <b v="0"/>
    <n v="-0.62856815390894638"/>
    <b v="0"/>
    <n v="418017"/>
    <x v="0"/>
    <n v="33"/>
  </r>
  <r>
    <n v="1227"/>
    <s v="HOMBRE"/>
    <n v="403320.12"/>
    <s v="ASALARIADO"/>
    <s v="SECTOR PRIVADO"/>
    <s v="SI"/>
    <s v="NO"/>
    <x v="0"/>
    <n v="40"/>
    <n v="-0.31345673783728517"/>
    <b v="0"/>
    <n v="-0.13454084336898386"/>
    <b v="0"/>
    <n v="403320.12"/>
    <x v="0"/>
    <n v="40"/>
  </r>
  <r>
    <n v="1228"/>
    <s v="MUJER"/>
    <n v="293611"/>
    <s v="TRABAJADOR INDEPENDIENTE"/>
    <s v="SECTOR PRIVADO"/>
    <s v="SI"/>
    <s v="NO"/>
    <x v="0"/>
    <n v="29"/>
    <n v="-0.44873268467141675"/>
    <b v="0"/>
    <n v="-0.91086947421749642"/>
    <b v="0"/>
    <n v="293611"/>
    <x v="3"/>
    <n v="29"/>
  </r>
  <r>
    <n v="1229"/>
    <s v="HOMBRE"/>
    <n v="404463"/>
    <s v="TRABAJADOR INDEPENDIENTE"/>
    <s v="SECTOR PRIVADO"/>
    <s v="SI"/>
    <s v="NO"/>
    <x v="1"/>
    <n v="57"/>
    <n v="-0.3120475188578804"/>
    <b v="0"/>
    <n v="1.0652397679423538"/>
    <b v="0"/>
    <n v="404463"/>
    <x v="3"/>
    <n v="57"/>
  </r>
  <r>
    <n v="1230"/>
    <s v="HOMBRE"/>
    <n v="790612.8"/>
    <s v="ASALARIADO"/>
    <s v="SECTOR PRIVADO"/>
    <s v="SI"/>
    <s v="NO"/>
    <x v="0"/>
    <n v="45"/>
    <n v="0.16409138203577875"/>
    <b v="0"/>
    <n v="0.21833580701670366"/>
    <b v="0"/>
    <n v="790612.8"/>
    <x v="0"/>
    <n v="45"/>
  </r>
  <r>
    <n v="1231"/>
    <s v="MUJER"/>
    <n v="351475.79"/>
    <s v="ASALARIADO"/>
    <s v="SECTOR PRIVADO"/>
    <s v="SI"/>
    <s v="NO"/>
    <x v="0"/>
    <n v="33"/>
    <n v="-0.37738297139682131"/>
    <b v="0"/>
    <n v="-0.62856815390894638"/>
    <b v="0"/>
    <n v="351475.79"/>
    <x v="0"/>
    <n v="33"/>
  </r>
  <r>
    <n v="1232"/>
    <s v="HOMBRE"/>
    <n v="140000"/>
    <s v="ASALARIADO"/>
    <s v="SECTOR PRIVADO"/>
    <s v="SI"/>
    <s v="NO"/>
    <x v="0"/>
    <n v="24"/>
    <n v="-0.63814149105996298"/>
    <b v="0"/>
    <n v="-1.263746124603184"/>
    <b v="0"/>
    <n v="140000"/>
    <x v="0"/>
    <n v="24"/>
  </r>
  <r>
    <n v="1233"/>
    <s v="HOMBRE"/>
    <n v="367656"/>
    <s v="ASALARIADO"/>
    <s v="SECTOR PRIVADO"/>
    <s v="SI"/>
    <s v="NO"/>
    <x v="0"/>
    <n v="46"/>
    <n v="-0.35743209376946372"/>
    <b v="0"/>
    <n v="0.28891113709384114"/>
    <b v="0"/>
    <n v="367656"/>
    <x v="0"/>
    <n v="46"/>
  </r>
  <r>
    <n v="1234"/>
    <s v="HOMBRE"/>
    <n v="437356.05"/>
    <s v="ASALARIADO"/>
    <s v="SECTOR PRIVADO"/>
    <s v="SI"/>
    <s v="SI"/>
    <x v="0"/>
    <n v="29"/>
    <n v="-0.27148900847139268"/>
    <b v="0"/>
    <n v="-0.91086947421749642"/>
    <b v="0"/>
    <n v="437356.05"/>
    <x v="0"/>
    <n v="29"/>
  </r>
  <r>
    <n v="1235"/>
    <s v="MUJER"/>
    <n v="650000"/>
    <s v="ASALARIADO"/>
    <s v="SECTOR PRIVADO"/>
    <s v="SI"/>
    <s v="NO"/>
    <x v="0"/>
    <n v="39"/>
    <n v="-9.2900985284477076E-3"/>
    <b v="0"/>
    <n v="-0.20511617344612137"/>
    <b v="0"/>
    <n v="650000"/>
    <x v="0"/>
    <n v="39"/>
  </r>
  <r>
    <n v="1236"/>
    <s v="HOMBRE"/>
    <n v="297046"/>
    <s v="TRABAJADOR INDEPENDIENTE"/>
    <s v="SECTOR PRIVADO"/>
    <s v="SI"/>
    <s v="NO"/>
    <x v="1"/>
    <n v="30"/>
    <n v="-0.44449718558642509"/>
    <b v="0"/>
    <n v="-0.84029414414035897"/>
    <b v="0"/>
    <n v="297046"/>
    <x v="3"/>
    <n v="30"/>
  </r>
  <r>
    <n v="1237"/>
    <s v="MUJER"/>
    <n v="694194"/>
    <s v="ASALARIADO"/>
    <s v="SECTOR PUBLICO"/>
    <s v="SI"/>
    <s v="NO"/>
    <x v="0"/>
    <n v="33"/>
    <n v="4.520295723927345E-2"/>
    <b v="0"/>
    <n v="-0.62856815390894638"/>
    <b v="0"/>
    <n v="694194"/>
    <x v="0"/>
    <n v="33"/>
  </r>
  <r>
    <n v="1238"/>
    <s v="HOMBRE"/>
    <n v="297046"/>
    <s v="ASEGURADO VOLUNTARIO"/>
    <s v="SECTOR PRIVADO"/>
    <s v="SI"/>
    <s v="SI"/>
    <x v="0"/>
    <n v="26"/>
    <n v="-0.44449718558642509"/>
    <b v="0"/>
    <n v="-1.1225954644489089"/>
    <b v="0"/>
    <n v="297046"/>
    <x v="2"/>
    <n v="26"/>
  </r>
  <r>
    <n v="1239"/>
    <s v="MUJER"/>
    <n v="1990669.08"/>
    <s v="ASALARIADO"/>
    <s v="SECTOR PUBLICO"/>
    <s v="SI"/>
    <s v="NO"/>
    <x v="0"/>
    <n v="38"/>
    <n v="1.643811113004779"/>
    <b v="0"/>
    <n v="-0.27569150352325889"/>
    <b v="0"/>
    <n v="1990669.08"/>
    <x v="0"/>
    <n v="38"/>
  </r>
  <r>
    <n v="1240"/>
    <s v="HOMBRE"/>
    <n v="716480.5"/>
    <s v="ASALARIADO"/>
    <s v="SECTOR PUBLICO"/>
    <s v="SI"/>
    <s v="NO"/>
    <x v="0"/>
    <n v="59"/>
    <n v="7.2683146571927593E-2"/>
    <b v="0"/>
    <n v="1.2063904280966287"/>
    <b v="0"/>
    <n v="716480.5"/>
    <x v="0"/>
    <n v="59"/>
  </r>
  <r>
    <n v="1241"/>
    <s v="HOMBRE"/>
    <n v="629602.69999999995"/>
    <s v="ASALARIADO"/>
    <s v="SECTOR PRIVADO"/>
    <s v="SI"/>
    <s v="NO"/>
    <x v="0"/>
    <n v="36"/>
    <n v="-3.4440825016453798E-2"/>
    <b v="0"/>
    <n v="-0.41684216367753391"/>
    <b v="0"/>
    <n v="629602.69999999995"/>
    <x v="0"/>
    <n v="36"/>
  </r>
  <r>
    <n v="1242"/>
    <s v="MUJER"/>
    <n v="139857.5"/>
    <s v="ASALARIADO"/>
    <s v="SECTOR PRIVADO"/>
    <s v="SI"/>
    <s v="NO"/>
    <x v="0"/>
    <n v="33"/>
    <n v="-0.63831719953728805"/>
    <b v="0"/>
    <n v="-0.62856815390894638"/>
    <b v="0"/>
    <n v="139857.5"/>
    <x v="0"/>
    <n v="33"/>
  </r>
  <r>
    <n v="1243"/>
    <s v="MUJER"/>
    <n v="627456"/>
    <s v="ASALARIADO"/>
    <s v="SECTOR PRIVADO"/>
    <s v="SI"/>
    <s v="NO"/>
    <x v="0"/>
    <n v="50"/>
    <n v="-3.7087796162232962E-2"/>
    <b v="0"/>
    <n v="0.57121245740239113"/>
    <b v="0"/>
    <n v="627456"/>
    <x v="0"/>
    <n v="50"/>
  </r>
  <r>
    <n v="1244"/>
    <s v="HOMBRE"/>
    <n v="387148.05"/>
    <s v="ASALARIADO"/>
    <s v="SECTOR PRIVADO"/>
    <s v="SI"/>
    <s v="NO"/>
    <x v="0"/>
    <n v="61"/>
    <n v="-0.33339757850320112"/>
    <b v="0"/>
    <n v="1.3475410882509038"/>
    <b v="0"/>
    <n v="387148.05"/>
    <x v="0"/>
    <n v="61"/>
  </r>
  <r>
    <n v="1245"/>
    <s v="HOMBRE"/>
    <n v="1021093.09"/>
    <s v="ASALARIADO"/>
    <s v="SECTOR PRIVADO"/>
    <s v="SI"/>
    <s v="NO"/>
    <x v="0"/>
    <n v="61"/>
    <n v="0.44828324736434233"/>
    <b v="0"/>
    <n v="1.3475410882509038"/>
    <b v="0"/>
    <n v="1021093.09"/>
    <x v="0"/>
    <n v="61"/>
  </r>
  <r>
    <n v="1246"/>
    <s v="HOMBRE"/>
    <n v="350000"/>
    <s v="ASALARIADO"/>
    <s v="SECTOR PRIVADO"/>
    <s v="SI"/>
    <s v="NO"/>
    <x v="0"/>
    <n v="38"/>
    <n v="-0.37920268237051552"/>
    <b v="0"/>
    <n v="-0.27569150352325889"/>
    <b v="0"/>
    <n v="350000"/>
    <x v="0"/>
    <n v="38"/>
  </r>
  <r>
    <n v="1247"/>
    <s v="HOMBRE"/>
    <n v="260000"/>
    <s v="ASALARIADO"/>
    <s v="SECTOR PRIVADO"/>
    <s v="SI"/>
    <s v="NO"/>
    <x v="1"/>
    <n v="40"/>
    <n v="-0.49017645752313588"/>
    <b v="0"/>
    <n v="-0.13454084336898386"/>
    <b v="0"/>
    <n v="260000"/>
    <x v="0"/>
    <n v="40"/>
  </r>
  <r>
    <n v="1248"/>
    <s v="HOMBRE"/>
    <n v="2276454.04"/>
    <s v="ASALARIADO"/>
    <s v="SECTOR PRIVADO"/>
    <s v="SI"/>
    <s v="NO"/>
    <x v="0"/>
    <n v="49"/>
    <n v="1.9961959562607856"/>
    <b v="1"/>
    <n v="0.50063712732525367"/>
    <b v="0"/>
    <n v="2276454.04"/>
    <x v="0"/>
    <n v="49"/>
  </r>
  <r>
    <n v="1249"/>
    <s v="MUJER"/>
    <n v="278030"/>
    <s v="ASEGURADO VOLUNTARIO"/>
    <s v="SECTOR PRIVADO"/>
    <s v="SI"/>
    <s v="SI"/>
    <x v="0"/>
    <n v="67"/>
    <n v="-0.46794471123422759"/>
    <b v="0"/>
    <n v="1.7709930687137287"/>
    <b v="0"/>
    <n v="278030"/>
    <x v="2"/>
    <n v="67"/>
  </r>
  <r>
    <n v="1250"/>
    <s v="MUJER"/>
    <n v="346913"/>
    <s v="ASALARIADO"/>
    <s v="SECTOR PRIVADO"/>
    <s v="SI"/>
    <s v="NO"/>
    <x v="0"/>
    <n v="52"/>
    <n v="-0.38300908285825042"/>
    <b v="0"/>
    <n v="0.71236311755666615"/>
    <b v="0"/>
    <n v="346913"/>
    <x v="0"/>
    <n v="52"/>
  </r>
  <r>
    <n v="1251"/>
    <s v="HOMBRE"/>
    <n v="426096.65"/>
    <s v="ASALARIADO"/>
    <s v="SECTOR PRIVADO"/>
    <s v="SI"/>
    <s v="NO"/>
    <x v="0"/>
    <n v="63"/>
    <n v="-0.28537232095976389"/>
    <b v="0"/>
    <n v="1.4886917484051787"/>
    <b v="0"/>
    <n v="426096.65"/>
    <x v="0"/>
    <n v="63"/>
  </r>
  <r>
    <n v="1252"/>
    <s v="MUJER"/>
    <n v="251072.18"/>
    <s v="PENSIONADOS EN SU PROPIO SISTEMA"/>
    <s v="SECTOR PUBLICO"/>
    <s v="SI"/>
    <s v="NO"/>
    <x v="0"/>
    <n v="14"/>
    <n v="-0.50118483407072556"/>
    <b v="0"/>
    <n v="-1.969499425374559"/>
    <b v="1"/>
    <n v="251072.18"/>
    <x v="1"/>
    <n v="14"/>
  </r>
  <r>
    <n v="1253"/>
    <s v="MUJER"/>
    <n v="747594"/>
    <s v="ASALARIADO"/>
    <s v="SECTOR PUBLICO"/>
    <s v="SI"/>
    <s v="NO"/>
    <x v="0"/>
    <n v="31"/>
    <n v="0.11104739716316152"/>
    <b v="0"/>
    <n v="-0.7697188140632214"/>
    <b v="0"/>
    <n v="747594"/>
    <x v="0"/>
    <n v="31"/>
  </r>
  <r>
    <n v="1254"/>
    <s v="HOMBRE"/>
    <n v="593740.05000000005"/>
    <s v="ASALARIADO"/>
    <s v="SECTOR PRIVADO"/>
    <s v="SI"/>
    <s v="NO"/>
    <x v="0"/>
    <n v="26"/>
    <n v="-7.8660976766199459E-2"/>
    <b v="0"/>
    <n v="-1.1225954644489089"/>
    <b v="0"/>
    <n v="593740.05000000005"/>
    <x v="0"/>
    <n v="26"/>
  </r>
  <r>
    <n v="1255"/>
    <s v="HOMBRE"/>
    <n v="714425"/>
    <s v="ASALARIADO"/>
    <s v="SECTOR PRIVADO"/>
    <s v="SI"/>
    <s v="NO"/>
    <x v="0"/>
    <n v="33"/>
    <n v="7.0148628851636363E-2"/>
    <b v="0"/>
    <n v="-0.62856815390894638"/>
    <b v="0"/>
    <n v="714425"/>
    <x v="0"/>
    <n v="33"/>
  </r>
  <r>
    <n v="1256"/>
    <s v="HOMBRE"/>
    <n v="1176482.04"/>
    <s v="ASALARIADO"/>
    <s v="SECTOR PRIVADO"/>
    <s v="SI"/>
    <s v="NO"/>
    <x v="0"/>
    <n v="52"/>
    <n v="0.63988434068102873"/>
    <b v="0"/>
    <n v="0.71236311755666615"/>
    <b v="0"/>
    <n v="1176482.04"/>
    <x v="0"/>
    <n v="52"/>
  </r>
  <r>
    <n v="1257"/>
    <s v="HOMBRE"/>
    <n v="1006388.25"/>
    <s v="ASALARIADO"/>
    <s v="SECTOR PRIVADO"/>
    <s v="SI"/>
    <s v="NO"/>
    <x v="0"/>
    <n v="52"/>
    <n v="0.43015156283306172"/>
    <b v="0"/>
    <n v="0.71236311755666615"/>
    <b v="0"/>
    <n v="1006388.25"/>
    <x v="0"/>
    <n v="52"/>
  </r>
  <r>
    <n v="1258"/>
    <s v="HOMBRE"/>
    <n v="278035"/>
    <s v="TRABAJADOR INDEPENDIENTE"/>
    <s v="SECTOR PRIVADO"/>
    <s v="SI"/>
    <s v="NO"/>
    <x v="0"/>
    <n v="32"/>
    <n v="-0.46793854602449692"/>
    <b v="0"/>
    <n v="-0.69914348398608395"/>
    <b v="0"/>
    <n v="278035"/>
    <x v="3"/>
    <n v="32"/>
  </r>
  <r>
    <n v="1259"/>
    <s v="MUJER"/>
    <n v="353398.58"/>
    <s v="ASALARIADO"/>
    <s v="SECTOR PRIVADO"/>
    <s v="SI"/>
    <s v="NO"/>
    <x v="0"/>
    <n v="27"/>
    <n v="-0.37501209067320229"/>
    <b v="0"/>
    <n v="-1.0520201343717714"/>
    <b v="0"/>
    <n v="353398.58"/>
    <x v="0"/>
    <n v="27"/>
  </r>
  <r>
    <n v="1260"/>
    <s v="HOMBRE"/>
    <n v="278030"/>
    <s v="CONVENIOS ESPECIALES DE TRABAJADORES INDEPENDIENTES"/>
    <s v="SECTOR PRIVADO"/>
    <s v="SI"/>
    <s v="NO"/>
    <x v="0"/>
    <n v="68"/>
    <n v="-0.46794471123422759"/>
    <b v="0"/>
    <n v="1.8415683987908662"/>
    <b v="0"/>
    <n v="278030"/>
    <x v="4"/>
    <n v="68"/>
  </r>
  <r>
    <n v="1261"/>
    <s v="HOMBRE"/>
    <n v="531911.06000000006"/>
    <s v="ASALARIADO"/>
    <s v="SECTOR PRIVADO"/>
    <s v="SI"/>
    <s v="NO"/>
    <x v="0"/>
    <n v="27"/>
    <n v="-0.15489871492368404"/>
    <b v="0"/>
    <n v="-1.0520201343717714"/>
    <b v="0"/>
    <n v="531911.06000000006"/>
    <x v="0"/>
    <n v="27"/>
  </r>
  <r>
    <n v="1262"/>
    <s v="MUJER"/>
    <n v="273622"/>
    <s v="ASALARIADO"/>
    <s v="SECTOR PRIVADO"/>
    <s v="SI"/>
    <s v="NO"/>
    <x v="0"/>
    <n v="47"/>
    <n v="-0.47337996013281375"/>
    <b v="0"/>
    <n v="0.35948646717097865"/>
    <b v="0"/>
    <n v="273622"/>
    <x v="0"/>
    <n v="47"/>
  </r>
  <r>
    <n v="1263"/>
    <s v="HOMBRE"/>
    <n v="347320"/>
    <s v="ASALARIADO"/>
    <s v="SECTOR PRIVADO"/>
    <s v="SI"/>
    <s v="SI"/>
    <x v="0"/>
    <n v="42"/>
    <n v="-0.38250723478617138"/>
    <b v="0"/>
    <n v="6.6098167852911317E-3"/>
    <b v="0"/>
    <n v="347320"/>
    <x v="0"/>
    <n v="42"/>
  </r>
  <r>
    <n v="1264"/>
    <s v="MUJER"/>
    <n v="1124791.5"/>
    <s v="ASALARIADO"/>
    <s v="SECTOR PRIVADO"/>
    <s v="SI"/>
    <s v="NO"/>
    <x v="0"/>
    <n v="28"/>
    <n v="0.5761477366423895"/>
    <b v="0"/>
    <n v="-0.98144480429463388"/>
    <b v="0"/>
    <n v="1124791.5"/>
    <x v="0"/>
    <n v="28"/>
  </r>
  <r>
    <n v="1265"/>
    <s v="MUJER"/>
    <n v="205000"/>
    <s v="ASALARIADO"/>
    <s v="SECTOR PRIVADO"/>
    <s v="SI"/>
    <s v="NO"/>
    <x v="0"/>
    <n v="45"/>
    <n v="-0.55799376456084837"/>
    <b v="0"/>
    <n v="0.21833580701670366"/>
    <b v="0"/>
    <n v="205000"/>
    <x v="0"/>
    <n v="45"/>
  </r>
  <r>
    <n v="1266"/>
    <s v="MUJER"/>
    <n v="630000"/>
    <s v="ASALARIADO"/>
    <s v="SECTOR PRIVADO"/>
    <s v="SI"/>
    <s v="NO"/>
    <x v="0"/>
    <n v="64"/>
    <n v="-3.3950937451252231E-2"/>
    <b v="0"/>
    <n v="1.5592670784823162"/>
    <b v="0"/>
    <n v="630000"/>
    <x v="0"/>
    <n v="64"/>
  </r>
  <r>
    <n v="1267"/>
    <s v="HOMBRE"/>
    <n v="920750"/>
    <s v="ASALARIADO"/>
    <s v="SECTOR PRIVADO"/>
    <s v="SI"/>
    <s v="NO"/>
    <x v="1"/>
    <n v="46"/>
    <n v="0.32455600838901855"/>
    <b v="0"/>
    <n v="0.28891113709384114"/>
    <b v="0"/>
    <n v="920750"/>
    <x v="0"/>
    <n v="46"/>
  </r>
  <r>
    <n v="1268"/>
    <s v="HOMBRE"/>
    <n v="703681"/>
    <s v="ASALARIADO"/>
    <s v="SECTOR PRIVADO"/>
    <s v="SI"/>
    <s v="NO"/>
    <x v="0"/>
    <n v="32"/>
    <n v="5.6900826182305769E-2"/>
    <b v="0"/>
    <n v="-0.69914348398608395"/>
    <b v="0"/>
    <n v="703681"/>
    <x v="0"/>
    <n v="32"/>
  </r>
  <r>
    <n v="1269"/>
    <s v="MUJER"/>
    <n v="365528"/>
    <s v="ASALARIADO"/>
    <s v="SECTOR PUBLICO"/>
    <s v="SI"/>
    <s v="NO"/>
    <x v="0"/>
    <n v="34"/>
    <n v="-0.36005600703085011"/>
    <b v="0"/>
    <n v="-0.55799282383180893"/>
    <b v="0"/>
    <n v="365528"/>
    <x v="0"/>
    <n v="34"/>
  </r>
  <r>
    <n v="1270"/>
    <s v="HOMBRE"/>
    <n v="305704"/>
    <s v="TRABAJADOR INDEPENDIENTE"/>
    <s v="SECTOR PRIVADO"/>
    <s v="SI"/>
    <s v="NO"/>
    <x v="0"/>
    <n v="57"/>
    <n v="-0.433821508416743"/>
    <b v="0"/>
    <n v="1.0652397679423538"/>
    <b v="0"/>
    <n v="305704"/>
    <x v="3"/>
    <n v="57"/>
  </r>
  <r>
    <n v="1271"/>
    <s v="HOMBRE"/>
    <n v="179401.84"/>
    <s v="ASALARIADO"/>
    <s v="SECTOR PRIVADO"/>
    <s v="SI"/>
    <s v="NO"/>
    <x v="0"/>
    <n v="24"/>
    <n v="-0.58955736958485727"/>
    <b v="0"/>
    <n v="-1.263746124603184"/>
    <b v="0"/>
    <n v="179401.84"/>
    <x v="0"/>
    <n v="24"/>
  </r>
  <r>
    <n v="1272"/>
    <s v="HOMBRE"/>
    <n v="308333"/>
    <s v="ASALARIADO"/>
    <s v="SECTOR PRIVADO"/>
    <s v="SI"/>
    <s v="NO"/>
    <x v="0"/>
    <n v="25"/>
    <n v="-0.43057984114034037"/>
    <b v="0"/>
    <n v="-1.1931707945260464"/>
    <b v="0"/>
    <n v="308333"/>
    <x v="0"/>
    <n v="25"/>
  </r>
  <r>
    <n v="1273"/>
    <s v="HOMBRE"/>
    <n v="2334718.75"/>
    <s v="ASALARIADO"/>
    <s v="SECTOR PRIVADO"/>
    <s v="SI"/>
    <s v="NO"/>
    <x v="0"/>
    <n v="33"/>
    <n v="2.0680387876704813"/>
    <b v="1"/>
    <n v="-0.62856815390894638"/>
    <b v="0"/>
    <n v="2334718.75"/>
    <x v="0"/>
    <n v="33"/>
  </r>
  <r>
    <n v="1274"/>
    <s v="MUJER"/>
    <n v="1720445.3"/>
    <s v="ASALARIADO"/>
    <s v="SECTOR PUBLICO"/>
    <s v="SI"/>
    <s v="NO"/>
    <x v="0"/>
    <n v="43"/>
    <n v="1.3106138574202106"/>
    <b v="0"/>
    <n v="7.7185146862428639E-2"/>
    <b v="0"/>
    <n v="1720445.3"/>
    <x v="0"/>
    <n v="43"/>
  </r>
  <r>
    <n v="1275"/>
    <s v="MUJER"/>
    <n v="542281.48"/>
    <s v="ASALARIADO"/>
    <s v="SECTOR PRIVADO"/>
    <s v="SI"/>
    <s v="NO"/>
    <x v="0"/>
    <n v="36"/>
    <n v="-0.14211155206459261"/>
    <b v="0"/>
    <n v="-0.41684216367753391"/>
    <b v="0"/>
    <n v="542281.48"/>
    <x v="0"/>
    <n v="36"/>
  </r>
  <r>
    <n v="1276"/>
    <s v="HOMBRE"/>
    <n v="486470.39"/>
    <s v="ASALARIADO"/>
    <s v="SECTOR PRIVADO"/>
    <s v="SI"/>
    <s v="NO"/>
    <x v="0"/>
    <n v="69"/>
    <n v="-0.21092896709439987"/>
    <b v="0"/>
    <n v="1.9121437288680037"/>
    <b v="0"/>
    <n v="486470.39"/>
    <x v="0"/>
    <n v="69"/>
  </r>
  <r>
    <n v="1277"/>
    <s v="HOMBRE"/>
    <n v="170502"/>
    <s v="ASALARIADO"/>
    <s v="SECTOR PRIVADO"/>
    <s v="SI"/>
    <s v="SI"/>
    <x v="1"/>
    <n v="52"/>
    <n v="-0.6005312456187939"/>
    <b v="0"/>
    <n v="0.71236311755666615"/>
    <b v="0"/>
    <n v="170502"/>
    <x v="0"/>
    <n v="52"/>
  </r>
  <r>
    <n v="1278"/>
    <s v="HOMBRE"/>
    <n v="762500"/>
    <s v="ASALARIADO"/>
    <s v="SECTOR PRIVADO"/>
    <s v="SI"/>
    <s v="NO"/>
    <x v="0"/>
    <n v="38"/>
    <n v="0.12942712041232773"/>
    <b v="0"/>
    <n v="-0.27569150352325889"/>
    <b v="0"/>
    <n v="762500"/>
    <x v="0"/>
    <n v="38"/>
  </r>
  <r>
    <n v="1279"/>
    <s v="HOMBRE"/>
    <n v="282305"/>
    <s v="ASEGURADO VOLUNTARIO"/>
    <s v="SECTOR PRIVADO"/>
    <s v="SI"/>
    <s v="SI"/>
    <x v="0"/>
    <n v="45"/>
    <n v="-0.46267345691447814"/>
    <b v="0"/>
    <n v="0.21833580701670366"/>
    <b v="0"/>
    <n v="282305"/>
    <x v="2"/>
    <n v="45"/>
  </r>
  <r>
    <n v="1280"/>
    <s v="HOMBRE"/>
    <n v="297045"/>
    <s v="ASEGURADO VOLUNTARIO"/>
    <s v="SECTOR PRIVADO"/>
    <s v="SI"/>
    <s v="NO"/>
    <x v="0"/>
    <n v="42"/>
    <n v="-0.44449841862837125"/>
    <b v="0"/>
    <n v="6.6098167852911317E-3"/>
    <b v="0"/>
    <n v="297045"/>
    <x v="2"/>
    <n v="42"/>
  </r>
  <r>
    <n v="1281"/>
    <s v="MUJER"/>
    <n v="400228.96"/>
    <s v="ASALARIADO"/>
    <s v="SECTOR PRIVADO"/>
    <s v="SI"/>
    <s v="NO"/>
    <x v="0"/>
    <n v="44"/>
    <n v="-0.31726826777951594"/>
    <b v="0"/>
    <n v="0.14776047693956615"/>
    <b v="0"/>
    <n v="400228.96"/>
    <x v="0"/>
    <n v="44"/>
  </r>
  <r>
    <n v="1282"/>
    <s v="HOMBRE"/>
    <n v="490013.49"/>
    <s v="ASALARIADO"/>
    <s v="SECTOR PRIVADO"/>
    <s v="SI"/>
    <s v="SI"/>
    <x v="0"/>
    <n v="40"/>
    <n v="-0.20656017617503047"/>
    <b v="0"/>
    <n v="-0.13454084336898386"/>
    <b v="0"/>
    <n v="490013.49"/>
    <x v="0"/>
    <n v="40"/>
  </r>
  <r>
    <n v="1283"/>
    <s v="HOMBRE"/>
    <n v="343391.57"/>
    <s v="ASALARIADO"/>
    <s v="SECTOR PRIVADO"/>
    <s v="SI"/>
    <s v="NO"/>
    <x v="0"/>
    <n v="36"/>
    <n v="-0.38735115375864698"/>
    <b v="0"/>
    <n v="-0.41684216367753391"/>
    <b v="0"/>
    <n v="343391.57"/>
    <x v="0"/>
    <n v="36"/>
  </r>
  <r>
    <n v="1284"/>
    <s v="MUJER"/>
    <n v="332161"/>
    <s v="ASEGURADO VOLUNTARIO"/>
    <s v="SECTOR PRIVADO"/>
    <s v="SI"/>
    <s v="SI"/>
    <x v="0"/>
    <n v="40"/>
    <n v="-0.40119891764771104"/>
    <b v="0"/>
    <n v="-0.13454084336898386"/>
    <b v="0"/>
    <n v="332161"/>
    <x v="2"/>
    <n v="40"/>
  </r>
  <r>
    <n v="1285"/>
    <s v="HOMBRE"/>
    <n v="1083336.99"/>
    <s v="ASALARIADO"/>
    <s v="SECTOR PRIVADO"/>
    <s v="SI"/>
    <s v="SI"/>
    <x v="0"/>
    <n v="48"/>
    <n v="0.52503258695569999"/>
    <b v="0"/>
    <n v="0.43006179724811616"/>
    <b v="0"/>
    <n v="1083336.99"/>
    <x v="0"/>
    <n v="48"/>
  </r>
  <r>
    <n v="1286"/>
    <s v="HOMBRE"/>
    <n v="289083.33"/>
    <s v="ASALARIADO"/>
    <s v="SECTOR PRIVADO"/>
    <s v="SI"/>
    <s v="NO"/>
    <x v="0"/>
    <n v="26"/>
    <n v="-0.45431549169969748"/>
    <b v="0"/>
    <n v="-1.1225954644489089"/>
    <b v="0"/>
    <n v="289083.33"/>
    <x v="0"/>
    <n v="26"/>
  </r>
  <r>
    <n v="1287"/>
    <s v="MUJER"/>
    <n v="377634.82"/>
    <s v="ASALARIADO"/>
    <s v="SECTOR PRIVADO"/>
    <s v="SI"/>
    <s v="NO"/>
    <x v="0"/>
    <n v="23"/>
    <n v="-0.34512779013648071"/>
    <b v="0"/>
    <n v="-1.3343214546803215"/>
    <b v="0"/>
    <n v="377634.82"/>
    <x v="0"/>
    <n v="23"/>
  </r>
  <r>
    <n v="1288"/>
    <s v="HOMBRE"/>
    <n v="278030"/>
    <s v="CONVENIOS ESPECIALES DE TRABAJADORES INDEPENDIENTES"/>
    <s v="SECTOR PRIVADO"/>
    <s v="SI"/>
    <s v="NO"/>
    <x v="0"/>
    <n v="56"/>
    <n v="-0.46794471123422759"/>
    <b v="0"/>
    <n v="0.99466443786521619"/>
    <b v="0"/>
    <n v="278030"/>
    <x v="4"/>
    <n v="56"/>
  </r>
  <r>
    <n v="1289"/>
    <s v="MUJER"/>
    <n v="297046"/>
    <s v="TRABAJADOR INDEPENDIENTE"/>
    <s v="SECTOR PRIVADO"/>
    <s v="SI"/>
    <s v="NO"/>
    <x v="0"/>
    <n v="40"/>
    <n v="-0.44449718558642509"/>
    <b v="0"/>
    <n v="-0.13454084336898386"/>
    <b v="0"/>
    <n v="297046"/>
    <x v="3"/>
    <n v="40"/>
  </r>
  <r>
    <n v="1290"/>
    <s v="HOMBRE"/>
    <n v="382136"/>
    <s v="TRABAJADOR INDEPENDIENTE"/>
    <s v="SECTOR PRIVADO"/>
    <s v="SI"/>
    <s v="SI"/>
    <x v="1"/>
    <n v="55"/>
    <n v="-0.33957764638935323"/>
    <b v="0"/>
    <n v="0.92408910778807873"/>
    <b v="0"/>
    <n v="382136"/>
    <x v="3"/>
    <n v="55"/>
  </r>
  <r>
    <n v="1291"/>
    <s v="HOMBRE"/>
    <n v="609030"/>
    <s v="TRABAJADOR INDEPENDIENTE"/>
    <s v="SECTOR PRIVADO"/>
    <s v="SI"/>
    <s v="NO"/>
    <x v="1"/>
    <n v="57"/>
    <n v="-5.9807827061812771E-2"/>
    <b v="0"/>
    <n v="1.0652397679423538"/>
    <b v="0"/>
    <n v="609030"/>
    <x v="3"/>
    <n v="57"/>
  </r>
  <r>
    <n v="1292"/>
    <s v="HOMBRE"/>
    <n v="465239"/>
    <s v="TRABAJADOR INDEPENDIENTE"/>
    <s v="SECTOR PRIVADO"/>
    <s v="SI"/>
    <s v="NO"/>
    <x v="1"/>
    <n v="36"/>
    <n v="-0.23710816153926204"/>
    <b v="0"/>
    <n v="-0.41684216367753391"/>
    <b v="0"/>
    <n v="465239"/>
    <x v="3"/>
    <n v="36"/>
  </r>
  <r>
    <n v="1293"/>
    <s v="HOMBRE"/>
    <n v="449243.84"/>
    <s v="ASALARIADO"/>
    <s v="SECTOR PRIVADO"/>
    <s v="SI"/>
    <s v="NO"/>
    <x v="0"/>
    <n v="34"/>
    <n v="-0.2568308647544863"/>
    <b v="0"/>
    <n v="-0.55799282383180893"/>
    <b v="0"/>
    <n v="449243.84"/>
    <x v="0"/>
    <n v="34"/>
  </r>
  <r>
    <n v="1294"/>
    <s v="HOMBRE"/>
    <n v="60000"/>
    <s v="ASALARIADO"/>
    <s v="SECTOR PRIVADO"/>
    <s v="SI"/>
    <s v="NO"/>
    <x v="1"/>
    <n v="18"/>
    <n v="-0.73678484675118117"/>
    <b v="0"/>
    <n v="-1.687198105066009"/>
    <b v="0"/>
    <n v="60000"/>
    <x v="0"/>
    <n v="18"/>
  </r>
  <r>
    <n v="1295"/>
    <s v="HOMBRE"/>
    <n v="395499"/>
    <s v="ASALARIADO"/>
    <s v="SECTOR PRIVADO"/>
    <s v="SI"/>
    <s v="NO"/>
    <x v="0"/>
    <n v="27"/>
    <n v="-0.32310050686308139"/>
    <b v="0"/>
    <n v="-1.0520201343717714"/>
    <b v="0"/>
    <n v="395499"/>
    <x v="0"/>
    <n v="27"/>
  </r>
  <r>
    <n v="1296"/>
    <s v="MUJER"/>
    <n v="382136"/>
    <s v="TRABAJADOR INDEPENDIENTE"/>
    <s v="SECTOR PRIVADO"/>
    <s v="SI"/>
    <s v="NO"/>
    <x v="1"/>
    <n v="62"/>
    <n v="-0.33957764638935323"/>
    <b v="0"/>
    <n v="1.4181164183280413"/>
    <b v="0"/>
    <n v="382136"/>
    <x v="3"/>
    <n v="62"/>
  </r>
  <r>
    <n v="1297"/>
    <s v="MUJER"/>
    <n v="558849"/>
    <s v="ASALARIADO"/>
    <s v="SECTOR PUBLICO"/>
    <s v="SI"/>
    <s v="NO"/>
    <x v="0"/>
    <n v="33"/>
    <n v="-0.12168310496107546"/>
    <b v="0"/>
    <n v="-0.62856815390894638"/>
    <b v="0"/>
    <n v="558849"/>
    <x v="0"/>
    <n v="33"/>
  </r>
  <r>
    <n v="1298"/>
    <s v="HOMBRE"/>
    <n v="300000"/>
    <s v="ASALARIADO"/>
    <s v="SECTOR PRIVADO"/>
    <s v="SI"/>
    <s v="SI"/>
    <x v="0"/>
    <n v="36"/>
    <n v="-0.44085477967752684"/>
    <b v="0"/>
    <n v="-0.41684216367753391"/>
    <b v="0"/>
    <n v="300000"/>
    <x v="0"/>
    <n v="36"/>
  </r>
  <r>
    <n v="1299"/>
    <s v="MUJER"/>
    <n v="280000"/>
    <s v="ASALARIADO"/>
    <s v="SECTOR PRIVADO"/>
    <s v="SI"/>
    <s v="NO"/>
    <x v="0"/>
    <n v="33"/>
    <n v="-0.46551561860033136"/>
    <b v="0"/>
    <n v="-0.62856815390894638"/>
    <b v="0"/>
    <n v="280000"/>
    <x v="0"/>
    <n v="33"/>
  </r>
  <r>
    <n v="1300"/>
    <s v="MUJER"/>
    <n v="448387.72"/>
    <s v="ASALARIADO"/>
    <s v="SECTOR PRIVADO"/>
    <s v="SI"/>
    <s v="NO"/>
    <x v="0"/>
    <n v="49"/>
    <n v="-0.25788649662541591"/>
    <b v="0"/>
    <n v="0.50063712732525367"/>
    <b v="0"/>
    <n v="448387.72"/>
    <x v="0"/>
    <n v="49"/>
  </r>
  <r>
    <n v="1301"/>
    <s v="MUJER"/>
    <n v="302470"/>
    <s v="ASEGURADO VOLUNTARIO"/>
    <s v="SECTOR PRIVADO"/>
    <s v="SI"/>
    <s v="SI"/>
    <x v="0"/>
    <n v="29"/>
    <n v="-0.43780916607056047"/>
    <b v="0"/>
    <n v="-0.91086947421749642"/>
    <b v="0"/>
    <n v="302470"/>
    <x v="2"/>
    <n v="29"/>
  </r>
  <r>
    <n v="1302"/>
    <s v="MUJER"/>
    <n v="195143"/>
    <s v="ASALARIADO"/>
    <s v="SECTOR PUBLICO"/>
    <s v="SI"/>
    <s v="NO"/>
    <x v="0"/>
    <n v="39"/>
    <n v="-0.5701478590239526"/>
    <b v="0"/>
    <n v="-0.20511617344612137"/>
    <b v="0"/>
    <n v="195143"/>
    <x v="0"/>
    <n v="39"/>
  </r>
  <r>
    <n v="1303"/>
    <s v="HOMBRE"/>
    <n v="513383.02"/>
    <s v="ASALARIADO"/>
    <s v="SECTOR PRIVADO"/>
    <s v="SI"/>
    <s v="NO"/>
    <x v="0"/>
    <n v="42"/>
    <n v="-0.17774456542344805"/>
    <b v="0"/>
    <n v="6.6098167852911317E-3"/>
    <b v="0"/>
    <n v="513383.02"/>
    <x v="0"/>
    <n v="42"/>
  </r>
  <r>
    <n v="1304"/>
    <s v="HOMBRE"/>
    <n v="278030"/>
    <s v="CONVENIOS ESPECIALES DE TRABAJADORES INDEPENDIENTES"/>
    <s v="SECTOR PRIVADO"/>
    <s v="SI"/>
    <s v="NO"/>
    <x v="0"/>
    <n v="61"/>
    <n v="-0.46794471123422759"/>
    <b v="0"/>
    <n v="1.3475410882509038"/>
    <b v="0"/>
    <n v="278030"/>
    <x v="4"/>
    <n v="61"/>
  </r>
  <r>
    <n v="1305"/>
    <s v="HOMBRE"/>
    <n v="343390"/>
    <s v="ASALARIADO"/>
    <s v="SECTOR PRIVADO"/>
    <s v="SI"/>
    <s v="NO"/>
    <x v="0"/>
    <n v="28"/>
    <n v="-0.38735308963450243"/>
    <b v="0"/>
    <n v="-0.98144480429463388"/>
    <b v="0"/>
    <n v="343390"/>
    <x v="0"/>
    <n v="28"/>
  </r>
  <r>
    <n v="1306"/>
    <s v="MUJER"/>
    <n v="1204805.5900000001"/>
    <s v="ASALARIADO"/>
    <s v="SECTOR PRIVADO"/>
    <s v="SI"/>
    <s v="NO"/>
    <x v="0"/>
    <n v="41"/>
    <n v="0.67480846589462873"/>
    <b v="0"/>
    <n v="-6.3965513291846368E-2"/>
    <b v="0"/>
    <n v="1204805.5900000001"/>
    <x v="0"/>
    <n v="41"/>
  </r>
  <r>
    <n v="1307"/>
    <s v="HOMBRE"/>
    <n v="1611500"/>
    <s v="ASALARIADO"/>
    <s v="SECTOR PRIVADO"/>
    <s v="SI"/>
    <s v="NO"/>
    <x v="0"/>
    <n v="26"/>
    <n v="1.1762797326853798"/>
    <b v="0"/>
    <n v="-1.1225954644489089"/>
    <b v="0"/>
    <n v="1611500"/>
    <x v="0"/>
    <n v="26"/>
  </r>
  <r>
    <n v="1308"/>
    <s v="MUJER"/>
    <n v="1047569"/>
    <s v="ASALARIADO"/>
    <s v="SECTOR PUBLICO"/>
    <s v="SI"/>
    <s v="NO"/>
    <x v="0"/>
    <n v="47"/>
    <n v="0.48092915495657584"/>
    <b v="0"/>
    <n v="0.35948646717097865"/>
    <b v="0"/>
    <n v="1047569"/>
    <x v="0"/>
    <n v="47"/>
  </r>
  <r>
    <n v="1309"/>
    <s v="HOMBRE"/>
    <n v="526800"/>
    <s v="ASALARIADO"/>
    <s v="SECTOR PRIVADO"/>
    <s v="SI"/>
    <s v="NO"/>
    <x v="0"/>
    <n v="44"/>
    <n v="-0.16120086629292357"/>
    <b v="0"/>
    <n v="0.14776047693956615"/>
    <b v="0"/>
    <n v="526800"/>
    <x v="0"/>
    <n v="44"/>
  </r>
  <r>
    <n v="1310"/>
    <s v="HOMBRE"/>
    <n v="580021.27"/>
    <s v="ASALARIADO"/>
    <s v="SECTOR PUBLICO"/>
    <s v="SI"/>
    <s v="NO"/>
    <x v="0"/>
    <n v="29"/>
    <n v="-9.5576807956069113E-2"/>
    <b v="0"/>
    <n v="-0.91086947421749642"/>
    <b v="0"/>
    <n v="580021.27"/>
    <x v="0"/>
    <n v="29"/>
  </r>
  <r>
    <n v="1311"/>
    <s v="HOMBRE"/>
    <n v="526083.62"/>
    <s v="ASALARIADO"/>
    <s v="SECTOR PRIVADO"/>
    <s v="SI"/>
    <s v="NO"/>
    <x v="0"/>
    <n v="24"/>
    <n v="-0.1620841928822995"/>
    <b v="0"/>
    <n v="-1.263746124603184"/>
    <b v="0"/>
    <n v="526083.62"/>
    <x v="0"/>
    <n v="24"/>
  </r>
  <r>
    <n v="1312"/>
    <s v="MUJER"/>
    <n v="910693.65"/>
    <s v="ASALARIADO"/>
    <s v="SECTOR PUBLICO"/>
    <s v="SI"/>
    <s v="NO"/>
    <x v="0"/>
    <n v="40"/>
    <n v="0.3121561070139513"/>
    <b v="0"/>
    <n v="-0.13454084336898386"/>
    <b v="0"/>
    <n v="910693.65"/>
    <x v="0"/>
    <n v="40"/>
  </r>
  <r>
    <n v="1313"/>
    <s v="HOMBRE"/>
    <n v="493046.78"/>
    <s v="ASALARIADO"/>
    <s v="SECTOR PRIVADO"/>
    <s v="SI"/>
    <s v="NO"/>
    <x v="0"/>
    <n v="22"/>
    <n v="-0.20282000237022274"/>
    <b v="0"/>
    <n v="-1.4048967847574589"/>
    <b v="0"/>
    <n v="493046.78"/>
    <x v="0"/>
    <n v="22"/>
  </r>
  <r>
    <n v="1314"/>
    <s v="HOMBRE"/>
    <n v="330798"/>
    <s v="TRABAJADOR INDEPENDIENTE"/>
    <s v="SECTOR PRIVADO"/>
    <s v="SI"/>
    <s v="NO"/>
    <x v="0"/>
    <n v="33"/>
    <n v="-0.40287955382030016"/>
    <b v="0"/>
    <n v="-0.62856815390894638"/>
    <b v="0"/>
    <n v="330798"/>
    <x v="3"/>
    <n v="33"/>
  </r>
  <r>
    <n v="1315"/>
    <s v="HOMBRE"/>
    <n v="2520949.98"/>
    <s v="PENSIONADOS EN SU PROPIO SISTEMA"/>
    <s v="SECTOR PUBLICO"/>
    <s v="SI"/>
    <s v="NO"/>
    <x v="0"/>
    <n v="67"/>
    <n v="2.2976697059417694"/>
    <b v="1"/>
    <n v="1.7709930687137287"/>
    <b v="0"/>
    <n v="2520949.98"/>
    <x v="1"/>
    <n v="67"/>
  </r>
  <r>
    <n v="1316"/>
    <s v="MUJER"/>
    <n v="297045"/>
    <s v="ASEGURADO VOLUNTARIO"/>
    <s v="SECTOR PRIVADO"/>
    <s v="SI"/>
    <s v="NO"/>
    <x v="0"/>
    <n v="28"/>
    <n v="-0.44449841862837125"/>
    <b v="0"/>
    <n v="-0.98144480429463388"/>
    <b v="0"/>
    <n v="297045"/>
    <x v="2"/>
    <n v="28"/>
  </r>
  <r>
    <n v="1317"/>
    <s v="HOMBRE"/>
    <n v="306723.3"/>
    <s v="ASALARIADO"/>
    <s v="SECTOR PRIVADO"/>
    <s v="SI"/>
    <s v="SI"/>
    <x v="0"/>
    <n v="41"/>
    <n v="-0.43256466876104227"/>
    <b v="0"/>
    <n v="-6.3965513291846368E-2"/>
    <b v="0"/>
    <n v="306723.3"/>
    <x v="0"/>
    <n v="41"/>
  </r>
  <r>
    <n v="1318"/>
    <s v="MUJER"/>
    <n v="300000"/>
    <s v="ASALARIADO"/>
    <s v="SECTOR PRIVADO"/>
    <s v="SI"/>
    <s v="SI"/>
    <x v="0"/>
    <n v="37"/>
    <n v="-0.44085477967752684"/>
    <b v="0"/>
    <n v="-0.3462668336003964"/>
    <b v="0"/>
    <n v="300000"/>
    <x v="0"/>
    <n v="37"/>
  </r>
  <r>
    <n v="1319"/>
    <s v="HOMBRE"/>
    <n v="666854.69999999995"/>
    <s v="ASALARIADO"/>
    <s v="SECTOR PRIVADO"/>
    <s v="SI"/>
    <s v="NO"/>
    <x v="0"/>
    <n v="23"/>
    <n v="1.1492453561161905E-2"/>
    <b v="0"/>
    <n v="-1.3343214546803215"/>
    <b v="0"/>
    <n v="666854.69999999995"/>
    <x v="0"/>
    <n v="23"/>
  </r>
  <r>
    <n v="1320"/>
    <s v="MUJER"/>
    <n v="397927"/>
    <s v="ASALARIADO"/>
    <s v="SECTOR PRIVADO"/>
    <s v="SI"/>
    <s v="NO"/>
    <x v="0"/>
    <n v="27"/>
    <n v="-0.32010668101785295"/>
    <b v="0"/>
    <n v="-1.0520201343717714"/>
    <b v="0"/>
    <n v="397927"/>
    <x v="0"/>
    <n v="27"/>
  </r>
  <r>
    <n v="1321"/>
    <s v="HOMBRE"/>
    <n v="1214487"/>
    <s v="ASALARIADO"/>
    <s v="SECTOR PUBLICO"/>
    <s v="SI"/>
    <s v="NO"/>
    <x v="0"/>
    <n v="47"/>
    <n v="0.68674605052241011"/>
    <b v="0"/>
    <n v="0.35948646717097865"/>
    <b v="0"/>
    <n v="1214487"/>
    <x v="0"/>
    <n v="47"/>
  </r>
  <r>
    <n v="1322"/>
    <s v="MUJER"/>
    <n v="778239"/>
    <s v="ASALARIADO"/>
    <s v="SECTOR PUBLICO"/>
    <s v="SI"/>
    <s v="NO"/>
    <x v="0"/>
    <n v="33"/>
    <n v="0.14883396760262876"/>
    <b v="0"/>
    <n v="-0.62856815390894638"/>
    <b v="0"/>
    <n v="778239"/>
    <x v="0"/>
    <n v="33"/>
  </r>
  <r>
    <n v="1323"/>
    <s v="HOMBRE"/>
    <n v="870468.31"/>
    <s v="ASALARIADO"/>
    <s v="SECTOR PRIVADO"/>
    <s v="SI"/>
    <s v="NO"/>
    <x v="0"/>
    <n v="45"/>
    <n v="0.26255657549619904"/>
    <b v="0"/>
    <n v="0.21833580701670366"/>
    <b v="0"/>
    <n v="870468.31"/>
    <x v="0"/>
    <n v="45"/>
  </r>
  <r>
    <n v="1324"/>
    <s v="HOMBRE"/>
    <n v="370000"/>
    <s v="ASALARIADO"/>
    <s v="SECTOR PRIVADO"/>
    <s v="SI"/>
    <s v="NO"/>
    <x v="1"/>
    <n v="41"/>
    <n v="-0.354541843447711"/>
    <b v="0"/>
    <n v="-6.3965513291846368E-2"/>
    <b v="0"/>
    <n v="370000"/>
    <x v="0"/>
    <n v="41"/>
  </r>
  <r>
    <n v="1325"/>
    <s v="MUJER"/>
    <n v="289546.95"/>
    <s v="ASALARIADO"/>
    <s v="SECTOR PRIVADO"/>
    <s v="SI"/>
    <s v="NO"/>
    <x v="1"/>
    <n v="22"/>
    <n v="-0.45374382879262792"/>
    <b v="0"/>
    <n v="-1.4048967847574589"/>
    <b v="0"/>
    <n v="289546.95"/>
    <x v="0"/>
    <n v="22"/>
  </r>
  <r>
    <n v="1326"/>
    <s v="HOMBRE"/>
    <n v="278030"/>
    <s v="CONVENIOS ESPECIALES DE TRABAJADORES INDEPENDIENTES"/>
    <s v="SECTOR PRIVADO"/>
    <s v="SI"/>
    <s v="NO"/>
    <x v="0"/>
    <n v="36"/>
    <n v="-0.46794471123422759"/>
    <b v="0"/>
    <n v="-0.41684216367753391"/>
    <b v="0"/>
    <n v="278030"/>
    <x v="4"/>
    <n v="36"/>
  </r>
  <r>
    <n v="1327"/>
    <s v="MUJER"/>
    <n v="190000"/>
    <s v="ASALARIADO"/>
    <s v="SECTOR PRIVADO"/>
    <s v="SI"/>
    <s v="SI"/>
    <x v="0"/>
    <n v="45"/>
    <n v="-0.57648939375295172"/>
    <b v="0"/>
    <n v="0.21833580701670366"/>
    <b v="0"/>
    <n v="190000"/>
    <x v="0"/>
    <n v="45"/>
  </r>
  <r>
    <n v="1328"/>
    <s v="HOMBRE"/>
    <n v="385702"/>
    <s v="TRABAJADOR INDEPENDIENTE"/>
    <s v="SECTOR PRIVADO"/>
    <s v="SI"/>
    <s v="NO"/>
    <x v="1"/>
    <n v="60"/>
    <n v="-0.33518061880941719"/>
    <b v="0"/>
    <n v="1.2769657581737661"/>
    <b v="0"/>
    <n v="385702"/>
    <x v="3"/>
    <n v="60"/>
  </r>
  <r>
    <n v="1329"/>
    <s v="HOMBRE"/>
    <n v="278030"/>
    <s v="CONVENIOS ESPECIALES DE TRABAJADORES INDEPENDIENTES"/>
    <s v="SECTOR PRIVADO"/>
    <s v="SI"/>
    <s v="SI"/>
    <x v="0"/>
    <n v="37"/>
    <n v="-0.46794471123422759"/>
    <b v="0"/>
    <n v="-0.3462668336003964"/>
    <b v="0"/>
    <n v="278030"/>
    <x v="4"/>
    <n v="37"/>
  </r>
  <r>
    <n v="1330"/>
    <s v="HOMBRE"/>
    <n v="324390"/>
    <s v="ASALARIADO"/>
    <s v="SECTOR PRIVADO"/>
    <s v="SI"/>
    <s v="NO"/>
    <x v="0"/>
    <n v="24"/>
    <n v="-0.41078088661116674"/>
    <b v="0"/>
    <n v="-1.263746124603184"/>
    <b v="0"/>
    <n v="324390"/>
    <x v="0"/>
    <n v="24"/>
  </r>
  <r>
    <n v="1331"/>
    <s v="MUJER"/>
    <n v="2187872"/>
    <s v="PENSIONADOS EN SU PROPIO SISTEMA"/>
    <s v="SECTOR PUBLICO"/>
    <s v="SI"/>
    <s v="NO"/>
    <x v="0"/>
    <n v="68"/>
    <n v="1.8869705852661141"/>
    <b v="0"/>
    <n v="1.8415683987908662"/>
    <b v="0"/>
    <n v="2187872"/>
    <x v="1"/>
    <n v="68"/>
  </r>
  <r>
    <n v="1332"/>
    <s v="HOMBRE"/>
    <n v="305704"/>
    <s v="ASEGURADO VOLUNTARIO"/>
    <s v="SECTOR PRIVADO"/>
    <s v="SI"/>
    <s v="SI"/>
    <x v="0"/>
    <n v="87"/>
    <n v="-0.433821508416743"/>
    <b v="0"/>
    <n v="3.1824996702564787"/>
    <b v="1"/>
    <n v="305704"/>
    <x v="2"/>
    <n v="87"/>
  </r>
  <r>
    <n v="1333"/>
    <s v="MUJER"/>
    <n v="389481.25"/>
    <s v="ASALARIADO"/>
    <s v="SECTOR PRIVADO"/>
    <s v="SI"/>
    <s v="SI"/>
    <x v="0"/>
    <n v="45"/>
    <n v="-0.33052064503446676"/>
    <b v="0"/>
    <n v="0.21833580701670366"/>
    <b v="0"/>
    <n v="389481.25"/>
    <x v="0"/>
    <n v="45"/>
  </r>
  <r>
    <n v="1334"/>
    <s v="HOMBRE"/>
    <n v="450000"/>
    <s v="ASALARIADO"/>
    <s v="SECTOR PRIVADO"/>
    <s v="SI"/>
    <s v="NO"/>
    <x v="0"/>
    <n v="23"/>
    <n v="-0.25589848775649293"/>
    <b v="0"/>
    <n v="-1.3343214546803215"/>
    <b v="0"/>
    <n v="450000"/>
    <x v="0"/>
    <n v="23"/>
  </r>
  <r>
    <n v="1335"/>
    <s v="MUJER"/>
    <n v="48989.7"/>
    <s v="ASALARIADO"/>
    <s v="SECTOR PRIVADO"/>
    <s v="SI"/>
    <s v="NO"/>
    <x v="0"/>
    <n v="21"/>
    <n v="-0.75036100849076892"/>
    <b v="0"/>
    <n v="-1.4754721148345964"/>
    <b v="0"/>
    <n v="48989.7"/>
    <x v="0"/>
    <n v="21"/>
  </r>
  <r>
    <n v="1336"/>
    <s v="HOMBRE"/>
    <n v="977750"/>
    <s v="ASALARIADO"/>
    <s v="SECTOR PRIVADO"/>
    <s v="SI"/>
    <s v="NO"/>
    <x v="0"/>
    <n v="31"/>
    <n v="0.39483939931901141"/>
    <b v="0"/>
    <n v="-0.7697188140632214"/>
    <b v="0"/>
    <n v="977750"/>
    <x v="0"/>
    <n v="31"/>
  </r>
  <r>
    <n v="1337"/>
    <s v="HOMBRE"/>
    <n v="305000"/>
    <s v="ASALARIADO"/>
    <s v="SECTOR PRIVADO"/>
    <s v="SI"/>
    <s v="SI"/>
    <x v="0"/>
    <n v="37"/>
    <n v="-0.43468956994682573"/>
    <b v="0"/>
    <n v="-0.3462668336003964"/>
    <b v="0"/>
    <n v="305000"/>
    <x v="0"/>
    <n v="37"/>
  </r>
  <r>
    <n v="1338"/>
    <s v="MUJER"/>
    <n v="297046"/>
    <s v="ASEGURADO VOLUNTARIO"/>
    <s v="SECTOR PRIVADO"/>
    <s v="SI"/>
    <s v="NO"/>
    <x v="0"/>
    <n v="31"/>
    <n v="-0.44449718558642509"/>
    <b v="0"/>
    <n v="-0.7697188140632214"/>
    <b v="0"/>
    <n v="297046"/>
    <x v="2"/>
    <n v="31"/>
  </r>
  <r>
    <n v="1339"/>
    <s v="HOMBRE"/>
    <n v="65249.56"/>
    <s v="ASALARIADO"/>
    <s v="SECTOR PRIVADO"/>
    <s v="SI"/>
    <s v="SI"/>
    <x v="0"/>
    <n v="26"/>
    <n v="-0.73031191907240123"/>
    <b v="0"/>
    <n v="-1.1225954644489089"/>
    <b v="0"/>
    <n v="65249.56"/>
    <x v="0"/>
    <n v="26"/>
  </r>
  <r>
    <n v="1340"/>
    <s v="MUJER"/>
    <n v="659264"/>
    <s v="ASALARIADO"/>
    <s v="SECTOR PUBLICO"/>
    <s v="SI"/>
    <s v="NO"/>
    <x v="0"/>
    <n v="40"/>
    <n v="2.1328020605953478E-3"/>
    <b v="0"/>
    <n v="-0.13454084336898386"/>
    <b v="0"/>
    <n v="659264"/>
    <x v="0"/>
    <n v="40"/>
  </r>
  <r>
    <n v="1341"/>
    <s v="MUJER"/>
    <n v="896802.93"/>
    <s v="ASALARIADO"/>
    <s v="SECTOR PUBLICO"/>
    <s v="SI"/>
    <s v="NO"/>
    <x v="0"/>
    <n v="38"/>
    <n v="0.29502826659186238"/>
    <b v="0"/>
    <n v="-0.27569150352325889"/>
    <b v="0"/>
    <n v="896802.93"/>
    <x v="0"/>
    <n v="38"/>
  </r>
  <r>
    <n v="1342"/>
    <s v="HOMBRE"/>
    <n v="319572"/>
    <s v="ASALARIADO"/>
    <s v="SECTOR PRIVADO"/>
    <s v="SI"/>
    <s v="NO"/>
    <x v="1"/>
    <n v="38"/>
    <n v="-0.41672168270767035"/>
    <b v="0"/>
    <n v="-0.27569150352325889"/>
    <b v="0"/>
    <n v="319572"/>
    <x v="0"/>
    <n v="38"/>
  </r>
  <r>
    <n v="1343"/>
    <s v="HOMBRE"/>
    <n v="629292.61"/>
    <s v="ASALARIADO"/>
    <s v="SECTOR PRIVADO"/>
    <s v="SI"/>
    <s v="NO"/>
    <x v="0"/>
    <n v="42"/>
    <n v="-3.4823178993532385E-2"/>
    <b v="0"/>
    <n v="6.6098167852911317E-3"/>
    <b v="0"/>
    <n v="629292.61"/>
    <x v="0"/>
    <n v="42"/>
  </r>
  <r>
    <n v="1344"/>
    <s v="MUJER"/>
    <n v="1408126"/>
    <s v="ASALARIADO"/>
    <s v="SECTOR PUBLICO"/>
    <s v="SI"/>
    <s v="NO"/>
    <x v="0"/>
    <n v="37"/>
    <n v="0.92551105993105742"/>
    <b v="0"/>
    <n v="-0.3462668336003964"/>
    <b v="0"/>
    <n v="1408126"/>
    <x v="0"/>
    <n v="37"/>
  </r>
  <r>
    <n v="1345"/>
    <s v="HOMBRE"/>
    <n v="1575682"/>
    <s v="ASALARIADO"/>
    <s v="SECTOR PUBLICO"/>
    <s v="SI"/>
    <s v="NO"/>
    <x v="0"/>
    <n v="38"/>
    <n v="1.132114636258529"/>
    <b v="0"/>
    <n v="-0.27569150352325889"/>
    <b v="0"/>
    <n v="1575682"/>
    <x v="0"/>
    <n v="38"/>
  </r>
  <r>
    <n v="1346"/>
    <s v="MUJER"/>
    <n v="268333.33"/>
    <s v="ASALARIADO"/>
    <s v="SECTOR PRIVADO"/>
    <s v="SI"/>
    <s v="NO"/>
    <x v="0"/>
    <n v="29"/>
    <n v="-0.47990111208210717"/>
    <b v="0"/>
    <n v="-0.91086947421749642"/>
    <b v="0"/>
    <n v="268333.33"/>
    <x v="0"/>
    <n v="29"/>
  </r>
  <r>
    <n v="1347"/>
    <s v="MUJER"/>
    <n v="308000"/>
    <s v="ASALARIADO"/>
    <s v="SECTOR PRIVADO"/>
    <s v="SI"/>
    <s v="NO"/>
    <x v="0"/>
    <n v="57"/>
    <n v="-0.43099044410840504"/>
    <b v="0"/>
    <n v="1.0652397679423538"/>
    <b v="0"/>
    <n v="308000"/>
    <x v="0"/>
    <n v="57"/>
  </r>
  <r>
    <n v="1348"/>
    <s v="HOMBRE"/>
    <n v="350000"/>
    <s v="ASALARIADO"/>
    <s v="SECTOR PRIVADO"/>
    <s v="SI"/>
    <s v="NO"/>
    <x v="1"/>
    <n v="31"/>
    <n v="-0.37920268237051552"/>
    <b v="0"/>
    <n v="-0.7697188140632214"/>
    <b v="0"/>
    <n v="350000"/>
    <x v="0"/>
    <n v="31"/>
  </r>
  <r>
    <n v="1349"/>
    <s v="MUJER"/>
    <n v="590706.5"/>
    <s v="ASALARIADO"/>
    <s v="SECTOR PUBLICO"/>
    <s v="SI"/>
    <s v="NO"/>
    <x v="0"/>
    <n v="32"/>
    <n v="-8.2401471161913209E-2"/>
    <b v="0"/>
    <n v="-0.69914348398608395"/>
    <b v="0"/>
    <n v="590706.5"/>
    <x v="0"/>
    <n v="32"/>
  </r>
  <r>
    <n v="1350"/>
    <s v="MUJER"/>
    <n v="759928"/>
    <s v="PENSIONADOS EN SU PROPIO SISTEMA"/>
    <s v="SECTOR PUBLICO"/>
    <s v="SI"/>
    <s v="NO"/>
    <x v="0"/>
    <n v="78"/>
    <n v="0.12625573652685507"/>
    <b v="0"/>
    <n v="2.5473216995622412"/>
    <b v="1"/>
    <n v="759928"/>
    <x v="1"/>
    <n v="78"/>
  </r>
  <r>
    <n v="1351"/>
    <s v="HOMBRE"/>
    <n v="182669.09"/>
    <s v="ASALARIADO"/>
    <s v="SECTOR PUBLICO"/>
    <s v="SI"/>
    <s v="NO"/>
    <x v="0"/>
    <n v="37"/>
    <n v="-0.5855287132863306"/>
    <b v="0"/>
    <n v="-0.3462668336003964"/>
    <b v="0"/>
    <n v="182669.09"/>
    <x v="0"/>
    <n v="37"/>
  </r>
  <r>
    <n v="1352"/>
    <s v="HOMBRE"/>
    <n v="1954127"/>
    <s v="ASALARIADO"/>
    <s v="SECTOR PUBLICO"/>
    <s v="SI"/>
    <s v="NO"/>
    <x v="0"/>
    <n v="63"/>
    <n v="1.5987531955655669"/>
    <b v="0"/>
    <n v="1.4886917484051787"/>
    <b v="0"/>
    <n v="1954127"/>
    <x v="0"/>
    <n v="63"/>
  </r>
  <r>
    <n v="1353"/>
    <s v="MUJER"/>
    <n v="727896.34"/>
    <s v="ASALARIADO"/>
    <s v="SECTOR PUBLICO"/>
    <s v="SI"/>
    <s v="NO"/>
    <x v="0"/>
    <n v="28"/>
    <n v="8.6759356142353E-2"/>
    <b v="0"/>
    <n v="-0.98144480429463388"/>
    <b v="0"/>
    <n v="727896.34"/>
    <x v="0"/>
    <n v="28"/>
  </r>
  <r>
    <n v="1354"/>
    <s v="HOMBRE"/>
    <n v="300018"/>
    <s v="TRABAJADOR INDEPENDIENTE"/>
    <s v="SECTOR PRIVADO"/>
    <s v="SI"/>
    <s v="NO"/>
    <x v="1"/>
    <n v="53"/>
    <n v="-0.44083258492249633"/>
    <b v="0"/>
    <n v="0.78293844763380371"/>
    <b v="0"/>
    <n v="300018"/>
    <x v="3"/>
    <n v="53"/>
  </r>
  <r>
    <n v="1355"/>
    <s v="HOMBRE"/>
    <n v="428100"/>
    <s v="ASALARIADO"/>
    <s v="SECTOR PUBLICO"/>
    <s v="SI"/>
    <s v="NO"/>
    <x v="0"/>
    <n v="22"/>
    <n v="-0.28290210637696389"/>
    <b v="0"/>
    <n v="-1.4048967847574589"/>
    <b v="0"/>
    <n v="428100"/>
    <x v="0"/>
    <n v="22"/>
  </r>
  <r>
    <n v="1356"/>
    <s v="MUJER"/>
    <n v="359544.27"/>
    <s v="CONVENIOS ESPECIALES DE ASEGURADOS VOLUNTARIOS"/>
    <s v="SECTOR PRIVADO"/>
    <s v="SI"/>
    <s v="SI"/>
    <x v="0"/>
    <n v="35"/>
    <n v="-0.36743419711522773"/>
    <b v="0"/>
    <n v="-0.48741749375467142"/>
    <b v="0"/>
    <n v="359544.27"/>
    <x v="5"/>
    <n v="35"/>
  </r>
  <r>
    <n v="1357"/>
    <s v="MUJER"/>
    <n v="297046"/>
    <s v="ASEGURADO VOLUNTARIO"/>
    <s v="SECTOR PRIVADO"/>
    <s v="SI"/>
    <s v="NO"/>
    <x v="0"/>
    <n v="40"/>
    <n v="-0.44449718558642509"/>
    <b v="0"/>
    <n v="-0.13454084336898386"/>
    <b v="0"/>
    <n v="297046"/>
    <x v="2"/>
    <n v="40"/>
  </r>
  <r>
    <n v="1358"/>
    <s v="HOMBRE"/>
    <n v="589282.56000000006"/>
    <s v="ASALARIADO"/>
    <s v="SECTOR PUBLICO"/>
    <s v="SI"/>
    <s v="NO"/>
    <x v="0"/>
    <n v="30"/>
    <n v="-8.4157248910700047E-2"/>
    <b v="0"/>
    <n v="-0.84029414414035897"/>
    <b v="0"/>
    <n v="589282.56000000006"/>
    <x v="0"/>
    <n v="30"/>
  </r>
  <r>
    <n v="1359"/>
    <s v="HOMBRE"/>
    <n v="129988"/>
    <s v="ASALARIADO"/>
    <s v="SECTOR PUBLICO"/>
    <s v="SI"/>
    <s v="NO"/>
    <x v="1"/>
    <n v="32"/>
    <n v="-0.650486707024719"/>
    <b v="0"/>
    <n v="-0.69914348398608395"/>
    <b v="0"/>
    <n v="129988"/>
    <x v="0"/>
    <n v="32"/>
  </r>
  <r>
    <n v="1360"/>
    <s v="HOMBRE"/>
    <n v="417954.15"/>
    <s v="ASALARIADO"/>
    <s v="SECTOR PRIVADO"/>
    <s v="SI"/>
    <s v="NO"/>
    <x v="1"/>
    <n v="31"/>
    <n v="-0.29541236500621065"/>
    <b v="0"/>
    <n v="-0.7697188140632214"/>
    <b v="0"/>
    <n v="417954.15"/>
    <x v="0"/>
    <n v="31"/>
  </r>
  <r>
    <n v="1361"/>
    <s v="HOMBRE"/>
    <n v="807282.52"/>
    <s v="ASALARIADO"/>
    <s v="SECTOR PRIVADO"/>
    <s v="SI"/>
    <s v="NO"/>
    <x v="0"/>
    <n v="24"/>
    <n v="0.18464584602619136"/>
    <b v="0"/>
    <n v="-1.263746124603184"/>
    <b v="0"/>
    <n v="807282.52"/>
    <x v="0"/>
    <n v="24"/>
  </r>
  <r>
    <n v="1362"/>
    <s v="MUJER"/>
    <n v="801760"/>
    <s v="ASALARIADO"/>
    <s v="SECTOR PRIVADO"/>
    <s v="SI"/>
    <s v="NO"/>
    <x v="1"/>
    <n v="45"/>
    <n v="0.17783634721779301"/>
    <b v="0"/>
    <n v="0.21833580701670366"/>
    <b v="0"/>
    <n v="801760"/>
    <x v="0"/>
    <n v="45"/>
  </r>
  <r>
    <n v="1363"/>
    <s v="HOMBRE"/>
    <n v="145670.5"/>
    <s v="ASALARIADO"/>
    <s v="SECTOR PRIVADO"/>
    <s v="SI"/>
    <s v="NO"/>
    <x v="0"/>
    <n v="51"/>
    <n v="-0.63114952670437485"/>
    <b v="0"/>
    <n v="0.64178778747952869"/>
    <b v="0"/>
    <n v="145670.5"/>
    <x v="0"/>
    <n v="51"/>
  </r>
  <r>
    <n v="1364"/>
    <s v="MUJER"/>
    <n v="337920"/>
    <s v="ASALARIADO"/>
    <s v="SECTOR PRIVADO"/>
    <s v="SI"/>
    <s v="NO"/>
    <x v="1"/>
    <n v="27"/>
    <n v="-0.39409782907988949"/>
    <b v="0"/>
    <n v="-1.0520201343717714"/>
    <b v="0"/>
    <n v="337920"/>
    <x v="0"/>
    <n v="27"/>
  </r>
  <r>
    <n v="1365"/>
    <s v="MUJER"/>
    <n v="387279.29"/>
    <s v="ASALARIADO"/>
    <s v="SECTOR PRIVADO"/>
    <s v="SI"/>
    <s v="NO"/>
    <x v="0"/>
    <n v="35"/>
    <n v="-0.33323575407818973"/>
    <b v="0"/>
    <n v="-0.48741749375467142"/>
    <b v="0"/>
    <n v="387279.29"/>
    <x v="0"/>
    <n v="35"/>
  </r>
  <r>
    <n v="1366"/>
    <s v="HOMBRE"/>
    <n v="351604"/>
    <s v="ASALARIADO"/>
    <s v="SECTOR PRIVADO"/>
    <s v="SI"/>
    <s v="NO"/>
    <x v="0"/>
    <n v="22"/>
    <n v="-0.37722488308890662"/>
    <b v="0"/>
    <n v="-1.4048967847574589"/>
    <b v="0"/>
    <n v="351604"/>
    <x v="0"/>
    <n v="22"/>
  </r>
  <r>
    <n v="1367"/>
    <s v="MUJER"/>
    <n v="300018"/>
    <s v="ASEGURADO VOLUNTARIO"/>
    <s v="SECTOR PRIVADO"/>
    <s v="SI"/>
    <s v="SI"/>
    <x v="0"/>
    <n v="45"/>
    <n v="-0.44083258492249633"/>
    <b v="0"/>
    <n v="0.21833580701670366"/>
    <b v="0"/>
    <n v="300018"/>
    <x v="2"/>
    <n v="45"/>
  </r>
  <r>
    <n v="1368"/>
    <s v="HOMBRE"/>
    <n v="232960"/>
    <s v="ASALARIADO"/>
    <s v="SECTOR PRIVADO"/>
    <s v="SI"/>
    <s v="NO"/>
    <x v="0"/>
    <n v="60"/>
    <n v="-0.52351791174676765"/>
    <b v="0"/>
    <n v="1.2769657581737661"/>
    <b v="0"/>
    <n v="232960"/>
    <x v="0"/>
    <n v="60"/>
  </r>
  <r>
    <n v="1369"/>
    <s v="MUJER"/>
    <n v="297046"/>
    <s v="ASEGURADO VOLUNTARIO"/>
    <s v="SECTOR PRIVADO"/>
    <s v="SI"/>
    <s v="NO"/>
    <x v="0"/>
    <n v="56"/>
    <n v="-0.44449718558642509"/>
    <b v="0"/>
    <n v="0.99466443786521619"/>
    <b v="0"/>
    <n v="297046"/>
    <x v="2"/>
    <n v="56"/>
  </r>
  <r>
    <n v="1370"/>
    <s v="HOMBRE"/>
    <n v="683000"/>
    <s v="ASALARIADO"/>
    <s v="SECTOR PRIVADO"/>
    <s v="SI"/>
    <s v="NO"/>
    <x v="0"/>
    <n v="38"/>
    <n v="3.1400285694179755E-2"/>
    <b v="0"/>
    <n v="-0.27569150352325889"/>
    <b v="0"/>
    <n v="683000"/>
    <x v="0"/>
    <n v="38"/>
  </r>
  <r>
    <n v="1371"/>
    <s v="MUJER"/>
    <n v="876520"/>
    <s v="ASALARIADO"/>
    <s v="SECTOR PRIVADO"/>
    <s v="SI"/>
    <s v="NO"/>
    <x v="0"/>
    <n v="32"/>
    <n v="0.27001856311123634"/>
    <b v="0"/>
    <n v="-0.69914348398608395"/>
    <b v="0"/>
    <n v="876520"/>
    <x v="0"/>
    <n v="32"/>
  </r>
  <r>
    <n v="1372"/>
    <s v="HOMBRE"/>
    <n v="409455"/>
    <s v="ASALARIADO"/>
    <s v="SECTOR PRIVADO"/>
    <s v="SI"/>
    <s v="NO"/>
    <x v="0"/>
    <n v="25"/>
    <n v="-0.30589217346274838"/>
    <b v="0"/>
    <n v="-1.1931707945260464"/>
    <b v="0"/>
    <n v="409455"/>
    <x v="0"/>
    <n v="25"/>
  </r>
  <r>
    <n v="1373"/>
    <s v="HOMBRE"/>
    <n v="3654908.92"/>
    <s v="PENSIONADOS EN SU PROPIO SISTEMA"/>
    <s v="SECTOR PUBLICO"/>
    <s v="SI"/>
    <s v="NO"/>
    <x v="0"/>
    <n v="62"/>
    <n v="3.6958886441624772"/>
    <b v="1"/>
    <n v="1.4181164183280413"/>
    <b v="0"/>
    <n v="3654908.92"/>
    <x v="1"/>
    <n v="62"/>
  </r>
  <r>
    <n v="1374"/>
    <s v="HOMBRE"/>
    <n v="1202466.6200000001"/>
    <s v="ASALARIADO"/>
    <s v="SECTOR PRIVADO"/>
    <s v="SI"/>
    <s v="NO"/>
    <x v="0"/>
    <n v="39"/>
    <n v="0.67192441777386525"/>
    <b v="0"/>
    <n v="-0.20511617344612137"/>
    <b v="0"/>
    <n v="1202466.6200000001"/>
    <x v="0"/>
    <n v="39"/>
  </r>
  <r>
    <n v="1375"/>
    <s v="MUJER"/>
    <n v="297082.46999999997"/>
    <s v="ASALARIADO"/>
    <s v="SECTOR PUBLICO"/>
    <s v="SI"/>
    <s v="NO"/>
    <x v="0"/>
    <n v="41"/>
    <n v="-0.4444522165466494"/>
    <b v="0"/>
    <n v="-6.3965513291846368E-2"/>
    <b v="0"/>
    <n v="297082.46999999997"/>
    <x v="0"/>
    <n v="41"/>
  </r>
  <r>
    <n v="1376"/>
    <s v="HOMBRE"/>
    <n v="350000"/>
    <s v="ASALARIADO"/>
    <s v="SECTOR PRIVADO"/>
    <s v="SI"/>
    <s v="NO"/>
    <x v="0"/>
    <n v="53"/>
    <n v="-0.37920268237051552"/>
    <b v="0"/>
    <n v="0.78293844763380371"/>
    <b v="0"/>
    <n v="350000"/>
    <x v="0"/>
    <n v="53"/>
  </r>
  <r>
    <n v="1377"/>
    <s v="MUJER"/>
    <n v="243000"/>
    <s v="ASALARIADO"/>
    <s v="SECTOR PRIVADO"/>
    <s v="SI"/>
    <s v="NO"/>
    <x v="0"/>
    <n v="46"/>
    <n v="-0.51113817060751976"/>
    <b v="0"/>
    <n v="0.28891113709384114"/>
    <b v="0"/>
    <n v="243000"/>
    <x v="0"/>
    <n v="46"/>
  </r>
  <r>
    <n v="1378"/>
    <s v="MUJER"/>
    <n v="210000"/>
    <s v="ASALARIADO"/>
    <s v="SECTOR PRIVADO"/>
    <s v="SI"/>
    <s v="SI"/>
    <x v="0"/>
    <n v="38"/>
    <n v="-0.55182855483014726"/>
    <b v="0"/>
    <n v="-0.27569150352325889"/>
    <b v="0"/>
    <n v="210000"/>
    <x v="0"/>
    <n v="38"/>
  </r>
  <r>
    <n v="1379"/>
    <s v="MUJER"/>
    <n v="1154739.48"/>
    <s v="ASALARIADO"/>
    <s v="SECTOR PUBLICO"/>
    <s v="SI"/>
    <s v="NO"/>
    <x v="0"/>
    <n v="30"/>
    <n v="0.61307485218455804"/>
    <b v="0"/>
    <n v="-0.84029414414035897"/>
    <b v="0"/>
    <n v="1154739.48"/>
    <x v="0"/>
    <n v="30"/>
  </r>
  <r>
    <n v="1380"/>
    <s v="HOMBRE"/>
    <n v="305704"/>
    <s v="TRABAJADOR INDEPENDIENTE"/>
    <s v="SECTOR PRIVADO"/>
    <s v="SI"/>
    <s v="NO"/>
    <x v="1"/>
    <n v="41"/>
    <n v="-0.433821508416743"/>
    <b v="0"/>
    <n v="-6.3965513291846368E-2"/>
    <b v="0"/>
    <n v="305704"/>
    <x v="3"/>
    <n v="41"/>
  </r>
  <r>
    <n v="1381"/>
    <s v="HOMBRE"/>
    <n v="2438887.83"/>
    <s v="ASALARIADO"/>
    <s v="SECTOR PRIVADO"/>
    <s v="SI"/>
    <s v="NO"/>
    <x v="0"/>
    <n v="32"/>
    <n v="2.1964836328013182"/>
    <b v="1"/>
    <n v="-0.69914348398608395"/>
    <b v="0"/>
    <n v="2438887.83"/>
    <x v="0"/>
    <n v="32"/>
  </r>
  <r>
    <n v="1382"/>
    <s v="MUJER"/>
    <n v="285127"/>
    <s v="ASALARIADO"/>
    <s v="SECTOR PUBLICO"/>
    <s v="SI"/>
    <s v="NO"/>
    <x v="0"/>
    <n v="59"/>
    <n v="-0.45919381254247044"/>
    <b v="0"/>
    <n v="1.2063904280966287"/>
    <b v="0"/>
    <n v="285127"/>
    <x v="0"/>
    <n v="59"/>
  </r>
  <r>
    <n v="1383"/>
    <s v="HOMBRE"/>
    <n v="278030.99"/>
    <s v="CONVENIOS ESPECIALES DE TRABAJADORES INDEPENDIENTES"/>
    <s v="SECTOR PRIVADO"/>
    <s v="SI"/>
    <s v="NO"/>
    <x v="0"/>
    <n v="52"/>
    <n v="-0.46794349052270096"/>
    <b v="0"/>
    <n v="0.71236311755666615"/>
    <b v="0"/>
    <n v="278030.99"/>
    <x v="4"/>
    <n v="52"/>
  </r>
  <r>
    <n v="1384"/>
    <s v="HOMBRE"/>
    <n v="1580792"/>
    <s v="ASALARIADO"/>
    <s v="SECTOR PRIVADO"/>
    <s v="SI"/>
    <s v="NO"/>
    <x v="0"/>
    <n v="28"/>
    <n v="1.1384154806033056"/>
    <b v="0"/>
    <n v="-0.98144480429463388"/>
    <b v="0"/>
    <n v="1580792"/>
    <x v="0"/>
    <n v="28"/>
  </r>
  <r>
    <n v="1385"/>
    <s v="MUJER"/>
    <n v="297139"/>
    <s v="ASEGURADO VOLUNTARIO"/>
    <s v="SECTOR PRIVADO"/>
    <s v="SI"/>
    <s v="SI"/>
    <x v="0"/>
    <n v="43"/>
    <n v="-0.44438251268543405"/>
    <b v="0"/>
    <n v="7.7185146862428639E-2"/>
    <b v="0"/>
    <n v="297139"/>
    <x v="2"/>
    <n v="43"/>
  </r>
  <r>
    <n v="1386"/>
    <s v="MUJER"/>
    <n v="297046"/>
    <s v="ASEGURADO VOLUNTARIO"/>
    <s v="SECTOR PRIVADO"/>
    <s v="SI"/>
    <s v="NO"/>
    <x v="0"/>
    <n v="64"/>
    <n v="-0.44449718558642509"/>
    <b v="0"/>
    <n v="1.5592670784823162"/>
    <b v="0"/>
    <n v="297046"/>
    <x v="2"/>
    <n v="64"/>
  </r>
  <r>
    <n v="1387"/>
    <s v="HOMBRE"/>
    <n v="278030"/>
    <s v="CONVENIOS ESPECIALES DE TRABAJADORES INDEPENDIENTES"/>
    <s v="SECTOR PRIVADO"/>
    <s v="SI"/>
    <s v="NO"/>
    <x v="0"/>
    <n v="32"/>
    <n v="-0.46794471123422759"/>
    <b v="0"/>
    <n v="-0.69914348398608395"/>
    <b v="0"/>
    <n v="278030"/>
    <x v="4"/>
    <n v="32"/>
  </r>
  <r>
    <n v="1388"/>
    <s v="HOMBRE"/>
    <n v="580000"/>
    <s v="ASALARIADO"/>
    <s v="SECTOR PRIVADO"/>
    <s v="SI"/>
    <s v="NO"/>
    <x v="0"/>
    <n v="24"/>
    <n v="-9.5603034758263539E-2"/>
    <b v="0"/>
    <n v="-1.263746124603184"/>
    <b v="0"/>
    <n v="580000"/>
    <x v="0"/>
    <n v="24"/>
  </r>
  <r>
    <n v="1389"/>
    <s v="MUJER"/>
    <n v="504976"/>
    <s v="TRABAJADOR INDEPENDIENTE"/>
    <s v="SECTOR PRIVADO"/>
    <s v="SI"/>
    <s v="NO"/>
    <x v="0"/>
    <n v="36"/>
    <n v="-0.18811077372548787"/>
    <b v="0"/>
    <n v="-0.41684216367753391"/>
    <b v="0"/>
    <n v="504976"/>
    <x v="3"/>
    <n v="36"/>
  </r>
  <r>
    <n v="1390"/>
    <s v="HOMBRE"/>
    <n v="482000"/>
    <s v="ASALARIADO"/>
    <s v="SECTOR PRIVADO"/>
    <s v="SI"/>
    <s v="NO"/>
    <x v="1"/>
    <n v="36"/>
    <n v="-0.2164411454800057"/>
    <b v="0"/>
    <n v="-0.41684216367753391"/>
    <b v="0"/>
    <n v="482000"/>
    <x v="0"/>
    <n v="36"/>
  </r>
  <r>
    <n v="1391"/>
    <s v="HOMBRE"/>
    <n v="639148"/>
    <s v="ASEGURADO VOLUNTARIO"/>
    <s v="SECTOR PRIVADO"/>
    <s v="SI"/>
    <s v="NO"/>
    <x v="0"/>
    <n v="79"/>
    <n v="-2.267106972796144E-2"/>
    <b v="0"/>
    <n v="2.6178970296393786"/>
    <b v="1"/>
    <n v="639148"/>
    <x v="2"/>
    <n v="79"/>
  </r>
  <r>
    <n v="1392"/>
    <s v="HOMBRE"/>
    <n v="263640"/>
    <s v="ASALARIADO"/>
    <s v="SECTOR PRIVADO"/>
    <s v="SI"/>
    <s v="NO"/>
    <x v="0"/>
    <n v="31"/>
    <n v="-0.48568818483918547"/>
    <b v="0"/>
    <n v="-0.7697188140632214"/>
    <b v="0"/>
    <n v="263640"/>
    <x v="0"/>
    <n v="31"/>
  </r>
  <r>
    <n v="1393"/>
    <s v="MUJER"/>
    <n v="846529"/>
    <s v="ASALARIADO"/>
    <s v="SECTOR PUBLICO"/>
    <s v="SI"/>
    <s v="NO"/>
    <x v="0"/>
    <n v="28"/>
    <n v="0.2330384021045448"/>
    <b v="0"/>
    <n v="-0.98144480429463388"/>
    <b v="0"/>
    <n v="846529"/>
    <x v="0"/>
    <n v="28"/>
  </r>
  <r>
    <n v="1394"/>
    <s v="MUJER"/>
    <n v="240890.9"/>
    <s v="PENSIONADOS EN SU PROPIO SISTEMA"/>
    <s v="SECTOR PUBLICO"/>
    <s v="SI"/>
    <s v="NO"/>
    <x v="0"/>
    <n v="83"/>
    <n v="-0.51373877937612411"/>
    <b v="0"/>
    <n v="2.9001983499479289"/>
    <b v="1"/>
    <n v="240890.9"/>
    <x v="1"/>
    <n v="83"/>
  </r>
  <r>
    <n v="1395"/>
    <s v="HOMBRE"/>
    <n v="924156"/>
    <s v="ASALARIADO"/>
    <s v="SECTOR PRIVADO"/>
    <s v="SI"/>
    <s v="NO"/>
    <x v="0"/>
    <n v="28"/>
    <n v="0.32875574925757212"/>
    <b v="0"/>
    <n v="-0.98144480429463388"/>
    <b v="0"/>
    <n v="924156"/>
    <x v="0"/>
    <n v="28"/>
  </r>
  <r>
    <n v="1396"/>
    <s v="MUJER"/>
    <n v="1815071.5"/>
    <s v="ASALARIADO"/>
    <s v="SECTOR PUBLICO"/>
    <s v="SI"/>
    <s v="NO"/>
    <x v="0"/>
    <n v="35"/>
    <n v="1.4272919312240648"/>
    <b v="0"/>
    <n v="-0.48741749375467142"/>
    <b v="0"/>
    <n v="1815071.5"/>
    <x v="0"/>
    <n v="35"/>
  </r>
  <r>
    <n v="1397"/>
    <s v="HOMBRE"/>
    <n v="585937"/>
    <s v="TRABAJADOR INDEPENDIENTE"/>
    <s v="SECTOR PRIVADO"/>
    <s v="SI"/>
    <s v="NO"/>
    <x v="1"/>
    <n v="57"/>
    <n v="-8.8282464724029008E-2"/>
    <b v="0"/>
    <n v="1.0652397679423538"/>
    <b v="0"/>
    <n v="585937"/>
    <x v="3"/>
    <n v="57"/>
  </r>
  <r>
    <n v="1398"/>
    <s v="HOMBRE"/>
    <n v="223702.12"/>
    <s v="ASALARIADO"/>
    <s v="SECTOR PRIVADO"/>
    <s v="SI"/>
    <s v="NO"/>
    <x v="0"/>
    <n v="53"/>
    <n v="-0.5349332661191003"/>
    <b v="0"/>
    <n v="0.78293844763380371"/>
    <b v="0"/>
    <n v="223702.12"/>
    <x v="0"/>
    <n v="53"/>
  </r>
  <r>
    <n v="1399"/>
    <s v="HOMBRE"/>
    <n v="155807.99"/>
    <s v="ASALARIADO"/>
    <s v="SECTOR PRIVADO"/>
    <s v="SI"/>
    <s v="NO"/>
    <x v="0"/>
    <n v="42"/>
    <n v="-0.61864957630579787"/>
    <b v="0"/>
    <n v="6.6098167852911317E-3"/>
    <b v="0"/>
    <n v="155807.99"/>
    <x v="0"/>
    <n v="42"/>
  </r>
  <r>
    <n v="1400"/>
    <s v="HOMBRE"/>
    <n v="361976.88"/>
    <s v="ASALARIADO"/>
    <s v="SECTOR PRIVADO"/>
    <s v="SI"/>
    <s v="NO"/>
    <x v="0"/>
    <n v="48"/>
    <n v="-0.36443468694662762"/>
    <b v="0"/>
    <n v="0.43006179724811616"/>
    <b v="0"/>
    <n v="361976.88"/>
    <x v="0"/>
    <n v="48"/>
  </r>
  <r>
    <n v="1401"/>
    <s v="HOMBRE"/>
    <n v="573500"/>
    <s v="ASALARIADO"/>
    <s v="SECTOR PRIVADO"/>
    <s v="SI"/>
    <s v="NO"/>
    <x v="0"/>
    <n v="26"/>
    <n v="-0.103617807408175"/>
    <b v="0"/>
    <n v="-1.1225954644489089"/>
    <b v="0"/>
    <n v="573500"/>
    <x v="0"/>
    <n v="26"/>
  </r>
  <r>
    <n v="1402"/>
    <s v="HOMBRE"/>
    <n v="180000"/>
    <s v="ASALARIADO"/>
    <s v="SECTOR PRIVADO"/>
    <s v="SI"/>
    <s v="NO"/>
    <x v="1"/>
    <n v="47"/>
    <n v="-0.58881981321435395"/>
    <b v="0"/>
    <n v="0.35948646717097865"/>
    <b v="0"/>
    <n v="180000"/>
    <x v="0"/>
    <n v="47"/>
  </r>
  <r>
    <n v="1403"/>
    <s v="HOMBRE"/>
    <n v="811540"/>
    <s v="ASALARIADO"/>
    <s v="SECTOR PRIVADO"/>
    <s v="SI"/>
    <s v="NO"/>
    <x v="0"/>
    <n v="21"/>
    <n v="0.18989549745104442"/>
    <b v="0"/>
    <n v="-1.4754721148345964"/>
    <b v="0"/>
    <n v="811540"/>
    <x v="0"/>
    <n v="21"/>
  </r>
  <r>
    <n v="1404"/>
    <s v="MUJER"/>
    <n v="760842"/>
    <s v="PENSIONADOS EN SU PROPIO SISTEMA"/>
    <s v="SECTOR PUBLICO"/>
    <s v="SI"/>
    <s v="NO"/>
    <x v="0"/>
    <n v="75"/>
    <n v="0.12738273686562723"/>
    <b v="0"/>
    <n v="2.3355957093308288"/>
    <b v="1"/>
    <n v="760842"/>
    <x v="1"/>
    <n v="75"/>
  </r>
  <r>
    <n v="1405"/>
    <s v="HOMBRE"/>
    <n v="1255736.08"/>
    <s v="ASALARIADO"/>
    <s v="SECTOR PRIVADO"/>
    <s v="SI"/>
    <s v="NO"/>
    <x v="0"/>
    <n v="41"/>
    <n v="0.73760789640210411"/>
    <b v="0"/>
    <n v="-6.3965513291846368E-2"/>
    <b v="0"/>
    <n v="1255736.08"/>
    <x v="0"/>
    <n v="41"/>
  </r>
  <r>
    <n v="1406"/>
    <s v="HOMBRE"/>
    <n v="1146611.22"/>
    <s v="ASALARIADO"/>
    <s v="SECTOR PUBLICO"/>
    <s v="SI"/>
    <s v="NO"/>
    <x v="0"/>
    <n v="27"/>
    <n v="0.60305236665542428"/>
    <b v="0"/>
    <n v="-1.0520201343717714"/>
    <b v="0"/>
    <n v="1146611.22"/>
    <x v="0"/>
    <n v="27"/>
  </r>
  <r>
    <n v="1407"/>
    <s v="HOMBRE"/>
    <n v="1497172.49"/>
    <s v="ASALARIADO"/>
    <s v="SECTOR PUBLICO"/>
    <s v="SI"/>
    <s v="NO"/>
    <x v="0"/>
    <n v="47"/>
    <n v="1.0353091172576137"/>
    <b v="0"/>
    <n v="0.35948646717097865"/>
    <b v="0"/>
    <n v="1497172.49"/>
    <x v="0"/>
    <n v="47"/>
  </r>
  <r>
    <n v="1408"/>
    <s v="HOMBRE"/>
    <n v="1372847.55"/>
    <s v="ASALARIADO"/>
    <s v="SECTOR PUBLICO"/>
    <s v="SI"/>
    <s v="NO"/>
    <x v="0"/>
    <n v="56"/>
    <n v="0.8820112512862468"/>
    <b v="0"/>
    <n v="0.99466443786521619"/>
    <b v="0"/>
    <n v="1372847.55"/>
    <x v="0"/>
    <n v="56"/>
  </r>
  <r>
    <n v="1409"/>
    <s v="MUJER"/>
    <n v="830543"/>
    <s v="ASALARIADO"/>
    <s v="SECTOR PUBLICO"/>
    <s v="SI"/>
    <s v="NO"/>
    <x v="1"/>
    <n v="39"/>
    <n v="0.21332699355354715"/>
    <b v="0"/>
    <n v="-0.20511617344612137"/>
    <b v="0"/>
    <n v="830543"/>
    <x v="0"/>
    <n v="39"/>
  </r>
  <r>
    <n v="1410"/>
    <s v="HOMBRE"/>
    <n v="650897.42000000004"/>
    <s v="ASALARIADO"/>
    <s v="SECTOR PRIVADO"/>
    <s v="SI"/>
    <s v="NO"/>
    <x v="0"/>
    <n v="38"/>
    <n v="-8.1835420251424942E-3"/>
    <b v="0"/>
    <n v="-0.27569150352325889"/>
    <b v="0"/>
    <n v="650897.42000000004"/>
    <x v="0"/>
    <n v="38"/>
  </r>
  <r>
    <n v="1411"/>
    <s v="HOMBRE"/>
    <n v="463597.72"/>
    <s v="ASALARIADO"/>
    <s v="SECTOR PRIVADO"/>
    <s v="SI"/>
    <s v="SI"/>
    <x v="0"/>
    <n v="47"/>
    <n v="-0.2391319286246231"/>
    <b v="0"/>
    <n v="0.35948646717097865"/>
    <b v="0"/>
    <n v="463597.72"/>
    <x v="0"/>
    <n v="47"/>
  </r>
  <r>
    <n v="1412"/>
    <s v="MUJER"/>
    <n v="297050"/>
    <s v="ASEGURADO VOLUNTARIO"/>
    <s v="SECTOR PRIVADO"/>
    <s v="SI"/>
    <s v="NO"/>
    <x v="0"/>
    <n v="31"/>
    <n v="-0.44449225341864051"/>
    <b v="0"/>
    <n v="-0.7697188140632214"/>
    <b v="0"/>
    <n v="297050"/>
    <x v="2"/>
    <n v="31"/>
  </r>
  <r>
    <n v="1413"/>
    <s v="HOMBRE"/>
    <n v="297110"/>
    <s v="ASEGURADO VOLUNTARIO"/>
    <s v="SECTOR PRIVADO"/>
    <s v="SI"/>
    <s v="NO"/>
    <x v="0"/>
    <n v="36"/>
    <n v="-0.44441827090187208"/>
    <b v="0"/>
    <n v="-0.41684216367753391"/>
    <b v="0"/>
    <n v="297110"/>
    <x v="2"/>
    <n v="36"/>
  </r>
  <r>
    <n v="1414"/>
    <s v="MUJER"/>
    <n v="297045"/>
    <s v="ASEGURADO VOLUNTARIO"/>
    <s v="SECTOR PRIVADO"/>
    <s v="SI"/>
    <s v="NO"/>
    <x v="0"/>
    <n v="33"/>
    <n v="-0.44449841862837125"/>
    <b v="0"/>
    <n v="-0.62856815390894638"/>
    <b v="0"/>
    <n v="297045"/>
    <x v="2"/>
    <n v="33"/>
  </r>
  <r>
    <n v="1415"/>
    <s v="MUJER"/>
    <n v="278030"/>
    <s v="CONVENIOS ESPECIALES DE TRABAJADORES INDEPENDIENTES"/>
    <s v="SECTOR PRIVADO"/>
    <s v="SI"/>
    <s v="NO"/>
    <x v="0"/>
    <n v="35"/>
    <n v="-0.46794471123422759"/>
    <b v="0"/>
    <n v="-0.48741749375467142"/>
    <b v="0"/>
    <n v="278030"/>
    <x v="4"/>
    <n v="35"/>
  </r>
  <r>
    <n v="1416"/>
    <s v="MUJER"/>
    <n v="11580185.98"/>
    <s v="ASALARIADO"/>
    <s v="SECTOR PRIVADO"/>
    <s v="SI"/>
    <s v="NO"/>
    <x v="0"/>
    <n v="46"/>
    <n v="13.468087693925368"/>
    <b v="1"/>
    <n v="0.28891113709384114"/>
    <b v="0"/>
    <n v="11580185.98"/>
    <x v="0"/>
    <n v="46"/>
  </r>
  <r>
    <n v="1417"/>
    <s v="HOMBRE"/>
    <n v="2007029.76"/>
    <s v="ASALARIADO"/>
    <s v="SECTOR PUBLICO"/>
    <s v="SI"/>
    <s v="NO"/>
    <x v="0"/>
    <n v="54"/>
    <n v="1.6639845177121564"/>
    <b v="0"/>
    <n v="0.85351377771094117"/>
    <b v="0"/>
    <n v="2007029.76"/>
    <x v="0"/>
    <n v="54"/>
  </r>
  <r>
    <n v="1418"/>
    <s v="HOMBRE"/>
    <n v="740237.33"/>
    <s v="ASALARIADO"/>
    <s v="SECTOR PUBLICO"/>
    <s v="SI"/>
    <s v="NO"/>
    <x v="0"/>
    <n v="52"/>
    <n v="0.10197631446925005"/>
    <b v="0"/>
    <n v="0.71236311755666615"/>
    <b v="0"/>
    <n v="740237.33"/>
    <x v="0"/>
    <n v="52"/>
  </r>
  <r>
    <n v="1419"/>
    <s v="HOMBRE"/>
    <n v="140000"/>
    <s v="ASALARIADO"/>
    <s v="SECTOR PRIVADO"/>
    <s v="SI"/>
    <s v="NO"/>
    <x v="0"/>
    <n v="42"/>
    <n v="-0.63814149105996298"/>
    <b v="0"/>
    <n v="6.6098167852911317E-3"/>
    <b v="0"/>
    <n v="140000"/>
    <x v="0"/>
    <n v="42"/>
  </r>
  <r>
    <n v="1420"/>
    <s v="MUJER"/>
    <n v="300018"/>
    <s v="TRABAJADOR INDEPENDIENTE"/>
    <s v="SECTOR PRIVADO"/>
    <s v="SI"/>
    <s v="NO"/>
    <x v="1"/>
    <n v="58"/>
    <n v="-0.44083258492249633"/>
    <b v="0"/>
    <n v="1.1358150980194912"/>
    <b v="0"/>
    <n v="300018"/>
    <x v="3"/>
    <n v="58"/>
  </r>
  <r>
    <n v="1421"/>
    <s v="MUJER"/>
    <n v="297045"/>
    <s v="ASEGURADO VOLUNTARIO"/>
    <s v="SECTOR PRIVADO"/>
    <s v="SI"/>
    <s v="NO"/>
    <x v="1"/>
    <n v="27"/>
    <n v="-0.44449841862837125"/>
    <b v="0"/>
    <n v="-1.0520201343717714"/>
    <b v="0"/>
    <n v="297045"/>
    <x v="2"/>
    <n v="27"/>
  </r>
  <r>
    <n v="1422"/>
    <s v="HOMBRE"/>
    <n v="266625"/>
    <s v="ASALARIADO"/>
    <s v="SECTOR PRIVADO"/>
    <s v="SI"/>
    <s v="NO"/>
    <x v="0"/>
    <n v="50"/>
    <n v="-0.48200755462995692"/>
    <b v="0"/>
    <n v="0.57121245740239113"/>
    <b v="0"/>
    <n v="266625"/>
    <x v="0"/>
    <n v="50"/>
  </r>
  <r>
    <n v="1423"/>
    <s v="HOMBRE"/>
    <n v="282305"/>
    <s v="TRABAJADOR INDEPENDIENTE"/>
    <s v="SECTOR PRIVADO"/>
    <s v="SI"/>
    <s v="NO"/>
    <x v="1"/>
    <n v="34"/>
    <n v="-0.46267345691447814"/>
    <b v="0"/>
    <n v="-0.55799282383180893"/>
    <b v="0"/>
    <n v="282305"/>
    <x v="3"/>
    <n v="34"/>
  </r>
  <r>
    <n v="1424"/>
    <s v="HOMBRE"/>
    <n v="574141.48"/>
    <s v="ASALARIADO"/>
    <s v="SECTOR PRIVADO"/>
    <s v="SI"/>
    <s v="NO"/>
    <x v="0"/>
    <n v="22"/>
    <n v="-0.102826835660565"/>
    <b v="0"/>
    <n v="-1.4048967847574589"/>
    <b v="0"/>
    <n v="574141.48"/>
    <x v="0"/>
    <n v="22"/>
  </r>
  <r>
    <n v="1425"/>
    <s v="MUJER"/>
    <n v="2072167"/>
    <s v="PENSIONADOS EN SU PROPIO SISTEMA"/>
    <s v="SECTOR PUBLICO"/>
    <s v="SI"/>
    <s v="NO"/>
    <x v="0"/>
    <n v="67"/>
    <n v="1.7443014668879593"/>
    <b v="0"/>
    <n v="1.7709930687137287"/>
    <b v="0"/>
    <n v="2072167"/>
    <x v="1"/>
    <n v="67"/>
  </r>
  <r>
    <n v="1426"/>
    <s v="HOMBRE"/>
    <n v="278030"/>
    <s v="CONVENIOS ESPECIALES DE TRABAJADORES INDEPENDIENTES"/>
    <s v="SECTOR PRIVADO"/>
    <s v="SI"/>
    <s v="NO"/>
    <x v="0"/>
    <n v="56"/>
    <n v="-0.46794471123422759"/>
    <b v="0"/>
    <n v="0.99466443786521619"/>
    <b v="0"/>
    <n v="278030"/>
    <x v="4"/>
    <n v="56"/>
  </r>
  <r>
    <n v="1427"/>
    <s v="MUJER"/>
    <n v="2166746.5"/>
    <s v="ASALARIADO"/>
    <s v="SECTOR PUBLICO"/>
    <s v="SI"/>
    <s v="NO"/>
    <x v="0"/>
    <n v="32"/>
    <n v="1.8609219576329288"/>
    <b v="0"/>
    <n v="-0.69914348398608395"/>
    <b v="0"/>
    <n v="2166746.5"/>
    <x v="0"/>
    <n v="32"/>
  </r>
  <r>
    <n v="1428"/>
    <s v="MUJER"/>
    <n v="532257.68999999994"/>
    <s v="ASALARIADO"/>
    <s v="SECTOR PRIVADO"/>
    <s v="SI"/>
    <s v="NO"/>
    <x v="0"/>
    <n v="42"/>
    <n v="-0.15447130559389358"/>
    <b v="0"/>
    <n v="6.6098167852911317E-3"/>
    <b v="0"/>
    <n v="532257.68999999994"/>
    <x v="0"/>
    <n v="42"/>
  </r>
  <r>
    <n v="1429"/>
    <s v="HOMBRE"/>
    <n v="2762536.65"/>
    <s v="ASALARIADO"/>
    <s v="SECTOR PRIVADO"/>
    <s v="SI"/>
    <s v="SI"/>
    <x v="0"/>
    <n v="42"/>
    <n v="2.5955562036801059"/>
    <b v="1"/>
    <n v="6.6098167852911317E-3"/>
    <b v="0"/>
    <n v="2762536.65"/>
    <x v="0"/>
    <n v="42"/>
  </r>
  <r>
    <n v="1430"/>
    <s v="MUJER"/>
    <n v="278030"/>
    <s v="CONVENIOS ESPECIALES DE TRABAJADORES INDEPENDIENTES"/>
    <s v="SECTOR PRIVADO"/>
    <s v="SI"/>
    <s v="NO"/>
    <x v="0"/>
    <n v="60"/>
    <n v="-0.46794471123422759"/>
    <b v="0"/>
    <n v="1.2769657581737661"/>
    <b v="0"/>
    <n v="278030"/>
    <x v="4"/>
    <n v="60"/>
  </r>
  <r>
    <n v="1431"/>
    <s v="HOMBRE"/>
    <n v="437183.54"/>
    <s v="ASALARIADO"/>
    <s v="SECTOR PRIVADO"/>
    <s v="SI"/>
    <s v="NO"/>
    <x v="0"/>
    <n v="46"/>
    <n v="-0.27170172053752134"/>
    <b v="0"/>
    <n v="0.28891113709384114"/>
    <b v="0"/>
    <n v="437183.54"/>
    <x v="0"/>
    <n v="46"/>
  </r>
  <r>
    <n v="1432"/>
    <s v="HOMBRE"/>
    <n v="417623.03"/>
    <s v="ASALARIADO"/>
    <s v="SECTOR PRIVADO"/>
    <s v="SI"/>
    <s v="NO"/>
    <x v="0"/>
    <n v="27"/>
    <n v="-0.29582064985541662"/>
    <b v="0"/>
    <n v="-1.0520201343717714"/>
    <b v="0"/>
    <n v="417623.03"/>
    <x v="0"/>
    <n v="27"/>
  </r>
  <r>
    <n v="1433"/>
    <s v="MUJER"/>
    <n v="170502"/>
    <s v="ASALARIADO"/>
    <s v="SECTOR PRIVADO"/>
    <s v="SI"/>
    <s v="NO"/>
    <x v="0"/>
    <n v="47"/>
    <n v="-0.6005312456187939"/>
    <b v="0"/>
    <n v="0.35948646717097865"/>
    <b v="0"/>
    <n v="170502"/>
    <x v="0"/>
    <n v="47"/>
  </r>
  <r>
    <n v="1434"/>
    <s v="HOMBRE"/>
    <n v="573826"/>
    <s v="TRABAJADOR INDEPENDIENTE"/>
    <s v="SECTOR PRIVADO"/>
    <s v="SI"/>
    <s v="NO"/>
    <x v="1"/>
    <n v="61"/>
    <n v="-0.10321583573373329"/>
    <b v="0"/>
    <n v="1.3475410882509038"/>
    <b v="0"/>
    <n v="573826"/>
    <x v="3"/>
    <n v="61"/>
  </r>
  <r>
    <n v="1435"/>
    <s v="MUJER"/>
    <n v="297045"/>
    <s v="ASEGURADO VOLUNTARIO"/>
    <s v="SECTOR PRIVADO"/>
    <s v="SI"/>
    <s v="NO"/>
    <x v="1"/>
    <n v="23"/>
    <n v="-0.44449841862837125"/>
    <b v="0"/>
    <n v="-1.3343214546803215"/>
    <b v="0"/>
    <n v="297045"/>
    <x v="2"/>
    <n v="23"/>
  </r>
  <r>
    <n v="1436"/>
    <s v="HOMBRE"/>
    <n v="406190.91"/>
    <s v="ASALARIADO"/>
    <s v="SECTOR PUBLICO"/>
    <s v="SI"/>
    <s v="SI"/>
    <x v="0"/>
    <n v="22"/>
    <n v="-0.30991693334872528"/>
    <b v="0"/>
    <n v="-1.4048967847574589"/>
    <b v="0"/>
    <n v="406190.91"/>
    <x v="0"/>
    <n v="22"/>
  </r>
  <r>
    <n v="1437"/>
    <s v="HOMBRE"/>
    <n v="297046"/>
    <s v="ASEGURADO VOLUNTARIO"/>
    <s v="SECTOR PRIVADO"/>
    <s v="SI"/>
    <s v="SI"/>
    <x v="0"/>
    <n v="44"/>
    <n v="-0.44449718558642509"/>
    <b v="0"/>
    <n v="0.14776047693956615"/>
    <b v="0"/>
    <n v="297046"/>
    <x v="2"/>
    <n v="44"/>
  </r>
  <r>
    <n v="1438"/>
    <s v="MUJER"/>
    <n v="313897"/>
    <s v="ASALARIADO"/>
    <s v="SECTOR PUBLICO"/>
    <s v="SI"/>
    <s v="NO"/>
    <x v="1"/>
    <n v="31"/>
    <n v="-0.42371919575201611"/>
    <b v="0"/>
    <n v="-0.7697188140632214"/>
    <b v="0"/>
    <n v="313897"/>
    <x v="0"/>
    <n v="31"/>
  </r>
  <r>
    <n v="1439"/>
    <s v="MUJER"/>
    <n v="496170"/>
    <s v="ASALARIADO"/>
    <s v="SECTOR PRIVADO"/>
    <s v="SI"/>
    <s v="SI"/>
    <x v="0"/>
    <n v="28"/>
    <n v="-0.19896894110319868"/>
    <b v="0"/>
    <n v="-0.98144480429463388"/>
    <b v="0"/>
    <n v="496170"/>
    <x v="0"/>
    <n v="28"/>
  </r>
  <r>
    <n v="1440"/>
    <s v="HOMBRE"/>
    <n v="952596"/>
    <s v="ASALARIADO"/>
    <s v="SECTOR PRIVADO"/>
    <s v="SI"/>
    <s v="NO"/>
    <x v="0"/>
    <n v="61"/>
    <n v="0.36382346220580014"/>
    <b v="0"/>
    <n v="1.3475410882509038"/>
    <b v="0"/>
    <n v="952596"/>
    <x v="0"/>
    <n v="61"/>
  </r>
  <r>
    <n v="1441"/>
    <s v="MUJER"/>
    <n v="644244"/>
    <s v="ASALARIADO"/>
    <s v="SECTOR PRIVADO"/>
    <s v="SI"/>
    <s v="NO"/>
    <x v="0"/>
    <n v="25"/>
    <n v="-1.6387487970430849E-2"/>
    <b v="0"/>
    <n v="-1.1931707945260464"/>
    <b v="0"/>
    <n v="644244"/>
    <x v="0"/>
    <n v="25"/>
  </r>
  <r>
    <n v="1442"/>
    <s v="HOMBRE"/>
    <n v="297045"/>
    <s v="ASEGURADO VOLUNTARIO"/>
    <s v="SECTOR PRIVADO"/>
    <s v="SI"/>
    <s v="NO"/>
    <x v="0"/>
    <n v="36"/>
    <n v="-0.44449841862837125"/>
    <b v="0"/>
    <n v="-0.41684216367753391"/>
    <b v="0"/>
    <n v="297045"/>
    <x v="2"/>
    <n v="36"/>
  </r>
  <r>
    <n v="1443"/>
    <s v="MUJER"/>
    <n v="297044.99"/>
    <s v="CONVENIOS ESPECIALES DE TRABAJADORES INDEPENDIENTES"/>
    <s v="SECTOR PRIVADO"/>
    <s v="SI"/>
    <s v="SI"/>
    <x v="0"/>
    <n v="56"/>
    <n v="-0.44449843095879071"/>
    <b v="0"/>
    <n v="0.99466443786521619"/>
    <b v="0"/>
    <n v="297044.99"/>
    <x v="4"/>
    <n v="56"/>
  </r>
  <r>
    <n v="1444"/>
    <s v="MUJER"/>
    <n v="1591132.4"/>
    <s v="ASALARIADO"/>
    <s v="SECTOR PUBLICO"/>
    <s v="SI"/>
    <s v="NO"/>
    <x v="0"/>
    <n v="51"/>
    <n v="1.1511656275431739"/>
    <b v="0"/>
    <n v="0.64178778747952869"/>
    <b v="0"/>
    <n v="1591132.4"/>
    <x v="0"/>
    <n v="51"/>
  </r>
  <r>
    <n v="1445"/>
    <s v="HOMBRE"/>
    <n v="130000"/>
    <s v="ASALARIADO"/>
    <s v="SECTOR PRIVADO"/>
    <s v="SI"/>
    <s v="SI"/>
    <x v="0"/>
    <n v="40"/>
    <n v="-0.65047191052136533"/>
    <b v="0"/>
    <n v="-0.13454084336898386"/>
    <b v="0"/>
    <n v="130000"/>
    <x v="0"/>
    <n v="40"/>
  </r>
  <r>
    <n v="1446"/>
    <s v="HOMBRE"/>
    <n v="868191.39"/>
    <s v="ASALARIADO"/>
    <s v="SECTOR PRIVADO"/>
    <s v="SI"/>
    <s v="NO"/>
    <x v="0"/>
    <n v="30"/>
    <n v="0.2597490376281934"/>
    <b v="0"/>
    <n v="-0.84029414414035897"/>
    <b v="0"/>
    <n v="868191.39"/>
    <x v="0"/>
    <n v="30"/>
  </r>
  <r>
    <n v="1447"/>
    <s v="MUJER"/>
    <n v="122313.33"/>
    <s v="ASALARIADO"/>
    <s v="SECTOR PRIVADO"/>
    <s v="SI"/>
    <s v="NO"/>
    <x v="0"/>
    <n v="42"/>
    <n v="-0.65994989705750307"/>
    <b v="0"/>
    <n v="6.6098167852911317E-3"/>
    <b v="0"/>
    <n v="122313.33"/>
    <x v="0"/>
    <n v="42"/>
  </r>
  <r>
    <n v="1448"/>
    <s v="HOMBRE"/>
    <n v="337000"/>
    <s v="ASALARIADO"/>
    <s v="SECTOR PRIVADO"/>
    <s v="SI"/>
    <s v="SI"/>
    <x v="0"/>
    <n v="42"/>
    <n v="-0.3952322276703385"/>
    <b v="0"/>
    <n v="6.6098167852911317E-3"/>
    <b v="0"/>
    <n v="337000"/>
    <x v="0"/>
    <n v="42"/>
  </r>
  <r>
    <n v="1449"/>
    <s v="MUJER"/>
    <n v="1448116.5"/>
    <s v="ASALARIADO"/>
    <s v="SECTOR PUBLICO"/>
    <s v="SI"/>
    <s v="NO"/>
    <x v="0"/>
    <n v="42"/>
    <n v="0.97482102387817804"/>
    <b v="0"/>
    <n v="6.6098167852911317E-3"/>
    <b v="0"/>
    <n v="1448116.5"/>
    <x v="0"/>
    <n v="42"/>
  </r>
  <r>
    <n v="1450"/>
    <s v="MUJER"/>
    <n v="327716"/>
    <s v="ASEGURADO VOLUNTARIO"/>
    <s v="SECTOR PRIVADO"/>
    <s v="SI"/>
    <s v="NO"/>
    <x v="0"/>
    <n v="40"/>
    <n v="-0.40667978909830432"/>
    <b v="0"/>
    <n v="-0.13454084336898386"/>
    <b v="0"/>
    <n v="327716"/>
    <x v="2"/>
    <n v="40"/>
  </r>
  <r>
    <n v="1451"/>
    <s v="MUJER"/>
    <n v="297044"/>
    <s v="CONVENIOS ESPECIALES DE ASEGURADOS VOLUNTARIOS"/>
    <s v="SECTOR PRIVADO"/>
    <s v="SI"/>
    <s v="NO"/>
    <x v="0"/>
    <n v="27"/>
    <n v="-0.44449965167031735"/>
    <b v="0"/>
    <n v="-1.0520201343717714"/>
    <b v="0"/>
    <n v="297044"/>
    <x v="5"/>
    <n v="27"/>
  </r>
  <r>
    <n v="1452"/>
    <s v="HOMBRE"/>
    <n v="278030"/>
    <s v="CONVENIOS ESPECIALES DE TRABAJADORES INDEPENDIENTES"/>
    <s v="SECTOR PRIVADO"/>
    <s v="SI"/>
    <s v="NO"/>
    <x v="0"/>
    <n v="48"/>
    <n v="-0.46794471123422759"/>
    <b v="0"/>
    <n v="0.43006179724811616"/>
    <b v="0"/>
    <n v="278030"/>
    <x v="4"/>
    <n v="48"/>
  </r>
  <r>
    <n v="1453"/>
    <s v="HOMBRE"/>
    <n v="477915"/>
    <s v="ASALARIADO"/>
    <s v="SECTOR PUBLICO"/>
    <s v="SI"/>
    <s v="NO"/>
    <x v="0"/>
    <n v="21"/>
    <n v="-0.22147812182998852"/>
    <b v="0"/>
    <n v="-1.4754721148345964"/>
    <b v="0"/>
    <n v="477915"/>
    <x v="0"/>
    <n v="21"/>
  </r>
  <r>
    <n v="1454"/>
    <s v="HOMBRE"/>
    <n v="5472090.3399999999"/>
    <s v="ASALARIADO"/>
    <s v="SECTOR PUBLICO"/>
    <s v="SI"/>
    <s v="NO"/>
    <x v="0"/>
    <n v="42"/>
    <n v="5.936549558769137"/>
    <b v="1"/>
    <n v="6.6098167852911317E-3"/>
    <b v="0"/>
    <n v="5472090.3399999999"/>
    <x v="0"/>
    <n v="42"/>
  </r>
  <r>
    <n v="1455"/>
    <s v="MUJER"/>
    <n v="196822.39"/>
    <s v="PENSIONADOS EN SU PROPIO SISTEMA"/>
    <s v="SECTOR PUBLICO"/>
    <s v="SI"/>
    <s v="NO"/>
    <x v="0"/>
    <n v="94"/>
    <n v="-0.56807710071002404"/>
    <b v="0"/>
    <n v="3.6765269807964414"/>
    <b v="1"/>
    <n v="196822.39"/>
    <x v="1"/>
    <n v="94"/>
  </r>
  <r>
    <n v="1456"/>
    <s v="MUJER"/>
    <n v="575000"/>
    <s v="ASALARIADO"/>
    <s v="SECTOR PRIVADO"/>
    <s v="SI"/>
    <s v="NO"/>
    <x v="1"/>
    <n v="32"/>
    <n v="-0.10176824448896467"/>
    <b v="0"/>
    <n v="-0.69914348398608395"/>
    <b v="0"/>
    <n v="575000"/>
    <x v="0"/>
    <n v="32"/>
  </r>
  <r>
    <n v="1457"/>
    <s v="MUJER"/>
    <n v="298957"/>
    <s v="ASEGURADO VOLUNTARIO"/>
    <s v="SECTOR PRIVADO"/>
    <s v="SI"/>
    <s v="NO"/>
    <x v="0"/>
    <n v="32"/>
    <n v="-0.44214084242735113"/>
    <b v="0"/>
    <n v="-0.69914348398608395"/>
    <b v="0"/>
    <n v="298957"/>
    <x v="2"/>
    <n v="32"/>
  </r>
  <r>
    <n v="1458"/>
    <s v="MUJER"/>
    <n v="75294.7"/>
    <s v="ASALARIADO"/>
    <s v="SECTOR PRIVADO"/>
    <s v="SI"/>
    <s v="NO"/>
    <x v="0"/>
    <n v="25"/>
    <n v="-0.71792584009755023"/>
    <b v="0"/>
    <n v="-1.1931707945260464"/>
    <b v="0"/>
    <n v="75294.7"/>
    <x v="0"/>
    <n v="25"/>
  </r>
  <r>
    <n v="1459"/>
    <s v="HOMBRE"/>
    <n v="278030"/>
    <s v="CONVENIOS ESPECIALES DE TRABAJADORES INDEPENDIENTES"/>
    <s v="SECTOR PRIVADO"/>
    <s v="SI"/>
    <s v="NO"/>
    <x v="0"/>
    <n v="61"/>
    <n v="-0.46794471123422759"/>
    <b v="0"/>
    <n v="1.3475410882509038"/>
    <b v="0"/>
    <n v="278030"/>
    <x v="4"/>
    <n v="61"/>
  </r>
  <r>
    <n v="1460"/>
    <s v="MUJER"/>
    <n v="278030.99"/>
    <s v="CONVENIOS ESPECIALES DE TRABAJADORES INDEPENDIENTES"/>
    <s v="SECTOR PRIVADO"/>
    <s v="SI"/>
    <s v="NO"/>
    <x v="0"/>
    <n v="34"/>
    <n v="-0.46794349052270096"/>
    <b v="0"/>
    <n v="-0.55799282383180893"/>
    <b v="0"/>
    <n v="278030.99"/>
    <x v="4"/>
    <n v="34"/>
  </r>
  <r>
    <n v="1461"/>
    <s v="MUJER"/>
    <n v="791499.02"/>
    <s v="ASALARIADO"/>
    <s v="SECTOR PRIVADO"/>
    <s v="SI"/>
    <s v="NO"/>
    <x v="0"/>
    <n v="29"/>
    <n v="0.16518412846928709"/>
    <b v="0"/>
    <n v="-0.91086947421749642"/>
    <b v="0"/>
    <n v="791499.02"/>
    <x v="0"/>
    <n v="29"/>
  </r>
  <r>
    <n v="1462"/>
    <s v="HOMBRE"/>
    <n v="371304"/>
    <s v="TRABAJADOR INDEPENDIENTE"/>
    <s v="SECTOR PRIVADO"/>
    <s v="SI"/>
    <s v="NO"/>
    <x v="1"/>
    <n v="37"/>
    <n v="-0.35293395674994416"/>
    <b v="0"/>
    <n v="-0.3462668336003964"/>
    <b v="0"/>
    <n v="371304"/>
    <x v="3"/>
    <n v="37"/>
  </r>
  <r>
    <n v="1463"/>
    <s v="MUJER"/>
    <n v="1611870.5"/>
    <s v="ASALARIADO"/>
    <s v="SECTOR PUBLICO"/>
    <s v="SI"/>
    <s v="NO"/>
    <x v="0"/>
    <n v="33"/>
    <n v="1.1767365747264247"/>
    <b v="0"/>
    <n v="-0.62856815390894638"/>
    <b v="0"/>
    <n v="1611870.5"/>
    <x v="0"/>
    <n v="33"/>
  </r>
  <r>
    <n v="1464"/>
    <s v="HOMBRE"/>
    <n v="771947.42"/>
    <s v="ASALARIADO"/>
    <s v="SECTOR PRIVADO"/>
    <s v="SI"/>
    <s v="NO"/>
    <x v="0"/>
    <n v="40"/>
    <n v="0.14107618555513188"/>
    <b v="0"/>
    <n v="-0.13454084336898386"/>
    <b v="0"/>
    <n v="771947.42"/>
    <x v="0"/>
    <n v="40"/>
  </r>
  <r>
    <n v="1465"/>
    <s v="HOMBRE"/>
    <n v="278030"/>
    <s v="CONVENIOS ESPECIALES DE TRABAJADORES INDEPENDIENTES"/>
    <s v="SECTOR PRIVADO"/>
    <s v="SI"/>
    <s v="NO"/>
    <x v="0"/>
    <n v="53"/>
    <n v="-0.46794471123422759"/>
    <b v="0"/>
    <n v="0.78293844763380371"/>
    <b v="0"/>
    <n v="278030"/>
    <x v="4"/>
    <n v="53"/>
  </r>
  <r>
    <n v="1466"/>
    <s v="MUJER"/>
    <n v="1358025.5"/>
    <s v="ASALARIADO"/>
    <s v="SECTOR PUBLICO"/>
    <s v="SI"/>
    <s v="NO"/>
    <x v="0"/>
    <n v="32"/>
    <n v="0.86373504190845896"/>
    <b v="0"/>
    <n v="-0.69914348398608395"/>
    <b v="0"/>
    <n v="1358025.5"/>
    <x v="0"/>
    <n v="32"/>
  </r>
  <r>
    <n v="1467"/>
    <s v="HOMBRE"/>
    <n v="1049700.32"/>
    <s v="ASALARIADO"/>
    <s v="SECTOR PRIVADO"/>
    <s v="SI"/>
    <s v="NO"/>
    <x v="0"/>
    <n v="37"/>
    <n v="0.48355716191722353"/>
    <b v="0"/>
    <n v="-0.3462668336003964"/>
    <b v="0"/>
    <n v="1049700.32"/>
    <x v="0"/>
    <n v="37"/>
  </r>
  <r>
    <n v="1468"/>
    <s v="HOMBRE"/>
    <n v="311173"/>
    <s v="TRABAJADOR INDEPENDIENTE"/>
    <s v="SECTOR PRIVADO"/>
    <s v="SI"/>
    <s v="NO"/>
    <x v="1"/>
    <n v="33"/>
    <n v="-0.42707800201330209"/>
    <b v="0"/>
    <n v="-0.62856815390894638"/>
    <b v="0"/>
    <n v="311173"/>
    <x v="3"/>
    <n v="33"/>
  </r>
  <r>
    <n v="1469"/>
    <s v="HOMBRE"/>
    <n v="266800"/>
    <s v="ASALARIADO"/>
    <s v="SECTOR PRIVADO"/>
    <s v="SI"/>
    <s v="NO"/>
    <x v="0"/>
    <n v="44"/>
    <n v="-0.48179177228938236"/>
    <b v="0"/>
    <n v="0.14776047693956615"/>
    <b v="0"/>
    <n v="266800"/>
    <x v="0"/>
    <n v="44"/>
  </r>
  <r>
    <n v="1470"/>
    <s v="HOMBRE"/>
    <n v="196925"/>
    <s v="ASALARIADO"/>
    <s v="SECTOR PRIVADO"/>
    <s v="SI"/>
    <s v="NO"/>
    <x v="1"/>
    <n v="22"/>
    <n v="-0.56795057827593065"/>
    <b v="0"/>
    <n v="-1.4048967847574589"/>
    <b v="0"/>
    <n v="196925"/>
    <x v="0"/>
    <n v="22"/>
  </r>
  <r>
    <n v="1471"/>
    <s v="HOMBRE"/>
    <n v="342027"/>
    <s v="ASALARIADO"/>
    <s v="SECTOR PRIVADO"/>
    <s v="SI"/>
    <s v="SI"/>
    <x v="0"/>
    <n v="61"/>
    <n v="-0.38903372580709156"/>
    <b v="0"/>
    <n v="1.3475410882509038"/>
    <b v="0"/>
    <n v="342027"/>
    <x v="0"/>
    <n v="61"/>
  </r>
  <r>
    <n v="1472"/>
    <s v="MUJER"/>
    <n v="1104062"/>
    <s v="PENSIONADOS EN SU PROPIO SISTEMA"/>
    <s v="SECTOR PUBLICO"/>
    <s v="SI"/>
    <s v="NO"/>
    <x v="0"/>
    <n v="91"/>
    <n v="0.55058739361987563"/>
    <b v="0"/>
    <n v="3.464800990565029"/>
    <b v="1"/>
    <n v="1104062"/>
    <x v="1"/>
    <n v="91"/>
  </r>
  <r>
    <n v="1473"/>
    <s v="HOMBRE"/>
    <n v="155880"/>
    <s v="ASALARIADO"/>
    <s v="SECTOR PRIVADO"/>
    <s v="SI"/>
    <s v="NO"/>
    <x v="0"/>
    <n v="36"/>
    <n v="-0.61856078495525624"/>
    <b v="0"/>
    <n v="-0.41684216367753391"/>
    <b v="0"/>
    <n v="155880"/>
    <x v="0"/>
    <n v="36"/>
  </r>
  <r>
    <n v="1474"/>
    <s v="HOMBRE"/>
    <n v="297046"/>
    <s v="ASEGURADO VOLUNTARIO"/>
    <s v="SECTOR PRIVADO"/>
    <s v="SI"/>
    <s v="NO"/>
    <x v="0"/>
    <n v="51"/>
    <n v="-0.44449718558642509"/>
    <b v="0"/>
    <n v="0.64178778747952869"/>
    <b v="0"/>
    <n v="297046"/>
    <x v="2"/>
    <n v="51"/>
  </r>
  <r>
    <n v="1475"/>
    <s v="HOMBRE"/>
    <n v="338166"/>
    <s v="TRABAJADOR INDEPENDIENTE"/>
    <s v="SECTOR PRIVADO"/>
    <s v="SI"/>
    <s v="NO"/>
    <x v="0"/>
    <n v="56"/>
    <n v="-0.39379450076113898"/>
    <b v="0"/>
    <n v="0.99466443786521619"/>
    <b v="0"/>
    <n v="338166"/>
    <x v="3"/>
    <n v="56"/>
  </r>
  <r>
    <n v="1476"/>
    <s v="HOMBRE"/>
    <n v="650000"/>
    <s v="ASALARIADO"/>
    <s v="SECTOR PRIVADO"/>
    <s v="SI"/>
    <s v="NO"/>
    <x v="1"/>
    <n v="31"/>
    <n v="-9.2900985284477076E-3"/>
    <b v="0"/>
    <n v="-0.7697188140632214"/>
    <b v="0"/>
    <n v="650000"/>
    <x v="0"/>
    <n v="31"/>
  </r>
  <r>
    <n v="1477"/>
    <s v="HOMBRE"/>
    <n v="490638.83"/>
    <s v="ASALARIADO"/>
    <s v="SECTOR PUBLICO"/>
    <s v="SI"/>
    <s v="NO"/>
    <x v="0"/>
    <n v="55"/>
    <n v="-0.2057891057244311"/>
    <b v="0"/>
    <n v="0.92408910778807873"/>
    <b v="0"/>
    <n v="490638.83"/>
    <x v="0"/>
    <n v="55"/>
  </r>
  <r>
    <n v="1478"/>
    <s v="MUJER"/>
    <n v="432363"/>
    <s v="PENSIONADOS EN SU PROPIO SISTEMA"/>
    <s v="SECTOR PUBLICO"/>
    <s v="SI"/>
    <s v="NO"/>
    <x v="0"/>
    <n v="80"/>
    <n v="-0.27764564856056811"/>
    <b v="0"/>
    <n v="2.6884723597165161"/>
    <b v="1"/>
    <n v="432363"/>
    <x v="1"/>
    <n v="80"/>
  </r>
  <r>
    <n v="1479"/>
    <s v="HOMBRE"/>
    <n v="360420"/>
    <s v="TRABAJADOR INDEPENDIENTE"/>
    <s v="SECTOR PRIVADO"/>
    <s v="SI"/>
    <s v="NO"/>
    <x v="1"/>
    <n v="32"/>
    <n v="-0.36635438529173436"/>
    <b v="0"/>
    <n v="-0.69914348398608395"/>
    <b v="0"/>
    <n v="360420"/>
    <x v="3"/>
    <n v="32"/>
  </r>
  <r>
    <n v="1480"/>
    <s v="HOMBRE"/>
    <n v="351670.01"/>
    <s v="ASALARIADO"/>
    <s v="SECTOR PRIVADO"/>
    <s v="SI"/>
    <s v="NO"/>
    <x v="0"/>
    <n v="21"/>
    <n v="-0.37714348999004188"/>
    <b v="0"/>
    <n v="-1.4754721148345964"/>
    <b v="0"/>
    <n v="351670.01"/>
    <x v="0"/>
    <n v="21"/>
  </r>
  <r>
    <n v="1481"/>
    <s v="MUJER"/>
    <n v="528606.29"/>
    <s v="ASALARIADO"/>
    <s v="SECTOR PUBLICO"/>
    <s v="SI"/>
    <s v="NO"/>
    <x v="0"/>
    <n v="29"/>
    <n v="-0.1589736349560299"/>
    <b v="0"/>
    <n v="-0.91086947421749642"/>
    <b v="0"/>
    <n v="528606.29"/>
    <x v="0"/>
    <n v="29"/>
  </r>
  <r>
    <n v="1482"/>
    <s v="MUJER"/>
    <n v="2398731.5"/>
    <s v="ASALARIADO"/>
    <s v="SECTOR PUBLICO"/>
    <s v="SI"/>
    <s v="NO"/>
    <x v="0"/>
    <n v="29"/>
    <n v="2.1469691935082693"/>
    <b v="1"/>
    <n v="-0.91086947421749642"/>
    <b v="0"/>
    <n v="2398731.5"/>
    <x v="0"/>
    <n v="29"/>
  </r>
  <r>
    <n v="1483"/>
    <s v="HOMBRE"/>
    <n v="327400"/>
    <s v="ASALARIADO"/>
    <s v="SECTOR PRIVADO"/>
    <s v="SI"/>
    <s v="NO"/>
    <x v="0"/>
    <n v="21"/>
    <n v="-0.40706943035328463"/>
    <b v="0"/>
    <n v="-1.4754721148345964"/>
    <b v="0"/>
    <n v="327400"/>
    <x v="0"/>
    <n v="21"/>
  </r>
  <r>
    <n v="1484"/>
    <s v="MUJER"/>
    <n v="228749"/>
    <s v="ASALARIADO"/>
    <s v="SECTOR PUBLICO"/>
    <s v="SI"/>
    <s v="NO"/>
    <x v="1"/>
    <n v="56"/>
    <n v="-0.52871025138196415"/>
    <b v="0"/>
    <n v="0.99466443786521619"/>
    <b v="0"/>
    <n v="228749"/>
    <x v="0"/>
    <n v="56"/>
  </r>
  <r>
    <n v="1485"/>
    <s v="MUJER"/>
    <n v="1139623"/>
    <s v="PENSIONADOS EN SU PROPIO SISTEMA"/>
    <s v="SECTOR PUBLICO"/>
    <s v="SI"/>
    <s v="NO"/>
    <x v="0"/>
    <n v="78"/>
    <n v="0.59443559826656822"/>
    <b v="0"/>
    <n v="2.5473216995622412"/>
    <b v="1"/>
    <n v="1139623"/>
    <x v="1"/>
    <n v="78"/>
  </r>
  <r>
    <n v="1486"/>
    <s v="HOMBRE"/>
    <n v="286145.68"/>
    <s v="ASALARIADO"/>
    <s v="SECTOR PRIVADO"/>
    <s v="SI"/>
    <s v="NO"/>
    <x v="0"/>
    <n v="51"/>
    <n v="-0.45793773737277632"/>
    <b v="0"/>
    <n v="0.64178778747952869"/>
    <b v="0"/>
    <n v="286145.68"/>
    <x v="0"/>
    <n v="51"/>
  </r>
  <r>
    <n v="1487"/>
    <s v="HOMBRE"/>
    <n v="297045"/>
    <s v="ASEGURADO VOLUNTARIO"/>
    <s v="SECTOR PRIVADO"/>
    <s v="SI"/>
    <s v="NO"/>
    <x v="0"/>
    <n v="25"/>
    <n v="-0.44449841862837125"/>
    <b v="0"/>
    <n v="-1.1931707945260464"/>
    <b v="0"/>
    <n v="297045"/>
    <x v="2"/>
    <n v="25"/>
  </r>
  <r>
    <n v="1488"/>
    <s v="HOMBRE"/>
    <n v="734252.96"/>
    <s v="ASALARIADO"/>
    <s v="SECTOR PRIVADO"/>
    <s v="SI"/>
    <s v="NO"/>
    <x v="0"/>
    <n v="60"/>
    <n v="9.4597335238026881E-2"/>
    <b v="0"/>
    <n v="1.2769657581737661"/>
    <b v="0"/>
    <n v="734252.96"/>
    <x v="0"/>
    <n v="60"/>
  </r>
  <r>
    <n v="1489"/>
    <s v="HOMBRE"/>
    <n v="592772.23"/>
    <s v="ASALARIADO"/>
    <s v="SECTOR PUBLICO"/>
    <s v="SI"/>
    <s v="NO"/>
    <x v="0"/>
    <n v="25"/>
    <n v="-7.9854339422512979E-2"/>
    <b v="0"/>
    <n v="-1.1931707945260464"/>
    <b v="0"/>
    <n v="592772.23"/>
    <x v="0"/>
    <n v="25"/>
  </r>
  <r>
    <n v="1490"/>
    <s v="HOMBRE"/>
    <n v="303333"/>
    <s v="ASALARIADO"/>
    <s v="SECTOR PRIVADO"/>
    <s v="SI"/>
    <s v="SI"/>
    <x v="0"/>
    <n v="38"/>
    <n v="-0.43674505087104148"/>
    <b v="0"/>
    <n v="-0.27569150352325889"/>
    <b v="0"/>
    <n v="303333"/>
    <x v="0"/>
    <n v="38"/>
  </r>
  <r>
    <n v="1491"/>
    <s v="HOMBRE"/>
    <n v="347135"/>
    <s v="ASEGURADO VOLUNTARIO"/>
    <s v="SECTOR PRIVADO"/>
    <s v="SI"/>
    <s v="NO"/>
    <x v="0"/>
    <n v="54"/>
    <n v="-0.38273534754620731"/>
    <b v="0"/>
    <n v="0.85351377771094117"/>
    <b v="0"/>
    <n v="347135"/>
    <x v="2"/>
    <n v="54"/>
  </r>
  <r>
    <n v="1492"/>
    <s v="HOMBRE"/>
    <n v="639148"/>
    <s v="TRABAJADOR INDEPENDIENTE"/>
    <s v="SECTOR PRIVADO"/>
    <s v="SI"/>
    <s v="NO"/>
    <x v="0"/>
    <n v="63"/>
    <n v="-2.267106972796144E-2"/>
    <b v="0"/>
    <n v="1.4886917484051787"/>
    <b v="0"/>
    <n v="639148"/>
    <x v="3"/>
    <n v="63"/>
  </r>
  <r>
    <n v="1493"/>
    <s v="HOMBRE"/>
    <n v="435801"/>
    <s v="ASALARIADO"/>
    <s v="SECTOR PRIVADO"/>
    <s v="SI"/>
    <s v="SI"/>
    <x v="0"/>
    <n v="47"/>
    <n v="-0.27340645034973798"/>
    <b v="0"/>
    <n v="0.35948646717097865"/>
    <b v="0"/>
    <n v="435801"/>
    <x v="0"/>
    <n v="47"/>
  </r>
  <r>
    <n v="1494"/>
    <s v="HOMBRE"/>
    <n v="484829.52"/>
    <s v="ASALARIADO"/>
    <s v="SECTOR PRIVADO"/>
    <s v="SI"/>
    <s v="NO"/>
    <x v="0"/>
    <n v="25"/>
    <n v="-0.212952228632563"/>
    <b v="0"/>
    <n v="-1.1931707945260464"/>
    <b v="0"/>
    <n v="484829.52"/>
    <x v="0"/>
    <n v="25"/>
  </r>
  <r>
    <n v="1495"/>
    <s v="MUJER"/>
    <n v="92366.25"/>
    <s v="ASALARIADO"/>
    <s v="SECTOR PUBLICO"/>
    <s v="SI"/>
    <s v="NO"/>
    <x v="0"/>
    <n v="23"/>
    <n v="-0.69687590286192003"/>
    <b v="0"/>
    <n v="-1.3343214546803215"/>
    <b v="0"/>
    <n v="92366.25"/>
    <x v="0"/>
    <n v="23"/>
  </r>
  <r>
    <n v="1496"/>
    <s v="MUJER"/>
    <n v="863546"/>
    <s v="ASALARIADO"/>
    <s v="SECTOR PUBLICO"/>
    <s v="SI"/>
    <s v="NO"/>
    <x v="1"/>
    <n v="31"/>
    <n v="0.25402107690201303"/>
    <b v="0"/>
    <n v="-0.7697188140632214"/>
    <b v="0"/>
    <n v="863546"/>
    <x v="0"/>
    <n v="31"/>
  </r>
  <r>
    <n v="1497"/>
    <s v="MUJER"/>
    <n v="399659"/>
    <s v="TRABAJADOR INDEPENDIENTE"/>
    <s v="SECTOR PRIVADO"/>
    <s v="SI"/>
    <s v="SI"/>
    <x v="1"/>
    <n v="46"/>
    <n v="-0.31797105236713807"/>
    <b v="0"/>
    <n v="0.28891113709384114"/>
    <b v="0"/>
    <n v="399659"/>
    <x v="3"/>
    <n v="46"/>
  </r>
  <r>
    <n v="1498"/>
    <s v="MUJER"/>
    <n v="1940476.41"/>
    <s v="ASALARIADO"/>
    <s v="SECTOR PRIVADO"/>
    <s v="SI"/>
    <s v="NO"/>
    <x v="0"/>
    <n v="34"/>
    <n v="1.5819214455060047"/>
    <b v="0"/>
    <n v="-0.55799282383180893"/>
    <b v="0"/>
    <n v="1940476.41"/>
    <x v="0"/>
    <n v="34"/>
  </r>
  <r>
    <n v="1499"/>
    <s v="MUJER"/>
    <n v="571508"/>
    <s v="ASALARIADO"/>
    <s v="SECTOR PUBLICO"/>
    <s v="SI"/>
    <s v="NO"/>
    <x v="0"/>
    <n v="29"/>
    <n v="-0.10607402696488634"/>
    <b v="0"/>
    <n v="-0.91086947421749642"/>
    <b v="0"/>
    <n v="571508"/>
    <x v="0"/>
    <n v="29"/>
  </r>
  <r>
    <n v="1500"/>
    <s v="HOMBRE"/>
    <n v="932109.37"/>
    <s v="ASALARIADO"/>
    <s v="SECTOR PRIVADO"/>
    <s v="SI"/>
    <s v="NO"/>
    <x v="0"/>
    <n v="41"/>
    <n v="0.33856258808074541"/>
    <b v="0"/>
    <n v="-6.3965513291846368E-2"/>
    <b v="0"/>
    <n v="932109.37"/>
    <x v="0"/>
    <n v="41"/>
  </r>
  <r>
    <n v="1501"/>
    <s v="HOMBRE"/>
    <n v="155000"/>
    <s v="ASALARIADO"/>
    <s v="SECTOR PRIVADO"/>
    <s v="SI"/>
    <s v="NO"/>
    <x v="1"/>
    <n v="53"/>
    <n v="-0.61964586186785964"/>
    <b v="0"/>
    <n v="0.78293844763380371"/>
    <b v="0"/>
    <n v="155000"/>
    <x v="0"/>
    <n v="53"/>
  </r>
  <r>
    <n v="1502"/>
    <s v="MUJER"/>
    <n v="859613"/>
    <s v="ASALARIADO"/>
    <s v="SECTOR PRIVADO"/>
    <s v="SI"/>
    <s v="NO"/>
    <x v="0"/>
    <n v="22"/>
    <n v="0.2491715229278435"/>
    <b v="0"/>
    <n v="-1.4048967847574589"/>
    <b v="0"/>
    <n v="859613"/>
    <x v="0"/>
    <n v="22"/>
  </r>
  <r>
    <n v="1503"/>
    <s v="MUJER"/>
    <n v="159000"/>
    <s v="ASALARIADO"/>
    <s v="SECTOR PRIVADO"/>
    <s v="SI"/>
    <s v="SI"/>
    <x v="1"/>
    <n v="49"/>
    <n v="-0.61471369408329879"/>
    <b v="0"/>
    <n v="0.50063712732525367"/>
    <b v="0"/>
    <n v="159000"/>
    <x v="0"/>
    <n v="49"/>
  </r>
  <r>
    <n v="1504"/>
    <s v="HOMBRE"/>
    <n v="540083"/>
    <s v="TRABAJADOR INDEPENDIENTE"/>
    <s v="SECTOR PRIVADO"/>
    <s v="SI"/>
    <s v="NO"/>
    <x v="1"/>
    <n v="60"/>
    <n v="-0.14482237012234295"/>
    <b v="0"/>
    <n v="1.2769657581737661"/>
    <b v="0"/>
    <n v="540083"/>
    <x v="3"/>
    <n v="60"/>
  </r>
  <r>
    <n v="1505"/>
    <s v="HOMBRE"/>
    <n v="2817770"/>
    <s v="ASALARIADO"/>
    <s v="SECTOR PUBLICO"/>
    <s v="SI"/>
    <s v="NO"/>
    <x v="0"/>
    <n v="59"/>
    <n v="2.6636612410559501"/>
    <b v="1"/>
    <n v="1.2063904280966287"/>
    <b v="0"/>
    <n v="2817770"/>
    <x v="0"/>
    <n v="59"/>
  </r>
  <r>
    <n v="1506"/>
    <s v="MUJER"/>
    <n v="688069.8"/>
    <s v="ASALARIADO"/>
    <s v="SECTOR PRIVADO"/>
    <s v="SI"/>
    <s v="SI"/>
    <x v="0"/>
    <n v="25"/>
    <n v="3.7651561752721531E-2"/>
    <b v="0"/>
    <n v="-1.1931707945260464"/>
    <b v="0"/>
    <n v="688069.8"/>
    <x v="0"/>
    <n v="25"/>
  </r>
  <r>
    <n v="1507"/>
    <s v="MUJER"/>
    <n v="361500"/>
    <s v="ASALARIADO"/>
    <s v="SECTOR PRIVADO"/>
    <s v="SI"/>
    <s v="NO"/>
    <x v="1"/>
    <n v="49"/>
    <n v="-0.36502269998990294"/>
    <b v="0"/>
    <n v="0.50063712732525367"/>
    <b v="0"/>
    <n v="361500"/>
    <x v="0"/>
    <n v="49"/>
  </r>
  <r>
    <n v="1508"/>
    <s v="MUJER"/>
    <n v="937245"/>
    <s v="TRABAJADOR INDEPENDIENTE"/>
    <s v="SECTOR PRIVADO"/>
    <s v="SI"/>
    <s v="NO"/>
    <x v="1"/>
    <n v="61"/>
    <n v="0.34489503529060156"/>
    <b v="0"/>
    <n v="1.3475410882509038"/>
    <b v="0"/>
    <n v="937245"/>
    <x v="3"/>
    <n v="61"/>
  </r>
  <r>
    <n v="1509"/>
    <s v="HOMBRE"/>
    <n v="1858320"/>
    <s v="ASALARIADO"/>
    <s v="SECTOR PRIVADO"/>
    <s v="SI"/>
    <s v="NO"/>
    <x v="0"/>
    <n v="36"/>
    <n v="1.4806191458317104"/>
    <b v="0"/>
    <n v="-0.41684216367753391"/>
    <b v="0"/>
    <n v="1858320"/>
    <x v="0"/>
    <n v="36"/>
  </r>
  <r>
    <n v="1510"/>
    <s v="HOMBRE"/>
    <n v="297046"/>
    <s v="TRABAJADOR INDEPENDIENTE"/>
    <s v="SECTOR PRIVADO"/>
    <s v="SI"/>
    <s v="SI"/>
    <x v="1"/>
    <n v="29"/>
    <n v="-0.44449718558642509"/>
    <b v="0"/>
    <n v="-0.91086947421749642"/>
    <b v="0"/>
    <n v="297046"/>
    <x v="3"/>
    <n v="29"/>
  </r>
  <r>
    <n v="1511"/>
    <s v="HOMBRE"/>
    <n v="546457.48"/>
    <s v="ASALARIADO"/>
    <s v="SECTOR PRIVADO"/>
    <s v="SI"/>
    <s v="NO"/>
    <x v="0"/>
    <n v="33"/>
    <n v="-0.13696236889751101"/>
    <b v="0"/>
    <n v="-0.62856815390894638"/>
    <b v="0"/>
    <n v="546457.48"/>
    <x v="0"/>
    <n v="33"/>
  </r>
  <r>
    <n v="1512"/>
    <s v="HOMBRE"/>
    <n v="297044"/>
    <s v="CONVENIOS ESPECIALES DE TRABAJADORES INDEPENDIENTES"/>
    <s v="SECTOR PRIVADO"/>
    <s v="SI"/>
    <s v="NO"/>
    <x v="0"/>
    <n v="61"/>
    <n v="-0.44449965167031735"/>
    <b v="0"/>
    <n v="1.3475410882509038"/>
    <b v="0"/>
    <n v="297044"/>
    <x v="4"/>
    <n v="61"/>
  </r>
  <r>
    <n v="1513"/>
    <s v="MUJER"/>
    <n v="120000"/>
    <s v="ASALARIADO"/>
    <s v="SECTOR PRIVADO"/>
    <s v="SI"/>
    <s v="NO"/>
    <x v="0"/>
    <n v="42"/>
    <n v="-0.66280232998276756"/>
    <b v="0"/>
    <n v="6.6098167852911317E-3"/>
    <b v="0"/>
    <n v="120000"/>
    <x v="0"/>
    <n v="42"/>
  </r>
  <r>
    <n v="1514"/>
    <s v="MUJER"/>
    <n v="1296001.6000000001"/>
    <s v="ASALARIADO"/>
    <s v="SECTOR PUBLICO"/>
    <s v="SI"/>
    <s v="NO"/>
    <x v="0"/>
    <n v="47"/>
    <n v="0.78725697154525232"/>
    <b v="0"/>
    <n v="0.35948646717097865"/>
    <b v="0"/>
    <n v="1296001.6000000001"/>
    <x v="0"/>
    <n v="47"/>
  </r>
  <r>
    <n v="1515"/>
    <s v="HOMBRE"/>
    <n v="1346350"/>
    <s v="ASALARIADO"/>
    <s v="SECTOR PRIVADO"/>
    <s v="SI"/>
    <s v="NO"/>
    <x v="0"/>
    <n v="47"/>
    <n v="0.84933866066629882"/>
    <b v="0"/>
    <n v="0.35948646717097865"/>
    <b v="0"/>
    <n v="1346350"/>
    <x v="0"/>
    <n v="47"/>
  </r>
  <r>
    <n v="1516"/>
    <s v="MUJER"/>
    <n v="1089100"/>
    <s v="ASALARIADO"/>
    <s v="SECTOR PRIVADO"/>
    <s v="SI"/>
    <s v="NO"/>
    <x v="0"/>
    <n v="35"/>
    <n v="0.53213862002172563"/>
    <b v="0"/>
    <n v="-0.48741749375467142"/>
    <b v="0"/>
    <n v="1089100"/>
    <x v="0"/>
    <n v="35"/>
  </r>
  <r>
    <n v="1517"/>
    <s v="HOMBRE"/>
    <n v="766610"/>
    <s v="ASALARIADO"/>
    <s v="SECTOR PUBLICO"/>
    <s v="SI"/>
    <s v="NO"/>
    <x v="0"/>
    <n v="53"/>
    <n v="0.13449492281096406"/>
    <b v="0"/>
    <n v="0.78293844763380371"/>
    <b v="0"/>
    <n v="766610"/>
    <x v="0"/>
    <n v="53"/>
  </r>
  <r>
    <n v="1518"/>
    <s v="MUJER"/>
    <n v="727896.34"/>
    <s v="ASALARIADO"/>
    <s v="SECTOR PUBLICO"/>
    <s v="SI"/>
    <s v="NO"/>
    <x v="0"/>
    <n v="34"/>
    <n v="8.6759356142353E-2"/>
    <b v="0"/>
    <n v="-0.55799282383180893"/>
    <b v="0"/>
    <n v="727896.34"/>
    <x v="0"/>
    <n v="34"/>
  </r>
  <r>
    <n v="1519"/>
    <s v="HOMBRE"/>
    <n v="2577656.4700000002"/>
    <s v="ASALARIADO"/>
    <s v="SECTOR PUBLICO"/>
    <s v="SI"/>
    <s v="NO"/>
    <x v="0"/>
    <n v="37"/>
    <n v="2.3675911867301509"/>
    <b v="1"/>
    <n v="-0.3462668336003964"/>
    <b v="0"/>
    <n v="2577656.4700000002"/>
    <x v="0"/>
    <n v="37"/>
  </r>
  <r>
    <n v="1520"/>
    <s v="MUJER"/>
    <n v="2694159.76"/>
    <s v="ASALARIADO"/>
    <s v="SECTOR PRIVADO"/>
    <s v="SI"/>
    <s v="NO"/>
    <x v="0"/>
    <n v="28"/>
    <n v="2.5112446301634894"/>
    <b v="1"/>
    <n v="-0.98144480429463388"/>
    <b v="0"/>
    <n v="2694159.76"/>
    <x v="0"/>
    <n v="28"/>
  </r>
  <r>
    <n v="1521"/>
    <s v="MUJER"/>
    <n v="36204.74"/>
    <s v="ASALARIADO"/>
    <s v="SECTOR PUBLICO"/>
    <s v="SI"/>
    <s v="NO"/>
    <x v="0"/>
    <n v="32"/>
    <n v="-0.76612540045049382"/>
    <b v="0"/>
    <n v="-0.69914348398608395"/>
    <b v="0"/>
    <n v="36204.74"/>
    <x v="0"/>
    <n v="32"/>
  </r>
  <r>
    <n v="1522"/>
    <s v="MUJER"/>
    <n v="300018"/>
    <s v="TRABAJADOR INDEPENDIENTE"/>
    <s v="SECTOR PRIVADO"/>
    <s v="SI"/>
    <s v="NO"/>
    <x v="0"/>
    <n v="47"/>
    <n v="-0.44083258492249633"/>
    <b v="0"/>
    <n v="0.35948646717097865"/>
    <b v="0"/>
    <n v="300018"/>
    <x v="3"/>
    <n v="47"/>
  </r>
  <r>
    <n v="1523"/>
    <s v="MUJER"/>
    <n v="382325"/>
    <s v="ASALARIADO"/>
    <s v="SECTOR PRIVADO"/>
    <s v="SI"/>
    <s v="SI"/>
    <x v="0"/>
    <n v="33"/>
    <n v="-0.33934460146153272"/>
    <b v="0"/>
    <n v="-0.62856815390894638"/>
    <b v="0"/>
    <n v="382325"/>
    <x v="0"/>
    <n v="33"/>
  </r>
  <r>
    <n v="1524"/>
    <s v="MUJER"/>
    <n v="326749"/>
    <s v="TRABAJADOR INDEPENDIENTE"/>
    <s v="SECTOR PRIVADO"/>
    <s v="SI"/>
    <s v="NO"/>
    <x v="0"/>
    <n v="56"/>
    <n v="-0.40787214066022193"/>
    <b v="0"/>
    <n v="0.99466443786521619"/>
    <b v="0"/>
    <n v="326749"/>
    <x v="3"/>
    <n v="56"/>
  </r>
  <r>
    <n v="1525"/>
    <s v="HOMBRE"/>
    <n v="611036.43999999994"/>
    <s v="PENSIONADOS EN SU PROPIO SISTEMA"/>
    <s v="SECTOR PUBLICO"/>
    <s v="SI"/>
    <s v="NO"/>
    <x v="0"/>
    <n v="93"/>
    <n v="-5.7333802379399244E-2"/>
    <b v="0"/>
    <n v="3.6059516507193039"/>
    <b v="1"/>
    <n v="611036.43999999994"/>
    <x v="1"/>
    <n v="93"/>
  </r>
  <r>
    <n v="1526"/>
    <s v="MUJER"/>
    <n v="278031"/>
    <s v="ASEGURADO VOLUNTARIO"/>
    <s v="SECTOR PRIVADO"/>
    <s v="SI"/>
    <s v="NO"/>
    <x v="1"/>
    <n v="43"/>
    <n v="-0.46794347819228149"/>
    <b v="0"/>
    <n v="7.7185146862428639E-2"/>
    <b v="0"/>
    <n v="278031"/>
    <x v="2"/>
    <n v="43"/>
  </r>
  <r>
    <n v="1527"/>
    <s v="HOMBRE"/>
    <n v="275191.65000000002"/>
    <s v="ASALARIADO"/>
    <s v="SECTOR PRIVADO"/>
    <s v="SI"/>
    <s v="NO"/>
    <x v="0"/>
    <n v="22"/>
    <n v="-0.47144451584205471"/>
    <b v="0"/>
    <n v="-1.4048967847574589"/>
    <b v="0"/>
    <n v="275191.65000000002"/>
    <x v="0"/>
    <n v="22"/>
  </r>
  <r>
    <n v="1528"/>
    <s v="HOMBRE"/>
    <n v="273980"/>
    <s v="ASALARIADO"/>
    <s v="SECTOR PRIVADO"/>
    <s v="SI"/>
    <s v="NO"/>
    <x v="0"/>
    <n v="23"/>
    <n v="-0.47293853111609552"/>
    <b v="0"/>
    <n v="-1.3343214546803215"/>
    <b v="0"/>
    <n v="273980"/>
    <x v="0"/>
    <n v="23"/>
  </r>
  <r>
    <n v="1529"/>
    <s v="MUJER"/>
    <n v="1664567.5"/>
    <s v="ASALARIADO"/>
    <s v="SECTOR PUBLICO"/>
    <s v="SI"/>
    <s v="NO"/>
    <x v="0"/>
    <n v="45"/>
    <n v="1.2417141861621761"/>
    <b v="0"/>
    <n v="0.21833580701670366"/>
    <b v="0"/>
    <n v="1664567.5"/>
    <x v="0"/>
    <n v="45"/>
  </r>
  <r>
    <n v="1530"/>
    <s v="HOMBRE"/>
    <n v="185046.87"/>
    <s v="ASALARIADO"/>
    <s v="SECTOR PUBLICO"/>
    <s v="SI"/>
    <s v="NO"/>
    <x v="0"/>
    <n v="25"/>
    <n v="-0.58259681080763726"/>
    <b v="0"/>
    <n v="-1.1931707945260464"/>
    <b v="0"/>
    <n v="185046.87"/>
    <x v="0"/>
    <n v="25"/>
  </r>
  <r>
    <n v="1531"/>
    <s v="HOMBRE"/>
    <n v="634576.92000000004"/>
    <s v="ASALARIADO"/>
    <s v="SECTOR PRIVADO"/>
    <s v="SI"/>
    <s v="NO"/>
    <x v="0"/>
    <n v="44"/>
    <n v="-2.8307403107124054E-2"/>
    <b v="0"/>
    <n v="0.14776047693956615"/>
    <b v="0"/>
    <n v="634576.92000000004"/>
    <x v="0"/>
    <n v="44"/>
  </r>
  <r>
    <n v="1532"/>
    <s v="HOMBRE"/>
    <n v="513543"/>
    <s v="ASALARIADO"/>
    <s v="SECTOR PUBLICO"/>
    <s v="SI"/>
    <s v="NO"/>
    <x v="0"/>
    <n v="32"/>
    <n v="-0.17754730337290456"/>
    <b v="0"/>
    <n v="-0.69914348398608395"/>
    <b v="0"/>
    <n v="513543"/>
    <x v="0"/>
    <n v="32"/>
  </r>
  <r>
    <n v="1533"/>
    <s v="MUJER"/>
    <n v="383318.62"/>
    <s v="ASALARIADO"/>
    <s v="SECTOR PRIVADO"/>
    <s v="SI"/>
    <s v="NO"/>
    <x v="0"/>
    <n v="25"/>
    <n v="-0.3381194263230089"/>
    <b v="0"/>
    <n v="-1.1931707945260464"/>
    <b v="0"/>
    <n v="383318.62"/>
    <x v="0"/>
    <n v="25"/>
  </r>
  <r>
    <n v="1534"/>
    <s v="MUJER"/>
    <n v="1161325"/>
    <s v="ASALARIADO"/>
    <s v="SECTOR PRIVADO"/>
    <s v="SI"/>
    <s v="NO"/>
    <x v="0"/>
    <n v="35"/>
    <n v="0.62119507458170342"/>
    <b v="0"/>
    <n v="-0.48741749375467142"/>
    <b v="0"/>
    <n v="1161325"/>
    <x v="0"/>
    <n v="35"/>
  </r>
  <r>
    <n v="1535"/>
    <s v="MUJER"/>
    <n v="297139"/>
    <s v="ASEGURADO VOLUNTARIO"/>
    <s v="SECTOR PRIVADO"/>
    <s v="SI"/>
    <s v="NO"/>
    <x v="0"/>
    <n v="25"/>
    <n v="-0.44438251268543405"/>
    <b v="0"/>
    <n v="-1.1931707945260464"/>
    <b v="0"/>
    <n v="297139"/>
    <x v="2"/>
    <n v="25"/>
  </r>
  <r>
    <n v="1536"/>
    <s v="HOMBRE"/>
    <n v="278030"/>
    <s v="CONVENIOS ESPECIALES DE TRABAJADORES INDEPENDIENTES"/>
    <s v="SECTOR PRIVADO"/>
    <s v="SI"/>
    <s v="NO"/>
    <x v="0"/>
    <n v="25"/>
    <n v="-0.46794471123422759"/>
    <b v="0"/>
    <n v="-1.1931707945260464"/>
    <b v="0"/>
    <n v="278030"/>
    <x v="4"/>
    <n v="25"/>
  </r>
  <r>
    <n v="1537"/>
    <s v="MUJER"/>
    <n v="101340"/>
    <s v="ASALARIADO"/>
    <s v="SECTOR PRIVADO"/>
    <s v="SI"/>
    <s v="NO"/>
    <x v="0"/>
    <n v="20"/>
    <n v="-0.6858108926977442"/>
    <b v="0"/>
    <n v="-1.5460474449117341"/>
    <b v="0"/>
    <n v="101340"/>
    <x v="0"/>
    <n v="20"/>
  </r>
  <r>
    <n v="1538"/>
    <s v="MUJER"/>
    <n v="397630.9"/>
    <s v="ASALARIADO"/>
    <s v="SECTOR PRIVADO"/>
    <s v="SI"/>
    <s v="NO"/>
    <x v="0"/>
    <n v="32"/>
    <n v="-0.320471784738105"/>
    <b v="0"/>
    <n v="-0.69914348398608395"/>
    <b v="0"/>
    <n v="397630.9"/>
    <x v="0"/>
    <n v="32"/>
  </r>
  <r>
    <n v="1539"/>
    <s v="HOMBRE"/>
    <n v="500060"/>
    <s v="ASALARIADO"/>
    <s v="SECTOR PRIVADO"/>
    <s v="SI"/>
    <s v="SI"/>
    <x v="1"/>
    <n v="49"/>
    <n v="-0.1941724079327132"/>
    <b v="0"/>
    <n v="0.50063712732525367"/>
    <b v="0"/>
    <n v="500060"/>
    <x v="0"/>
    <n v="49"/>
  </r>
  <r>
    <n v="1540"/>
    <s v="MUJER"/>
    <n v="1000000"/>
    <s v="ASALARIADO"/>
    <s v="SECTOR PRIVADO"/>
    <s v="SI"/>
    <s v="NO"/>
    <x v="0"/>
    <n v="22"/>
    <n v="0.42227458262063144"/>
    <b v="0"/>
    <n v="-1.4048967847574589"/>
    <b v="0"/>
    <n v="1000000"/>
    <x v="0"/>
    <n v="22"/>
  </r>
  <r>
    <n v="1541"/>
    <s v="MUJER"/>
    <n v="308568"/>
    <s v="ASEGURADO VOLUNTARIO"/>
    <s v="SECTOR PRIVADO"/>
    <s v="SI"/>
    <s v="NO"/>
    <x v="0"/>
    <n v="48"/>
    <n v="-0.43029007628299737"/>
    <b v="0"/>
    <n v="0.43006179724811616"/>
    <b v="0"/>
    <n v="308568"/>
    <x v="2"/>
    <n v="48"/>
  </r>
  <r>
    <n v="1542"/>
    <s v="HOMBRE"/>
    <n v="297046"/>
    <s v="TRABAJADOR INDEPENDIENTE"/>
    <s v="SECTOR PRIVADO"/>
    <s v="SI"/>
    <s v="SI"/>
    <x v="0"/>
    <n v="35"/>
    <n v="-0.44449718558642509"/>
    <b v="0"/>
    <n v="-0.48741749375467142"/>
    <b v="0"/>
    <n v="297046"/>
    <x v="3"/>
    <n v="35"/>
  </r>
  <r>
    <n v="1543"/>
    <s v="HOMBRE"/>
    <n v="297046"/>
    <s v="TRABAJADOR INDEPENDIENTE"/>
    <s v="SECTOR PRIVADO"/>
    <s v="SI"/>
    <s v="SI"/>
    <x v="0"/>
    <n v="32"/>
    <n v="-0.44449718558642509"/>
    <b v="0"/>
    <n v="-0.69914348398608395"/>
    <b v="0"/>
    <n v="297046"/>
    <x v="3"/>
    <n v="32"/>
  </r>
  <r>
    <n v="1544"/>
    <s v="MUJER"/>
    <n v="704142.51"/>
    <s v="ASALARIADO"/>
    <s v="SECTOR PRIVADO"/>
    <s v="SI"/>
    <s v="NO"/>
    <x v="0"/>
    <n v="41"/>
    <n v="5.7469887370868958E-2"/>
    <b v="0"/>
    <n v="-6.3965513291846368E-2"/>
    <b v="0"/>
    <n v="704142.51"/>
    <x v="0"/>
    <n v="41"/>
  </r>
  <r>
    <n v="1545"/>
    <s v="HOMBRE"/>
    <n v="306667"/>
    <s v="ASALARIADO"/>
    <s v="SECTOR PRIVADO"/>
    <s v="SI"/>
    <s v="SI"/>
    <x v="0"/>
    <n v="27"/>
    <n v="-0.43263408902260997"/>
    <b v="0"/>
    <n v="-1.0520201343717714"/>
    <b v="0"/>
    <n v="306667"/>
    <x v="0"/>
    <n v="27"/>
  </r>
  <r>
    <n v="1546"/>
    <s v="MUJER"/>
    <n v="639148"/>
    <s v="TRABAJADOR INDEPENDIENTE"/>
    <s v="SECTOR PRIVADO"/>
    <s v="SI"/>
    <s v="NO"/>
    <x v="0"/>
    <n v="68"/>
    <n v="-2.267106972796144E-2"/>
    <b v="0"/>
    <n v="1.8415683987908662"/>
    <b v="0"/>
    <n v="639148"/>
    <x v="3"/>
    <n v="68"/>
  </r>
  <r>
    <n v="1547"/>
    <s v="HOMBRE"/>
    <n v="439063.24"/>
    <s v="ASALARIADO"/>
    <s v="SECTOR PRIVADO"/>
    <s v="SI"/>
    <s v="NO"/>
    <x v="0"/>
    <n v="41"/>
    <n v="-0.26938397159136152"/>
    <b v="0"/>
    <n v="-6.3965513291846368E-2"/>
    <b v="0"/>
    <n v="439063.24"/>
    <x v="0"/>
    <n v="41"/>
  </r>
  <r>
    <n v="1548"/>
    <s v="MUJER"/>
    <n v="359544.27"/>
    <s v="CONVENIOS ESPECIALES DE ASEGURADOS VOLUNTARIOS"/>
    <s v="SECTOR PRIVADO"/>
    <s v="SI"/>
    <s v="SI"/>
    <x v="0"/>
    <n v="59"/>
    <n v="-0.36743419711522773"/>
    <b v="0"/>
    <n v="1.2063904280966287"/>
    <b v="0"/>
    <n v="359544.27"/>
    <x v="5"/>
    <n v="59"/>
  </r>
  <r>
    <n v="1549"/>
    <s v="MUJER"/>
    <n v="313256"/>
    <s v="ASALARIADO"/>
    <s v="SECTOR PRIVADO"/>
    <s v="SI"/>
    <s v="SI"/>
    <x v="0"/>
    <n v="34"/>
    <n v="-0.42450957563949204"/>
    <b v="0"/>
    <n v="-0.55799282383180893"/>
    <b v="0"/>
    <n v="313256"/>
    <x v="0"/>
    <n v="34"/>
  </r>
  <r>
    <n v="1550"/>
    <s v="MUJER"/>
    <n v="299152"/>
    <s v="ASALARIADO"/>
    <s v="SECTOR PUBLICO"/>
    <s v="SI"/>
    <s v="NO"/>
    <x v="0"/>
    <n v="38"/>
    <n v="-0.44190039924785379"/>
    <b v="0"/>
    <n v="-0.27569150352325889"/>
    <b v="0"/>
    <n v="299152"/>
    <x v="0"/>
    <n v="38"/>
  </r>
  <r>
    <n v="1551"/>
    <s v="MUJER"/>
    <n v="1397631"/>
    <s v="ASALARIADO"/>
    <s v="SECTOR PUBLICO"/>
    <s v="SI"/>
    <s v="NO"/>
    <x v="1"/>
    <n v="48"/>
    <n v="0.91257028470631574"/>
    <b v="0"/>
    <n v="0.43006179724811616"/>
    <b v="0"/>
    <n v="1397631"/>
    <x v="0"/>
    <n v="48"/>
  </r>
  <r>
    <n v="1552"/>
    <s v="MUJER"/>
    <n v="571830.07999999996"/>
    <s v="ASALARIADO"/>
    <s v="SECTOR PRIVADO"/>
    <s v="SI"/>
    <s v="SI"/>
    <x v="0"/>
    <n v="33"/>
    <n v="-0.10567688881487354"/>
    <b v="0"/>
    <n v="-0.62856815390894638"/>
    <b v="0"/>
    <n v="571830.07999999996"/>
    <x v="0"/>
    <n v="33"/>
  </r>
  <r>
    <n v="1553"/>
    <s v="HOMBRE"/>
    <n v="297046"/>
    <s v="ASEGURADO VOLUNTARIO"/>
    <s v="SECTOR PRIVADO"/>
    <s v="SI"/>
    <s v="NO"/>
    <x v="0"/>
    <n v="49"/>
    <n v="-0.44449718558642509"/>
    <b v="0"/>
    <n v="0.50063712732525367"/>
    <b v="0"/>
    <n v="297046"/>
    <x v="2"/>
    <n v="49"/>
  </r>
  <r>
    <n v="1554"/>
    <s v="MUJER"/>
    <n v="2401743.04"/>
    <s v="ASALARIADO"/>
    <s v="SECTOR PRIVADO"/>
    <s v="SI"/>
    <s v="NO"/>
    <x v="0"/>
    <n v="45"/>
    <n v="2.1506825486507481"/>
    <b v="1"/>
    <n v="0.21833580701670366"/>
    <b v="0"/>
    <n v="2401743.04"/>
    <x v="0"/>
    <n v="45"/>
  </r>
  <r>
    <n v="1555"/>
    <s v="MUJER"/>
    <n v="263473.09000000003"/>
    <s v="PENSIONADOS EN SU PROPIO SISTEMA"/>
    <s v="SECTOR PUBLICO"/>
    <s v="SI"/>
    <s v="NO"/>
    <x v="0"/>
    <n v="73"/>
    <n v="-0.48589399187041571"/>
    <b v="0"/>
    <n v="2.1944450491765539"/>
    <b v="1"/>
    <n v="263473.09000000003"/>
    <x v="1"/>
    <n v="73"/>
  </r>
  <r>
    <n v="1556"/>
    <s v="HOMBRE"/>
    <n v="764250.3"/>
    <s v="ASALARIADO"/>
    <s v="SECTOR PUBLICO"/>
    <s v="SI"/>
    <s v="NO"/>
    <x v="0"/>
    <n v="45"/>
    <n v="0.13158531373065702"/>
    <b v="0"/>
    <n v="0.21833580701670366"/>
    <b v="0"/>
    <n v="764250.3"/>
    <x v="0"/>
    <n v="45"/>
  </r>
  <r>
    <n v="1557"/>
    <s v="MUJER"/>
    <n v="310124"/>
    <s v="TRABAJADOR INDEPENDIENTE"/>
    <s v="SECTOR PRIVADO"/>
    <s v="NO"/>
    <s v="NO"/>
    <x v="0"/>
    <n v="36"/>
    <n v="-0.42837146301480322"/>
    <b v="0"/>
    <n v="-0.41684216367753391"/>
    <b v="0"/>
    <n v="310124"/>
    <x v="3"/>
    <n v="36"/>
  </r>
  <r>
    <n v="1558"/>
    <s v="MUJER"/>
    <n v="412923.5"/>
    <s v="ASALARIADO"/>
    <s v="SECTOR PUBLICO"/>
    <s v="SI"/>
    <s v="NO"/>
    <x v="0"/>
    <n v="30"/>
    <n v="-0.30161536747256101"/>
    <b v="0"/>
    <n v="-0.84029414414035897"/>
    <b v="0"/>
    <n v="412923.5"/>
    <x v="0"/>
    <n v="30"/>
  </r>
  <r>
    <n v="1559"/>
    <s v="HOMBRE"/>
    <n v="639148"/>
    <s v="TRABAJADOR INDEPENDIENTE"/>
    <s v="SECTOR PRIVADO"/>
    <s v="SI"/>
    <s v="SI"/>
    <x v="1"/>
    <n v="47"/>
    <n v="-2.267106972796144E-2"/>
    <b v="0"/>
    <n v="0.35948646717097865"/>
    <b v="0"/>
    <n v="639148"/>
    <x v="3"/>
    <n v="47"/>
  </r>
  <r>
    <n v="1560"/>
    <s v="MUJER"/>
    <n v="787019"/>
    <s v="ASALARIADO"/>
    <s v="SECTOR PRIVADO"/>
    <s v="SI"/>
    <s v="NO"/>
    <x v="0"/>
    <n v="45"/>
    <n v="0.15966007588973993"/>
    <b v="0"/>
    <n v="0.21833580701670366"/>
    <b v="0"/>
    <n v="787019"/>
    <x v="0"/>
    <n v="45"/>
  </r>
  <r>
    <n v="1561"/>
    <s v="MUJER"/>
    <n v="355312"/>
    <s v="ASALARIADO"/>
    <s v="SECTOR PRIVADO"/>
    <s v="SI"/>
    <s v="NO"/>
    <x v="0"/>
    <n v="44"/>
    <n v="-0.37265276355261867"/>
    <b v="0"/>
    <n v="0.14776047693956615"/>
    <b v="0"/>
    <n v="355312"/>
    <x v="0"/>
    <n v="44"/>
  </r>
  <r>
    <n v="1562"/>
    <s v="HOMBRE"/>
    <n v="399910"/>
    <s v="ASEGURADO VOLUNTARIO"/>
    <s v="SECTOR PRIVADO"/>
    <s v="SI"/>
    <s v="SI"/>
    <x v="0"/>
    <n v="46"/>
    <n v="-0.31766155883865688"/>
    <b v="0"/>
    <n v="0.28891113709384114"/>
    <b v="0"/>
    <n v="399910"/>
    <x v="2"/>
    <n v="46"/>
  </r>
  <r>
    <n v="1563"/>
    <s v="MUJER"/>
    <n v="500383"/>
    <s v="ASALARIADO"/>
    <s v="SECTOR PRIVADO"/>
    <s v="SI"/>
    <s v="NO"/>
    <x v="0"/>
    <n v="36"/>
    <n v="-0.19377413538410992"/>
    <b v="0"/>
    <n v="-0.41684216367753391"/>
    <b v="0"/>
    <n v="500383"/>
    <x v="0"/>
    <n v="36"/>
  </r>
  <r>
    <n v="1564"/>
    <s v="HOMBRE"/>
    <n v="1069544.74"/>
    <s v="ASALARIADO"/>
    <s v="SECTOR PRIVADO"/>
    <s v="SI"/>
    <s v="NO"/>
    <x v="0"/>
    <n v="46"/>
    <n v="0.50802616417404745"/>
    <b v="0"/>
    <n v="0.28891113709384114"/>
    <b v="0"/>
    <n v="1069544.74"/>
    <x v="0"/>
    <n v="46"/>
  </r>
  <r>
    <n v="1565"/>
    <s v="MUJER"/>
    <n v="284512"/>
    <s v="ASALARIADO"/>
    <s v="SECTOR PRIVADO"/>
    <s v="SI"/>
    <s v="NO"/>
    <x v="0"/>
    <n v="29"/>
    <n v="-0.4599521333393467"/>
    <b v="0"/>
    <n v="-0.91086947421749642"/>
    <b v="0"/>
    <n v="284512"/>
    <x v="0"/>
    <n v="29"/>
  </r>
  <r>
    <n v="1566"/>
    <s v="HOMBRE"/>
    <n v="2900000"/>
    <s v="ASALARIADO"/>
    <s v="SECTOR PRIVADO"/>
    <s v="SI"/>
    <s v="NO"/>
    <x v="0"/>
    <n v="35"/>
    <n v="2.7650542802870612"/>
    <b v="1"/>
    <n v="-0.48741749375467142"/>
    <b v="0"/>
    <n v="2900000"/>
    <x v="0"/>
    <n v="35"/>
  </r>
  <r>
    <n v="1567"/>
    <s v="HOMBRE"/>
    <n v="398327.08"/>
    <s v="ASALARIADO"/>
    <s v="SECTOR PRIVADO"/>
    <s v="SI"/>
    <s v="NO"/>
    <x v="0"/>
    <n v="38"/>
    <n v="-0.31961336559604114"/>
    <b v="0"/>
    <n v="-0.27569150352325889"/>
    <b v="0"/>
    <n v="398327.08"/>
    <x v="0"/>
    <n v="38"/>
  </r>
  <r>
    <n v="1568"/>
    <s v="HOMBRE"/>
    <n v="642418.54"/>
    <s v="ASALARIADO"/>
    <s v="SECTOR PRIVADO"/>
    <s v="SI"/>
    <s v="NO"/>
    <x v="0"/>
    <n v="53"/>
    <n v="-1.863835672143194E-2"/>
    <b v="0"/>
    <n v="0.78293844763380371"/>
    <b v="0"/>
    <n v="642418.54"/>
    <x v="0"/>
    <n v="53"/>
  </r>
  <r>
    <n v="1569"/>
    <s v="HOMBRE"/>
    <n v="509509"/>
    <s v="TRABAJADOR INDEPENDIENTE"/>
    <s v="SECTOR PRIVADO"/>
    <s v="SI"/>
    <s v="NO"/>
    <x v="0"/>
    <n v="56"/>
    <n v="-0.18252139458363423"/>
    <b v="0"/>
    <n v="0.99466443786521619"/>
    <b v="0"/>
    <n v="509509"/>
    <x v="3"/>
    <n v="56"/>
  </r>
  <r>
    <n v="1570"/>
    <s v="HOMBRE"/>
    <n v="608941"/>
    <s v="TRABAJADOR INDEPENDIENTE"/>
    <s v="SECTOR PRIVADO"/>
    <s v="SI"/>
    <s v="NO"/>
    <x v="1"/>
    <n v="57"/>
    <n v="-5.991756779501925E-2"/>
    <b v="0"/>
    <n v="1.0652397679423538"/>
    <b v="0"/>
    <n v="608941"/>
    <x v="3"/>
    <n v="57"/>
  </r>
  <r>
    <n v="1571"/>
    <s v="HOMBRE"/>
    <n v="537156.98"/>
    <s v="ASALARIADO"/>
    <s v="SECTOR PRIVADO"/>
    <s v="SI"/>
    <s v="NO"/>
    <x v="0"/>
    <n v="21"/>
    <n v="-0.14843027551758819"/>
    <b v="0"/>
    <n v="-1.4754721148345964"/>
    <b v="0"/>
    <n v="537156.98"/>
    <x v="0"/>
    <n v="21"/>
  </r>
  <r>
    <n v="1572"/>
    <s v="MUJER"/>
    <n v="1545800"/>
    <s v="ASALARIADO"/>
    <s v="SECTOR PUBLICO"/>
    <s v="SI"/>
    <s v="NO"/>
    <x v="0"/>
    <n v="55"/>
    <n v="1.0952688768239669"/>
    <b v="0"/>
    <n v="0.92408910778807873"/>
    <b v="0"/>
    <n v="1545800"/>
    <x v="0"/>
    <n v="55"/>
  </r>
  <r>
    <n v="1573"/>
    <s v="MUJER"/>
    <n v="1070405"/>
    <s v="ASALARIADO"/>
    <s v="SECTOR PUBLICO"/>
    <s v="SI"/>
    <s v="NO"/>
    <x v="0"/>
    <n v="30"/>
    <n v="0.50908690083863406"/>
    <b v="0"/>
    <n v="-0.84029414414035897"/>
    <b v="0"/>
    <n v="1070405"/>
    <x v="0"/>
    <n v="30"/>
  </r>
  <r>
    <n v="1574"/>
    <s v="HOMBRE"/>
    <n v="625396"/>
    <s v="TRABAJADOR INDEPENDIENTE"/>
    <s v="SECTOR PRIVADO"/>
    <s v="SI"/>
    <s v="NO"/>
    <x v="0"/>
    <n v="44"/>
    <n v="-3.9627862571281834E-2"/>
    <b v="0"/>
    <n v="0.14776047693956615"/>
    <b v="0"/>
    <n v="625396"/>
    <x v="3"/>
    <n v="44"/>
  </r>
  <r>
    <n v="1575"/>
    <s v="MUJER"/>
    <n v="925000"/>
    <s v="ASALARIADO"/>
    <s v="SECTOR PRIVADO"/>
    <s v="SI"/>
    <s v="NO"/>
    <x v="0"/>
    <n v="49"/>
    <n v="0.32979643666011449"/>
    <b v="0"/>
    <n v="0.50063712732525367"/>
    <b v="0"/>
    <n v="925000"/>
    <x v="0"/>
    <n v="49"/>
  </r>
  <r>
    <n v="1576"/>
    <s v="HOMBRE"/>
    <n v="261897.3"/>
    <s v="ASALARIADO"/>
    <s v="SECTOR PRIVADO"/>
    <s v="SI"/>
    <s v="SI"/>
    <x v="0"/>
    <n v="57"/>
    <n v="-0.48783700703872407"/>
    <b v="0"/>
    <n v="1.0652397679423538"/>
    <b v="0"/>
    <n v="261897.3"/>
    <x v="0"/>
    <n v="57"/>
  </r>
  <r>
    <n v="1577"/>
    <s v="MUJER"/>
    <n v="297046"/>
    <s v="ASEGURADO VOLUNTARIO"/>
    <s v="SECTOR PRIVADO"/>
    <s v="SI"/>
    <s v="SI"/>
    <x v="1"/>
    <n v="43"/>
    <n v="-0.44449718558642509"/>
    <b v="0"/>
    <n v="7.7185146862428639E-2"/>
    <b v="0"/>
    <n v="297046"/>
    <x v="2"/>
    <n v="43"/>
  </r>
  <r>
    <n v="1578"/>
    <s v="MUJER"/>
    <n v="582705.18000000005"/>
    <s v="ASALARIADO"/>
    <s v="SECTOR PRIVADO"/>
    <s v="SI"/>
    <s v="NO"/>
    <x v="0"/>
    <n v="30"/>
    <n v="-9.2267434346403859E-2"/>
    <b v="0"/>
    <n v="-0.84029414414035897"/>
    <b v="0"/>
    <n v="582705.18000000005"/>
    <x v="0"/>
    <n v="30"/>
  </r>
  <r>
    <n v="1579"/>
    <s v="HOMBRE"/>
    <n v="49684.32"/>
    <s v="ASALARIADO"/>
    <s v="SECTOR PRIVADO"/>
    <s v="SI"/>
    <s v="NO"/>
    <x v="0"/>
    <n v="42"/>
    <n v="-0.749504512894141"/>
    <b v="0"/>
    <n v="6.6098167852911317E-3"/>
    <b v="0"/>
    <n v="49684.32"/>
    <x v="0"/>
    <n v="42"/>
  </r>
  <r>
    <n v="1580"/>
    <s v="HOMBRE"/>
    <n v="427025"/>
    <s v="ASALARIADO"/>
    <s v="SECTOR PRIVADO"/>
    <s v="SI"/>
    <s v="NO"/>
    <x v="0"/>
    <n v="32"/>
    <n v="-0.28422762646906463"/>
    <b v="0"/>
    <n v="-0.69914348398608395"/>
    <b v="0"/>
    <n v="427025"/>
    <x v="0"/>
    <n v="32"/>
  </r>
  <r>
    <n v="1581"/>
    <s v="MUJER"/>
    <n v="188362.97"/>
    <s v="ASALARIADO"/>
    <s v="SECTOR PRIVADO"/>
    <s v="SI"/>
    <s v="NO"/>
    <x v="0"/>
    <n v="34"/>
    <n v="-0.57850792041004173"/>
    <b v="0"/>
    <n v="-0.55799282383180893"/>
    <b v="0"/>
    <n v="188362.97"/>
    <x v="0"/>
    <n v="34"/>
  </r>
  <r>
    <n v="1582"/>
    <s v="HOMBRE"/>
    <n v="527956.5"/>
    <s v="ASALARIADO"/>
    <s v="SECTOR PUBLICO"/>
    <s v="SI"/>
    <s v="NO"/>
    <x v="0"/>
    <n v="23"/>
    <n v="-0.15977485328221239"/>
    <b v="0"/>
    <n v="-1.3343214546803215"/>
    <b v="0"/>
    <n v="527956.5"/>
    <x v="0"/>
    <n v="23"/>
  </r>
  <r>
    <n v="1583"/>
    <s v="HOMBRE"/>
    <n v="811305.9"/>
    <s v="PENSIONADOS EN SU PROPIO SISTEMA"/>
    <s v="SECTOR PUBLICO"/>
    <s v="SI"/>
    <s v="NO"/>
    <x v="0"/>
    <n v="83"/>
    <n v="0.18960684233145303"/>
    <b v="0"/>
    <n v="2.9001983499479289"/>
    <b v="1"/>
    <n v="811305.9"/>
    <x v="1"/>
    <n v="83"/>
  </r>
  <r>
    <n v="1584"/>
    <s v="MUJER"/>
    <n v="165972.39000000001"/>
    <s v="ASALARIADO"/>
    <s v="SECTOR PRIVADO"/>
    <s v="SI"/>
    <s v="SI"/>
    <x v="0"/>
    <n v="28"/>
    <n v="-0.60611644474845006"/>
    <b v="0"/>
    <n v="-0.98144480429463388"/>
    <b v="0"/>
    <n v="165972.39000000001"/>
    <x v="0"/>
    <n v="28"/>
  </r>
  <r>
    <n v="1585"/>
    <s v="HOMBRE"/>
    <n v="749651.26"/>
    <s v="ASALARIADO"/>
    <s v="SECTOR PRIVADO"/>
    <s v="SI"/>
    <s v="NO"/>
    <x v="0"/>
    <n v="32"/>
    <n v="0.11358408503727797"/>
    <b v="0"/>
    <n v="-0.69914348398608395"/>
    <b v="0"/>
    <n v="749651.26"/>
    <x v="0"/>
    <n v="32"/>
  </r>
  <r>
    <n v="1586"/>
    <s v="MUJER"/>
    <n v="6120159.5"/>
    <s v="ASALARIADO"/>
    <s v="SECTOR PRIVADO"/>
    <s v="SI"/>
    <s v="NO"/>
    <x v="0"/>
    <n v="42"/>
    <n v="6.7356460170489987"/>
    <b v="1"/>
    <n v="6.6098167852911317E-3"/>
    <b v="0"/>
    <n v="6120159.5"/>
    <x v="0"/>
    <n v="42"/>
  </r>
  <r>
    <n v="1587"/>
    <s v="HOMBRE"/>
    <n v="825000"/>
    <s v="ASALARIADO"/>
    <s v="SECTOR PRIVADO"/>
    <s v="SI"/>
    <s v="NO"/>
    <x v="0"/>
    <n v="50"/>
    <n v="0.20649224204609187"/>
    <b v="0"/>
    <n v="0.57121245740239113"/>
    <b v="0"/>
    <n v="825000"/>
    <x v="0"/>
    <n v="50"/>
  </r>
  <r>
    <n v="1588"/>
    <s v="MUJER"/>
    <n v="190076.47"/>
    <s v="ASALARIADO"/>
    <s v="SECTOR PRIVADO"/>
    <s v="SI"/>
    <s v="NO"/>
    <x v="0"/>
    <n v="26"/>
    <n v="-0.57639510303533037"/>
    <b v="0"/>
    <n v="-1.1225954644489089"/>
    <b v="0"/>
    <n v="190076.47"/>
    <x v="0"/>
    <n v="26"/>
  </r>
  <r>
    <n v="1589"/>
    <s v="MUJER"/>
    <n v="300018"/>
    <s v="ASEGURADO VOLUNTARIO"/>
    <s v="SECTOR PRIVADO"/>
    <s v="SI"/>
    <s v="NO"/>
    <x v="0"/>
    <n v="47"/>
    <n v="-0.44083258492249633"/>
    <b v="0"/>
    <n v="0.35948646717097865"/>
    <b v="0"/>
    <n v="300018"/>
    <x v="2"/>
    <n v="47"/>
  </r>
  <r>
    <n v="1590"/>
    <s v="MUJER"/>
    <n v="657366.39"/>
    <s v="ASALARIADO"/>
    <s v="SECTOR PUBLICO"/>
    <s v="SI"/>
    <s v="NO"/>
    <x v="0"/>
    <n v="40"/>
    <n v="-2.0703066681978933E-4"/>
    <b v="0"/>
    <n v="-0.13454084336898386"/>
    <b v="0"/>
    <n v="657366.39"/>
    <x v="0"/>
    <n v="40"/>
  </r>
  <r>
    <n v="1591"/>
    <s v="HOMBRE"/>
    <n v="4107395"/>
    <s v="PENSIONADOS EN SU PROPIO SISTEMA"/>
    <s v="SECTOR PUBLICO"/>
    <s v="SI"/>
    <s v="NO"/>
    <x v="0"/>
    <n v="80"/>
    <n v="4.2538229608470397"/>
    <b v="1"/>
    <n v="2.6884723597165161"/>
    <b v="1"/>
    <n v="4107395"/>
    <x v="1"/>
    <n v="80"/>
  </r>
  <r>
    <n v="1592"/>
    <s v="HOMBRE"/>
    <n v="534683"/>
    <s v="TRABAJADOR INDEPENDIENTE"/>
    <s v="SECTOR PRIVADO"/>
    <s v="SI"/>
    <s v="NO"/>
    <x v="0"/>
    <n v="48"/>
    <n v="-0.15148079663150016"/>
    <b v="0"/>
    <n v="0.43006179724811616"/>
    <b v="0"/>
    <n v="534683"/>
    <x v="3"/>
    <n v="48"/>
  </r>
  <r>
    <n v="1593"/>
    <s v="HOMBRE"/>
    <n v="1316155"/>
    <s v="ASALARIADO"/>
    <s v="SECTOR PRIVADO"/>
    <s v="SI"/>
    <s v="SI"/>
    <x v="0"/>
    <n v="39"/>
    <n v="0.81210695910259467"/>
    <b v="0"/>
    <n v="-0.20511617344612137"/>
    <b v="0"/>
    <n v="1316155"/>
    <x v="0"/>
    <n v="39"/>
  </r>
  <r>
    <n v="1594"/>
    <s v="MUJER"/>
    <n v="300000"/>
    <s v="ASEGURADO VOLUNTARIO"/>
    <s v="SECTOR PRIVADO"/>
    <s v="SI"/>
    <s v="NO"/>
    <x v="0"/>
    <n v="21"/>
    <n v="-0.44085477967752684"/>
    <b v="0"/>
    <n v="-1.4754721148345964"/>
    <b v="0"/>
    <n v="300000"/>
    <x v="2"/>
    <n v="21"/>
  </r>
  <r>
    <n v="1595"/>
    <s v="HOMBRE"/>
    <n v="1400000"/>
    <s v="ASALARIADO"/>
    <s v="SECTOR PRIVADO"/>
    <s v="SI"/>
    <s v="NO"/>
    <x v="0"/>
    <n v="34"/>
    <n v="0.91549136107672191"/>
    <b v="0"/>
    <n v="-0.55799282383180893"/>
    <b v="0"/>
    <n v="1400000"/>
    <x v="0"/>
    <n v="34"/>
  </r>
  <r>
    <n v="1596"/>
    <s v="HOMBRE"/>
    <n v="200000"/>
    <s v="ASALARIADO"/>
    <s v="SECTOR PRIVADO"/>
    <s v="SI"/>
    <s v="NO"/>
    <x v="0"/>
    <n v="32"/>
    <n v="-0.56415897429154949"/>
    <b v="0"/>
    <n v="-0.69914348398608395"/>
    <b v="0"/>
    <n v="200000"/>
    <x v="0"/>
    <n v="32"/>
  </r>
  <r>
    <n v="1597"/>
    <s v="MUJER"/>
    <n v="216423.45"/>
    <s v="ASALARIADO"/>
    <s v="SECTOR PRIVADO"/>
    <s v="SI"/>
    <s v="NO"/>
    <x v="0"/>
    <n v="28"/>
    <n v="-0.54390817154121274"/>
    <b v="0"/>
    <n v="-0.98144480429463388"/>
    <b v="0"/>
    <n v="216423.45"/>
    <x v="0"/>
    <n v="28"/>
  </r>
  <r>
    <n v="1598"/>
    <s v="HOMBRE"/>
    <n v="829250"/>
    <s v="ASALARIADO"/>
    <s v="SECTOR PUBLICO"/>
    <s v="SI"/>
    <s v="NO"/>
    <x v="0"/>
    <n v="47"/>
    <n v="0.21173267031718782"/>
    <b v="0"/>
    <n v="0.35948646717097865"/>
    <b v="0"/>
    <n v="829250"/>
    <x v="0"/>
    <n v="47"/>
  </r>
  <r>
    <n v="1599"/>
    <s v="HOMBRE"/>
    <n v="370090"/>
    <s v="TRABAJADOR INDEPENDIENTE"/>
    <s v="SECTOR PRIVADO"/>
    <s v="SI"/>
    <s v="NO"/>
    <x v="1"/>
    <n v="40"/>
    <n v="-0.35443086967255838"/>
    <b v="0"/>
    <n v="-0.13454084336898386"/>
    <b v="0"/>
    <n v="370090"/>
    <x v="3"/>
    <n v="40"/>
  </r>
  <r>
    <n v="1600"/>
    <s v="MUJER"/>
    <n v="328127.06"/>
    <s v="ASALARIADO"/>
    <s v="SECTOR PRIVADO"/>
    <s v="SI"/>
    <s v="NO"/>
    <x v="0"/>
    <n v="45"/>
    <n v="-0.40617293487592393"/>
    <b v="0"/>
    <n v="0.21833580701670366"/>
    <b v="0"/>
    <n v="328127.06"/>
    <x v="0"/>
    <n v="45"/>
  </r>
  <r>
    <n v="1601"/>
    <s v="HOMBRE"/>
    <n v="1414186"/>
    <s v="ASALARIADO"/>
    <s v="SECTOR PUBLICO"/>
    <s v="SI"/>
    <s v="NO"/>
    <x v="1"/>
    <n v="50"/>
    <n v="0.93298329412466718"/>
    <b v="0"/>
    <n v="0.57121245740239113"/>
    <b v="0"/>
    <n v="1414186"/>
    <x v="0"/>
    <n v="50"/>
  </r>
  <r>
    <n v="1602"/>
    <s v="HOMBRE"/>
    <n v="1183623.3999999999"/>
    <s v="ASALARIADO"/>
    <s v="SECTOR PUBLICO"/>
    <s v="SI"/>
    <s v="NO"/>
    <x v="0"/>
    <n v="41"/>
    <n v="0.64868993711351652"/>
    <b v="0"/>
    <n v="-6.3965513291846368E-2"/>
    <b v="0"/>
    <n v="1183623.3999999999"/>
    <x v="0"/>
    <n v="41"/>
  </r>
  <r>
    <n v="1603"/>
    <s v="MUJER"/>
    <n v="43350"/>
    <s v="ASALARIADO"/>
    <s v="SECTOR PRIVADO"/>
    <s v="SI"/>
    <s v="NO"/>
    <x v="0"/>
    <n v="51"/>
    <n v="-0.75731499515441592"/>
    <b v="0"/>
    <n v="0.64178778747952869"/>
    <b v="0"/>
    <n v="43350"/>
    <x v="0"/>
    <n v="51"/>
  </r>
  <r>
    <n v="1604"/>
    <s v="MUJER"/>
    <n v="1063647.5"/>
    <s v="ASALARIADO"/>
    <s v="SECTOR PUBLICO"/>
    <s v="SI"/>
    <s v="NO"/>
    <x v="0"/>
    <n v="56"/>
    <n v="0.50075461988759151"/>
    <b v="0"/>
    <n v="0.99466443786521619"/>
    <b v="0"/>
    <n v="1063647.5"/>
    <x v="0"/>
    <n v="56"/>
  </r>
  <r>
    <n v="1605"/>
    <s v="MUJER"/>
    <n v="297046"/>
    <s v="TRABAJADOR INDEPENDIENTE"/>
    <s v="SECTOR PRIVADO"/>
    <s v="SI"/>
    <s v="NO"/>
    <x v="1"/>
    <n v="42"/>
    <n v="-0.44449718558642509"/>
    <b v="0"/>
    <n v="6.6098167852911317E-3"/>
    <b v="0"/>
    <n v="297046"/>
    <x v="3"/>
    <n v="42"/>
  </r>
  <r>
    <n v="1606"/>
    <s v="MUJER"/>
    <n v="659230"/>
    <s v="ASALARIADO"/>
    <s v="SECTOR PRIVADO"/>
    <s v="SI"/>
    <s v="NO"/>
    <x v="0"/>
    <n v="21"/>
    <n v="2.0908786344265803E-3"/>
    <b v="0"/>
    <n v="-1.4754721148345964"/>
    <b v="0"/>
    <n v="659230"/>
    <x v="0"/>
    <n v="21"/>
  </r>
  <r>
    <n v="1607"/>
    <s v="HOMBRE"/>
    <n v="386699.62"/>
    <s v="ASALARIADO"/>
    <s v="SECTOR PRIVADO"/>
    <s v="SI"/>
    <s v="NO"/>
    <x v="0"/>
    <n v="58"/>
    <n v="-0.33395051150310878"/>
    <b v="0"/>
    <n v="1.1358150980194912"/>
    <b v="0"/>
    <n v="386699.62"/>
    <x v="0"/>
    <n v="58"/>
  </r>
  <r>
    <n v="1608"/>
    <s v="MUJER"/>
    <n v="400000"/>
    <s v="ASALARIADO"/>
    <s v="SECTOR PRIVADO"/>
    <s v="SI"/>
    <s v="NO"/>
    <x v="0"/>
    <n v="20"/>
    <n v="-0.31755058506350425"/>
    <b v="0"/>
    <n v="-1.5460474449117341"/>
    <b v="0"/>
    <n v="400000"/>
    <x v="0"/>
    <n v="20"/>
  </r>
  <r>
    <n v="1609"/>
    <s v="HOMBRE"/>
    <n v="933004.5"/>
    <s v="ASALARIADO"/>
    <s v="SECTOR PUBLICO"/>
    <s v="SI"/>
    <s v="NO"/>
    <x v="0"/>
    <n v="38"/>
    <n v="0.33966632091799392"/>
    <b v="0"/>
    <n v="-0.27569150352325889"/>
    <b v="0"/>
    <n v="933004.5"/>
    <x v="0"/>
    <n v="38"/>
  </r>
  <r>
    <n v="1610"/>
    <s v="HOMBRE"/>
    <n v="1552521"/>
    <s v="ASALARIADO"/>
    <s v="SECTOR PUBLICO"/>
    <s v="SI"/>
    <s v="NO"/>
    <x v="1"/>
    <n v="38"/>
    <n v="1.1035561517439754"/>
    <b v="0"/>
    <n v="-0.27569150352325889"/>
    <b v="0"/>
    <n v="1552521"/>
    <x v="0"/>
    <n v="38"/>
  </r>
  <r>
    <n v="1611"/>
    <s v="MUJER"/>
    <n v="695944.8"/>
    <s v="ASALARIADO"/>
    <s v="SECTOR PUBLICO"/>
    <s v="SI"/>
    <s v="NO"/>
    <x v="0"/>
    <n v="54"/>
    <n v="4.7361767078575812E-2"/>
    <b v="0"/>
    <n v="0.85351377771094117"/>
    <b v="0"/>
    <n v="695944.8"/>
    <x v="0"/>
    <n v="54"/>
  </r>
  <r>
    <n v="1612"/>
    <s v="HOMBRE"/>
    <n v="636889"/>
    <s v="TRABAJADOR INDEPENDIENTE"/>
    <s v="SECTOR PRIVADO"/>
    <s v="SI"/>
    <s v="SI"/>
    <x v="1"/>
    <n v="59"/>
    <n v="-2.5456511484292212E-2"/>
    <b v="0"/>
    <n v="1.2063904280966287"/>
    <b v="0"/>
    <n v="636889"/>
    <x v="3"/>
    <n v="59"/>
  </r>
  <r>
    <n v="1613"/>
    <s v="MUJER"/>
    <n v="374751"/>
    <s v="ASALARIADO"/>
    <s v="SECTOR PUBLICO"/>
    <s v="SI"/>
    <s v="NO"/>
    <x v="0"/>
    <n v="58"/>
    <n v="-0.34868366116159882"/>
    <b v="0"/>
    <n v="1.1358150980194912"/>
    <b v="0"/>
    <n v="374751"/>
    <x v="0"/>
    <n v="58"/>
  </r>
  <r>
    <n v="1614"/>
    <s v="HOMBRE"/>
    <n v="299644.2"/>
    <s v="ASALARIADO"/>
    <s v="SECTOR PRIVADO"/>
    <s v="SI"/>
    <s v="NO"/>
    <x v="0"/>
    <n v="43"/>
    <n v="-0.44129349600196355"/>
    <b v="0"/>
    <n v="7.7185146862428639E-2"/>
    <b v="0"/>
    <n v="299644.2"/>
    <x v="0"/>
    <n v="43"/>
  </r>
  <r>
    <n v="1615"/>
    <s v="MUJER"/>
    <n v="462759.86"/>
    <s v="ASALARIADO"/>
    <s v="SECTOR PRIVADO"/>
    <s v="SI"/>
    <s v="NO"/>
    <x v="0"/>
    <n v="57"/>
    <n v="-0.24016504514961612"/>
    <b v="0"/>
    <n v="1.0652397679423538"/>
    <b v="0"/>
    <n v="462759.86"/>
    <x v="0"/>
    <n v="57"/>
  </r>
  <r>
    <n v="1616"/>
    <s v="HOMBRE"/>
    <n v="516873"/>
    <s v="TRABAJADOR INDEPENDIENTE"/>
    <s v="SECTOR PRIVADO"/>
    <s v="SI"/>
    <s v="NO"/>
    <x v="0"/>
    <n v="45"/>
    <n v="-0.17344127369225759"/>
    <b v="0"/>
    <n v="0.21833580701670366"/>
    <b v="0"/>
    <n v="516873"/>
    <x v="3"/>
    <n v="45"/>
  </r>
  <r>
    <n v="1617"/>
    <s v="MUJER"/>
    <n v="732301.32"/>
    <s v="ASALARIADO"/>
    <s v="SECTOR PRIVADO"/>
    <s v="SI"/>
    <s v="NO"/>
    <x v="0"/>
    <n v="44"/>
    <n v="9.2190881254261753E-2"/>
    <b v="0"/>
    <n v="0.14776047693956615"/>
    <b v="0"/>
    <n v="732301.32"/>
    <x v="0"/>
    <n v="44"/>
  </r>
  <r>
    <n v="1618"/>
    <s v="HOMBRE"/>
    <n v="298018"/>
    <s v="TRABAJADOR INDEPENDIENTE"/>
    <s v="SECTOR PRIVADO"/>
    <s v="SI"/>
    <s v="NO"/>
    <x v="1"/>
    <n v="26"/>
    <n v="-0.44329866881477681"/>
    <b v="0"/>
    <n v="-1.1225954644489089"/>
    <b v="0"/>
    <n v="298018"/>
    <x v="3"/>
    <n v="26"/>
  </r>
  <r>
    <n v="1619"/>
    <s v="MUJER"/>
    <n v="297046"/>
    <s v="ASEGURADO VOLUNTARIO"/>
    <s v="SECTOR PRIVADO"/>
    <s v="SI"/>
    <s v="NO"/>
    <x v="0"/>
    <n v="58"/>
    <n v="-0.44449718558642509"/>
    <b v="0"/>
    <n v="1.1358150980194912"/>
    <b v="0"/>
    <n v="297046"/>
    <x v="2"/>
    <n v="58"/>
  </r>
  <r>
    <n v="1620"/>
    <s v="MUJER"/>
    <n v="282216"/>
    <s v="ASALARIADO"/>
    <s v="SECTOR PRIVADO"/>
    <s v="SI"/>
    <s v="SI"/>
    <x v="0"/>
    <n v="22"/>
    <n v="-0.46278319764768466"/>
    <b v="0"/>
    <n v="-1.4048967847574589"/>
    <b v="0"/>
    <n v="282216"/>
    <x v="0"/>
    <n v="22"/>
  </r>
  <r>
    <n v="1621"/>
    <s v="HOMBRE"/>
    <n v="838586.07"/>
    <s v="ASALARIADO"/>
    <s v="SECTOR PUBLICO"/>
    <s v="SI"/>
    <s v="NO"/>
    <x v="0"/>
    <n v="31"/>
    <n v="0.22324443623928913"/>
    <b v="0"/>
    <n v="-0.7697188140632214"/>
    <b v="0"/>
    <n v="838586.07"/>
    <x v="0"/>
    <n v="31"/>
  </r>
  <r>
    <n v="1622"/>
    <s v="HOMBRE"/>
    <n v="774142.69"/>
    <s v="ASALARIADO"/>
    <s v="SECTOR PRIVADO"/>
    <s v="SI"/>
    <s v="NO"/>
    <x v="0"/>
    <n v="41"/>
    <n v="0.14378304554823501"/>
    <b v="0"/>
    <n v="-6.3965513291846368E-2"/>
    <b v="0"/>
    <n v="774142.69"/>
    <x v="0"/>
    <n v="41"/>
  </r>
  <r>
    <n v="1623"/>
    <s v="HOMBRE"/>
    <n v="297429"/>
    <s v="TRABAJADOR INDEPENDIENTE"/>
    <s v="SECTOR PRIVADO"/>
    <s v="SI"/>
    <s v="NO"/>
    <x v="1"/>
    <n v="52"/>
    <n v="-0.44402493052105335"/>
    <b v="0"/>
    <n v="0.71236311755666615"/>
    <b v="0"/>
    <n v="297429"/>
    <x v="3"/>
    <n v="52"/>
  </r>
  <r>
    <n v="1624"/>
    <s v="MUJER"/>
    <n v="283588.21999999997"/>
    <s v="ASALARIADO"/>
    <s v="SECTOR PRIVADO"/>
    <s v="SI"/>
    <s v="NO"/>
    <x v="0"/>
    <n v="29"/>
    <n v="-0.46109119282835215"/>
    <b v="0"/>
    <n v="-0.91086947421749642"/>
    <b v="0"/>
    <n v="283588.21999999997"/>
    <x v="0"/>
    <n v="29"/>
  </r>
  <r>
    <n v="1625"/>
    <s v="HOMBRE"/>
    <n v="1357187.5"/>
    <s v="ASALARIADO"/>
    <s v="SECTOR PRIVADO"/>
    <s v="SI"/>
    <s v="NO"/>
    <x v="0"/>
    <n v="36"/>
    <n v="0.86270175275759342"/>
    <b v="0"/>
    <n v="-0.41684216367753391"/>
    <b v="0"/>
    <n v="1357187.5"/>
    <x v="0"/>
    <n v="36"/>
  </r>
  <r>
    <n v="1626"/>
    <s v="MUJER"/>
    <n v="546794.78"/>
    <s v="ASALARIADO"/>
    <s v="SECTOR PRIVADO"/>
    <s v="SI"/>
    <s v="NO"/>
    <x v="0"/>
    <n v="41"/>
    <n v="-0.13654646384907787"/>
    <b v="0"/>
    <n v="-6.3965513291846368E-2"/>
    <b v="0"/>
    <n v="546794.78"/>
    <x v="0"/>
    <n v="41"/>
  </r>
  <r>
    <n v="1627"/>
    <s v="MUJER"/>
    <n v="442840"/>
    <s v="ASALARIADO"/>
    <s v="SECTOR PUBLICO"/>
    <s v="SI"/>
    <s v="NO"/>
    <x v="1"/>
    <n v="46"/>
    <n v="-0.26472706809085694"/>
    <b v="0"/>
    <n v="0.28891113709384114"/>
    <b v="0"/>
    <n v="442840"/>
    <x v="0"/>
    <n v="46"/>
  </r>
  <r>
    <n v="1628"/>
    <s v="MUJER"/>
    <n v="299441"/>
    <s v="TRABAJADOR INDEPENDIENTE"/>
    <s v="SECTOR PRIVADO"/>
    <s v="SI"/>
    <s v="NO"/>
    <x v="0"/>
    <n v="45"/>
    <n v="-0.44154405012541925"/>
    <b v="0"/>
    <n v="0.21833580701670366"/>
    <b v="0"/>
    <n v="299441"/>
    <x v="3"/>
    <n v="45"/>
  </r>
  <r>
    <n v="1629"/>
    <s v="HOMBRE"/>
    <n v="297045"/>
    <s v="ASEGURADO VOLUNTARIO"/>
    <s v="SECTOR PRIVADO"/>
    <s v="NO"/>
    <s v="NO"/>
    <x v="1"/>
    <n v="70"/>
    <n v="-0.44449841862837125"/>
    <b v="0"/>
    <n v="1.9827190589451413"/>
    <b v="1"/>
    <n v="297045"/>
    <x v="2"/>
    <n v="70"/>
  </r>
  <r>
    <n v="1630"/>
    <s v="HOMBRE"/>
    <n v="299647"/>
    <s v="ASEGURADO VOLUNTARIO"/>
    <s v="SECTOR PRIVADO"/>
    <s v="SI"/>
    <s v="NO"/>
    <x v="0"/>
    <n v="78"/>
    <n v="-0.44129004348451434"/>
    <b v="0"/>
    <n v="2.5473216995622412"/>
    <b v="1"/>
    <n v="299647"/>
    <x v="2"/>
    <n v="78"/>
  </r>
  <r>
    <n v="1631"/>
    <s v="MUJER"/>
    <n v="581394"/>
    <s v="ASALARIADO"/>
    <s v="SECTOR PUBLICO"/>
    <s v="SI"/>
    <s v="NO"/>
    <x v="1"/>
    <n v="30"/>
    <n v="-9.3884174285344055E-2"/>
    <b v="0"/>
    <n v="-0.84029414414035897"/>
    <b v="0"/>
    <n v="581394"/>
    <x v="0"/>
    <n v="30"/>
  </r>
  <r>
    <n v="1632"/>
    <s v="HOMBRE"/>
    <n v="335195.53000000003"/>
    <s v="ASALARIADO"/>
    <s v="SECTOR PRIVADO"/>
    <s v="SI"/>
    <s v="NO"/>
    <x v="1"/>
    <n v="47"/>
    <n v="-0.39745721487089009"/>
    <b v="0"/>
    <n v="0.35948646717097865"/>
    <b v="0"/>
    <n v="335195.53000000003"/>
    <x v="0"/>
    <n v="47"/>
  </r>
  <r>
    <n v="1633"/>
    <s v="HOMBRE"/>
    <n v="412441"/>
    <s v="ASALARIADO"/>
    <s v="SECTOR PRIVADO"/>
    <s v="SI"/>
    <s v="NO"/>
    <x v="0"/>
    <n v="57"/>
    <n v="-0.30221031021157369"/>
    <b v="0"/>
    <n v="1.0652397679423538"/>
    <b v="0"/>
    <n v="412441"/>
    <x v="0"/>
    <n v="57"/>
  </r>
  <r>
    <n v="1634"/>
    <s v="MUJER"/>
    <n v="297044"/>
    <s v="ASALARIADO"/>
    <s v="SECTOR PRIVADO"/>
    <s v="SI"/>
    <s v="NO"/>
    <x v="0"/>
    <n v="32"/>
    <n v="-0.44449965167031735"/>
    <b v="0"/>
    <n v="-0.69914348398608395"/>
    <b v="0"/>
    <n v="297044"/>
    <x v="0"/>
    <n v="32"/>
  </r>
  <r>
    <n v="1635"/>
    <s v="MUJER"/>
    <n v="400000"/>
    <s v="ASALARIADO"/>
    <s v="SECTOR PRIVADO"/>
    <s v="SI"/>
    <s v="NO"/>
    <x v="0"/>
    <n v="36"/>
    <n v="-0.31755058506350425"/>
    <b v="0"/>
    <n v="-0.41684216367753391"/>
    <b v="0"/>
    <n v="400000"/>
    <x v="0"/>
    <n v="36"/>
  </r>
  <r>
    <n v="1636"/>
    <s v="HOMBRE"/>
    <n v="676443.1"/>
    <s v="ASALARIADO"/>
    <s v="SECTOR PRIVADO"/>
    <s v="SI"/>
    <s v="NO"/>
    <x v="0"/>
    <n v="38"/>
    <n v="2.3315352957532877E-2"/>
    <b v="0"/>
    <n v="-0.27569150352325889"/>
    <b v="0"/>
    <n v="676443.1"/>
    <x v="0"/>
    <n v="38"/>
  </r>
  <r>
    <n v="1637"/>
    <s v="HOMBRE"/>
    <n v="12160184"/>
    <s v="ASALARIADO"/>
    <s v="SECTOR PRIVADO"/>
    <s v="SI"/>
    <s v="NO"/>
    <x v="0"/>
    <n v="52"/>
    <n v="14.183249581263645"/>
    <b v="1"/>
    <n v="0.71236311755666615"/>
    <b v="0"/>
    <n v="12160184"/>
    <x v="0"/>
    <n v="52"/>
  </r>
  <r>
    <n v="1638"/>
    <s v="HOMBRE"/>
    <n v="509509"/>
    <s v="TRABAJADOR INDEPENDIENTE"/>
    <s v="SECTOR PRIVADO"/>
    <s v="SI"/>
    <s v="SI"/>
    <x v="1"/>
    <n v="38"/>
    <n v="-0.18252139458363423"/>
    <b v="0"/>
    <n v="-0.27569150352325889"/>
    <b v="0"/>
    <n v="509509"/>
    <x v="3"/>
    <n v="38"/>
  </r>
  <r>
    <n v="1639"/>
    <s v="HOMBRE"/>
    <n v="356653"/>
    <s v="TRABAJADOR INDEPENDIENTE"/>
    <s v="SECTOR PRIVADO"/>
    <s v="SI"/>
    <s v="SI"/>
    <x v="1"/>
    <n v="51"/>
    <n v="-0.37099925430284464"/>
    <b v="0"/>
    <n v="0.64178778747952869"/>
    <b v="0"/>
    <n v="356653"/>
    <x v="3"/>
    <n v="51"/>
  </r>
  <r>
    <n v="1640"/>
    <s v="MUJER"/>
    <n v="219280"/>
    <s v="ASALARIADO"/>
    <s v="SECTOR PUBLICO"/>
    <s v="SI"/>
    <s v="NO"/>
    <x v="0"/>
    <n v="26"/>
    <n v="-0.5403859255699659"/>
    <b v="0"/>
    <n v="-1.1225954644489089"/>
    <b v="0"/>
    <n v="219280"/>
    <x v="0"/>
    <n v="26"/>
  </r>
  <r>
    <n v="1641"/>
    <s v="HOMBRE"/>
    <n v="245006.35"/>
    <s v="ASALARIADO"/>
    <s v="SECTOR PRIVADO"/>
    <s v="SI"/>
    <s v="NO"/>
    <x v="0"/>
    <n v="61"/>
    <n v="-0.50866425689888128"/>
    <b v="0"/>
    <n v="1.3475410882509038"/>
    <b v="0"/>
    <n v="245006.35"/>
    <x v="0"/>
    <n v="61"/>
  </r>
  <r>
    <n v="1642"/>
    <s v="HOMBRE"/>
    <n v="359544.27"/>
    <s v="TRABAJADOR INDEPENDIENTE"/>
    <s v="SECTOR PRIVADO"/>
    <s v="SI"/>
    <s v="NO"/>
    <x v="0"/>
    <n v="29"/>
    <n v="-0.36743419711522773"/>
    <b v="0"/>
    <n v="-0.91086947421749642"/>
    <b v="0"/>
    <n v="359544.27"/>
    <x v="3"/>
    <n v="29"/>
  </r>
  <r>
    <n v="1643"/>
    <s v="MUJER"/>
    <n v="88243.75"/>
    <s v="PENSIONADOS EN SU PROPIO SISTEMA"/>
    <s v="SECTOR PUBLICO"/>
    <s v="SI"/>
    <s v="NO"/>
    <x v="0"/>
    <n v="92"/>
    <n v="-0.70195911828488311"/>
    <b v="0"/>
    <n v="3.5353763206421664"/>
    <b v="1"/>
    <n v="88243.75"/>
    <x v="1"/>
    <n v="92"/>
  </r>
  <r>
    <n v="1644"/>
    <s v="HOMBRE"/>
    <n v="297045"/>
    <s v="ASEGURADO VOLUNTARIO"/>
    <s v="SECTOR PRIVADO"/>
    <s v="SI"/>
    <s v="NO"/>
    <x v="0"/>
    <n v="35"/>
    <n v="-0.44449841862837125"/>
    <b v="0"/>
    <n v="-0.48741749375467142"/>
    <b v="0"/>
    <n v="297045"/>
    <x v="2"/>
    <n v="35"/>
  </r>
  <r>
    <n v="1645"/>
    <s v="HOMBRE"/>
    <n v="852982.67"/>
    <s v="ASALARIADO"/>
    <s v="SECTOR PRIVADO"/>
    <s v="SI"/>
    <s v="NO"/>
    <x v="0"/>
    <n v="31"/>
    <n v="0.24099604792109164"/>
    <b v="0"/>
    <n v="-0.7697188140632214"/>
    <b v="0"/>
    <n v="852982.67"/>
    <x v="0"/>
    <n v="31"/>
  </r>
  <r>
    <n v="1646"/>
    <s v="HOMBRE"/>
    <n v="251559"/>
    <s v="ASALARIADO"/>
    <s v="SECTOR PRIVADO"/>
    <s v="SI"/>
    <s v="SI"/>
    <x v="0"/>
    <n v="20"/>
    <n v="-0.5005845645905056"/>
    <b v="0"/>
    <n v="-1.5460474449117341"/>
    <b v="0"/>
    <n v="251559"/>
    <x v="0"/>
    <n v="20"/>
  </r>
  <r>
    <n v="1647"/>
    <s v="HOMBRE"/>
    <n v="3255213.87"/>
    <s v="CONVENIOS ESPECIALES DE ASEGURADOS VOLUNTARIOS"/>
    <s v="SECTOR PRIVADO"/>
    <s v="SI"/>
    <s v="NO"/>
    <x v="0"/>
    <n v="58"/>
    <n v="3.2030478818478625"/>
    <b v="1"/>
    <n v="1.1358150980194912"/>
    <b v="0"/>
    <n v="3255213.87"/>
    <x v="5"/>
    <n v="58"/>
  </r>
  <r>
    <n v="1648"/>
    <s v="MUJER"/>
    <n v="790843.09"/>
    <s v="ASALARIADO"/>
    <s v="SECTOR PRIVADO"/>
    <s v="SI"/>
    <s v="NO"/>
    <x v="0"/>
    <n v="37"/>
    <n v="0.16437533926555528"/>
    <b v="0"/>
    <n v="-0.3462668336003964"/>
    <b v="0"/>
    <n v="790843.09"/>
    <x v="0"/>
    <n v="37"/>
  </r>
  <r>
    <n v="1649"/>
    <s v="HOMBRE"/>
    <n v="1129271"/>
    <s v="ASALARIADO"/>
    <s v="SECTOR PUBLICO"/>
    <s v="SI"/>
    <s v="NO"/>
    <x v="0"/>
    <n v="32"/>
    <n v="0.58167114804012465"/>
    <b v="0"/>
    <n v="-0.69914348398608395"/>
    <b v="0"/>
    <n v="1129271"/>
    <x v="0"/>
    <n v="32"/>
  </r>
  <r>
    <n v="1650"/>
    <s v="HOMBRE"/>
    <n v="87500"/>
    <s v="ASALARIADO"/>
    <s v="SECTOR PRIVADO"/>
    <s v="SI"/>
    <s v="NO"/>
    <x v="0"/>
    <n v="25"/>
    <n v="-0.70287619323232486"/>
    <b v="0"/>
    <n v="-1.1931707945260464"/>
    <b v="0"/>
    <n v="87500"/>
    <x v="0"/>
    <n v="25"/>
  </r>
  <r>
    <n v="1651"/>
    <s v="MUJER"/>
    <n v="480000"/>
    <s v="ASALARIADO"/>
    <s v="SECTOR PRIVADO"/>
    <s v="SI"/>
    <s v="NO"/>
    <x v="0"/>
    <n v="24"/>
    <n v="-0.21890722937228616"/>
    <b v="0"/>
    <n v="-1.263746124603184"/>
    <b v="0"/>
    <n v="480000"/>
    <x v="0"/>
    <n v="24"/>
  </r>
  <r>
    <n v="1652"/>
    <s v="MUJER"/>
    <n v="299647"/>
    <s v="ASEGURADO VOLUNTARIO"/>
    <s v="SECTOR PRIVADO"/>
    <s v="SI"/>
    <s v="NO"/>
    <x v="0"/>
    <n v="60"/>
    <n v="-0.44129004348451434"/>
    <b v="0"/>
    <n v="1.2769657581737661"/>
    <b v="0"/>
    <n v="299647"/>
    <x v="2"/>
    <n v="60"/>
  </r>
  <r>
    <n v="1653"/>
    <s v="HOMBRE"/>
    <n v="278030.99"/>
    <s v="CONVENIOS ESPECIALES DE TRABAJADORES INDEPENDIENTES"/>
    <s v="SECTOR PRIVADO"/>
    <s v="SI"/>
    <s v="NO"/>
    <x v="0"/>
    <n v="27"/>
    <n v="-0.46794349052270096"/>
    <b v="0"/>
    <n v="-1.0520201343717714"/>
    <b v="0"/>
    <n v="278030.99"/>
    <x v="4"/>
    <n v="27"/>
  </r>
  <r>
    <n v="1654"/>
    <s v="HOMBRE"/>
    <n v="3350588.86"/>
    <s v="ASALARIADO"/>
    <s v="SECTOR PRIVADO"/>
    <s v="SI"/>
    <s v="NO"/>
    <x v="0"/>
    <n v="38"/>
    <n v="3.3206492451305669"/>
    <b v="1"/>
    <n v="-0.27569150352325889"/>
    <b v="0"/>
    <n v="3350588.86"/>
    <x v="0"/>
    <n v="38"/>
  </r>
  <r>
    <n v="1655"/>
    <s v="HOMBRE"/>
    <n v="2349011"/>
    <s v="ASALARIADO"/>
    <s v="SECTOR PRIVADO"/>
    <s v="SI"/>
    <s v="NO"/>
    <x v="0"/>
    <n v="36"/>
    <n v="2.0856617314252039"/>
    <b v="1"/>
    <n v="-0.41684216367753391"/>
    <b v="0"/>
    <n v="2349011"/>
    <x v="0"/>
    <n v="36"/>
  </r>
  <r>
    <n v="1656"/>
    <s v="HOMBRE"/>
    <n v="1108537.5"/>
    <s v="ASALARIADO"/>
    <s v="SECTOR PRIVADO"/>
    <s v="SI"/>
    <s v="NO"/>
    <x v="0"/>
    <n v="45"/>
    <n v="0.55610587284982627"/>
    <b v="0"/>
    <n v="0.21833580701670366"/>
    <b v="0"/>
    <n v="1108537.5"/>
    <x v="0"/>
    <n v="45"/>
  </r>
  <r>
    <n v="1657"/>
    <s v="MUJER"/>
    <n v="600414.9"/>
    <s v="ASALARIADO"/>
    <s v="SECTOR PRIVADO"/>
    <s v="SI"/>
    <s v="NO"/>
    <x v="1"/>
    <n v="21"/>
    <n v="-7.0430606732005407E-2"/>
    <b v="0"/>
    <n v="-1.4754721148345964"/>
    <b v="0"/>
    <n v="600414.9"/>
    <x v="0"/>
    <n v="21"/>
  </r>
  <r>
    <n v="1658"/>
    <s v="HOMBRE"/>
    <n v="418000"/>
    <s v="ASALARIADO"/>
    <s v="SECTOR PRIVADO"/>
    <s v="SI"/>
    <s v="NO"/>
    <x v="0"/>
    <n v="51"/>
    <n v="-0.29535583003298016"/>
    <b v="0"/>
    <n v="0.64178778747952869"/>
    <b v="0"/>
    <n v="418000"/>
    <x v="0"/>
    <n v="51"/>
  </r>
  <r>
    <n v="1659"/>
    <s v="HOMBRE"/>
    <n v="287787"/>
    <s v="ASALARIADO"/>
    <s v="SECTOR PRIVADO"/>
    <s v="SI"/>
    <s v="NO"/>
    <x v="0"/>
    <n v="19"/>
    <n v="-0.45591392096573746"/>
    <b v="0"/>
    <n v="-1.6166227749888715"/>
    <b v="0"/>
    <n v="287787"/>
    <x v="0"/>
    <n v="19"/>
  </r>
  <r>
    <n v="1660"/>
    <s v="MUJER"/>
    <n v="538738.04"/>
    <s v="ASALARIADO"/>
    <s v="SECTOR PRIVADO"/>
    <s v="SI"/>
    <s v="NO"/>
    <x v="0"/>
    <n v="36"/>
    <n v="-0.14648076221822365"/>
    <b v="0"/>
    <n v="-0.41684216367753391"/>
    <b v="0"/>
    <n v="538738.04"/>
    <x v="0"/>
    <n v="36"/>
  </r>
  <r>
    <n v="1661"/>
    <s v="HOMBRE"/>
    <n v="597533.32999999996"/>
    <s v="ASALARIADO"/>
    <s v="SECTOR PRIVADO"/>
    <s v="SI"/>
    <s v="SI"/>
    <x v="0"/>
    <n v="30"/>
    <n v="-7.3983703412744781E-2"/>
    <b v="0"/>
    <n v="-0.84029414414035897"/>
    <b v="0"/>
    <n v="597533.32999999996"/>
    <x v="0"/>
    <n v="30"/>
  </r>
  <r>
    <n v="1662"/>
    <s v="MUJER"/>
    <n v="619489"/>
    <s v="ASALARIADO"/>
    <s v="SECTOR PUBLICO"/>
    <s v="SI"/>
    <s v="NO"/>
    <x v="0"/>
    <n v="37"/>
    <n v="-4.6911441347132148E-2"/>
    <b v="0"/>
    <n v="-0.3462668336003964"/>
    <b v="0"/>
    <n v="619489"/>
    <x v="0"/>
    <n v="37"/>
  </r>
  <r>
    <n v="1663"/>
    <s v="MUJER"/>
    <n v="278032"/>
    <s v="ASEGURADO VOLUNTARIO"/>
    <s v="SECTOR PRIVADO"/>
    <s v="SI"/>
    <s v="NO"/>
    <x v="0"/>
    <n v="45"/>
    <n v="-0.46794224515033533"/>
    <b v="0"/>
    <n v="0.21833580701670366"/>
    <b v="0"/>
    <n v="278032"/>
    <x v="2"/>
    <n v="45"/>
  </r>
  <r>
    <n v="1664"/>
    <s v="MUJER"/>
    <n v="297650"/>
    <s v="ASALARIADO"/>
    <s v="SECTOR PRIVADO"/>
    <s v="SI"/>
    <s v="SI"/>
    <x v="1"/>
    <n v="39"/>
    <n v="-0.4437524282509564"/>
    <b v="0"/>
    <n v="-0.20511617344612137"/>
    <b v="0"/>
    <n v="297650"/>
    <x v="0"/>
    <n v="39"/>
  </r>
  <r>
    <n v="1665"/>
    <s v="HOMBRE"/>
    <n v="266312"/>
    <s v="ASALARIADO"/>
    <s v="SECTOR PRIVADO"/>
    <s v="SI"/>
    <s v="NO"/>
    <x v="0"/>
    <n v="29"/>
    <n v="-0.48239349675909882"/>
    <b v="0"/>
    <n v="-0.91086947421749642"/>
    <b v="0"/>
    <n v="266312"/>
    <x v="0"/>
    <n v="29"/>
  </r>
  <r>
    <n v="1666"/>
    <s v="HOMBRE"/>
    <n v="403764.18"/>
    <s v="ASALARIADO"/>
    <s v="SECTOR PRIVADO"/>
    <s v="SI"/>
    <s v="NO"/>
    <x v="0"/>
    <n v="31"/>
    <n v="-0.31290919323068211"/>
    <b v="0"/>
    <n v="-0.7697188140632214"/>
    <b v="0"/>
    <n v="403764.18"/>
    <x v="0"/>
    <n v="31"/>
  </r>
  <r>
    <n v="1667"/>
    <s v="HOMBRE"/>
    <n v="440373"/>
    <s v="ASALARIADO"/>
    <s v="SECTOR PUBLICO"/>
    <s v="SI"/>
    <s v="SI"/>
    <x v="0"/>
    <n v="27"/>
    <n v="-0.26776898257198489"/>
    <b v="0"/>
    <n v="-1.0520201343717714"/>
    <b v="0"/>
    <n v="440373"/>
    <x v="0"/>
    <n v="27"/>
  </r>
  <r>
    <n v="1668"/>
    <s v="MUJER"/>
    <n v="381211.3"/>
    <s v="PENSIONADOS EN SU PROPIO SISTEMA"/>
    <s v="SECTOR PUBLICO"/>
    <s v="SI"/>
    <s v="NO"/>
    <x v="0"/>
    <n v="66"/>
    <n v="-0.34071784027694912"/>
    <b v="0"/>
    <n v="1.7004177386365913"/>
    <b v="0"/>
    <n v="381211.3"/>
    <x v="1"/>
    <n v="66"/>
  </r>
  <r>
    <n v="1669"/>
    <s v="MUJER"/>
    <n v="908129"/>
    <s v="ASALARIADO"/>
    <s v="SECTOR PUBLICO"/>
    <s v="SI"/>
    <s v="NO"/>
    <x v="1"/>
    <n v="49"/>
    <n v="0.30899378598678273"/>
    <b v="0"/>
    <n v="0.50063712732525367"/>
    <b v="0"/>
    <n v="908129"/>
    <x v="0"/>
    <n v="49"/>
  </r>
  <r>
    <n v="1670"/>
    <s v="HOMBRE"/>
    <n v="131198"/>
    <s v="ASALARIADO"/>
    <s v="SECTOR PRIVADO"/>
    <s v="SI"/>
    <s v="NO"/>
    <x v="0"/>
    <n v="20"/>
    <n v="-0.6489947262698893"/>
    <b v="0"/>
    <n v="-1.5460474449117341"/>
    <b v="0"/>
    <n v="131198"/>
    <x v="0"/>
    <n v="20"/>
  </r>
  <r>
    <n v="1671"/>
    <s v="MUJER"/>
    <n v="582921.03"/>
    <s v="ASALARIADO"/>
    <s v="SECTOR PRIVADO"/>
    <s v="SI"/>
    <s v="NO"/>
    <x v="0"/>
    <n v="31"/>
    <n v="-9.2001282242329521E-2"/>
    <b v="0"/>
    <n v="-0.7697188140632214"/>
    <b v="0"/>
    <n v="582921.03"/>
    <x v="0"/>
    <n v="31"/>
  </r>
  <r>
    <n v="1672"/>
    <s v="HOMBRE"/>
    <n v="251103.9"/>
    <s v="ASALARIADO"/>
    <s v="SECTOR PRIVADO"/>
    <s v="SI"/>
    <s v="NO"/>
    <x v="0"/>
    <n v="19"/>
    <n v="-0.50114572198019391"/>
    <b v="0"/>
    <n v="-1.6166227749888715"/>
    <b v="0"/>
    <n v="251103.9"/>
    <x v="0"/>
    <n v="19"/>
  </r>
  <r>
    <n v="1673"/>
    <s v="MUJER"/>
    <n v="297046"/>
    <s v="ASEGURADO VOLUNTARIO"/>
    <s v="SECTOR PRIVADO"/>
    <s v="SI"/>
    <s v="NO"/>
    <x v="0"/>
    <n v="38"/>
    <n v="-0.44449718558642509"/>
    <b v="0"/>
    <n v="-0.27569150352325889"/>
    <b v="0"/>
    <n v="297046"/>
    <x v="2"/>
    <n v="38"/>
  </r>
  <r>
    <n v="1674"/>
    <s v="MUJER"/>
    <n v="278030.99"/>
    <s v="ASEGURADO VOLUNTARIO"/>
    <s v="SECTOR PRIVADO"/>
    <s v="SI"/>
    <s v="SI"/>
    <x v="0"/>
    <n v="44"/>
    <n v="-0.46794349052270096"/>
    <b v="0"/>
    <n v="0.14776047693956615"/>
    <b v="0"/>
    <n v="278030.99"/>
    <x v="2"/>
    <n v="44"/>
  </r>
  <r>
    <n v="1675"/>
    <s v="MUJER"/>
    <n v="373396"/>
    <s v="ASALARIADO"/>
    <s v="SECTOR PUBLICO"/>
    <s v="SI"/>
    <s v="NO"/>
    <x v="0"/>
    <n v="29"/>
    <n v="-0.35035443299861879"/>
    <b v="0"/>
    <n v="-0.91086947421749642"/>
    <b v="0"/>
    <n v="373396"/>
    <x v="0"/>
    <n v="29"/>
  </r>
  <r>
    <n v="1676"/>
    <s v="HOMBRE"/>
    <n v="297110"/>
    <s v="TRABAJADOR INDEPENDIENTE"/>
    <s v="SECTOR PRIVADO"/>
    <s v="SI"/>
    <s v="NO"/>
    <x v="1"/>
    <n v="35"/>
    <n v="-0.44441827090187208"/>
    <b v="0"/>
    <n v="-0.48741749375467142"/>
    <b v="0"/>
    <n v="297110"/>
    <x v="3"/>
    <n v="35"/>
  </r>
  <r>
    <n v="1677"/>
    <s v="HOMBRE"/>
    <n v="296000"/>
    <s v="ASALARIADO"/>
    <s v="SECTOR PRIVADO"/>
    <s v="SI"/>
    <s v="NO"/>
    <x v="0"/>
    <n v="28"/>
    <n v="-0.44578694746208775"/>
    <b v="0"/>
    <n v="-0.98144480429463388"/>
    <b v="0"/>
    <n v="296000"/>
    <x v="0"/>
    <n v="28"/>
  </r>
  <r>
    <n v="1678"/>
    <s v="HOMBRE"/>
    <n v="424103"/>
    <s v="TRABAJADOR INDEPENDIENTE"/>
    <s v="SECTOR PRIVADO"/>
    <s v="SI"/>
    <s v="NO"/>
    <x v="1"/>
    <n v="35"/>
    <n v="-0.28783057503568638"/>
    <b v="0"/>
    <n v="-0.48741749375467142"/>
    <b v="0"/>
    <n v="424103"/>
    <x v="3"/>
    <n v="35"/>
  </r>
  <r>
    <n v="1679"/>
    <s v="HOMBRE"/>
    <n v="11000"/>
    <s v="ASALARIADO"/>
    <s v="SECTOR PRIVADO"/>
    <s v="SI"/>
    <s v="NO"/>
    <x v="1"/>
    <n v="32"/>
    <n v="-0.79720390211205217"/>
    <b v="0"/>
    <n v="-0.69914348398608395"/>
    <b v="0"/>
    <n v="11000"/>
    <x v="0"/>
    <n v="32"/>
  </r>
  <r>
    <n v="1680"/>
    <s v="HOMBRE"/>
    <n v="365500"/>
    <s v="ASALARIADO"/>
    <s v="SECTOR PRIVADO"/>
    <s v="SI"/>
    <s v="NO"/>
    <x v="0"/>
    <n v="32"/>
    <n v="-0.36009053220534204"/>
    <b v="0"/>
    <n v="-0.69914348398608395"/>
    <b v="0"/>
    <n v="365500"/>
    <x v="0"/>
    <n v="32"/>
  </r>
  <r>
    <n v="1681"/>
    <s v="HOMBRE"/>
    <n v="25600"/>
    <s v="ASALARIADO"/>
    <s v="SECTOR PRIVADO"/>
    <s v="SI"/>
    <s v="SI"/>
    <x v="1"/>
    <n v="45"/>
    <n v="-0.77920148969840486"/>
    <b v="0"/>
    <n v="0.21833580701670366"/>
    <b v="0"/>
    <n v="25600"/>
    <x v="0"/>
    <n v="45"/>
  </r>
  <r>
    <n v="1682"/>
    <s v="HOMBRE"/>
    <n v="276964.47999999998"/>
    <s v="ASALARIADO"/>
    <s v="SECTOR PRIVADO"/>
    <s v="SI"/>
    <s v="NO"/>
    <x v="0"/>
    <n v="25"/>
    <n v="-0.46925854208867895"/>
    <b v="0"/>
    <n v="-1.1931707945260464"/>
    <b v="0"/>
    <n v="276964.47999999998"/>
    <x v="0"/>
    <n v="25"/>
  </r>
  <r>
    <n v="1683"/>
    <s v="HOMBRE"/>
    <n v="103846.15"/>
    <s v="ASALARIADO"/>
    <s v="SECTOR PRIVADO"/>
    <s v="SI"/>
    <s v="NO"/>
    <x v="0"/>
    <n v="58"/>
    <n v="-0.6827207046244248"/>
    <b v="0"/>
    <n v="1.1358150980194912"/>
    <b v="0"/>
    <n v="103846.15"/>
    <x v="0"/>
    <n v="58"/>
  </r>
  <r>
    <n v="1684"/>
    <s v="HOMBRE"/>
    <n v="249691.35"/>
    <s v="ASALARIADO"/>
    <s v="SECTOR PRIVADO"/>
    <s v="SI"/>
    <s v="NO"/>
    <x v="0"/>
    <n v="24"/>
    <n v="-0.50288745538121438"/>
    <b v="0"/>
    <n v="-1.263746124603184"/>
    <b v="0"/>
    <n v="249691.35"/>
    <x v="0"/>
    <n v="24"/>
  </r>
  <r>
    <n v="1685"/>
    <s v="HOMBRE"/>
    <n v="306480.65999999997"/>
    <s v="ASALARIADO"/>
    <s v="SECTOR PUBLICO"/>
    <s v="SI"/>
    <s v="NO"/>
    <x v="0"/>
    <n v="25"/>
    <n v="-0.43286385405885375"/>
    <b v="0"/>
    <n v="-1.1931707945260464"/>
    <b v="0"/>
    <n v="306480.65999999997"/>
    <x v="0"/>
    <n v="25"/>
  </r>
  <r>
    <n v="1686"/>
    <s v="HOMBRE"/>
    <n v="280000"/>
    <s v="ASALARIADO"/>
    <s v="SECTOR PRIVADO"/>
    <s v="SI"/>
    <s v="NO"/>
    <x v="0"/>
    <n v="85"/>
    <n v="-0.46551561860033136"/>
    <b v="0"/>
    <n v="3.0413490101022038"/>
    <b v="1"/>
    <n v="280000"/>
    <x v="0"/>
    <n v="85"/>
  </r>
  <r>
    <n v="1687"/>
    <s v="HOMBRE"/>
    <n v="165000"/>
    <s v="ASALARIADO"/>
    <s v="SECTOR PRIVADO"/>
    <s v="SI"/>
    <s v="NO"/>
    <x v="0"/>
    <n v="38"/>
    <n v="-0.60731544240645741"/>
    <b v="0"/>
    <n v="-0.27569150352325889"/>
    <b v="0"/>
    <n v="165000"/>
    <x v="0"/>
    <n v="38"/>
  </r>
  <r>
    <n v="1688"/>
    <s v="MUJER"/>
    <n v="296265.63"/>
    <s v="ASALARIADO"/>
    <s v="SECTOR PRIVADO"/>
    <s v="SI"/>
    <s v="NO"/>
    <x v="1"/>
    <n v="38"/>
    <n v="-0.44545941452993454"/>
    <b v="0"/>
    <n v="-0.27569150352325889"/>
    <b v="0"/>
    <n v="296265.63"/>
    <x v="0"/>
    <n v="38"/>
  </r>
  <r>
    <n v="1689"/>
    <s v="MUJER"/>
    <n v="1766548"/>
    <s v="ASALARIADO"/>
    <s v="SECTOR PRIVADO"/>
    <s v="SI"/>
    <s v="NO"/>
    <x v="0"/>
    <n v="32"/>
    <n v="1.3674604203505294"/>
    <b v="0"/>
    <n v="-0.69914348398608395"/>
    <b v="0"/>
    <n v="1766548"/>
    <x v="0"/>
    <n v="32"/>
  </r>
  <r>
    <n v="1690"/>
    <s v="HOMBRE"/>
    <n v="297046"/>
    <s v="ASEGURADO VOLUNTARIO"/>
    <s v="SECTOR PRIVADO"/>
    <s v="SI"/>
    <s v="NO"/>
    <x v="0"/>
    <n v="21"/>
    <n v="-0.44449718558642509"/>
    <b v="0"/>
    <n v="-1.4754721148345964"/>
    <b v="0"/>
    <n v="297046"/>
    <x v="2"/>
    <n v="21"/>
  </r>
  <r>
    <n v="1691"/>
    <s v="HOMBRE"/>
    <n v="278030"/>
    <s v="CONVENIOS ESPECIALES DE TRABAJADORES INDEPENDIENTES"/>
    <s v="SECTOR PRIVADO"/>
    <s v="SI"/>
    <s v="NO"/>
    <x v="0"/>
    <n v="36"/>
    <n v="-0.46794471123422759"/>
    <b v="0"/>
    <n v="-0.41684216367753391"/>
    <b v="0"/>
    <n v="278030"/>
    <x v="4"/>
    <n v="36"/>
  </r>
  <r>
    <n v="1692"/>
    <s v="HOMBRE"/>
    <n v="838098"/>
    <s v="ASALARIADO"/>
    <s v="SECTOR PRIVADO"/>
    <s v="SI"/>
    <s v="NO"/>
    <x v="0"/>
    <n v="40"/>
    <n v="0.22264262545663654"/>
    <b v="0"/>
    <n v="-0.13454084336898386"/>
    <b v="0"/>
    <n v="838098"/>
    <x v="0"/>
    <n v="40"/>
  </r>
  <r>
    <n v="1693"/>
    <s v="HOMBRE"/>
    <n v="594092"/>
    <s v="TRABAJADOR INDEPENDIENTE"/>
    <s v="SECTOR PRIVADO"/>
    <s v="SI"/>
    <s v="NO"/>
    <x v="0"/>
    <n v="68"/>
    <n v="-7.8227007653255465E-2"/>
    <b v="0"/>
    <n v="1.8415683987908662"/>
    <b v="0"/>
    <n v="594092"/>
    <x v="3"/>
    <n v="68"/>
  </r>
  <r>
    <n v="1694"/>
    <s v="MUJER"/>
    <n v="615805.6"/>
    <s v="ASALARIADO"/>
    <s v="SECTOR PRIVADO"/>
    <s v="SI"/>
    <s v="NO"/>
    <x v="0"/>
    <n v="29"/>
    <n v="-5.1453228051545084E-2"/>
    <b v="0"/>
    <n v="-0.91086947421749642"/>
    <b v="0"/>
    <n v="615805.6"/>
    <x v="0"/>
    <n v="29"/>
  </r>
  <r>
    <n v="1695"/>
    <s v="HOMBRE"/>
    <n v="625322.5"/>
    <s v="ASALARIADO"/>
    <s v="SECTOR PRIVADO"/>
    <s v="SI"/>
    <s v="NO"/>
    <x v="0"/>
    <n v="54"/>
    <n v="-3.9718491154323139E-2"/>
    <b v="0"/>
    <n v="0.85351377771094117"/>
    <b v="0"/>
    <n v="625322.5"/>
    <x v="0"/>
    <n v="54"/>
  </r>
  <r>
    <n v="1696"/>
    <s v="HOMBRE"/>
    <n v="364086"/>
    <s v="TRABAJADOR INDEPENDIENTE"/>
    <s v="SECTOR PRIVADO"/>
    <s v="SI"/>
    <s v="SI"/>
    <x v="1"/>
    <n v="31"/>
    <n v="-0.36183405351718434"/>
    <b v="0"/>
    <n v="-0.7697188140632214"/>
    <b v="0"/>
    <n v="364086"/>
    <x v="3"/>
    <n v="31"/>
  </r>
  <r>
    <n v="1697"/>
    <s v="HOMBRE"/>
    <n v="976390"/>
    <s v="ASALARIADO"/>
    <s v="SECTOR PUBLICO"/>
    <s v="SI"/>
    <s v="NO"/>
    <x v="0"/>
    <n v="32"/>
    <n v="0.3931624622722607"/>
    <b v="0"/>
    <n v="-0.69914348398608395"/>
    <b v="0"/>
    <n v="976390"/>
    <x v="0"/>
    <n v="32"/>
  </r>
  <r>
    <n v="1698"/>
    <s v="HOMBRE"/>
    <n v="297046"/>
    <s v="ASEGURADO VOLUNTARIO"/>
    <s v="SECTOR PRIVADO"/>
    <s v="SI"/>
    <s v="NO"/>
    <x v="0"/>
    <n v="42"/>
    <n v="-0.44449718558642509"/>
    <b v="0"/>
    <n v="6.6098167852911317E-3"/>
    <b v="0"/>
    <n v="297046"/>
    <x v="2"/>
    <n v="42"/>
  </r>
  <r>
    <n v="1699"/>
    <s v="MUJER"/>
    <n v="3108698.61"/>
    <s v="ASALARIADO"/>
    <s v="SECTOR PRIVADO"/>
    <s v="SI"/>
    <s v="NO"/>
    <x v="0"/>
    <n v="37"/>
    <n v="3.022388420518221"/>
    <b v="1"/>
    <n v="-0.3462668336003964"/>
    <b v="0"/>
    <n v="3108698.61"/>
    <x v="0"/>
    <n v="37"/>
  </r>
  <r>
    <n v="1700"/>
    <s v="HOMBRE"/>
    <n v="309927.25"/>
    <s v="ASALARIADO"/>
    <s v="SECTOR PRIVADO"/>
    <s v="SI"/>
    <s v="NO"/>
    <x v="0"/>
    <n v="18"/>
    <n v="-0.4286140640177063"/>
    <b v="0"/>
    <n v="-1.687198105066009"/>
    <b v="0"/>
    <n v="309927.25"/>
    <x v="0"/>
    <n v="18"/>
  </r>
  <r>
    <n v="1701"/>
    <s v="MUJER"/>
    <n v="370905"/>
    <s v="ASALARIADO"/>
    <s v="SECTOR PUBLICO"/>
    <s v="SI"/>
    <s v="NO"/>
    <x v="0"/>
    <n v="27"/>
    <n v="-0.35342594048645409"/>
    <b v="0"/>
    <n v="-1.0520201343717714"/>
    <b v="0"/>
    <n v="370905"/>
    <x v="0"/>
    <n v="27"/>
  </r>
  <r>
    <n v="1702"/>
    <s v="HOMBRE"/>
    <n v="352000"/>
    <s v="ASALARIADO"/>
    <s v="SECTOR PRIVADO"/>
    <s v="SI"/>
    <s v="NO"/>
    <x v="0"/>
    <n v="28"/>
    <n v="-0.3767365984782351"/>
    <b v="0"/>
    <n v="-0.98144480429463388"/>
    <b v="0"/>
    <n v="352000"/>
    <x v="0"/>
    <n v="28"/>
  </r>
  <r>
    <n v="1703"/>
    <s v="HOMBRE"/>
    <n v="390899.95"/>
    <s v="ASALARIADO"/>
    <s v="SECTOR PRIVADO"/>
    <s v="SI"/>
    <s v="NO"/>
    <x v="0"/>
    <n v="61"/>
    <n v="-0.32877132842547757"/>
    <b v="0"/>
    <n v="1.3475410882509038"/>
    <b v="0"/>
    <n v="390899.95"/>
    <x v="0"/>
    <n v="61"/>
  </r>
  <r>
    <n v="1704"/>
    <s v="MUJER"/>
    <n v="460692.92"/>
    <s v="ASALARIADO"/>
    <s v="SECTOR PRIVADO"/>
    <s v="SI"/>
    <s v="NO"/>
    <x v="0"/>
    <n v="22"/>
    <n v="-0.24271366886977122"/>
    <b v="0"/>
    <n v="-1.4048967847574589"/>
    <b v="0"/>
    <n v="460692.92"/>
    <x v="0"/>
    <n v="22"/>
  </r>
  <r>
    <n v="1705"/>
    <s v="MUJER"/>
    <n v="484267.8"/>
    <s v="PENSIONADOS EN SU PROPIO SISTEMA"/>
    <s v="SECTOR PUBLICO"/>
    <s v="SI"/>
    <s v="NO"/>
    <x v="0"/>
    <n v="84"/>
    <n v="-0.21364485295454891"/>
    <b v="0"/>
    <n v="2.9707736800250664"/>
    <b v="1"/>
    <n v="484267.8"/>
    <x v="1"/>
    <n v="84"/>
  </r>
  <r>
    <n v="1706"/>
    <s v="HOMBRE"/>
    <n v="724116.7"/>
    <s v="ASALARIADO"/>
    <s v="SECTOR PUBLICO"/>
    <s v="SI"/>
    <s v="NO"/>
    <x v="0"/>
    <n v="56"/>
    <n v="8.209890148104354E-2"/>
    <b v="0"/>
    <n v="0.99466443786521619"/>
    <b v="0"/>
    <n v="724116.7"/>
    <x v="0"/>
    <n v="56"/>
  </r>
  <r>
    <n v="1707"/>
    <s v="HOMBRE"/>
    <n v="620713"/>
    <s v="TRABAJADOR INDEPENDIENTE"/>
    <s v="SECTOR PRIVADO"/>
    <s v="SI"/>
    <s v="NO"/>
    <x v="1"/>
    <n v="43"/>
    <n v="-4.5402198005056509E-2"/>
    <b v="0"/>
    <n v="7.7185146862428639E-2"/>
    <b v="0"/>
    <n v="620713"/>
    <x v="3"/>
    <n v="43"/>
  </r>
  <r>
    <n v="1708"/>
    <s v="HOMBRE"/>
    <n v="297044"/>
    <s v="ASALARIADO"/>
    <s v="SECTOR PRIVADO"/>
    <s v="SI"/>
    <s v="NO"/>
    <x v="0"/>
    <n v="28"/>
    <n v="-0.44449965167031735"/>
    <b v="0"/>
    <n v="-0.98144480429463388"/>
    <b v="0"/>
    <n v="297044"/>
    <x v="0"/>
    <n v="28"/>
  </r>
  <r>
    <n v="1709"/>
    <s v="HOMBRE"/>
    <n v="170439.67999999999"/>
    <s v="ASALARIADO"/>
    <s v="SECTOR PRIVADO"/>
    <s v="SI"/>
    <s v="NO"/>
    <x v="1"/>
    <n v="24"/>
    <n v="-0.6006080887928773"/>
    <b v="0"/>
    <n v="-1.263746124603184"/>
    <b v="0"/>
    <n v="170439.67999999999"/>
    <x v="0"/>
    <n v="24"/>
  </r>
  <r>
    <n v="1710"/>
    <s v="HOMBRE"/>
    <n v="94935"/>
    <s v="ASALARIADO"/>
    <s v="SECTOR PRIVADO"/>
    <s v="SI"/>
    <s v="NO"/>
    <x v="0"/>
    <n v="24"/>
    <n v="-0.69370852636277236"/>
    <b v="0"/>
    <n v="-1.263746124603184"/>
    <b v="0"/>
    <n v="94935"/>
    <x v="0"/>
    <n v="24"/>
  </r>
  <r>
    <n v="1711"/>
    <s v="MUJER"/>
    <n v="374966.22"/>
    <s v="PENSIONADOS EN SU PROPIO SISTEMA"/>
    <s v="SECTOR PUBLICO"/>
    <s v="SI"/>
    <s v="NO"/>
    <x v="0"/>
    <n v="85"/>
    <n v="-0.34841828587395057"/>
    <b v="0"/>
    <n v="3.0413490101022038"/>
    <b v="1"/>
    <n v="374966.22"/>
    <x v="1"/>
    <n v="85"/>
  </r>
  <r>
    <n v="1712"/>
    <s v="MUJER"/>
    <n v="787800"/>
    <s v="ASALARIADO"/>
    <s v="SECTOR PRIVADO"/>
    <s v="SI"/>
    <s v="NO"/>
    <x v="1"/>
    <n v="29"/>
    <n v="0.16062308164967545"/>
    <b v="0"/>
    <n v="-0.91086947421749642"/>
    <b v="0"/>
    <n v="787800"/>
    <x v="0"/>
    <n v="29"/>
  </r>
  <r>
    <n v="1713"/>
    <s v="MUJER"/>
    <n v="1292205.2"/>
    <s v="ASALARIADO"/>
    <s v="SECTOR PUBLICO"/>
    <s v="SI"/>
    <s v="NO"/>
    <x v="0"/>
    <n v="50"/>
    <n v="0.78257585110092542"/>
    <b v="0"/>
    <n v="0.57121245740239113"/>
    <b v="0"/>
    <n v="1292205.2"/>
    <x v="0"/>
    <n v="50"/>
  </r>
  <r>
    <n v="1714"/>
    <s v="MUJER"/>
    <n v="278030.99"/>
    <s v="CONVENIOS ESPECIALES DE TRABAJADORES INDEPENDIENTES"/>
    <s v="SECTOR PRIVADO"/>
    <s v="SI"/>
    <s v="NO"/>
    <x v="0"/>
    <n v="44"/>
    <n v="-0.46794349052270096"/>
    <b v="0"/>
    <n v="0.14776047693956615"/>
    <b v="0"/>
    <n v="278030.99"/>
    <x v="4"/>
    <n v="44"/>
  </r>
  <r>
    <n v="1715"/>
    <s v="HOMBRE"/>
    <n v="513333"/>
    <s v="ASALARIADO"/>
    <s v="SECTOR PRIVADO"/>
    <s v="SI"/>
    <s v="NO"/>
    <x v="0"/>
    <n v="55"/>
    <n v="-0.17780624218159399"/>
    <b v="0"/>
    <n v="0.92408910778807873"/>
    <b v="0"/>
    <n v="513333"/>
    <x v="0"/>
    <n v="55"/>
  </r>
  <r>
    <n v="1716"/>
    <s v="HOMBRE"/>
    <n v="703205"/>
    <s v="PENSIONADOS EN SU PROPIO SISTEMA"/>
    <s v="SECTOR PUBLICO"/>
    <s v="SI"/>
    <s v="NO"/>
    <x v="0"/>
    <n v="81"/>
    <n v="5.6313898215943022E-2"/>
    <b v="0"/>
    <n v="2.759047689793654"/>
    <b v="1"/>
    <n v="703205"/>
    <x v="1"/>
    <n v="81"/>
  </r>
  <r>
    <n v="1717"/>
    <s v="HOMBRE"/>
    <n v="300018"/>
    <s v="TRABAJADOR INDEPENDIENTE"/>
    <s v="SECTOR PRIVADO"/>
    <s v="SI"/>
    <s v="NO"/>
    <x v="0"/>
    <n v="32"/>
    <n v="-0.44083258492249633"/>
    <b v="0"/>
    <n v="-0.69914348398608395"/>
    <b v="0"/>
    <n v="300018"/>
    <x v="3"/>
    <n v="32"/>
  </r>
  <r>
    <n v="1718"/>
    <s v="HOMBRE"/>
    <n v="611625"/>
    <s v="ASALARIADO"/>
    <s v="SECTOR PRIVADO"/>
    <s v="SI"/>
    <s v="NO"/>
    <x v="0"/>
    <n v="41"/>
    <n v="-5.6608083211578883E-2"/>
    <b v="0"/>
    <n v="-6.3965513291846368E-2"/>
    <b v="0"/>
    <n v="611625"/>
    <x v="0"/>
    <n v="41"/>
  </r>
  <r>
    <n v="1719"/>
    <s v="MUJER"/>
    <n v="8457783.5700000003"/>
    <s v="ASALARIADO"/>
    <s v="SECTOR PRIVADO"/>
    <s v="SI"/>
    <s v="SI"/>
    <x v="0"/>
    <n v="55"/>
    <n v="9.6180345496660351"/>
    <b v="1"/>
    <n v="0.92408910778807873"/>
    <b v="0"/>
    <n v="8457783.5700000003"/>
    <x v="0"/>
    <n v="55"/>
  </r>
  <r>
    <n v="1720"/>
    <s v="HOMBRE"/>
    <n v="412400.56"/>
    <s v="ASALARIADO"/>
    <s v="SECTOR PRIVADO"/>
    <s v="SI"/>
    <s v="NO"/>
    <x v="0"/>
    <n v="23"/>
    <n v="-0.30226017442787562"/>
    <b v="0"/>
    <n v="-1.3343214546803215"/>
    <b v="0"/>
    <n v="412400.56"/>
    <x v="0"/>
    <n v="23"/>
  </r>
  <r>
    <n v="1721"/>
    <s v="HOMBRE"/>
    <n v="341319"/>
    <s v="ASALARIADO"/>
    <s v="SECTOR PRIVADO"/>
    <s v="SI"/>
    <s v="NO"/>
    <x v="0"/>
    <n v="39"/>
    <n v="-0.38990671950495887"/>
    <b v="0"/>
    <n v="-0.20511617344612137"/>
    <b v="0"/>
    <n v="341319"/>
    <x v="0"/>
    <n v="39"/>
  </r>
  <r>
    <n v="1722"/>
    <s v="MUJER"/>
    <n v="1268597"/>
    <s v="PENSIONADOS EN SU PROPIO SISTEMA"/>
    <s v="SECTOR PUBLICO"/>
    <s v="SI"/>
    <s v="NO"/>
    <x v="0"/>
    <n v="58"/>
    <n v="0.75346595022805773"/>
    <b v="0"/>
    <n v="1.1358150980194912"/>
    <b v="0"/>
    <n v="1268597"/>
    <x v="1"/>
    <n v="58"/>
  </r>
  <r>
    <n v="1723"/>
    <s v="HOMBRE"/>
    <n v="796400.95"/>
    <s v="ASALARIADO"/>
    <s v="SECTOR PUBLICO"/>
    <s v="SI"/>
    <s v="NO"/>
    <x v="0"/>
    <n v="36"/>
    <n v="0.17122841377633016"/>
    <b v="0"/>
    <n v="-0.41684216367753391"/>
    <b v="0"/>
    <n v="796400.95"/>
    <x v="0"/>
    <n v="36"/>
  </r>
  <r>
    <n v="1724"/>
    <s v="MUJER"/>
    <n v="736729"/>
    <s v="PENSIONADOS EN SU PROPIO SISTEMA"/>
    <s v="SECTOR PUBLICO"/>
    <s v="SI"/>
    <s v="NO"/>
    <x v="0"/>
    <n v="61"/>
    <n v="9.7650396418347968E-2"/>
    <b v="0"/>
    <n v="1.3475410882509038"/>
    <b v="0"/>
    <n v="736729"/>
    <x v="1"/>
    <n v="61"/>
  </r>
  <r>
    <n v="1725"/>
    <s v="HOMBRE"/>
    <n v="393988.8"/>
    <s v="ASALARIADO"/>
    <s v="SECTOR PUBLICO"/>
    <s v="SI"/>
    <s v="NO"/>
    <x v="0"/>
    <n v="58"/>
    <n v="-0.32496264681014236"/>
    <b v="0"/>
    <n v="1.1358150980194912"/>
    <b v="0"/>
    <n v="393988.8"/>
    <x v="0"/>
    <n v="58"/>
  </r>
  <r>
    <n v="1726"/>
    <s v="HOMBRE"/>
    <n v="730846.3"/>
    <s v="PENSIONADOS EN SU PROPIO SISTEMA"/>
    <s v="SECTOR PUBLICO"/>
    <s v="SI"/>
    <s v="NO"/>
    <x v="0"/>
    <n v="73"/>
    <n v="9.0396780561788917E-2"/>
    <b v="0"/>
    <n v="2.1944450491765539"/>
    <b v="1"/>
    <n v="730846.3"/>
    <x v="1"/>
    <n v="73"/>
  </r>
  <r>
    <n v="1727"/>
    <s v="HOMBRE"/>
    <n v="3410000"/>
    <s v="ASALARIADO"/>
    <s v="SECTOR PRIVADO"/>
    <s v="SI"/>
    <s v="NO"/>
    <x v="0"/>
    <n v="49"/>
    <n v="3.3939056728185766"/>
    <b v="1"/>
    <n v="0.50063712732525367"/>
    <b v="0"/>
    <n v="3410000"/>
    <x v="0"/>
    <n v="49"/>
  </r>
  <r>
    <n v="1728"/>
    <s v="HOMBRE"/>
    <n v="460741.72"/>
    <s v="ASALARIADO"/>
    <s v="SECTOR PRIVADO"/>
    <s v="SI"/>
    <s v="SI"/>
    <x v="0"/>
    <n v="31"/>
    <n v="-0.24265349642279957"/>
    <b v="0"/>
    <n v="-0.7697188140632214"/>
    <b v="0"/>
    <n v="460741.72"/>
    <x v="0"/>
    <n v="31"/>
  </r>
  <r>
    <n v="1729"/>
    <s v="MUJER"/>
    <n v="297046"/>
    <s v="ASEGURADO VOLUNTARIO"/>
    <s v="SECTOR PRIVADO"/>
    <s v="SI"/>
    <s v="NO"/>
    <x v="0"/>
    <n v="39"/>
    <n v="-0.44449718558642509"/>
    <b v="0"/>
    <n v="-0.20511617344612137"/>
    <b v="0"/>
    <n v="297046"/>
    <x v="2"/>
    <n v="39"/>
  </r>
  <r>
    <n v="1730"/>
    <s v="HOMBRE"/>
    <n v="772177.52"/>
    <s v="ASALARIADO"/>
    <s v="SECTOR PRIVADO"/>
    <s v="SI"/>
    <s v="NO"/>
    <x v="0"/>
    <n v="28"/>
    <n v="0.14135990850693872"/>
    <b v="0"/>
    <n v="-0.98144480429463388"/>
    <b v="0"/>
    <n v="772177.52"/>
    <x v="0"/>
    <n v="28"/>
  </r>
  <r>
    <n v="1731"/>
    <s v="MUJER"/>
    <n v="289717"/>
    <s v="TRABAJADOR INDEPENDIENTE"/>
    <s v="SECTOR PRIVADO"/>
    <s v="SI"/>
    <s v="NO"/>
    <x v="0"/>
    <n v="59"/>
    <n v="-0.45353415000968678"/>
    <b v="0"/>
    <n v="1.2063904280966287"/>
    <b v="0"/>
    <n v="289717"/>
    <x v="3"/>
    <n v="59"/>
  </r>
  <r>
    <n v="1732"/>
    <s v="MUJER"/>
    <n v="380000"/>
    <s v="ASALARIADO"/>
    <s v="SECTOR PRIVADO"/>
    <s v="SI"/>
    <s v="NO"/>
    <x v="0"/>
    <n v="57"/>
    <n v="-0.34221142398630877"/>
    <b v="0"/>
    <n v="1.0652397679423538"/>
    <b v="0"/>
    <n v="380000"/>
    <x v="0"/>
    <n v="57"/>
  </r>
  <r>
    <n v="1733"/>
    <s v="MUJER"/>
    <n v="1156841.8400000001"/>
    <s v="ASALARIADO"/>
    <s v="SECTOR PUBLICO"/>
    <s v="SI"/>
    <s v="NO"/>
    <x v="0"/>
    <n v="43"/>
    <n v="0.61566715025044549"/>
    <b v="0"/>
    <n v="7.7185146862428639E-2"/>
    <b v="0"/>
    <n v="1156841.8400000001"/>
    <x v="0"/>
    <n v="43"/>
  </r>
  <r>
    <n v="1734"/>
    <s v="HOMBRE"/>
    <n v="387489.4"/>
    <s v="ASALARIADO"/>
    <s v="SECTOR PRIVADO"/>
    <s v="SI"/>
    <s v="NO"/>
    <x v="0"/>
    <n v="35"/>
    <n v="-0.33297667963488614"/>
    <b v="0"/>
    <n v="-0.48741749375467142"/>
    <b v="0"/>
    <n v="387489.4"/>
    <x v="0"/>
    <n v="35"/>
  </r>
  <r>
    <n v="1735"/>
    <s v="HOMBRE"/>
    <n v="449596"/>
    <s v="ASALARIADO"/>
    <s v="SECTOR PUBLICO"/>
    <s v="SI"/>
    <s v="NO"/>
    <x v="0"/>
    <n v="36"/>
    <n v="-0.2563966367027336"/>
    <b v="0"/>
    <n v="-0.41684216367753391"/>
    <b v="0"/>
    <n v="449596"/>
    <x v="0"/>
    <n v="36"/>
  </r>
  <r>
    <n v="1736"/>
    <s v="HOMBRE"/>
    <n v="477300"/>
    <s v="ASALARIADO"/>
    <s v="SECTOR PRIVADO"/>
    <s v="SI"/>
    <s v="NO"/>
    <x v="0"/>
    <n v="63"/>
    <n v="-0.22223644262686476"/>
    <b v="0"/>
    <n v="1.4886917484051787"/>
    <b v="0"/>
    <n v="477300"/>
    <x v="0"/>
    <n v="63"/>
  </r>
  <r>
    <n v="1737"/>
    <s v="HOMBRE"/>
    <n v="425703.55"/>
    <s v="ASALARIADO"/>
    <s v="SECTOR PRIVADO"/>
    <s v="SI"/>
    <s v="NO"/>
    <x v="0"/>
    <n v="44"/>
    <n v="-0.28585702974879162"/>
    <b v="0"/>
    <n v="0.14776047693956615"/>
    <b v="0"/>
    <n v="425703.55"/>
    <x v="0"/>
    <n v="44"/>
  </r>
  <r>
    <n v="1738"/>
    <s v="HOMBRE"/>
    <n v="871427.3"/>
    <s v="ASALARIADO"/>
    <s v="SECTOR PRIVADO"/>
    <s v="SI"/>
    <s v="NO"/>
    <x v="0"/>
    <n v="51"/>
    <n v="0.26373905039212803"/>
    <b v="0"/>
    <n v="0.64178778747952869"/>
    <b v="0"/>
    <n v="871427.3"/>
    <x v="0"/>
    <n v="51"/>
  </r>
  <r>
    <n v="1739"/>
    <s v="HOMBRE"/>
    <n v="368750"/>
    <s v="ASALARIADO"/>
    <s v="SECTOR PRIVADO"/>
    <s v="SI"/>
    <s v="NO"/>
    <x v="0"/>
    <n v="41"/>
    <n v="-0.35608314588038631"/>
    <b v="0"/>
    <n v="-6.3965513291846368E-2"/>
    <b v="0"/>
    <n v="368750"/>
    <x v="0"/>
    <n v="41"/>
  </r>
  <r>
    <n v="1740"/>
    <s v="HOMBRE"/>
    <n v="744158.02"/>
    <s v="ASALARIADO"/>
    <s v="SECTOR PUBLICO"/>
    <s v="SI"/>
    <s v="NO"/>
    <x v="0"/>
    <n v="26"/>
    <n v="0.10681068969706266"/>
    <b v="0"/>
    <n v="-1.1225954644489089"/>
    <b v="0"/>
    <n v="744158.02"/>
    <x v="0"/>
    <n v="26"/>
  </r>
  <r>
    <n v="1741"/>
    <s v="HOMBRE"/>
    <n v="280000"/>
    <s v="ASALARIADO"/>
    <s v="SECTOR PRIVADO"/>
    <s v="SI"/>
    <s v="NO"/>
    <x v="1"/>
    <n v="56"/>
    <n v="-0.46551561860033136"/>
    <b v="0"/>
    <n v="0.99466443786521619"/>
    <b v="0"/>
    <n v="280000"/>
    <x v="0"/>
    <n v="56"/>
  </r>
  <r>
    <n v="1742"/>
    <s v="HOMBRE"/>
    <n v="382584.15"/>
    <s v="ASALARIADO"/>
    <s v="SECTOR PUBLICO"/>
    <s v="SI"/>
    <s v="NO"/>
    <x v="0"/>
    <n v="47"/>
    <n v="-0.33902505864119048"/>
    <b v="0"/>
    <n v="0.35948646717097865"/>
    <b v="0"/>
    <n v="382584.15"/>
    <x v="0"/>
    <n v="47"/>
  </r>
  <r>
    <n v="1743"/>
    <s v="MUJER"/>
    <n v="1275440.5"/>
    <s v="ASALARIADO"/>
    <s v="SECTOR PUBLICO"/>
    <s v="SI"/>
    <s v="NO"/>
    <x v="0"/>
    <n v="58"/>
    <n v="0.76190427278646844"/>
    <b v="0"/>
    <n v="1.1358150980194912"/>
    <b v="0"/>
    <n v="1275440.5"/>
    <x v="0"/>
    <n v="58"/>
  </r>
  <r>
    <n v="1744"/>
    <s v="MUJER"/>
    <n v="1566046.1"/>
    <s v="ASALARIADO"/>
    <s v="SECTOR PUBLICO"/>
    <s v="SI"/>
    <s v="NO"/>
    <x v="0"/>
    <n v="28"/>
    <n v="1.1202331673697166"/>
    <b v="0"/>
    <n v="-0.98144480429463388"/>
    <b v="0"/>
    <n v="1566046.1"/>
    <x v="0"/>
    <n v="28"/>
  </r>
  <r>
    <n v="1745"/>
    <s v="MUJER"/>
    <n v="477915"/>
    <s v="ASALARIADO"/>
    <s v="SECTOR PUBLICO"/>
    <s v="SI"/>
    <s v="NO"/>
    <x v="0"/>
    <n v="29"/>
    <n v="-0.22147812182998852"/>
    <b v="0"/>
    <n v="-0.91086947421749642"/>
    <b v="0"/>
    <n v="477915"/>
    <x v="0"/>
    <n v="29"/>
  </r>
  <r>
    <n v="1746"/>
    <s v="HOMBRE"/>
    <n v="389617"/>
    <s v="ASALARIADO"/>
    <s v="SECTOR PRIVADO"/>
    <s v="SI"/>
    <s v="NO"/>
    <x v="0"/>
    <n v="61"/>
    <n v="-0.33035325959027823"/>
    <b v="0"/>
    <n v="1.3475410882509038"/>
    <b v="0"/>
    <n v="389617"/>
    <x v="0"/>
    <n v="61"/>
  </r>
  <r>
    <n v="1747"/>
    <s v="MUJER"/>
    <n v="3312186.43"/>
    <s v="ASALARIADO"/>
    <s v="SECTOR PUBLICO"/>
    <s v="SI"/>
    <s v="NO"/>
    <x v="0"/>
    <n v="41"/>
    <n v="3.2732974381068534"/>
    <b v="1"/>
    <n v="-6.3965513291846368E-2"/>
    <b v="0"/>
    <n v="3312186.43"/>
    <x v="0"/>
    <n v="41"/>
  </r>
  <r>
    <n v="1748"/>
    <s v="HOMBRE"/>
    <n v="331181"/>
    <s v="TRABAJADOR INDEPENDIENTE"/>
    <s v="SECTOR PRIVADO"/>
    <s v="SI"/>
    <s v="NO"/>
    <x v="1"/>
    <n v="57"/>
    <n v="-0.40240729875492848"/>
    <b v="0"/>
    <n v="1.0652397679423538"/>
    <b v="0"/>
    <n v="331181"/>
    <x v="3"/>
    <n v="57"/>
  </r>
  <r>
    <n v="1749"/>
    <s v="HOMBRE"/>
    <n v="196000"/>
    <s v="ASALARIADO"/>
    <s v="SECTOR PRIVADO"/>
    <s v="SI"/>
    <s v="NO"/>
    <x v="0"/>
    <n v="52"/>
    <n v="-0.56909114207611033"/>
    <b v="0"/>
    <n v="0.71236311755666615"/>
    <b v="0"/>
    <n v="196000"/>
    <x v="0"/>
    <n v="52"/>
  </r>
  <r>
    <n v="1750"/>
    <s v="HOMBRE"/>
    <n v="430000"/>
    <s v="ASALARIADO"/>
    <s v="SECTOR PRIVADO"/>
    <s v="SI"/>
    <s v="NO"/>
    <x v="0"/>
    <n v="39"/>
    <n v="-0.28055932667929745"/>
    <b v="0"/>
    <n v="-0.20511617344612137"/>
    <b v="0"/>
    <n v="430000"/>
    <x v="0"/>
    <n v="39"/>
  </r>
  <r>
    <n v="1751"/>
    <s v="MUJER"/>
    <n v="340000"/>
    <s v="ASALARIADO"/>
    <s v="SECTOR PRIVADO"/>
    <s v="SI"/>
    <s v="NO"/>
    <x v="0"/>
    <n v="26"/>
    <n v="-0.39153310183191781"/>
    <b v="0"/>
    <n v="-1.1225954644489089"/>
    <b v="0"/>
    <n v="340000"/>
    <x v="0"/>
    <n v="26"/>
  </r>
  <r>
    <n v="1752"/>
    <s v="MUJER"/>
    <n v="1183227.01"/>
    <s v="ASALARIADO"/>
    <s v="SECTOR PRIVADO"/>
    <s v="SI"/>
    <s v="NO"/>
    <x v="0"/>
    <n v="32"/>
    <n v="0.64820117161648616"/>
    <b v="0"/>
    <n v="-0.69914348398608395"/>
    <b v="0"/>
    <n v="1183227.01"/>
    <x v="0"/>
    <n v="32"/>
  </r>
  <r>
    <n v="1753"/>
    <s v="MUJER"/>
    <n v="392375"/>
    <s v="ASALARIADO"/>
    <s v="SECTOR PRIVADO"/>
    <s v="SI"/>
    <s v="NO"/>
    <x v="0"/>
    <n v="33"/>
    <n v="-0.32695252990282347"/>
    <b v="0"/>
    <n v="-0.62856815390894638"/>
    <b v="0"/>
    <n v="392375"/>
    <x v="0"/>
    <n v="33"/>
  </r>
  <r>
    <n v="1754"/>
    <s v="MUJER"/>
    <n v="278030"/>
    <s v="CONVENIOS ESPECIALES DE TRABAJADORES INDEPENDIENTES"/>
    <s v="SECTOR PRIVADO"/>
    <s v="SI"/>
    <s v="NO"/>
    <x v="0"/>
    <n v="53"/>
    <n v="-0.46794471123422759"/>
    <b v="0"/>
    <n v="0.78293844763380371"/>
    <b v="0"/>
    <n v="278030"/>
    <x v="4"/>
    <n v="53"/>
  </r>
  <r>
    <n v="1755"/>
    <s v="MUJER"/>
    <n v="436448"/>
    <s v="TRABAJADOR INDEPENDIENTE"/>
    <s v="SECTOR PRIVADO"/>
    <s v="SI"/>
    <s v="NO"/>
    <x v="0"/>
    <n v="37"/>
    <n v="-0.27260867221058527"/>
    <b v="0"/>
    <n v="-0.3462668336003964"/>
    <b v="0"/>
    <n v="436448"/>
    <x v="3"/>
    <n v="37"/>
  </r>
  <r>
    <n v="1756"/>
    <s v="HOMBRE"/>
    <n v="219381.52"/>
    <s v="ASALARIADO"/>
    <s v="SECTOR PRIVADO"/>
    <s v="SI"/>
    <s v="SI"/>
    <x v="0"/>
    <n v="53"/>
    <n v="-0.54026074715159378"/>
    <b v="0"/>
    <n v="0.78293844763380371"/>
    <b v="0"/>
    <n v="219381.52"/>
    <x v="0"/>
    <n v="53"/>
  </r>
  <r>
    <n v="1757"/>
    <s v="MUJER"/>
    <n v="359500"/>
    <s v="ASALARIADO"/>
    <s v="SECTOR PRIVADO"/>
    <s v="SI"/>
    <s v="NO"/>
    <x v="0"/>
    <n v="41"/>
    <n v="-0.36748878388218342"/>
    <b v="0"/>
    <n v="-6.3965513291846368E-2"/>
    <b v="0"/>
    <n v="359500"/>
    <x v="0"/>
    <n v="41"/>
  </r>
  <r>
    <n v="1758"/>
    <s v="HOMBRE"/>
    <n v="300018"/>
    <s v="TRABAJADOR INDEPENDIENTE"/>
    <s v="SECTOR PRIVADO"/>
    <s v="SI"/>
    <s v="NO"/>
    <x v="1"/>
    <n v="62"/>
    <n v="-0.44083258492249633"/>
    <b v="0"/>
    <n v="1.4181164183280413"/>
    <b v="0"/>
    <n v="300018"/>
    <x v="3"/>
    <n v="62"/>
  </r>
  <r>
    <n v="1759"/>
    <s v="HOMBRE"/>
    <n v="300018"/>
    <s v="ASEGURADO VOLUNTARIO"/>
    <s v="SECTOR PRIVADO"/>
    <s v="SI"/>
    <s v="NO"/>
    <x v="0"/>
    <n v="60"/>
    <n v="-0.44083258492249633"/>
    <b v="0"/>
    <n v="1.2769657581737661"/>
    <b v="0"/>
    <n v="300018"/>
    <x v="2"/>
    <n v="60"/>
  </r>
  <r>
    <n v="1760"/>
    <s v="HOMBRE"/>
    <n v="297046"/>
    <s v="ASEGURADO VOLUNTARIO"/>
    <s v="SECTOR PRIVADO"/>
    <s v="SI"/>
    <s v="NO"/>
    <x v="0"/>
    <n v="68"/>
    <n v="-0.44449718558642509"/>
    <b v="0"/>
    <n v="1.8415683987908662"/>
    <b v="0"/>
    <n v="297046"/>
    <x v="2"/>
    <n v="68"/>
  </r>
  <r>
    <n v="1761"/>
    <s v="HOMBRE"/>
    <n v="425916.67"/>
    <s v="ASALARIADO"/>
    <s v="SECTOR PRIVADO"/>
    <s v="SI"/>
    <s v="NO"/>
    <x v="0"/>
    <n v="22"/>
    <n v="-0.28559424384923027"/>
    <b v="0"/>
    <n v="-1.4048967847574589"/>
    <b v="0"/>
    <n v="425916.67"/>
    <x v="0"/>
    <n v="22"/>
  </r>
  <r>
    <n v="1762"/>
    <s v="MUJER"/>
    <n v="318064"/>
    <s v="TRABAJADOR INDEPENDIENTE"/>
    <s v="SECTOR PRIVADO"/>
    <s v="SI"/>
    <s v="NO"/>
    <x v="1"/>
    <n v="38"/>
    <n v="-0.41858110996244979"/>
    <b v="0"/>
    <n v="-0.27569150352325889"/>
    <b v="0"/>
    <n v="318064"/>
    <x v="3"/>
    <n v="38"/>
  </r>
  <r>
    <n v="1763"/>
    <s v="HOMBRE"/>
    <n v="949245.1"/>
    <s v="ASALARIADO"/>
    <s v="SECTOR PUBLICO"/>
    <s v="SI"/>
    <s v="NO"/>
    <x v="0"/>
    <n v="44"/>
    <n v="0.35969166194847885"/>
    <b v="0"/>
    <n v="0.14776047693956615"/>
    <b v="0"/>
    <n v="949245.1"/>
    <x v="0"/>
    <n v="44"/>
  </r>
  <r>
    <n v="1764"/>
    <s v="HOMBRE"/>
    <n v="329608"/>
    <s v="TRABAJADOR INDEPENDIENTE"/>
    <s v="SECTOR PRIVADO"/>
    <s v="SI"/>
    <s v="NO"/>
    <x v="0"/>
    <n v="44"/>
    <n v="-0.40434687373620704"/>
    <b v="0"/>
    <n v="0.14776047693956615"/>
    <b v="0"/>
    <n v="329608"/>
    <x v="3"/>
    <n v="44"/>
  </r>
  <r>
    <n v="1765"/>
    <s v="MUJER"/>
    <n v="339188.14"/>
    <s v="ASALARIADO"/>
    <s v="SECTOR PRIVADO"/>
    <s v="SI"/>
    <s v="NO"/>
    <x v="0"/>
    <n v="24"/>
    <n v="-0.39253415926631119"/>
    <b v="0"/>
    <n v="-1.263746124603184"/>
    <b v="0"/>
    <n v="339188.14"/>
    <x v="0"/>
    <n v="24"/>
  </r>
  <r>
    <n v="1766"/>
    <s v="MUJER"/>
    <n v="377760.6"/>
    <s v="ASALARIADO"/>
    <s v="SECTOR PRIVADO"/>
    <s v="SI"/>
    <s v="NO"/>
    <x v="0"/>
    <n v="19"/>
    <n v="-0.34497269812049519"/>
    <b v="0"/>
    <n v="-1.6166227749888715"/>
    <b v="0"/>
    <n v="377760.6"/>
    <x v="0"/>
    <n v="19"/>
  </r>
  <r>
    <n v="1767"/>
    <s v="HOMBRE"/>
    <n v="300010"/>
    <s v="ASEGURADO VOLUNTARIO"/>
    <s v="SECTOR PRIVADO"/>
    <s v="SI"/>
    <s v="NO"/>
    <x v="0"/>
    <n v="44"/>
    <n v="-0.44084244925806543"/>
    <b v="0"/>
    <n v="0.14776047693956615"/>
    <b v="0"/>
    <n v="300010"/>
    <x v="2"/>
    <n v="44"/>
  </r>
  <r>
    <n v="1768"/>
    <s v="MUJER"/>
    <n v="360000"/>
    <s v="ASALARIADO"/>
    <s v="SECTOR PRIVADO"/>
    <s v="SI"/>
    <s v="NO"/>
    <x v="0"/>
    <n v="23"/>
    <n v="-0.36687226290911329"/>
    <b v="0"/>
    <n v="-1.3343214546803215"/>
    <b v="0"/>
    <n v="360000"/>
    <x v="0"/>
    <n v="23"/>
  </r>
  <r>
    <n v="1769"/>
    <s v="HOMBRE"/>
    <n v="305704"/>
    <s v="ASEGURADO VOLUNTARIO"/>
    <s v="SECTOR PRIVADO"/>
    <s v="SI"/>
    <s v="NO"/>
    <x v="0"/>
    <n v="60"/>
    <n v="-0.433821508416743"/>
    <b v="0"/>
    <n v="1.2769657581737661"/>
    <b v="0"/>
    <n v="305704"/>
    <x v="2"/>
    <n v="60"/>
  </r>
  <r>
    <n v="1770"/>
    <s v="HOMBRE"/>
    <n v="349670.3"/>
    <s v="ASALARIADO"/>
    <s v="SECTOR PRIVADO"/>
    <s v="SI"/>
    <s v="NO"/>
    <x v="0"/>
    <n v="32"/>
    <n v="-0.37960921630015798"/>
    <b v="0"/>
    <n v="-0.69914348398608395"/>
    <b v="0"/>
    <n v="349670.3"/>
    <x v="0"/>
    <n v="32"/>
  </r>
  <r>
    <n v="1771"/>
    <s v="HOMBRE"/>
    <n v="381385.92"/>
    <s v="ASALARIADO"/>
    <s v="SECTOR PRIVADO"/>
    <s v="SI"/>
    <s v="NO"/>
    <x v="0"/>
    <n v="43"/>
    <n v="-0.34050252649231411"/>
    <b v="0"/>
    <n v="7.7185146862428639E-2"/>
    <b v="0"/>
    <n v="381385.92"/>
    <x v="0"/>
    <n v="43"/>
  </r>
  <r>
    <n v="1772"/>
    <s v="HOMBRE"/>
    <n v="1272000"/>
    <s v="ASALARIADO"/>
    <s v="SECTOR PRIVADO"/>
    <s v="SI"/>
    <s v="NO"/>
    <x v="0"/>
    <n v="32"/>
    <n v="0.757661991970773"/>
    <b v="0"/>
    <n v="-0.69914348398608395"/>
    <b v="0"/>
    <n v="1272000"/>
    <x v="0"/>
    <n v="32"/>
  </r>
  <r>
    <n v="1773"/>
    <s v="HOMBRE"/>
    <n v="297046"/>
    <s v="ASEGURADO VOLUNTARIO"/>
    <s v="SECTOR PRIVADO"/>
    <s v="NO"/>
    <s v="NO"/>
    <x v="1"/>
    <n v="73"/>
    <n v="-0.44449718558642509"/>
    <b v="0"/>
    <n v="2.1944450491765539"/>
    <b v="1"/>
    <n v="297046"/>
    <x v="2"/>
    <n v="73"/>
  </r>
  <r>
    <n v="1774"/>
    <s v="HOMBRE"/>
    <n v="343391"/>
    <s v="ASALARIADO"/>
    <s v="SECTOR PRIVADO"/>
    <s v="SI"/>
    <s v="NO"/>
    <x v="0"/>
    <n v="70"/>
    <n v="-0.38735185659255628"/>
    <b v="0"/>
    <n v="1.9827190589451413"/>
    <b v="1"/>
    <n v="343391"/>
    <x v="0"/>
    <n v="70"/>
  </r>
  <r>
    <n v="1775"/>
    <s v="HOMBRE"/>
    <n v="1662042.88"/>
    <s v="ASALARIADO"/>
    <s v="SECTOR PUBLICO"/>
    <s v="SI"/>
    <s v="NO"/>
    <x v="0"/>
    <n v="57"/>
    <n v="1.2386012238041115"/>
    <b v="0"/>
    <n v="1.0652397679423538"/>
    <b v="0"/>
    <n v="1662042.88"/>
    <x v="0"/>
    <n v="57"/>
  </r>
  <r>
    <n v="1776"/>
    <s v="HOMBRE"/>
    <n v="50000"/>
    <s v="ASALARIADO"/>
    <s v="SECTOR PRIVADO"/>
    <s v="SI"/>
    <s v="NO"/>
    <x v="0"/>
    <n v="29"/>
    <n v="-0.7491152662125834"/>
    <b v="0"/>
    <n v="-0.91086947421749642"/>
    <b v="0"/>
    <n v="50000"/>
    <x v="0"/>
    <n v="29"/>
  </r>
  <r>
    <n v="1777"/>
    <s v="MUJER"/>
    <n v="376500"/>
    <s v="ASALARIADO"/>
    <s v="SECTOR PRIVADO"/>
    <s v="SI"/>
    <s v="SI"/>
    <x v="0"/>
    <n v="28"/>
    <n v="-0.34652707079779954"/>
    <b v="0"/>
    <n v="-0.98144480429463388"/>
    <b v="0"/>
    <n v="376500"/>
    <x v="0"/>
    <n v="28"/>
  </r>
  <r>
    <n v="1778"/>
    <s v="HOMBRE"/>
    <n v="1099863.75"/>
    <s v="ASALARIADO"/>
    <s v="SECTOR PUBLICO"/>
    <s v="SI"/>
    <s v="NO"/>
    <x v="0"/>
    <n v="40"/>
    <n v="0.54541077526949244"/>
    <b v="0"/>
    <n v="-0.13454084336898386"/>
    <b v="0"/>
    <n v="1099863.75"/>
    <x v="0"/>
    <n v="40"/>
  </r>
  <r>
    <n v="1779"/>
    <s v="MUJER"/>
    <n v="420000"/>
    <s v="ASALARIADO"/>
    <s v="SECTOR PRIVADO"/>
    <s v="SI"/>
    <s v="NO"/>
    <x v="0"/>
    <n v="25"/>
    <n v="-0.29288974614069974"/>
    <b v="0"/>
    <n v="-1.1931707945260464"/>
    <b v="0"/>
    <n v="420000"/>
    <x v="0"/>
    <n v="25"/>
  </r>
  <r>
    <n v="1780"/>
    <s v="HOMBRE"/>
    <n v="480747.21"/>
    <s v="ASALARIADO"/>
    <s v="SECTOR PRIVADO"/>
    <s v="SI"/>
    <s v="NO"/>
    <x v="0"/>
    <n v="62"/>
    <n v="-0.21798588809971067"/>
    <b v="0"/>
    <n v="1.4181164183280413"/>
    <b v="0"/>
    <n v="480747.21"/>
    <x v="0"/>
    <n v="62"/>
  </r>
  <r>
    <n v="1781"/>
    <s v="HOMBRE"/>
    <n v="401499.84"/>
    <s v="ASALARIADO"/>
    <s v="SECTOR PRIVADO"/>
    <s v="SI"/>
    <s v="NO"/>
    <x v="0"/>
    <n v="32"/>
    <n v="-0.31570121943100526"/>
    <b v="0"/>
    <n v="-0.69914348398608395"/>
    <b v="0"/>
    <n v="401499.84"/>
    <x v="0"/>
    <n v="32"/>
  </r>
  <r>
    <n v="1782"/>
    <s v="HOMBRE"/>
    <n v="297046"/>
    <s v="TRABAJADOR INDEPENDIENTE"/>
    <s v="SECTOR PRIVADO"/>
    <s v="SI"/>
    <s v="NO"/>
    <x v="1"/>
    <n v="34"/>
    <n v="-0.44449718558642509"/>
    <b v="0"/>
    <n v="-0.55799282383180893"/>
    <b v="0"/>
    <n v="297046"/>
    <x v="3"/>
    <n v="34"/>
  </r>
  <r>
    <n v="1783"/>
    <s v="MUJER"/>
    <n v="580000"/>
    <s v="ASALARIADO"/>
    <s v="SECTOR PRIVADO"/>
    <s v="SI"/>
    <s v="NO"/>
    <x v="0"/>
    <n v="21"/>
    <n v="-9.5603034758263539E-2"/>
    <b v="0"/>
    <n v="-1.4754721148345964"/>
    <b v="0"/>
    <n v="580000"/>
    <x v="0"/>
    <n v="21"/>
  </r>
  <r>
    <n v="1784"/>
    <s v="HOMBRE"/>
    <n v="319574"/>
    <s v="ASALARIADO"/>
    <s v="SECTOR PRIVADO"/>
    <s v="SI"/>
    <s v="SI"/>
    <x v="1"/>
    <n v="43"/>
    <n v="-0.41671921662377809"/>
    <b v="0"/>
    <n v="7.7185146862428639E-2"/>
    <b v="0"/>
    <n v="319574"/>
    <x v="0"/>
    <n v="43"/>
  </r>
  <r>
    <n v="1785"/>
    <s v="MUJER"/>
    <n v="297719"/>
    <s v="ASEGURADO VOLUNTARIO"/>
    <s v="SECTOR PRIVADO"/>
    <s v="SI"/>
    <s v="SI"/>
    <x v="0"/>
    <n v="43"/>
    <n v="-0.44366734835667271"/>
    <b v="0"/>
    <n v="7.7185146862428639E-2"/>
    <b v="0"/>
    <n v="297719"/>
    <x v="2"/>
    <n v="43"/>
  </r>
  <r>
    <n v="1786"/>
    <s v="HOMBRE"/>
    <n v="297046"/>
    <s v="ASEGURADO VOLUNTARIO"/>
    <s v="SECTOR PRIVADO"/>
    <s v="SI"/>
    <s v="NO"/>
    <x v="0"/>
    <n v="41"/>
    <n v="-0.44449718558642509"/>
    <b v="0"/>
    <n v="-6.3965513291846368E-2"/>
    <b v="0"/>
    <n v="297046"/>
    <x v="2"/>
    <n v="41"/>
  </r>
  <r>
    <n v="1787"/>
    <s v="HOMBRE"/>
    <n v="1578033.17"/>
    <s v="ASALARIADO"/>
    <s v="SECTOR PUBLICO"/>
    <s v="SI"/>
    <s v="NO"/>
    <x v="0"/>
    <n v="50"/>
    <n v="1.1350137274910355"/>
    <b v="0"/>
    <n v="0.57121245740239113"/>
    <b v="0"/>
    <n v="1578033.17"/>
    <x v="0"/>
    <n v="50"/>
  </r>
  <r>
    <n v="1788"/>
    <s v="MUJER"/>
    <n v="361421"/>
    <s v="TRABAJADOR INDEPENDIENTE"/>
    <s v="SECTOR PRIVADO"/>
    <s v="SI"/>
    <s v="SI"/>
    <x v="0"/>
    <n v="56"/>
    <n v="-0.36512011030364805"/>
    <b v="0"/>
    <n v="0.99466443786521619"/>
    <b v="0"/>
    <n v="361421"/>
    <x v="3"/>
    <n v="56"/>
  </r>
  <r>
    <n v="1789"/>
    <s v="MUJER"/>
    <n v="1431628"/>
    <s v="ASALARIADO"/>
    <s v="SECTOR PUBLICO"/>
    <s v="SI"/>
    <s v="NO"/>
    <x v="1"/>
    <n v="37"/>
    <n v="0.95449001174924497"/>
    <b v="0"/>
    <n v="-0.3462668336003964"/>
    <b v="0"/>
    <n v="1431628"/>
    <x v="0"/>
    <n v="37"/>
  </r>
  <r>
    <n v="1790"/>
    <s v="HOMBRE"/>
    <n v="554862.32999999996"/>
    <s v="ASALARIADO"/>
    <s v="SECTOR PRIVADO"/>
    <s v="SI"/>
    <s v="NO"/>
    <x v="0"/>
    <n v="56"/>
    <n v="-0.12659883629649438"/>
    <b v="0"/>
    <n v="0.99466443786521619"/>
    <b v="0"/>
    <n v="554862.32999999996"/>
    <x v="0"/>
    <n v="56"/>
  </r>
  <r>
    <n v="1791"/>
    <s v="HOMBRE"/>
    <n v="200000"/>
    <s v="ASALARIADO"/>
    <s v="SECTOR PRIVADO"/>
    <s v="SI"/>
    <s v="NO"/>
    <x v="1"/>
    <n v="27"/>
    <n v="-0.56415897429154949"/>
    <b v="0"/>
    <n v="-1.0520201343717714"/>
    <b v="0"/>
    <n v="200000"/>
    <x v="0"/>
    <n v="27"/>
  </r>
  <r>
    <n v="1792"/>
    <s v="HOMBRE"/>
    <n v="2534444.9500000002"/>
    <s v="ASALARIADO"/>
    <s v="SECTOR PUBLICO"/>
    <s v="SI"/>
    <s v="NO"/>
    <x v="0"/>
    <n v="38"/>
    <n v="2.3143095700136738"/>
    <b v="1"/>
    <n v="-0.27569150352325889"/>
    <b v="0"/>
    <n v="2534444.9500000002"/>
    <x v="0"/>
    <n v="38"/>
  </r>
  <r>
    <n v="1793"/>
    <s v="HOMBRE"/>
    <n v="253000"/>
    <s v="ASALARIADO"/>
    <s v="SECTOR PRIVADO"/>
    <s v="SI"/>
    <s v="NO"/>
    <x v="0"/>
    <n v="48"/>
    <n v="-0.49880775114611747"/>
    <b v="0"/>
    <n v="0.43006179724811616"/>
    <b v="0"/>
    <n v="253000"/>
    <x v="0"/>
    <n v="48"/>
  </r>
  <r>
    <n v="1794"/>
    <s v="MUJER"/>
    <n v="325925"/>
    <s v="TRABAJADOR INDEPENDIENTE"/>
    <s v="SECTOR PRIVADO"/>
    <s v="SI"/>
    <s v="NO"/>
    <x v="0"/>
    <n v="64"/>
    <n v="-0.40888816722384147"/>
    <b v="0"/>
    <n v="1.5592670784823162"/>
    <b v="0"/>
    <n v="325925"/>
    <x v="3"/>
    <n v="64"/>
  </r>
  <r>
    <n v="1795"/>
    <s v="MUJER"/>
    <n v="200000"/>
    <s v="ASALARIADO"/>
    <s v="SECTOR PRIVADO"/>
    <s v="SI"/>
    <s v="SI"/>
    <x v="0"/>
    <n v="59"/>
    <n v="-0.56415897429154949"/>
    <b v="0"/>
    <n v="1.2063904280966287"/>
    <b v="0"/>
    <n v="200000"/>
    <x v="0"/>
    <n v="59"/>
  </r>
  <r>
    <n v="1796"/>
    <s v="HOMBRE"/>
    <n v="329794"/>
    <s v="TRABAJADOR INDEPENDIENTE"/>
    <s v="SECTOR PRIVADO"/>
    <s v="SI"/>
    <s v="NO"/>
    <x v="1"/>
    <n v="41"/>
    <n v="-0.40411752793422495"/>
    <b v="0"/>
    <n v="-6.3965513291846368E-2"/>
    <b v="0"/>
    <n v="329794"/>
    <x v="3"/>
    <n v="41"/>
  </r>
  <r>
    <n v="1797"/>
    <s v="HOMBRE"/>
    <n v="3702872.8"/>
    <s v="ASALARIADO"/>
    <s v="SECTOR PUBLICO"/>
    <s v="SI"/>
    <s v="NO"/>
    <x v="0"/>
    <n v="46"/>
    <n v="3.7550301201021132"/>
    <b v="1"/>
    <n v="0.28891113709384114"/>
    <b v="0"/>
    <n v="3702872.8"/>
    <x v="0"/>
    <n v="46"/>
  </r>
  <r>
    <n v="1798"/>
    <s v="MUJER"/>
    <n v="1229350"/>
    <s v="ASALARIADO"/>
    <s v="SECTOR PRIVADO"/>
    <s v="SI"/>
    <s v="NO"/>
    <x v="0"/>
    <n v="33"/>
    <n v="0.70507275296789229"/>
    <b v="0"/>
    <n v="-0.62856815390894638"/>
    <b v="0"/>
    <n v="1229350"/>
    <x v="0"/>
    <n v="33"/>
  </r>
  <r>
    <n v="1799"/>
    <s v="HOMBRE"/>
    <n v="300000"/>
    <s v="ASALARIADO"/>
    <s v="SECTOR PRIVADO"/>
    <s v="SI"/>
    <s v="NO"/>
    <x v="0"/>
    <n v="26"/>
    <n v="-0.44085477967752684"/>
    <b v="0"/>
    <n v="-1.1225954644489089"/>
    <b v="0"/>
    <n v="300000"/>
    <x v="0"/>
    <n v="26"/>
  </r>
  <r>
    <n v="1800"/>
    <s v="HOMBRE"/>
    <n v="298155"/>
    <s v="TRABAJADOR INDEPENDIENTE"/>
    <s v="SECTOR PRIVADO"/>
    <s v="SI"/>
    <s v="NO"/>
    <x v="0"/>
    <n v="29"/>
    <n v="-0.44312974206815559"/>
    <b v="0"/>
    <n v="-0.91086947421749642"/>
    <b v="0"/>
    <n v="298155"/>
    <x v="3"/>
    <n v="29"/>
  </r>
  <r>
    <n v="1801"/>
    <s v="MUJER"/>
    <n v="761027.05"/>
    <s v="ASALARIADO"/>
    <s v="SECTOR PUBLICO"/>
    <s v="SI"/>
    <s v="NO"/>
    <x v="0"/>
    <n v="28"/>
    <n v="0.12761091127776056"/>
    <b v="0"/>
    <n v="-0.98144480429463388"/>
    <b v="0"/>
    <n v="761027.05"/>
    <x v="0"/>
    <n v="28"/>
  </r>
  <r>
    <n v="1802"/>
    <s v="HOMBRE"/>
    <n v="347539.5"/>
    <s v="ASALARIADO"/>
    <s v="SECTOR PRIVADO"/>
    <s v="SI"/>
    <s v="NO"/>
    <x v="0"/>
    <n v="28"/>
    <n v="-0.38223658207899358"/>
    <b v="0"/>
    <n v="-0.98144480429463388"/>
    <b v="0"/>
    <n v="347539.5"/>
    <x v="0"/>
    <n v="28"/>
  </r>
  <r>
    <n v="1803"/>
    <s v="MUJER"/>
    <n v="319574"/>
    <s v="ASALARIADO"/>
    <s v="SECTOR PRIVADO"/>
    <s v="SI"/>
    <s v="SI"/>
    <x v="0"/>
    <n v="30"/>
    <n v="-0.41671921662377809"/>
    <b v="0"/>
    <n v="-0.84029414414035897"/>
    <b v="0"/>
    <n v="319574"/>
    <x v="0"/>
    <n v="30"/>
  </r>
  <r>
    <n v="1804"/>
    <s v="HOMBRE"/>
    <n v="352782.75"/>
    <s v="ASALARIADO"/>
    <s v="SECTOR PRIVADO"/>
    <s v="SI"/>
    <s v="SI"/>
    <x v="0"/>
    <n v="27"/>
    <n v="-0.37577143489489384"/>
    <b v="0"/>
    <n v="-1.0520201343717714"/>
    <b v="0"/>
    <n v="352782.75"/>
    <x v="0"/>
    <n v="27"/>
  </r>
  <r>
    <n v="1805"/>
    <s v="HOMBRE"/>
    <n v="453413.8"/>
    <s v="ASALARIADO"/>
    <s v="SECTOR PRIVADO"/>
    <s v="SI"/>
    <s v="NO"/>
    <x v="0"/>
    <n v="52"/>
    <n v="-0.25168912916075942"/>
    <b v="0"/>
    <n v="0.71236311755666615"/>
    <b v="0"/>
    <n v="453413.8"/>
    <x v="0"/>
    <n v="52"/>
  </r>
  <r>
    <n v="1806"/>
    <s v="MUJER"/>
    <n v="329950"/>
    <s v="TRABAJADOR INDEPENDIENTE"/>
    <s v="SECTOR PRIVADO"/>
    <s v="SI"/>
    <s v="NO"/>
    <x v="1"/>
    <n v="43"/>
    <n v="-0.40392517339062706"/>
    <b v="0"/>
    <n v="7.7185146862428639E-2"/>
    <b v="0"/>
    <n v="329950"/>
    <x v="3"/>
    <n v="43"/>
  </r>
  <r>
    <n v="1807"/>
    <s v="HOMBRE"/>
    <n v="734449.38"/>
    <s v="ASALARIADO"/>
    <s v="SECTOR PUBLICO"/>
    <s v="SI"/>
    <s v="NO"/>
    <x v="0"/>
    <n v="24"/>
    <n v="9.4839529337087794E-2"/>
    <b v="0"/>
    <n v="-1.263746124603184"/>
    <b v="0"/>
    <n v="734449.38"/>
    <x v="0"/>
    <n v="24"/>
  </r>
  <r>
    <n v="1808"/>
    <s v="HOMBRE"/>
    <n v="746380.68"/>
    <s v="ASALARIADO"/>
    <s v="SECTOR PRIVADO"/>
    <s v="SI"/>
    <s v="NO"/>
    <x v="0"/>
    <n v="37"/>
    <n v="0.10955132270907073"/>
    <b v="0"/>
    <n v="-0.3462668336003964"/>
    <b v="0"/>
    <n v="746380.68"/>
    <x v="0"/>
    <n v="37"/>
  </r>
  <r>
    <n v="1809"/>
    <s v="MUJER"/>
    <n v="420000"/>
    <s v="ASALARIADO"/>
    <s v="SECTOR PRIVADO"/>
    <s v="SI"/>
    <s v="NO"/>
    <x v="0"/>
    <n v="29"/>
    <n v="-0.29288974614069974"/>
    <b v="0"/>
    <n v="-0.91086947421749642"/>
    <b v="0"/>
    <n v="420000"/>
    <x v="0"/>
    <n v="29"/>
  </r>
  <r>
    <n v="1810"/>
    <s v="HOMBRE"/>
    <n v="829520"/>
    <s v="ASALARIADO"/>
    <s v="SECTOR PRIVADO"/>
    <s v="SI"/>
    <s v="NO"/>
    <x v="0"/>
    <n v="61"/>
    <n v="0.21206559164264568"/>
    <b v="0"/>
    <n v="1.3475410882509038"/>
    <b v="0"/>
    <n v="829520"/>
    <x v="0"/>
    <n v="61"/>
  </r>
  <r>
    <n v="1811"/>
    <s v="MUJER"/>
    <n v="297046"/>
    <s v="ASEGURADO VOLUNTARIO"/>
    <s v="SECTOR PRIVADO"/>
    <s v="SI"/>
    <s v="NO"/>
    <x v="0"/>
    <n v="53"/>
    <n v="-0.44449718558642509"/>
    <b v="0"/>
    <n v="0.78293844763380371"/>
    <b v="0"/>
    <n v="297046"/>
    <x v="2"/>
    <n v="53"/>
  </r>
  <r>
    <n v="1812"/>
    <s v="HOMBRE"/>
    <n v="2921803.69"/>
    <s v="ASALARIADO"/>
    <s v="SECTOR PRIVADO"/>
    <s v="SI"/>
    <s v="NO"/>
    <x v="0"/>
    <n v="38"/>
    <n v="2.7919391446376993"/>
    <b v="1"/>
    <n v="-0.27569150352325889"/>
    <b v="0"/>
    <n v="2921803.69"/>
    <x v="0"/>
    <n v="38"/>
  </r>
  <r>
    <n v="1813"/>
    <s v="HOMBRE"/>
    <n v="299647"/>
    <s v="ASEGURADO VOLUNTARIO"/>
    <s v="SECTOR PRIVADO"/>
    <s v="SI"/>
    <s v="NO"/>
    <x v="0"/>
    <n v="58"/>
    <n v="-0.44129004348451434"/>
    <b v="0"/>
    <n v="1.1358150980194912"/>
    <b v="0"/>
    <n v="299647"/>
    <x v="2"/>
    <n v="58"/>
  </r>
  <r>
    <n v="1814"/>
    <s v="MUJER"/>
    <n v="385548"/>
    <s v="ASEGURADO VOLUNTARIO"/>
    <s v="SECTOR PRIVADO"/>
    <s v="SI"/>
    <s v="SI"/>
    <x v="0"/>
    <n v="55"/>
    <n v="-0.33537050726912276"/>
    <b v="0"/>
    <n v="0.92408910778807873"/>
    <b v="0"/>
    <n v="385548"/>
    <x v="2"/>
    <n v="55"/>
  </r>
  <r>
    <n v="1815"/>
    <s v="MUJER"/>
    <n v="639148"/>
    <s v="TRABAJADOR INDEPENDIENTE"/>
    <s v="SECTOR PRIVADO"/>
    <s v="SI"/>
    <s v="NO"/>
    <x v="0"/>
    <n v="34"/>
    <n v="-2.267106972796144E-2"/>
    <b v="0"/>
    <n v="-0.55799282383180893"/>
    <b v="0"/>
    <n v="639148"/>
    <x v="3"/>
    <n v="34"/>
  </r>
  <r>
    <n v="1816"/>
    <s v="HOMBRE"/>
    <n v="202600.91"/>
    <s v="ASALARIADO"/>
    <s v="SECTOR PRIVADO"/>
    <s v="SI"/>
    <s v="NO"/>
    <x v="0"/>
    <n v="40"/>
    <n v="-0.5609519431634139"/>
    <b v="0"/>
    <n v="-0.13454084336898386"/>
    <b v="0"/>
    <n v="202600.91"/>
    <x v="0"/>
    <n v="40"/>
  </r>
  <r>
    <n v="1817"/>
    <s v="HOMBRE"/>
    <n v="594092"/>
    <s v="TRABAJADOR INDEPENDIENTE"/>
    <s v="SECTOR PRIVADO"/>
    <s v="SI"/>
    <s v="NO"/>
    <x v="1"/>
    <n v="61"/>
    <n v="-7.8227007653255465E-2"/>
    <b v="0"/>
    <n v="1.3475410882509038"/>
    <b v="0"/>
    <n v="594092"/>
    <x v="3"/>
    <n v="61"/>
  </r>
  <r>
    <n v="1818"/>
    <s v="MUJER"/>
    <n v="347514"/>
    <s v="ASALARIADO"/>
    <s v="SECTOR PRIVADO"/>
    <s v="SI"/>
    <s v="NO"/>
    <x v="1"/>
    <n v="20"/>
    <n v="-0.38226802464862014"/>
    <b v="0"/>
    <n v="-1.5460474449117341"/>
    <b v="0"/>
    <n v="347514"/>
    <x v="0"/>
    <n v="20"/>
  </r>
  <r>
    <n v="1819"/>
    <s v="HOMBRE"/>
    <n v="356858"/>
    <s v="TRABAJADOR INDEPENDIENTE"/>
    <s v="SECTOR PRIVADO"/>
    <s v="SI"/>
    <s v="NO"/>
    <x v="1"/>
    <n v="42"/>
    <n v="-0.37074648070388588"/>
    <b v="0"/>
    <n v="6.6098167852911317E-3"/>
    <b v="0"/>
    <n v="356858"/>
    <x v="3"/>
    <n v="42"/>
  </r>
  <r>
    <n v="1820"/>
    <s v="HOMBRE"/>
    <n v="387953"/>
    <s v="TRABAJADOR INDEPENDIENTE"/>
    <s v="SECTOR PRIVADO"/>
    <s v="NO"/>
    <s v="NO"/>
    <x v="1"/>
    <n v="32"/>
    <n v="-0.33240504138865556"/>
    <b v="0"/>
    <n v="-0.69914348398608395"/>
    <b v="0"/>
    <n v="387953"/>
    <x v="3"/>
    <n v="32"/>
  </r>
  <r>
    <n v="1821"/>
    <s v="HOMBRE"/>
    <n v="1742310"/>
    <s v="ASALARIADO"/>
    <s v="SECTOR PRIVADO"/>
    <s v="SI"/>
    <s v="NO"/>
    <x v="0"/>
    <n v="28"/>
    <n v="1.3375739496599828"/>
    <b v="0"/>
    <n v="-0.98144480429463388"/>
    <b v="0"/>
    <n v="1742310"/>
    <x v="0"/>
    <n v="28"/>
  </r>
  <r>
    <n v="1822"/>
    <s v="HOMBRE"/>
    <n v="550000"/>
    <s v="ASALARIADO"/>
    <s v="SECTOR PRIVADO"/>
    <s v="SI"/>
    <s v="NO"/>
    <x v="0"/>
    <n v="28"/>
    <n v="-0.13259429314247032"/>
    <b v="0"/>
    <n v="-0.98144480429463388"/>
    <b v="0"/>
    <n v="550000"/>
    <x v="0"/>
    <n v="28"/>
  </r>
  <r>
    <n v="1823"/>
    <s v="HOMBRE"/>
    <n v="1524359"/>
    <s v="ASALARIADO"/>
    <s v="SECTOR PUBLICO"/>
    <s v="SI"/>
    <s v="NO"/>
    <x v="1"/>
    <n v="51"/>
    <n v="1.0688312244567744"/>
    <b v="0"/>
    <n v="0.64178778747952869"/>
    <b v="0"/>
    <n v="1524359"/>
    <x v="0"/>
    <n v="51"/>
  </r>
  <r>
    <n v="1824"/>
    <s v="MUJER"/>
    <n v="50000"/>
    <s v="ASALARIADO"/>
    <s v="SECTOR PRIVADO"/>
    <s v="SI"/>
    <s v="SI"/>
    <x v="0"/>
    <n v="35"/>
    <n v="-0.7491152662125834"/>
    <b v="0"/>
    <n v="-0.48741749375467142"/>
    <b v="0"/>
    <n v="50000"/>
    <x v="0"/>
    <n v="35"/>
  </r>
  <r>
    <n v="1825"/>
    <s v="MUJER"/>
    <n v="310124"/>
    <s v="ASEGURADO VOLUNTARIO"/>
    <s v="SECTOR PRIVADO"/>
    <s v="SI"/>
    <s v="NO"/>
    <x v="1"/>
    <n v="32"/>
    <n v="-0.42837146301480322"/>
    <b v="0"/>
    <n v="-0.69914348398608395"/>
    <b v="0"/>
    <n v="310124"/>
    <x v="2"/>
    <n v="32"/>
  </r>
  <r>
    <n v="1826"/>
    <s v="HOMBRE"/>
    <n v="216200"/>
    <s v="ASALARIADO"/>
    <s v="SECTOR PRIVADO"/>
    <s v="SI"/>
    <s v="SI"/>
    <x v="1"/>
    <n v="29"/>
    <n v="-0.5441836947640778"/>
    <b v="0"/>
    <n v="-0.91086947421749642"/>
    <b v="0"/>
    <n v="216200"/>
    <x v="0"/>
    <n v="29"/>
  </r>
  <r>
    <n v="1827"/>
    <s v="MUJER"/>
    <n v="577181"/>
    <s v="ASALARIADO"/>
    <s v="SECTOR PUBLICO"/>
    <s v="SI"/>
    <s v="NO"/>
    <x v="1"/>
    <n v="55"/>
    <n v="-9.907898000443284E-2"/>
    <b v="0"/>
    <n v="0.92408910778807873"/>
    <b v="0"/>
    <n v="577181"/>
    <x v="0"/>
    <n v="55"/>
  </r>
  <r>
    <n v="1828"/>
    <s v="MUJER"/>
    <n v="719873.23"/>
    <s v="ASALARIADO"/>
    <s v="SECTOR PRIVADO"/>
    <s v="SI"/>
    <s v="NO"/>
    <x v="0"/>
    <n v="26"/>
    <n v="7.6866524973855904E-2"/>
    <b v="0"/>
    <n v="-1.1225954644489089"/>
    <b v="0"/>
    <n v="719873.23"/>
    <x v="0"/>
    <n v="26"/>
  </r>
  <r>
    <n v="1829"/>
    <s v="MUJER"/>
    <n v="625201.97"/>
    <s v="ASALARIADO"/>
    <s v="SECTOR PRIVADO"/>
    <s v="SI"/>
    <s v="NO"/>
    <x v="0"/>
    <n v="24"/>
    <n v="-3.9867109700091455E-2"/>
    <b v="0"/>
    <n v="-1.263746124603184"/>
    <b v="0"/>
    <n v="625201.97"/>
    <x v="0"/>
    <n v="24"/>
  </r>
  <r>
    <n v="1830"/>
    <s v="HOMBRE"/>
    <n v="294101"/>
    <s v="ASALARIADO"/>
    <s v="SECTOR PRIVADO"/>
    <s v="SI"/>
    <s v="NO"/>
    <x v="0"/>
    <n v="25"/>
    <n v="-0.44812849411780803"/>
    <b v="0"/>
    <n v="-1.1931707945260464"/>
    <b v="0"/>
    <n v="294101"/>
    <x v="0"/>
    <n v="25"/>
  </r>
  <r>
    <n v="1831"/>
    <s v="MUJER"/>
    <n v="278272"/>
    <s v="ASEGURADO VOLUNTARIO"/>
    <s v="SECTOR PRIVADO"/>
    <s v="SI"/>
    <s v="NO"/>
    <x v="0"/>
    <n v="25"/>
    <n v="-0.46764631508326171"/>
    <b v="0"/>
    <n v="-1.1931707945260464"/>
    <b v="0"/>
    <n v="278272"/>
    <x v="2"/>
    <n v="25"/>
  </r>
  <r>
    <n v="1832"/>
    <s v="MUJER"/>
    <n v="370275"/>
    <s v="ASALARIADO"/>
    <s v="SECTOR PRIVADO"/>
    <s v="SI"/>
    <s v="NO"/>
    <x v="0"/>
    <n v="36"/>
    <n v="-0.35420275691252245"/>
    <b v="0"/>
    <n v="-0.41684216367753391"/>
    <b v="0"/>
    <n v="370275"/>
    <x v="0"/>
    <n v="36"/>
  </r>
  <r>
    <n v="1833"/>
    <s v="HOMBRE"/>
    <n v="503329.68"/>
    <s v="ASALARIADO"/>
    <s v="SECTOR PRIVADO"/>
    <s v="SI"/>
    <s v="SI"/>
    <x v="0"/>
    <n v="26"/>
    <n v="-0.19014075534225744"/>
    <b v="0"/>
    <n v="-1.1225954644489089"/>
    <b v="0"/>
    <n v="503329.68"/>
    <x v="0"/>
    <n v="26"/>
  </r>
  <r>
    <n v="1834"/>
    <s v="HOMBRE"/>
    <n v="432986.25"/>
    <s v="ASALARIADO"/>
    <s v="SECTOR PRIVADO"/>
    <s v="SI"/>
    <s v="SI"/>
    <x v="0"/>
    <n v="45"/>
    <n v="-0.27687715516763622"/>
    <b v="0"/>
    <n v="0.21833580701670366"/>
    <b v="0"/>
    <n v="432986.25"/>
    <x v="0"/>
    <n v="45"/>
  </r>
  <r>
    <n v="1835"/>
    <s v="HOMBRE"/>
    <n v="346480"/>
    <s v="ASALARIADO"/>
    <s v="SECTOR PRIVADO"/>
    <s v="SI"/>
    <s v="NO"/>
    <x v="0"/>
    <n v="25"/>
    <n v="-0.38354299002092912"/>
    <b v="0"/>
    <n v="-1.1931707945260464"/>
    <b v="0"/>
    <n v="346480"/>
    <x v="0"/>
    <n v="25"/>
  </r>
  <r>
    <n v="1836"/>
    <s v="HOMBRE"/>
    <n v="903246"/>
    <s v="ASALARIADO"/>
    <s v="SECTOR PUBLICO"/>
    <s v="SI"/>
    <s v="NO"/>
    <x v="0"/>
    <n v="34"/>
    <n v="0.30297284216378001"/>
    <b v="0"/>
    <n v="-0.55799282383180893"/>
    <b v="0"/>
    <n v="903246"/>
    <x v="0"/>
    <n v="34"/>
  </r>
  <r>
    <n v="1837"/>
    <s v="HOMBRE"/>
    <n v="320283"/>
    <s v="TRABAJADOR INDEPENDIENTE"/>
    <s v="SECTOR PRIVADO"/>
    <s v="SI"/>
    <s v="NO"/>
    <x v="1"/>
    <n v="24"/>
    <n v="-0.41584498988396462"/>
    <b v="0"/>
    <n v="-1.263746124603184"/>
    <b v="0"/>
    <n v="320283"/>
    <x v="3"/>
    <n v="24"/>
  </r>
  <r>
    <n v="1838"/>
    <s v="MUJER"/>
    <n v="297045"/>
    <s v="ASEGURADO VOLUNTARIO"/>
    <s v="SECTOR PRIVADO"/>
    <s v="SI"/>
    <s v="NO"/>
    <x v="0"/>
    <n v="41"/>
    <n v="-0.44449841862837125"/>
    <b v="0"/>
    <n v="-6.3965513291846368E-2"/>
    <b v="0"/>
    <n v="297045"/>
    <x v="2"/>
    <n v="41"/>
  </r>
  <r>
    <n v="1839"/>
    <s v="MUJER"/>
    <n v="1019557"/>
    <s v="ASALARIADO"/>
    <s v="SECTOR PUBLICO"/>
    <s v="SI"/>
    <s v="NO"/>
    <x v="0"/>
    <n v="33"/>
    <n v="0.44638918396129584"/>
    <b v="0"/>
    <n v="-0.62856815390894638"/>
    <b v="0"/>
    <n v="1019557"/>
    <x v="0"/>
    <n v="33"/>
  </r>
  <r>
    <n v="1840"/>
    <s v="HOMBRE"/>
    <n v="370440.66"/>
    <s v="ASALARIADO"/>
    <s v="SECTOR PRIVADO"/>
    <s v="SI"/>
    <s v="NO"/>
    <x v="0"/>
    <n v="42"/>
    <n v="-0.35399849118372489"/>
    <b v="0"/>
    <n v="6.6098167852911317E-3"/>
    <b v="0"/>
    <n v="370440.66"/>
    <x v="0"/>
    <n v="42"/>
  </r>
  <r>
    <n v="1841"/>
    <s v="MUJER"/>
    <n v="133838"/>
    <s v="ASALARIADO"/>
    <s v="SECTOR PRIVADO"/>
    <s v="SI"/>
    <s v="NO"/>
    <x v="0"/>
    <n v="53"/>
    <n v="-0.6457394955320791"/>
    <b v="0"/>
    <n v="0.78293844763380371"/>
    <b v="0"/>
    <n v="133838"/>
    <x v="0"/>
    <n v="53"/>
  </r>
  <r>
    <n v="1842"/>
    <s v="HOMBRE"/>
    <n v="1578511.16"/>
    <s v="ASALARIADO"/>
    <s v="SECTOR PRIVADO"/>
    <s v="SI"/>
    <s v="NO"/>
    <x v="0"/>
    <n v="36"/>
    <n v="1.1356031092108712"/>
    <b v="0"/>
    <n v="-0.41684216367753391"/>
    <b v="0"/>
    <n v="1578511.16"/>
    <x v="0"/>
    <n v="36"/>
  </r>
  <r>
    <n v="1843"/>
    <s v="HOMBRE"/>
    <n v="639148"/>
    <s v="TRABAJADOR INDEPENDIENTE"/>
    <s v="SECTOR PRIVADO"/>
    <s v="SI"/>
    <s v="NO"/>
    <x v="0"/>
    <n v="45"/>
    <n v="-2.267106972796144E-2"/>
    <b v="0"/>
    <n v="0.21833580701670366"/>
    <b v="0"/>
    <n v="639148"/>
    <x v="3"/>
    <n v="45"/>
  </r>
  <r>
    <n v="1844"/>
    <s v="HOMBRE"/>
    <n v="300018"/>
    <s v="TRABAJADOR INDEPENDIENTE"/>
    <s v="SECTOR PRIVADO"/>
    <s v="SI"/>
    <s v="NO"/>
    <x v="1"/>
    <n v="42"/>
    <n v="-0.44083258492249633"/>
    <b v="0"/>
    <n v="6.6098167852911317E-3"/>
    <b v="0"/>
    <n v="300018"/>
    <x v="3"/>
    <n v="42"/>
  </r>
  <r>
    <n v="1845"/>
    <s v="MUJER"/>
    <n v="390000"/>
    <s v="ASALARIADO"/>
    <s v="SECTOR PRIVADO"/>
    <s v="SI"/>
    <s v="NO"/>
    <x v="0"/>
    <n v="32"/>
    <n v="-0.32988100452490648"/>
    <b v="0"/>
    <n v="-0.69914348398608395"/>
    <b v="0"/>
    <n v="390000"/>
    <x v="0"/>
    <n v="32"/>
  </r>
  <r>
    <n v="1846"/>
    <s v="HOMBRE"/>
    <n v="299784"/>
    <s v="ASEGURADO VOLUNTARIO"/>
    <s v="SECTOR PRIVADO"/>
    <s v="SI"/>
    <s v="NO"/>
    <x v="0"/>
    <n v="59"/>
    <n v="-0.44112111673789317"/>
    <b v="0"/>
    <n v="1.2063904280966287"/>
    <b v="0"/>
    <n v="299784"/>
    <x v="2"/>
    <n v="59"/>
  </r>
  <r>
    <n v="1847"/>
    <s v="HOMBRE"/>
    <n v="648421"/>
    <s v="ASALARIADO"/>
    <s v="SECTOR PRIVADO"/>
    <s v="SI"/>
    <s v="NO"/>
    <x v="0"/>
    <n v="53"/>
    <n v="-1.1237071761403124E-2"/>
    <b v="0"/>
    <n v="0.78293844763380371"/>
    <b v="0"/>
    <n v="648421"/>
    <x v="0"/>
    <n v="53"/>
  </r>
  <r>
    <n v="1848"/>
    <s v="MUJER"/>
    <n v="298018"/>
    <s v="TRABAJADOR INDEPENDIENTE"/>
    <s v="SECTOR PRIVADO"/>
    <s v="SI"/>
    <s v="NO"/>
    <x v="1"/>
    <n v="54"/>
    <n v="-0.44329866881477681"/>
    <b v="0"/>
    <n v="0.85351377771094117"/>
    <b v="0"/>
    <n v="298018"/>
    <x v="3"/>
    <n v="54"/>
  </r>
  <r>
    <n v="1849"/>
    <s v="MUJER"/>
    <n v="299046"/>
    <s v="TRABAJADOR INDEPENDIENTE"/>
    <s v="SECTOR PRIVADO"/>
    <s v="SI"/>
    <s v="SI"/>
    <x v="0"/>
    <n v="40"/>
    <n v="-0.44203110169414461"/>
    <b v="0"/>
    <n v="-0.13454084336898386"/>
    <b v="0"/>
    <n v="299046"/>
    <x v="3"/>
    <n v="40"/>
  </r>
  <r>
    <n v="1850"/>
    <s v="HOMBRE"/>
    <n v="472038"/>
    <s v="ASALARIADO"/>
    <s v="SECTOR PRIVADO"/>
    <s v="SI"/>
    <s v="NO"/>
    <x v="0"/>
    <n v="28"/>
    <n v="-0.22872470934745462"/>
    <b v="0"/>
    <n v="-0.98144480429463388"/>
    <b v="0"/>
    <n v="472038"/>
    <x v="0"/>
    <n v="28"/>
  </r>
  <r>
    <n v="1851"/>
    <s v="HOMBRE"/>
    <n v="1509803.5"/>
    <s v="ASALARIADO"/>
    <s v="SECTOR PUBLICO"/>
    <s v="SI"/>
    <s v="NO"/>
    <x v="0"/>
    <n v="34"/>
    <n v="1.0508836824097303"/>
    <b v="0"/>
    <n v="-0.55799282383180893"/>
    <b v="0"/>
    <n v="1509803.5"/>
    <x v="0"/>
    <n v="34"/>
  </r>
  <r>
    <n v="1852"/>
    <s v="MUJER"/>
    <n v="278030"/>
    <s v="ASEGURADO VOLUNTARIO"/>
    <s v="SECTOR PRIVADO"/>
    <s v="SI"/>
    <s v="NO"/>
    <x v="0"/>
    <n v="37"/>
    <n v="-0.46794471123422759"/>
    <b v="0"/>
    <n v="-0.3462668336003964"/>
    <b v="0"/>
    <n v="278030"/>
    <x v="2"/>
    <n v="37"/>
  </r>
  <r>
    <n v="1853"/>
    <s v="MUJER"/>
    <n v="259800"/>
    <s v="ASALARIADO"/>
    <s v="SECTOR PRIVADO"/>
    <s v="SI"/>
    <s v="NO"/>
    <x v="0"/>
    <n v="38"/>
    <n v="-0.49042306591236395"/>
    <b v="0"/>
    <n v="-0.27569150352325889"/>
    <b v="0"/>
    <n v="259800"/>
    <x v="0"/>
    <n v="38"/>
  </r>
  <r>
    <n v="1854"/>
    <s v="HOMBRE"/>
    <n v="973600"/>
    <s v="ASALARIADO"/>
    <s v="SECTOR PRIVADO"/>
    <s v="SI"/>
    <s v="NO"/>
    <x v="0"/>
    <n v="25"/>
    <n v="0.38972227524252945"/>
    <b v="0"/>
    <n v="-1.1931707945260464"/>
    <b v="0"/>
    <n v="973600"/>
    <x v="0"/>
    <n v="25"/>
  </r>
  <r>
    <n v="1855"/>
    <s v="HOMBRE"/>
    <n v="4853991.51"/>
    <s v="ASALARIADO"/>
    <s v="SECTOR PRIVADO"/>
    <s v="SI"/>
    <s v="NO"/>
    <x v="0"/>
    <n v="43"/>
    <n v="5.1744077745189401"/>
    <b v="1"/>
    <n v="7.7185146862428639E-2"/>
    <b v="0"/>
    <n v="4853991.51"/>
    <x v="0"/>
    <n v="43"/>
  </r>
  <r>
    <n v="1856"/>
    <s v="HOMBRE"/>
    <n v="849678"/>
    <s v="TRABAJADOR INDEPENDIENTE"/>
    <s v="SECTOR PRIVADO"/>
    <s v="SI"/>
    <s v="NO"/>
    <x v="1"/>
    <n v="51"/>
    <n v="0.23692125119294036"/>
    <b v="0"/>
    <n v="0.64178778747952869"/>
    <b v="0"/>
    <n v="849678"/>
    <x v="3"/>
    <n v="51"/>
  </r>
  <r>
    <n v="1857"/>
    <s v="HOMBRE"/>
    <n v="200000"/>
    <s v="ASALARIADO"/>
    <s v="SECTOR PRIVADO"/>
    <s v="SI"/>
    <s v="NO"/>
    <x v="1"/>
    <n v="58"/>
    <n v="-0.56415897429154949"/>
    <b v="0"/>
    <n v="1.1358150980194912"/>
    <b v="0"/>
    <n v="200000"/>
    <x v="0"/>
    <n v="58"/>
  </r>
  <r>
    <n v="1858"/>
    <s v="HOMBRE"/>
    <n v="1842399.71"/>
    <s v="ASALARIADO"/>
    <s v="SECTOR PUBLICO"/>
    <s v="SI"/>
    <s v="NO"/>
    <x v="0"/>
    <n v="51"/>
    <n v="1.4609887604669936"/>
    <b v="0"/>
    <n v="0.64178778747952869"/>
    <b v="0"/>
    <n v="1842399.71"/>
    <x v="0"/>
    <n v="51"/>
  </r>
  <r>
    <n v="1859"/>
    <s v="HOMBRE"/>
    <n v="30310"/>
    <s v="ASALARIADO"/>
    <s v="SECTOR PRIVADO"/>
    <s v="SI"/>
    <s v="NO"/>
    <x v="1"/>
    <n v="34"/>
    <n v="-0.77339386213208439"/>
    <b v="0"/>
    <n v="-0.55799282383180893"/>
    <b v="0"/>
    <n v="30310"/>
    <x v="0"/>
    <n v="34"/>
  </r>
  <r>
    <n v="1860"/>
    <s v="MUJER"/>
    <n v="359545"/>
    <s v="ASALARIADO"/>
    <s v="SECTOR PRIVADO"/>
    <s v="SI"/>
    <s v="NO"/>
    <x v="0"/>
    <n v="27"/>
    <n v="-0.36743329699460708"/>
    <b v="0"/>
    <n v="-1.0520201343717714"/>
    <b v="0"/>
    <n v="359545"/>
    <x v="0"/>
    <n v="27"/>
  </r>
  <r>
    <n v="1861"/>
    <s v="HOMBRE"/>
    <n v="555920.49"/>
    <s v="ASALARIADO"/>
    <s v="SECTOR PRIVADO"/>
    <s v="SI"/>
    <s v="SI"/>
    <x v="0"/>
    <n v="47"/>
    <n v="-0.12529408063076658"/>
    <b v="0"/>
    <n v="0.35948646717097865"/>
    <b v="0"/>
    <n v="555920.49"/>
    <x v="0"/>
    <n v="47"/>
  </r>
  <r>
    <n v="1862"/>
    <s v="MUJER"/>
    <n v="297046"/>
    <s v="TRABAJADOR INDEPENDIENTE"/>
    <s v="SECTOR PRIVADO"/>
    <s v="SI"/>
    <s v="NO"/>
    <x v="1"/>
    <n v="25"/>
    <n v="-0.44449718558642509"/>
    <b v="0"/>
    <n v="-1.1931707945260464"/>
    <b v="0"/>
    <n v="297046"/>
    <x v="3"/>
    <n v="25"/>
  </r>
  <r>
    <n v="1863"/>
    <s v="HOMBRE"/>
    <n v="317915.58"/>
    <s v="ASALARIADO"/>
    <s v="SECTOR PRIVADO"/>
    <s v="SI"/>
    <s v="NO"/>
    <x v="0"/>
    <n v="49"/>
    <n v="-0.41876411804809593"/>
    <b v="0"/>
    <n v="0.50063712732525367"/>
    <b v="0"/>
    <n v="317915.58"/>
    <x v="0"/>
    <n v="49"/>
  </r>
  <r>
    <n v="1864"/>
    <s v="HOMBRE"/>
    <n v="297045"/>
    <s v="ASEGURADO VOLUNTARIO"/>
    <s v="SECTOR PRIVADO"/>
    <s v="SI"/>
    <s v="NO"/>
    <x v="1"/>
    <n v="49"/>
    <n v="-0.44449841862837125"/>
    <b v="0"/>
    <n v="0.50063712732525367"/>
    <b v="0"/>
    <n v="297045"/>
    <x v="2"/>
    <n v="49"/>
  </r>
  <r>
    <n v="1865"/>
    <s v="MUJER"/>
    <n v="1094119.6000000001"/>
    <s v="ASALARIADO"/>
    <s v="SECTOR PUBLICO"/>
    <s v="SI"/>
    <s v="NO"/>
    <x v="0"/>
    <n v="49"/>
    <n v="0.53832799737457115"/>
    <b v="0"/>
    <n v="0.50063712732525367"/>
    <b v="0"/>
    <n v="1094119.6000000001"/>
    <x v="0"/>
    <n v="49"/>
  </r>
  <r>
    <n v="1866"/>
    <s v="HOMBRE"/>
    <n v="276587"/>
    <s v="ASALARIADO"/>
    <s v="SECTOR PRIVADO"/>
    <s v="SI"/>
    <s v="NO"/>
    <x v="0"/>
    <n v="34"/>
    <n v="-0.46972399076250798"/>
    <b v="0"/>
    <n v="-0.55799282383180893"/>
    <b v="0"/>
    <n v="276587"/>
    <x v="0"/>
    <n v="34"/>
  </r>
  <r>
    <n v="1867"/>
    <s v="HOMBRE"/>
    <n v="918351.77"/>
    <s v="ASALARIADO"/>
    <s v="SECTOR PRIVADO"/>
    <s v="SI"/>
    <s v="NO"/>
    <x v="0"/>
    <n v="33"/>
    <n v="0.32159889020252669"/>
    <b v="0"/>
    <n v="-0.62856815390894638"/>
    <b v="0"/>
    <n v="918351.77"/>
    <x v="0"/>
    <n v="33"/>
  </r>
  <r>
    <n v="1868"/>
    <s v="HOMBRE"/>
    <n v="639148"/>
    <s v="TRABAJADOR INDEPENDIENTE"/>
    <s v="SECTOR PRIVADO"/>
    <s v="SI"/>
    <s v="NO"/>
    <x v="1"/>
    <n v="57"/>
    <n v="-2.267106972796144E-2"/>
    <b v="0"/>
    <n v="1.0652397679423538"/>
    <b v="0"/>
    <n v="639148"/>
    <x v="3"/>
    <n v="57"/>
  </r>
  <r>
    <n v="1869"/>
    <s v="HOMBRE"/>
    <n v="414225.5"/>
    <s v="ASALARIADO"/>
    <s v="SECTOR PRIVADO"/>
    <s v="SI"/>
    <s v="NO"/>
    <x v="0"/>
    <n v="63"/>
    <n v="-0.30000994685868643"/>
    <b v="0"/>
    <n v="1.4886917484051787"/>
    <b v="0"/>
    <n v="414225.5"/>
    <x v="0"/>
    <n v="63"/>
  </r>
  <r>
    <n v="1870"/>
    <s v="HOMBRE"/>
    <n v="85219.45"/>
    <s v="ASALARIADO"/>
    <s v="SECTOR PRIVADO"/>
    <s v="SI"/>
    <s v="NO"/>
    <x v="0"/>
    <n v="47"/>
    <n v="-0.70568820704259505"/>
    <b v="0"/>
    <n v="0.35948646717097865"/>
    <b v="0"/>
    <n v="85219.45"/>
    <x v="0"/>
    <n v="47"/>
  </r>
  <r>
    <n v="1871"/>
    <s v="HOMBRE"/>
    <n v="399647"/>
    <s v="TRABAJADOR INDEPENDIENTE"/>
    <s v="SECTOR PRIVADO"/>
    <s v="SI"/>
    <s v="NO"/>
    <x v="0"/>
    <n v="58"/>
    <n v="-0.31798584887049175"/>
    <b v="0"/>
    <n v="1.1358150980194912"/>
    <b v="0"/>
    <n v="399647"/>
    <x v="3"/>
    <n v="58"/>
  </r>
  <r>
    <n v="1872"/>
    <s v="MUJER"/>
    <n v="574387.6"/>
    <s v="ASALARIADO"/>
    <s v="SECTOR PUBLICO"/>
    <s v="SI"/>
    <s v="NO"/>
    <x v="0"/>
    <n v="54"/>
    <n v="-0.10252335937678098"/>
    <b v="0"/>
    <n v="0.85351377771094117"/>
    <b v="0"/>
    <n v="574387.6"/>
    <x v="0"/>
    <n v="54"/>
  </r>
  <r>
    <n v="1873"/>
    <s v="MUJER"/>
    <n v="550988.74"/>
    <s v="ASALARIADO"/>
    <s v="SECTOR PUBLICO"/>
    <s v="SI"/>
    <s v="NO"/>
    <x v="0"/>
    <n v="47"/>
    <n v="-0.13137513524864364"/>
    <b v="0"/>
    <n v="0.35948646717097865"/>
    <b v="0"/>
    <n v="550988.74"/>
    <x v="0"/>
    <n v="47"/>
  </r>
  <r>
    <n v="1874"/>
    <s v="HOMBRE"/>
    <n v="738540"/>
    <s v="ASALARIADO"/>
    <s v="SECTOR PRIVADO"/>
    <s v="SI"/>
    <s v="NO"/>
    <x v="0"/>
    <n v="36"/>
    <n v="9.9883435382807917E-2"/>
    <b v="0"/>
    <n v="-0.41684216367753391"/>
    <b v="0"/>
    <n v="738540"/>
    <x v="0"/>
    <n v="36"/>
  </r>
  <r>
    <n v="1875"/>
    <s v="MUJER"/>
    <n v="955500"/>
    <s v="ASALARIADO"/>
    <s v="SECTOR PRIVADO"/>
    <s v="SI"/>
    <s v="NO"/>
    <x v="0"/>
    <n v="45"/>
    <n v="0.36740421601739137"/>
    <b v="0"/>
    <n v="0.21833580701670366"/>
    <b v="0"/>
    <n v="955500"/>
    <x v="0"/>
    <n v="45"/>
  </r>
  <r>
    <n v="1876"/>
    <s v="HOMBRE"/>
    <n v="522287.6"/>
    <s v="ASALARIADO"/>
    <s v="SECTOR PRIVADO"/>
    <s v="SI"/>
    <s v="NO"/>
    <x v="0"/>
    <n v="36"/>
    <n v="-0.16676484477068676"/>
    <b v="0"/>
    <n v="-0.41684216367753391"/>
    <b v="0"/>
    <n v="522287.6"/>
    <x v="0"/>
    <n v="36"/>
  </r>
  <r>
    <n v="1877"/>
    <s v="MUJER"/>
    <n v="342968.37"/>
    <s v="ASALARIADO"/>
    <s v="SECTOR PRIVADO"/>
    <s v="SI"/>
    <s v="NO"/>
    <x v="0"/>
    <n v="43"/>
    <n v="-0.38787297711025354"/>
    <b v="0"/>
    <n v="7.7185146862428639E-2"/>
    <b v="0"/>
    <n v="342968.37"/>
    <x v="0"/>
    <n v="43"/>
  </r>
  <r>
    <n v="1878"/>
    <s v="MUJER"/>
    <n v="619612"/>
    <s v="TRABAJADOR INDEPENDIENTE"/>
    <s v="SECTOR PRIVADO"/>
    <s v="SI"/>
    <s v="NO"/>
    <x v="0"/>
    <n v="40"/>
    <n v="-4.6759777187756896E-2"/>
    <b v="0"/>
    <n v="-0.13454084336898386"/>
    <b v="0"/>
    <n v="619612"/>
    <x v="3"/>
    <n v="40"/>
  </r>
  <r>
    <n v="1879"/>
    <s v="HOMBRE"/>
    <n v="952753.45"/>
    <s v="PENSIONADOS EN SU PROPIO SISTEMA"/>
    <s v="SECTOR PUBLICO"/>
    <s v="SI"/>
    <s v="NO"/>
    <x v="0"/>
    <n v="86"/>
    <n v="0.36401760466021987"/>
    <b v="0"/>
    <n v="3.1119243401793413"/>
    <b v="1"/>
    <n v="952753.45"/>
    <x v="1"/>
    <n v="86"/>
  </r>
  <r>
    <n v="1880"/>
    <s v="MUJER"/>
    <n v="422091"/>
    <s v="TRABAJADOR INDEPENDIENTE"/>
    <s v="SECTOR PRIVADO"/>
    <s v="SI"/>
    <s v="NO"/>
    <x v="0"/>
    <n v="36"/>
    <n v="-0.29031145543132053"/>
    <b v="0"/>
    <n v="-0.41684216367753391"/>
    <b v="0"/>
    <n v="422091"/>
    <x v="3"/>
    <n v="36"/>
  </r>
  <r>
    <n v="1881"/>
    <s v="HOMBRE"/>
    <n v="150000"/>
    <s v="ASALARIADO"/>
    <s v="SECTOR PRIVADO"/>
    <s v="SI"/>
    <s v="NO"/>
    <x v="0"/>
    <n v="73"/>
    <n v="-0.62581107159856075"/>
    <b v="0"/>
    <n v="2.1944450491765539"/>
    <b v="1"/>
    <n v="150000"/>
    <x v="0"/>
    <n v="73"/>
  </r>
  <r>
    <n v="1882"/>
    <s v="HOMBRE"/>
    <n v="10500"/>
    <s v="ASALARIADO"/>
    <s v="SECTOR PRIVADO"/>
    <s v="SI"/>
    <s v="SI"/>
    <x v="0"/>
    <n v="29"/>
    <n v="-0.79782042308512235"/>
    <b v="0"/>
    <n v="-0.91086947421749642"/>
    <b v="0"/>
    <n v="10500"/>
    <x v="0"/>
    <n v="29"/>
  </r>
  <r>
    <n v="1883"/>
    <s v="HOMBRE"/>
    <n v="278030.99"/>
    <s v="CONVENIOS ESPECIALES DE TRABAJADORES INDEPENDIENTES"/>
    <s v="SECTOR PRIVADO"/>
    <s v="SI"/>
    <s v="NO"/>
    <x v="0"/>
    <n v="37"/>
    <n v="-0.46794349052270096"/>
    <b v="0"/>
    <n v="-0.3462668336003964"/>
    <b v="0"/>
    <n v="278030.99"/>
    <x v="4"/>
    <n v="37"/>
  </r>
  <r>
    <n v="1884"/>
    <s v="MUJER"/>
    <n v="756240"/>
    <s v="ASALARIADO"/>
    <s v="SECTOR PUBLICO"/>
    <s v="SI"/>
    <s v="NO"/>
    <x v="1"/>
    <n v="64"/>
    <n v="0.12170827782948991"/>
    <b v="0"/>
    <n v="1.5592670784823162"/>
    <b v="0"/>
    <n v="756240"/>
    <x v="0"/>
    <n v="64"/>
  </r>
  <r>
    <n v="1885"/>
    <s v="HOMBRE"/>
    <n v="600000"/>
    <s v="ASALARIADO"/>
    <s v="SECTOR PRIVADO"/>
    <s v="SI"/>
    <s v="NO"/>
    <x v="1"/>
    <n v="53"/>
    <n v="-7.0942195835459007E-2"/>
    <b v="0"/>
    <n v="0.78293844763380371"/>
    <b v="0"/>
    <n v="600000"/>
    <x v="0"/>
    <n v="53"/>
  </r>
  <r>
    <n v="1886"/>
    <s v="HOMBRE"/>
    <n v="359544.27"/>
    <s v="CONVENIOS ESPECIALES DE ASEGURADOS VOLUNTARIOS"/>
    <s v="SECTOR PRIVADO"/>
    <s v="SI"/>
    <s v="SI"/>
    <x v="0"/>
    <n v="26"/>
    <n v="-0.36743419711522773"/>
    <b v="0"/>
    <n v="-1.1225954644489089"/>
    <b v="0"/>
    <n v="359544.27"/>
    <x v="5"/>
    <n v="26"/>
  </r>
  <r>
    <n v="1887"/>
    <s v="HOMBRE"/>
    <n v="529650"/>
    <s v="ASALARIADO"/>
    <s v="SECTOR PRIVADO"/>
    <s v="SI"/>
    <s v="NO"/>
    <x v="0"/>
    <n v="55"/>
    <n v="-0.15768669674642391"/>
    <b v="0"/>
    <n v="0.92408910778807873"/>
    <b v="0"/>
    <n v="529650"/>
    <x v="0"/>
    <n v="55"/>
  </r>
  <r>
    <n v="1888"/>
    <s v="HOMBRE"/>
    <n v="406966.63"/>
    <s v="ASALARIADO"/>
    <s v="SECTOR PRIVADO"/>
    <s v="SI"/>
    <s v="NO"/>
    <x v="0"/>
    <n v="37"/>
    <n v="-0.30896043805026535"/>
    <b v="0"/>
    <n v="-0.3462668336003964"/>
    <b v="0"/>
    <n v="406966.63"/>
    <x v="0"/>
    <n v="37"/>
  </r>
  <r>
    <n v="1889"/>
    <s v="HOMBRE"/>
    <n v="185000"/>
    <s v="ASALARIADO"/>
    <s v="SECTOR PRIVADO"/>
    <s v="SI"/>
    <s v="NO"/>
    <x v="0"/>
    <n v="36"/>
    <n v="-0.58265460348365283"/>
    <b v="0"/>
    <n v="-0.41684216367753391"/>
    <b v="0"/>
    <n v="185000"/>
    <x v="0"/>
    <n v="36"/>
  </r>
  <r>
    <n v="1890"/>
    <s v="MUJER"/>
    <n v="299152.38"/>
    <s v="ASALARIADO"/>
    <s v="SECTOR PUBLICO"/>
    <s v="SI"/>
    <s v="NO"/>
    <x v="0"/>
    <n v="36"/>
    <n v="-0.44189993069191424"/>
    <b v="0"/>
    <n v="-0.41684216367753391"/>
    <b v="0"/>
    <n v="299152.38"/>
    <x v="0"/>
    <n v="36"/>
  </r>
  <r>
    <n v="1891"/>
    <s v="HOMBRE"/>
    <n v="170502"/>
    <s v="ASALARIADO"/>
    <s v="SECTOR PRIVADO"/>
    <s v="SI"/>
    <s v="NO"/>
    <x v="0"/>
    <n v="64"/>
    <n v="-0.6005312456187939"/>
    <b v="0"/>
    <n v="1.5592670784823162"/>
    <b v="0"/>
    <n v="170502"/>
    <x v="0"/>
    <n v="64"/>
  </r>
  <r>
    <n v="1892"/>
    <s v="MUJER"/>
    <n v="758880"/>
    <s v="ASALARIADO"/>
    <s v="SECTOR PRIVADO"/>
    <s v="SI"/>
    <s v="NO"/>
    <x v="0"/>
    <n v="27"/>
    <n v="0.12496350856730011"/>
    <b v="0"/>
    <n v="-1.0520201343717714"/>
    <b v="0"/>
    <n v="758880"/>
    <x v="0"/>
    <n v="27"/>
  </r>
  <r>
    <n v="1893"/>
    <s v="MUJER"/>
    <n v="345600"/>
    <s v="ASALARIADO"/>
    <s v="SECTOR PRIVADO"/>
    <s v="SI"/>
    <s v="NO"/>
    <x v="0"/>
    <n v="23"/>
    <n v="-0.38462806693353252"/>
    <b v="0"/>
    <n v="-1.3343214546803215"/>
    <b v="0"/>
    <n v="345600"/>
    <x v="0"/>
    <n v="23"/>
  </r>
  <r>
    <n v="1894"/>
    <s v="HOMBRE"/>
    <n v="309333.33"/>
    <s v="ASALARIADO"/>
    <s v="SECTOR PRIVADO"/>
    <s v="SI"/>
    <s v="NO"/>
    <x v="1"/>
    <n v="61"/>
    <n v="-0.42934639229035787"/>
    <b v="0"/>
    <n v="1.3475410882509038"/>
    <b v="0"/>
    <n v="309333.33"/>
    <x v="0"/>
    <n v="61"/>
  </r>
  <r>
    <n v="1895"/>
    <s v="MUJER"/>
    <n v="1188000"/>
    <s v="ASALARIADO"/>
    <s v="SECTOR PRIVADO"/>
    <s v="SI"/>
    <s v="NO"/>
    <x v="0"/>
    <n v="27"/>
    <n v="0.65408646849499397"/>
    <b v="0"/>
    <n v="-1.0520201343717714"/>
    <b v="0"/>
    <n v="1188000"/>
    <x v="0"/>
    <n v="27"/>
  </r>
  <r>
    <n v="1896"/>
    <s v="MUJER"/>
    <n v="4442960.54"/>
    <s v="ASALARIADO"/>
    <s v="SECTOR PRIVADO"/>
    <s v="SI"/>
    <s v="NO"/>
    <x v="0"/>
    <n v="34"/>
    <n v="4.6675893473462358"/>
    <b v="1"/>
    <n v="-0.55799282383180893"/>
    <b v="0"/>
    <n v="4442960.54"/>
    <x v="0"/>
    <n v="34"/>
  </r>
  <r>
    <n v="1897"/>
    <s v="HOMBRE"/>
    <n v="451891"/>
    <s v="TRABAJADOR INDEPENDIENTE"/>
    <s v="SECTOR PRIVADO"/>
    <s v="SI"/>
    <s v="NO"/>
    <x v="1"/>
    <n v="46"/>
    <n v="-0.25356680543634175"/>
    <b v="0"/>
    <n v="0.28891113709384114"/>
    <b v="0"/>
    <n v="451891"/>
    <x v="3"/>
    <n v="46"/>
  </r>
  <r>
    <n v="1898"/>
    <s v="MUJER"/>
    <n v="1103237"/>
    <s v="ASALARIADO"/>
    <s v="SECTOR PUBLICO"/>
    <s v="SI"/>
    <s v="NO"/>
    <x v="1"/>
    <n v="30"/>
    <n v="0.54957013401430999"/>
    <b v="0"/>
    <n v="-0.84029414414035897"/>
    <b v="0"/>
    <n v="1103237"/>
    <x v="0"/>
    <n v="30"/>
  </r>
  <r>
    <n v="1899"/>
    <s v="HOMBRE"/>
    <n v="387468"/>
    <s v="ASALARIADO"/>
    <s v="SECTOR PUBLICO"/>
    <s v="SI"/>
    <s v="NO"/>
    <x v="0"/>
    <n v="32"/>
    <n v="-0.33300306673253355"/>
    <b v="0"/>
    <n v="-0.69914348398608395"/>
    <b v="0"/>
    <n v="387468"/>
    <x v="0"/>
    <n v="32"/>
  </r>
  <r>
    <n v="1900"/>
    <s v="MUJER"/>
    <n v="594092"/>
    <s v="TRABAJADOR INDEPENDIENTE"/>
    <s v="SECTOR PRIVADO"/>
    <s v="SI"/>
    <s v="NO"/>
    <x v="0"/>
    <n v="57"/>
    <n v="-7.8227007653255465E-2"/>
    <b v="0"/>
    <n v="1.0652397679423538"/>
    <b v="0"/>
    <n v="594092"/>
    <x v="3"/>
    <n v="57"/>
  </r>
  <r>
    <n v="1901"/>
    <s v="MUJER"/>
    <n v="299647"/>
    <s v="ASEGURADO VOLUNTARIO"/>
    <s v="SECTOR PRIVADO"/>
    <s v="SI"/>
    <s v="NO"/>
    <x v="0"/>
    <n v="78"/>
    <n v="-0.44129004348451434"/>
    <b v="0"/>
    <n v="2.5473216995622412"/>
    <b v="1"/>
    <n v="299647"/>
    <x v="2"/>
    <n v="78"/>
  </r>
  <r>
    <n v="1902"/>
    <s v="HOMBRE"/>
    <n v="340566"/>
    <s v="TRABAJADOR INDEPENDIENTE"/>
    <s v="SECTOR PRIVADO"/>
    <s v="SI"/>
    <s v="SI"/>
    <x v="0"/>
    <n v="32"/>
    <n v="-0.39083520009040246"/>
    <b v="0"/>
    <n v="-0.69914348398608395"/>
    <b v="0"/>
    <n v="340566"/>
    <x v="3"/>
    <n v="32"/>
  </r>
  <r>
    <n v="1903"/>
    <s v="HOMBRE"/>
    <n v="539000"/>
    <s v="ASALARIADO"/>
    <s v="SECTOR PRIVADO"/>
    <s v="SI"/>
    <s v="SI"/>
    <x v="0"/>
    <n v="36"/>
    <n v="-0.14615775455001281"/>
    <b v="0"/>
    <n v="-0.41684216367753391"/>
    <b v="0"/>
    <n v="539000"/>
    <x v="0"/>
    <n v="36"/>
  </r>
  <r>
    <n v="1904"/>
    <s v="MUJER"/>
    <n v="298155"/>
    <s v="ASEGURADO VOLUNTARIO"/>
    <s v="SECTOR PRIVADO"/>
    <s v="SI"/>
    <s v="NO"/>
    <x v="1"/>
    <n v="54"/>
    <n v="-0.44312974206815559"/>
    <b v="0"/>
    <n v="0.85351377771094117"/>
    <b v="0"/>
    <n v="298155"/>
    <x v="2"/>
    <n v="54"/>
  </r>
  <r>
    <n v="1905"/>
    <s v="HOMBRE"/>
    <n v="278030"/>
    <s v="CONVENIOS ESPECIALES DE TRABAJADORES INDEPENDIENTES"/>
    <s v="SECTOR PRIVADO"/>
    <s v="SI"/>
    <s v="SI"/>
    <x v="0"/>
    <n v="54"/>
    <n v="-0.46794471123422759"/>
    <b v="0"/>
    <n v="0.85351377771094117"/>
    <b v="0"/>
    <n v="278030"/>
    <x v="4"/>
    <n v="54"/>
  </r>
  <r>
    <n v="1906"/>
    <s v="MUJER"/>
    <n v="653122.46"/>
    <s v="ASALARIADO"/>
    <s v="SECTOR PRIVADO"/>
    <s v="SI"/>
    <s v="NO"/>
    <x v="0"/>
    <n v="29"/>
    <n v="-5.4399743733027422E-3"/>
    <b v="0"/>
    <n v="-0.91086947421749642"/>
    <b v="0"/>
    <n v="653122.46"/>
    <x v="0"/>
    <n v="29"/>
  </r>
  <r>
    <n v="1907"/>
    <s v="MUJER"/>
    <n v="899559"/>
    <s v="ASALARIADO"/>
    <s v="SECTOR PUBLICO"/>
    <s v="SI"/>
    <s v="NO"/>
    <x v="0"/>
    <n v="51"/>
    <n v="0.298426616508361"/>
    <b v="0"/>
    <n v="0.64178778747952869"/>
    <b v="0"/>
    <n v="899559"/>
    <x v="0"/>
    <n v="51"/>
  </r>
  <r>
    <n v="1908"/>
    <s v="HOMBRE"/>
    <n v="374003.1"/>
    <s v="ASALARIADO"/>
    <s v="SECTOR PRIVADO"/>
    <s v="SI"/>
    <s v="NO"/>
    <x v="0"/>
    <n v="38"/>
    <n v="-0.3496058532331171"/>
    <b v="0"/>
    <n v="-0.27569150352325889"/>
    <b v="0"/>
    <n v="374003.1"/>
    <x v="0"/>
    <n v="38"/>
  </r>
  <r>
    <n v="1909"/>
    <s v="HOMBRE"/>
    <n v="297046"/>
    <s v="ASEGURADO VOLUNTARIO"/>
    <s v="SECTOR PRIVADO"/>
    <s v="SI"/>
    <s v="NO"/>
    <x v="0"/>
    <n v="67"/>
    <n v="-0.44449718558642509"/>
    <b v="0"/>
    <n v="1.7709930687137287"/>
    <b v="0"/>
    <n v="297046"/>
    <x v="2"/>
    <n v="67"/>
  </r>
  <r>
    <n v="1910"/>
    <s v="MUJER"/>
    <n v="1150000"/>
    <s v="ASALARIADO"/>
    <s v="SECTOR PRIVADO"/>
    <s v="SI"/>
    <s v="NO"/>
    <x v="0"/>
    <n v="32"/>
    <n v="0.60723087454166536"/>
    <b v="0"/>
    <n v="-0.69914348398608395"/>
    <b v="0"/>
    <n v="1150000"/>
    <x v="0"/>
    <n v="32"/>
  </r>
  <r>
    <n v="1911"/>
    <s v="HOMBRE"/>
    <n v="51833.33"/>
    <s v="ASALARIADO"/>
    <s v="SECTOR PRIVADO"/>
    <s v="SI"/>
    <s v="NO"/>
    <x v="0"/>
    <n v="37"/>
    <n v="-0.74685469342146615"/>
    <b v="0"/>
    <n v="-0.3462668336003964"/>
    <b v="0"/>
    <n v="51833.33"/>
    <x v="0"/>
    <n v="37"/>
  </r>
  <r>
    <n v="1912"/>
    <s v="HOMBRE"/>
    <n v="225024.95"/>
    <s v="ASALARIADO"/>
    <s v="SECTOR PRIVADO"/>
    <s v="SI"/>
    <s v="NO"/>
    <x v="0"/>
    <n v="19"/>
    <n v="-0.53330216124148755"/>
    <b v="0"/>
    <n v="-1.6166227749888715"/>
    <b v="0"/>
    <n v="225024.95"/>
    <x v="0"/>
    <n v="19"/>
  </r>
  <r>
    <n v="1913"/>
    <s v="HOMBRE"/>
    <n v="704330"/>
    <s v="ASALARIADO"/>
    <s v="SECTOR PUBLICO"/>
    <s v="SI"/>
    <s v="NO"/>
    <x v="0"/>
    <n v="32"/>
    <n v="5.7701070405350781E-2"/>
    <b v="0"/>
    <n v="-0.69914348398608395"/>
    <b v="0"/>
    <n v="704330"/>
    <x v="0"/>
    <n v="32"/>
  </r>
  <r>
    <n v="1914"/>
    <s v="MUJER"/>
    <n v="277520"/>
    <s v="ASALARIADO"/>
    <s v="SECTOR PRIVADO"/>
    <s v="SI"/>
    <s v="SI"/>
    <x v="0"/>
    <n v="46"/>
    <n v="-0.46857356262675914"/>
    <b v="0"/>
    <n v="0.28891113709384114"/>
    <b v="0"/>
    <n v="277520"/>
    <x v="0"/>
    <n v="46"/>
  </r>
  <r>
    <n v="1915"/>
    <s v="MUJER"/>
    <n v="1610392"/>
    <s v="ASALARIADO"/>
    <s v="SECTOR PUBLICO"/>
    <s v="SI"/>
    <s v="NO"/>
    <x v="0"/>
    <n v="46"/>
    <n v="1.1749135222090563"/>
    <b v="0"/>
    <n v="0.28891113709384114"/>
    <b v="0"/>
    <n v="1610392"/>
    <x v="0"/>
    <n v="46"/>
  </r>
  <r>
    <n v="1916"/>
    <s v="MUJER"/>
    <n v="280000"/>
    <s v="ASALARIADO"/>
    <s v="SECTOR PRIVADO"/>
    <s v="SI"/>
    <s v="NO"/>
    <x v="0"/>
    <n v="38"/>
    <n v="-0.46551561860033136"/>
    <b v="0"/>
    <n v="-0.27569150352325889"/>
    <b v="0"/>
    <n v="280000"/>
    <x v="0"/>
    <n v="38"/>
  </r>
  <r>
    <n v="1917"/>
    <s v="HOMBRE"/>
    <n v="322500"/>
    <s v="ASALARIADO"/>
    <s v="SECTOR PRIVADO"/>
    <s v="SI"/>
    <s v="NO"/>
    <x v="1"/>
    <n v="46"/>
    <n v="-0.41311133588937177"/>
    <b v="0"/>
    <n v="0.28891113709384114"/>
    <b v="0"/>
    <n v="322500"/>
    <x v="0"/>
    <n v="46"/>
  </r>
  <r>
    <n v="1918"/>
    <s v="HOMBRE"/>
    <n v="3599311.8"/>
    <s v="ASALARIADO"/>
    <s v="SECTOR PUBLICO"/>
    <s v="SI"/>
    <s v="NO"/>
    <x v="0"/>
    <n v="60"/>
    <n v="3.6273350631178856"/>
    <b v="1"/>
    <n v="1.2769657581737661"/>
    <b v="0"/>
    <n v="3599311.8"/>
    <x v="0"/>
    <n v="60"/>
  </r>
  <r>
    <n v="1919"/>
    <s v="MUJER"/>
    <n v="512557.9"/>
    <s v="ASALARIADO"/>
    <s v="SECTOR PRIVADO"/>
    <s v="SI"/>
    <s v="NO"/>
    <x v="0"/>
    <n v="35"/>
    <n v="-0.17876197299404725"/>
    <b v="0"/>
    <n v="-0.48741749375467142"/>
    <b v="0"/>
    <n v="512557.9"/>
    <x v="0"/>
    <n v="35"/>
  </r>
  <r>
    <n v="1920"/>
    <s v="MUJER"/>
    <n v="500000"/>
    <s v="ASALARIADO"/>
    <s v="SECTOR PRIVADO"/>
    <s v="SI"/>
    <s v="NO"/>
    <x v="0"/>
    <n v="57"/>
    <n v="-0.19424639044948164"/>
    <b v="0"/>
    <n v="1.0652397679423538"/>
    <b v="0"/>
    <n v="500000"/>
    <x v="0"/>
    <n v="57"/>
  </r>
  <r>
    <n v="1921"/>
    <s v="HOMBRE"/>
    <n v="1744445"/>
    <s v="ASALARIADO"/>
    <s v="SECTOR PUBLICO"/>
    <s v="SI"/>
    <s v="NO"/>
    <x v="0"/>
    <n v="40"/>
    <n v="1.3402064942149921"/>
    <b v="0"/>
    <n v="-0.13454084336898386"/>
    <b v="0"/>
    <n v="1744445"/>
    <x v="0"/>
    <n v="40"/>
  </r>
  <r>
    <n v="1922"/>
    <s v="MUJER"/>
    <n v="357576.42"/>
    <s v="ASALARIADO"/>
    <s v="SECTOR PRIVADO"/>
    <s v="SI"/>
    <s v="NO"/>
    <x v="0"/>
    <n v="35"/>
    <n v="-0.36986063870893982"/>
    <b v="0"/>
    <n v="-0.48741749375467142"/>
    <b v="0"/>
    <n v="357576.42"/>
    <x v="0"/>
    <n v="35"/>
  </r>
  <r>
    <n v="1923"/>
    <s v="HOMBRE"/>
    <n v="2724750"/>
    <s v="ASALARIADO"/>
    <s v="SECTOR PRIVADO"/>
    <s v="SI"/>
    <s v="NO"/>
    <x v="0"/>
    <n v="25"/>
    <n v="2.5489636792259867"/>
    <b v="1"/>
    <n v="-1.1931707945260464"/>
    <b v="0"/>
    <n v="2724750"/>
    <x v="0"/>
    <n v="25"/>
  </r>
  <r>
    <n v="1924"/>
    <s v="HOMBRE"/>
    <n v="655672"/>
    <s v="ASEGURADO VOLUNTARIO"/>
    <s v="SECTOR PRIVADO"/>
    <s v="SI"/>
    <s v="NO"/>
    <x v="0"/>
    <n v="58"/>
    <n v="-2.2962846099403443E-3"/>
    <b v="0"/>
    <n v="1.1358150980194912"/>
    <b v="0"/>
    <n v="655672"/>
    <x v="2"/>
    <n v="58"/>
  </r>
  <r>
    <n v="1925"/>
    <s v="HOMBRE"/>
    <n v="1257384"/>
    <s v="PENSIONADOS EN SU PROPIO SISTEMA"/>
    <s v="SECTOR PUBLICO"/>
    <s v="SI"/>
    <s v="NO"/>
    <x v="0"/>
    <n v="68"/>
    <n v="0.73963985088598738"/>
    <b v="0"/>
    <n v="1.8415683987908662"/>
    <b v="0"/>
    <n v="1257384"/>
    <x v="1"/>
    <n v="68"/>
  </r>
  <r>
    <n v="1926"/>
    <s v="HOMBRE"/>
    <n v="385460.82"/>
    <s v="ASALARIADO"/>
    <s v="SECTOR PRIVADO"/>
    <s v="SI"/>
    <s v="NO"/>
    <x v="0"/>
    <n v="20"/>
    <n v="-0.33547800386598731"/>
    <b v="0"/>
    <n v="-1.5460474449117341"/>
    <b v="0"/>
    <n v="385460.82"/>
    <x v="0"/>
    <n v="20"/>
  </r>
  <r>
    <n v="1927"/>
    <s v="HOMBRE"/>
    <n v="454461.58"/>
    <s v="ASALARIADO"/>
    <s v="SECTOR PRIVADO"/>
    <s v="SI"/>
    <s v="NO"/>
    <x v="1"/>
    <n v="29"/>
    <n v="-0.25039717247043258"/>
    <b v="0"/>
    <n v="-0.91086947421749642"/>
    <b v="0"/>
    <n v="454461.58"/>
    <x v="0"/>
    <n v="29"/>
  </r>
  <r>
    <n v="1928"/>
    <s v="MUJER"/>
    <n v="277402"/>
    <s v="ASALARIADO"/>
    <s v="SECTOR PRIVADO"/>
    <s v="SI"/>
    <s v="NO"/>
    <x v="0"/>
    <n v="41"/>
    <n v="-0.46871906157640369"/>
    <b v="0"/>
    <n v="-6.3965513291846368E-2"/>
    <b v="0"/>
    <n v="277402"/>
    <x v="0"/>
    <n v="41"/>
  </r>
  <r>
    <n v="1929"/>
    <s v="HOMBRE"/>
    <n v="297046"/>
    <s v="TRABAJADOR INDEPENDIENTE"/>
    <s v="SECTOR PRIVADO"/>
    <s v="SI"/>
    <s v="NO"/>
    <x v="1"/>
    <n v="27"/>
    <n v="-0.44449718558642509"/>
    <b v="0"/>
    <n v="-1.0520201343717714"/>
    <b v="0"/>
    <n v="297046"/>
    <x v="3"/>
    <n v="27"/>
  </r>
  <r>
    <n v="1930"/>
    <s v="HOMBRE"/>
    <n v="1541263.51"/>
    <s v="ASALARIADO"/>
    <s v="SECTOR PRIVADO"/>
    <s v="SI"/>
    <s v="NO"/>
    <x v="0"/>
    <n v="46"/>
    <n v="1.0896751943657212"/>
    <b v="0"/>
    <n v="0.28891113709384114"/>
    <b v="0"/>
    <n v="1541263.51"/>
    <x v="0"/>
    <n v="46"/>
  </r>
  <r>
    <n v="1931"/>
    <s v="MUJER"/>
    <n v="1017485"/>
    <s v="TRABAJADOR INDEPENDIENTE"/>
    <s v="SECTOR PRIVADO"/>
    <s v="SI"/>
    <s v="NO"/>
    <x v="0"/>
    <n v="53"/>
    <n v="0.44383432104889331"/>
    <b v="0"/>
    <n v="0.78293844763380371"/>
    <b v="0"/>
    <n v="1017485"/>
    <x v="3"/>
    <n v="53"/>
  </r>
  <r>
    <n v="1932"/>
    <s v="HOMBRE"/>
    <n v="1854952.25"/>
    <s v="ASALARIADO"/>
    <s v="SECTOR PRIVADO"/>
    <s v="SI"/>
    <s v="NO"/>
    <x v="0"/>
    <n v="33"/>
    <n v="1.4764665688175966"/>
    <b v="0"/>
    <n v="-0.62856815390894638"/>
    <b v="0"/>
    <n v="1854952.25"/>
    <x v="0"/>
    <n v="33"/>
  </r>
  <r>
    <n v="1933"/>
    <s v="HOMBRE"/>
    <n v="315617"/>
    <s v="ASEGURADO VOLUNTARIO"/>
    <s v="SECTOR PRIVADO"/>
    <s v="SI"/>
    <s v="NO"/>
    <x v="0"/>
    <n v="56"/>
    <n v="-0.42159836360465497"/>
    <b v="0"/>
    <n v="0.99466443786521619"/>
    <b v="0"/>
    <n v="315617"/>
    <x v="2"/>
    <n v="56"/>
  </r>
  <r>
    <n v="1934"/>
    <s v="MUJER"/>
    <n v="310124"/>
    <s v="TRABAJADOR INDEPENDIENTE"/>
    <s v="SECTOR PRIVADO"/>
    <s v="SI"/>
    <s v="NO"/>
    <x v="1"/>
    <n v="59"/>
    <n v="-0.42837146301480322"/>
    <b v="0"/>
    <n v="1.2063904280966287"/>
    <b v="0"/>
    <n v="310124"/>
    <x v="3"/>
    <n v="59"/>
  </r>
  <r>
    <n v="1935"/>
    <s v="HOMBRE"/>
    <n v="240000"/>
    <s v="ASALARIADO"/>
    <s v="SECTOR PRIVADO"/>
    <s v="SI"/>
    <s v="NO"/>
    <x v="0"/>
    <n v="39"/>
    <n v="-0.51483729644594045"/>
    <b v="0"/>
    <n v="-0.20511617344612137"/>
    <b v="0"/>
    <n v="240000"/>
    <x v="0"/>
    <n v="39"/>
  </r>
  <r>
    <n v="1936"/>
    <s v="MUJER"/>
    <n v="446061.6"/>
    <s v="ASALARIADO"/>
    <s v="SECTOR PRIVADO"/>
    <s v="SI"/>
    <s v="NO"/>
    <x v="1"/>
    <n v="59"/>
    <n v="-0.26075470015717161"/>
    <b v="0"/>
    <n v="1.2063904280966287"/>
    <b v="0"/>
    <n v="446061.6"/>
    <x v="0"/>
    <n v="59"/>
  </r>
  <r>
    <n v="1937"/>
    <s v="HOMBRE"/>
    <n v="566297"/>
    <s v="TRABAJADOR INDEPENDIENTE"/>
    <s v="SECTOR PRIVADO"/>
    <s v="SI"/>
    <s v="NO"/>
    <x v="0"/>
    <n v="49"/>
    <n v="-0.11249940854622306"/>
    <b v="0"/>
    <n v="0.50063712732525367"/>
    <b v="0"/>
    <n v="566297"/>
    <x v="3"/>
    <n v="49"/>
  </r>
  <r>
    <n v="1938"/>
    <s v="MUJER"/>
    <n v="50000"/>
    <s v="ASALARIADO"/>
    <s v="SECTOR PRIVADO"/>
    <s v="SI"/>
    <s v="NO"/>
    <x v="1"/>
    <n v="21"/>
    <n v="-0.7491152662125834"/>
    <b v="0"/>
    <n v="-1.4754721148345964"/>
    <b v="0"/>
    <n v="50000"/>
    <x v="0"/>
    <n v="21"/>
  </r>
  <r>
    <n v="1939"/>
    <s v="MUJER"/>
    <n v="394998"/>
    <s v="ASALARIADO"/>
    <s v="SECTOR PRIVADO"/>
    <s v="SI"/>
    <s v="NO"/>
    <x v="0"/>
    <n v="29"/>
    <n v="-0.32371826087809763"/>
    <b v="0"/>
    <n v="-0.91086947421749642"/>
    <b v="0"/>
    <n v="394998"/>
    <x v="0"/>
    <n v="29"/>
  </r>
  <r>
    <n v="1940"/>
    <s v="MUJER"/>
    <n v="320000"/>
    <s v="ASALARIADO"/>
    <s v="SECTOR PRIVADO"/>
    <s v="SI"/>
    <s v="NO"/>
    <x v="0"/>
    <n v="27"/>
    <n v="-0.41619394075472232"/>
    <b v="0"/>
    <n v="-1.0520201343717714"/>
    <b v="0"/>
    <n v="320000"/>
    <x v="0"/>
    <n v="27"/>
  </r>
  <r>
    <n v="1941"/>
    <s v="HOMBRE"/>
    <n v="953728.87"/>
    <s v="ASALARIADO"/>
    <s v="SECTOR PRIVADO"/>
    <s v="SI"/>
    <s v="NO"/>
    <x v="0"/>
    <n v="60"/>
    <n v="0.36522033843532403"/>
    <b v="0"/>
    <n v="1.2769657581737661"/>
    <b v="0"/>
    <n v="953728.87"/>
    <x v="0"/>
    <n v="60"/>
  </r>
  <r>
    <n v="1942"/>
    <s v="HOMBRE"/>
    <n v="507443.6"/>
    <s v="ASALARIADO"/>
    <s v="SECTOR PRIVADO"/>
    <s v="SI"/>
    <s v="NO"/>
    <x v="0"/>
    <n v="20"/>
    <n v="-0.18506811941919227"/>
    <b v="0"/>
    <n v="-1.5460474449117341"/>
    <b v="0"/>
    <n v="507443.6"/>
    <x v="0"/>
    <n v="20"/>
  </r>
  <r>
    <n v="1943"/>
    <s v="MUJER"/>
    <n v="995680"/>
    <s v="ASALARIADO"/>
    <s v="SECTOR PUBLICO"/>
    <s v="SI"/>
    <s v="NO"/>
    <x v="0"/>
    <n v="35"/>
    <n v="0.41694784141330565"/>
    <b v="0"/>
    <n v="-0.48741749375467142"/>
    <b v="0"/>
    <n v="995680"/>
    <x v="0"/>
    <n v="35"/>
  </r>
  <r>
    <n v="1944"/>
    <s v="HOMBRE"/>
    <n v="278030"/>
    <s v="CONVENIOS ESPECIALES DE TRABAJADORES INDEPENDIENTES"/>
    <s v="SECTOR PRIVADO"/>
    <s v="SI"/>
    <s v="NO"/>
    <x v="0"/>
    <n v="64"/>
    <n v="-0.46794471123422759"/>
    <b v="0"/>
    <n v="1.5592670784823162"/>
    <b v="0"/>
    <n v="278030"/>
    <x v="4"/>
    <n v="64"/>
  </r>
  <r>
    <n v="1945"/>
    <s v="HOMBRE"/>
    <n v="340100.8"/>
    <s v="ASALARIADO"/>
    <s v="SECTOR PRIVADO"/>
    <s v="SI"/>
    <s v="NO"/>
    <x v="0"/>
    <n v="22"/>
    <n v="-0.39140881120374688"/>
    <b v="0"/>
    <n v="-1.4048967847574589"/>
    <b v="0"/>
    <n v="340100.8"/>
    <x v="0"/>
    <n v="22"/>
  </r>
  <r>
    <n v="1946"/>
    <s v="HOMBRE"/>
    <n v="889976.5"/>
    <s v="ASALARIADO"/>
    <s v="SECTOR PUBLICO"/>
    <s v="SI"/>
    <s v="NO"/>
    <x v="0"/>
    <n v="30"/>
    <n v="0.28661099205947227"/>
    <b v="0"/>
    <n v="-0.84029414414035897"/>
    <b v="0"/>
    <n v="889976.5"/>
    <x v="0"/>
    <n v="30"/>
  </r>
  <r>
    <n v="1947"/>
    <s v="HOMBRE"/>
    <n v="558420.11"/>
    <s v="ASALARIADO"/>
    <s v="SECTOR PRIVADO"/>
    <s v="SI"/>
    <s v="NO"/>
    <x v="0"/>
    <n v="26"/>
    <n v="-0.12221194432135556"/>
    <b v="0"/>
    <n v="-1.1225954644489089"/>
    <b v="0"/>
    <n v="558420.11"/>
    <x v="0"/>
    <n v="26"/>
  </r>
  <r>
    <n v="1948"/>
    <s v="HOMBRE"/>
    <n v="478452"/>
    <s v="TRABAJADOR INDEPENDIENTE"/>
    <s v="SECTOR PRIVADO"/>
    <s v="SI"/>
    <s v="SI"/>
    <x v="0"/>
    <n v="49"/>
    <n v="-0.22081597830491123"/>
    <b v="0"/>
    <n v="0.50063712732525367"/>
    <b v="0"/>
    <n v="478452"/>
    <x v="3"/>
    <n v="49"/>
  </r>
  <r>
    <n v="1949"/>
    <s v="MUJER"/>
    <n v="594092"/>
    <s v="TRABAJADOR INDEPENDIENTE"/>
    <s v="SECTOR PRIVADO"/>
    <s v="SI"/>
    <s v="NO"/>
    <x v="1"/>
    <n v="54"/>
    <n v="-7.8227007653255465E-2"/>
    <b v="0"/>
    <n v="0.85351377771094117"/>
    <b v="0"/>
    <n v="594092"/>
    <x v="3"/>
    <n v="54"/>
  </r>
  <r>
    <n v="1950"/>
    <s v="MUJER"/>
    <n v="1281095"/>
    <s v="ASALARIADO"/>
    <s v="SECTOR PUBLICO"/>
    <s v="SI"/>
    <s v="NO"/>
    <x v="1"/>
    <n v="43"/>
    <n v="0.76887650847091826"/>
    <b v="0"/>
    <n v="7.7185146862428639E-2"/>
    <b v="0"/>
    <n v="1281095"/>
    <x v="0"/>
    <n v="43"/>
  </r>
  <r>
    <n v="1951"/>
    <s v="HOMBRE"/>
    <n v="610146"/>
    <s v="ASEGURADO VOLUNTARIO"/>
    <s v="SECTOR PRIVADO"/>
    <s v="SI"/>
    <s v="NO"/>
    <x v="0"/>
    <n v="49"/>
    <n v="-5.8431752249920282E-2"/>
    <b v="0"/>
    <n v="0.50063712732525367"/>
    <b v="0"/>
    <n v="610146"/>
    <x v="2"/>
    <n v="49"/>
  </r>
  <r>
    <n v="1952"/>
    <s v="HOMBRE"/>
    <n v="278030"/>
    <s v="CONVENIOS ESPECIALES DE TRABAJADORES INDEPENDIENTES"/>
    <s v="SECTOR PRIVADO"/>
    <s v="SI"/>
    <s v="NO"/>
    <x v="0"/>
    <n v="55"/>
    <n v="-0.46794471123422759"/>
    <b v="0"/>
    <n v="0.92408910778807873"/>
    <b v="0"/>
    <n v="278030"/>
    <x v="4"/>
    <n v="55"/>
  </r>
  <r>
    <n v="1953"/>
    <s v="MUJER"/>
    <n v="752666"/>
    <s v="ASALARIADO"/>
    <s v="SECTOR PRIVADO"/>
    <s v="SI"/>
    <s v="NO"/>
    <x v="0"/>
    <n v="31"/>
    <n v="0.11730138591398474"/>
    <b v="0"/>
    <n v="-0.7697188140632214"/>
    <b v="0"/>
    <n v="752666"/>
    <x v="0"/>
    <n v="31"/>
  </r>
  <r>
    <n v="1954"/>
    <s v="HOMBRE"/>
    <n v="96000"/>
    <s v="ASALARIADO"/>
    <s v="SECTOR PRIVADO"/>
    <s v="SI"/>
    <s v="SI"/>
    <x v="0"/>
    <n v="47"/>
    <n v="-0.69239533669013298"/>
    <b v="0"/>
    <n v="0.35948646717097865"/>
    <b v="0"/>
    <n v="96000"/>
    <x v="0"/>
    <n v="47"/>
  </r>
  <r>
    <n v="1955"/>
    <s v="MUJER"/>
    <n v="363604.49"/>
    <s v="ASALARIADO"/>
    <s v="SECTOR PRIVADO"/>
    <s v="SI"/>
    <s v="NO"/>
    <x v="0"/>
    <n v="21"/>
    <n v="-0.36242777554467032"/>
    <b v="0"/>
    <n v="-1.4754721148345964"/>
    <b v="0"/>
    <n v="363604.49"/>
    <x v="0"/>
    <n v="21"/>
  </r>
  <r>
    <n v="1956"/>
    <s v="HOMBRE"/>
    <n v="1094727.6000000001"/>
    <s v="PENSIONADOS EN SU PROPIO SISTEMA"/>
    <s v="SECTOR PUBLICO"/>
    <s v="SI"/>
    <s v="NO"/>
    <x v="0"/>
    <n v="70"/>
    <n v="0.53907768687782442"/>
    <b v="0"/>
    <n v="1.9827190589451413"/>
    <b v="1"/>
    <n v="1094727.6000000001"/>
    <x v="1"/>
    <n v="70"/>
  </r>
  <r>
    <n v="1957"/>
    <s v="MUJER"/>
    <n v="297046"/>
    <s v="ASEGURADO VOLUNTARIO"/>
    <s v="SECTOR PRIVADO"/>
    <s v="SI"/>
    <s v="NO"/>
    <x v="0"/>
    <n v="25"/>
    <n v="-0.44449718558642509"/>
    <b v="0"/>
    <n v="-1.1931707945260464"/>
    <b v="0"/>
    <n v="297046"/>
    <x v="2"/>
    <n v="25"/>
  </r>
  <r>
    <n v="1958"/>
    <s v="HOMBRE"/>
    <n v="297046"/>
    <s v="ASEGURADO VOLUNTARIO"/>
    <s v="SECTOR PRIVADO"/>
    <s v="SI"/>
    <s v="NO"/>
    <x v="0"/>
    <n v="45"/>
    <n v="-0.44449718558642509"/>
    <b v="0"/>
    <n v="0.21833580701670366"/>
    <b v="0"/>
    <n v="297046"/>
    <x v="2"/>
    <n v="45"/>
  </r>
  <r>
    <n v="1959"/>
    <s v="MUJER"/>
    <n v="350899.48"/>
    <s v="ASALARIADO"/>
    <s v="SECTOR PRIVADO"/>
    <s v="SI"/>
    <s v="SI"/>
    <x v="0"/>
    <n v="38"/>
    <n v="-0.37809358580080138"/>
    <b v="0"/>
    <n v="-0.27569150352325889"/>
    <b v="0"/>
    <n v="350899.48"/>
    <x v="0"/>
    <n v="38"/>
  </r>
  <r>
    <n v="1960"/>
    <s v="HOMBRE"/>
    <n v="639148"/>
    <s v="TRABAJADOR INDEPENDIENTE"/>
    <s v="SECTOR PRIVADO"/>
    <s v="SI"/>
    <s v="NO"/>
    <x v="1"/>
    <n v="50"/>
    <n v="-2.267106972796144E-2"/>
    <b v="0"/>
    <n v="0.57121245740239113"/>
    <b v="0"/>
    <n v="639148"/>
    <x v="3"/>
    <n v="50"/>
  </r>
  <r>
    <n v="1961"/>
    <s v="MUJER"/>
    <n v="798237"/>
    <s v="ASALARIADO"/>
    <s v="SECTOR PUBLICO"/>
    <s v="SI"/>
    <s v="NO"/>
    <x v="1"/>
    <n v="36"/>
    <n v="0.17349234044154099"/>
    <b v="0"/>
    <n v="-0.41684216367753391"/>
    <b v="0"/>
    <n v="798237"/>
    <x v="0"/>
    <n v="36"/>
  </r>
  <r>
    <n v="1962"/>
    <s v="HOMBRE"/>
    <n v="445567"/>
    <s v="TRABAJADOR INDEPENDIENTE"/>
    <s v="SECTOR PRIVADO"/>
    <s v="SI"/>
    <s v="NO"/>
    <x v="1"/>
    <n v="33"/>
    <n v="-0.26136456270373254"/>
    <b v="0"/>
    <n v="-0.62856815390894638"/>
    <b v="0"/>
    <n v="445567"/>
    <x v="3"/>
    <n v="33"/>
  </r>
  <r>
    <n v="1963"/>
    <s v="HOMBRE"/>
    <n v="537540"/>
    <s v="ASALARIADO"/>
    <s v="SECTOR PRIVADO"/>
    <s v="SI"/>
    <s v="NO"/>
    <x v="0"/>
    <n v="36"/>
    <n v="-0.14795799579137753"/>
    <b v="0"/>
    <n v="-0.41684216367753391"/>
    <b v="0"/>
    <n v="537540"/>
    <x v="0"/>
    <n v="36"/>
  </r>
  <r>
    <n v="1964"/>
    <s v="HOMBRE"/>
    <n v="300018"/>
    <s v="TRABAJADOR INDEPENDIENTE"/>
    <s v="SECTOR PRIVADO"/>
    <s v="SI"/>
    <s v="NO"/>
    <x v="0"/>
    <n v="71"/>
    <n v="-0.44083258492249633"/>
    <b v="0"/>
    <n v="2.0532943890222786"/>
    <b v="1"/>
    <n v="300018"/>
    <x v="3"/>
    <n v="71"/>
  </r>
  <r>
    <n v="1965"/>
    <s v="HOMBRE"/>
    <n v="1500808.75"/>
    <s v="ASALARIADO"/>
    <s v="SECTOR PRIVADO"/>
    <s v="SI"/>
    <s v="NO"/>
    <x v="0"/>
    <n v="37"/>
    <n v="1.0397927783646854"/>
    <b v="0"/>
    <n v="-0.3462668336003964"/>
    <b v="0"/>
    <n v="1500808.75"/>
    <x v="0"/>
    <n v="37"/>
  </r>
  <r>
    <n v="1966"/>
    <s v="MUJER"/>
    <n v="285000"/>
    <s v="ASALARIADO"/>
    <s v="SECTOR PRIVADO"/>
    <s v="SI"/>
    <s v="NO"/>
    <x v="0"/>
    <n v="27"/>
    <n v="-0.45935040886963024"/>
    <b v="0"/>
    <n v="-1.0520201343717714"/>
    <b v="0"/>
    <n v="285000"/>
    <x v="0"/>
    <n v="27"/>
  </r>
  <r>
    <n v="1967"/>
    <s v="HOMBRE"/>
    <n v="282305"/>
    <s v="TRABAJADOR INDEPENDIENTE"/>
    <s v="SECTOR PRIVADO"/>
    <s v="SI"/>
    <s v="NO"/>
    <x v="0"/>
    <n v="29"/>
    <n v="-0.46267345691447814"/>
    <b v="0"/>
    <n v="-0.91086947421749642"/>
    <b v="0"/>
    <n v="282305"/>
    <x v="3"/>
    <n v="29"/>
  </r>
  <r>
    <n v="1968"/>
    <s v="HOMBRE"/>
    <n v="2546628.4"/>
    <s v="ASALARIADO"/>
    <s v="SECTOR PUBLICO"/>
    <s v="SI"/>
    <s v="NO"/>
    <x v="0"/>
    <n v="59"/>
    <n v="2.3293322749123755"/>
    <b v="1"/>
    <n v="1.2063904280966287"/>
    <b v="0"/>
    <n v="2546628.4"/>
    <x v="0"/>
    <n v="59"/>
  </r>
  <r>
    <n v="1969"/>
    <s v="HOMBRE"/>
    <n v="461935.5"/>
    <s v="ASALARIADO"/>
    <s v="SECTOR PRIVADO"/>
    <s v="SI"/>
    <s v="NO"/>
    <x v="0"/>
    <n v="28"/>
    <n v="-0.24118151560833626"/>
    <b v="0"/>
    <n v="-0.98144480429463388"/>
    <b v="0"/>
    <n v="461935.5"/>
    <x v="0"/>
    <n v="28"/>
  </r>
  <r>
    <n v="1970"/>
    <s v="MUJER"/>
    <n v="212356.1"/>
    <s v="ASALARIADO"/>
    <s v="SECTOR PRIVADO"/>
    <s v="SI"/>
    <s v="NO"/>
    <x v="0"/>
    <n v="27"/>
    <n v="-0.54892338470084623"/>
    <b v="0"/>
    <n v="-1.0520201343717714"/>
    <b v="0"/>
    <n v="212356.1"/>
    <x v="0"/>
    <n v="27"/>
  </r>
  <r>
    <n v="1971"/>
    <s v="HOMBRE"/>
    <n v="297046"/>
    <s v="TRABAJADOR INDEPENDIENTE"/>
    <s v="SECTOR PRIVADO"/>
    <s v="SI"/>
    <s v="NO"/>
    <x v="1"/>
    <n v="38"/>
    <n v="-0.44449718558642509"/>
    <b v="0"/>
    <n v="-0.27569150352325889"/>
    <b v="0"/>
    <n v="297046"/>
    <x v="3"/>
    <n v="38"/>
  </r>
  <r>
    <n v="1972"/>
    <s v="MUJER"/>
    <n v="367734"/>
    <s v="TRABAJADOR INDEPENDIENTE"/>
    <s v="SECTOR PRIVADO"/>
    <s v="SI"/>
    <s v="NO"/>
    <x v="0"/>
    <n v="45"/>
    <n v="-0.35733591649766477"/>
    <b v="0"/>
    <n v="0.21833580701670366"/>
    <b v="0"/>
    <n v="367734"/>
    <x v="3"/>
    <n v="45"/>
  </r>
  <r>
    <n v="1973"/>
    <s v="MUJER"/>
    <n v="355311.3"/>
    <s v="ASALARIADO"/>
    <s v="SECTOR PUBLICO"/>
    <s v="SI"/>
    <s v="NO"/>
    <x v="0"/>
    <n v="46"/>
    <n v="-0.37265362668198099"/>
    <b v="0"/>
    <n v="0.28891113709384114"/>
    <b v="0"/>
    <n v="355311.3"/>
    <x v="0"/>
    <n v="46"/>
  </r>
  <r>
    <n v="1974"/>
    <s v="HOMBRE"/>
    <n v="4340894"/>
    <s v="PENSIONADOS EN SU PROPIO SISTEMA"/>
    <s v="SECTOR PUBLICO"/>
    <s v="SI"/>
    <s v="NO"/>
    <x v="0"/>
    <n v="54"/>
    <n v="4.541737022228836"/>
    <b v="1"/>
    <n v="0.85351377771094117"/>
    <b v="0"/>
    <n v="4340894"/>
    <x v="1"/>
    <n v="54"/>
  </r>
  <r>
    <n v="1975"/>
    <s v="MUJER"/>
    <n v="300056"/>
    <s v="PENSIONADOS EN SU PROPIO SISTEMA"/>
    <s v="SECTOR PUBLICO"/>
    <s v="SI"/>
    <s v="NO"/>
    <x v="0"/>
    <n v="60"/>
    <n v="-0.44078572932854299"/>
    <b v="0"/>
    <n v="1.2769657581737661"/>
    <b v="0"/>
    <n v="300056"/>
    <x v="1"/>
    <n v="60"/>
  </r>
  <r>
    <n v="1976"/>
    <s v="HOMBRE"/>
    <n v="222597.23"/>
    <s v="ASALARIADO"/>
    <s v="SECTOR PRIVADO"/>
    <s v="SI"/>
    <s v="NO"/>
    <x v="0"/>
    <n v="23"/>
    <n v="-0.53629564183497114"/>
    <b v="0"/>
    <n v="-1.3343214546803215"/>
    <b v="0"/>
    <n v="222597.23"/>
    <x v="0"/>
    <n v="23"/>
  </r>
  <r>
    <n v="1977"/>
    <s v="HOMBRE"/>
    <n v="409746"/>
    <s v="TRABAJADOR INDEPENDIENTE"/>
    <s v="SECTOR PRIVADO"/>
    <s v="SI"/>
    <s v="NO"/>
    <x v="1"/>
    <n v="30"/>
    <n v="-0.30553335825642158"/>
    <b v="0"/>
    <n v="-0.84029414414035897"/>
    <b v="0"/>
    <n v="409746"/>
    <x v="3"/>
    <n v="30"/>
  </r>
  <r>
    <n v="1978"/>
    <s v="HOMBRE"/>
    <n v="346474.5"/>
    <s v="ASALARIADO"/>
    <s v="SECTOR PRIVADO"/>
    <s v="SI"/>
    <s v="NO"/>
    <x v="0"/>
    <n v="28"/>
    <n v="-0.38354977175163291"/>
    <b v="0"/>
    <n v="-0.98144480429463388"/>
    <b v="0"/>
    <n v="346474.5"/>
    <x v="0"/>
    <n v="28"/>
  </r>
  <r>
    <n v="1979"/>
    <s v="HOMBRE"/>
    <n v="278030"/>
    <s v="CONVENIOS ESPECIALES DE TRABAJADORES INDEPENDIENTES"/>
    <s v="SECTOR PRIVADO"/>
    <s v="SI"/>
    <s v="NO"/>
    <x v="0"/>
    <n v="86"/>
    <n v="-0.46794471123422759"/>
    <b v="0"/>
    <n v="3.1119243401793413"/>
    <b v="1"/>
    <n v="278030"/>
    <x v="4"/>
    <n v="86"/>
  </r>
  <r>
    <n v="1980"/>
    <s v="HOMBRE"/>
    <n v="278030.99"/>
    <s v="CONVENIOS ESPECIALES DE TRABAJADORES INDEPENDIENTES"/>
    <s v="SECTOR PRIVADO"/>
    <s v="SI"/>
    <s v="NO"/>
    <x v="0"/>
    <n v="27"/>
    <n v="-0.46794349052270096"/>
    <b v="0"/>
    <n v="-1.0520201343717714"/>
    <b v="0"/>
    <n v="278030.99"/>
    <x v="4"/>
    <n v="27"/>
  </r>
  <r>
    <n v="1981"/>
    <s v="HOMBRE"/>
    <n v="530000"/>
    <s v="ASALARIADO"/>
    <s v="SECTOR PRIVADO"/>
    <s v="SI"/>
    <s v="NO"/>
    <x v="0"/>
    <n v="24"/>
    <n v="-0.15725513206527483"/>
    <b v="0"/>
    <n v="-1.263746124603184"/>
    <b v="0"/>
    <n v="530000"/>
    <x v="0"/>
    <n v="24"/>
  </r>
  <r>
    <n v="1982"/>
    <s v="MUJER"/>
    <n v="1583743"/>
    <s v="ASALARIADO"/>
    <s v="SECTOR PUBLICO"/>
    <s v="SI"/>
    <s v="NO"/>
    <x v="0"/>
    <n v="58"/>
    <n v="1.1420541873863654"/>
    <b v="0"/>
    <n v="1.1358150980194912"/>
    <b v="0"/>
    <n v="1583743"/>
    <x v="0"/>
    <n v="58"/>
  </r>
  <r>
    <n v="1983"/>
    <s v="MUJER"/>
    <n v="1178626"/>
    <s v="ASALARIADO"/>
    <s v="SECTOR PUBLICO"/>
    <s v="SI"/>
    <s v="NO"/>
    <x v="0"/>
    <n v="36"/>
    <n v="0.64252793329187552"/>
    <b v="0"/>
    <n v="-0.41684216367753391"/>
    <b v="0"/>
    <n v="1178626"/>
    <x v="0"/>
    <n v="36"/>
  </r>
  <r>
    <n v="1984"/>
    <s v="HOMBRE"/>
    <n v="297045"/>
    <s v="ASEGURADO VOLUNTARIO"/>
    <s v="SECTOR PRIVADO"/>
    <s v="SI"/>
    <s v="NO"/>
    <x v="0"/>
    <n v="78"/>
    <n v="-0.44449841862837125"/>
    <b v="0"/>
    <n v="2.5473216995622412"/>
    <b v="1"/>
    <n v="297045"/>
    <x v="2"/>
    <n v="78"/>
  </r>
  <r>
    <n v="1985"/>
    <s v="MUJER"/>
    <n v="484699.48"/>
    <s v="ASALARIADO"/>
    <s v="SECTOR PRIVADO"/>
    <s v="SI"/>
    <s v="NO"/>
    <x v="0"/>
    <n v="21"/>
    <n v="-0.2131125734072391"/>
    <b v="0"/>
    <n v="-1.4754721148345964"/>
    <b v="0"/>
    <n v="484699.48"/>
    <x v="0"/>
    <n v="21"/>
  </r>
  <r>
    <n v="1986"/>
    <s v="HOMBRE"/>
    <n v="1782316"/>
    <s v="ASALARIADO"/>
    <s v="SECTOR PUBLICO"/>
    <s v="SI"/>
    <s v="NO"/>
    <x v="1"/>
    <n v="50"/>
    <n v="1.3869030257572685"/>
    <b v="0"/>
    <n v="0.57121245740239113"/>
    <b v="0"/>
    <n v="1782316"/>
    <x v="0"/>
    <n v="50"/>
  </r>
  <r>
    <n v="1987"/>
    <s v="MUJER"/>
    <n v="454673.58"/>
    <s v="ASALARIADO"/>
    <s v="SECTOR PRIVADO"/>
    <s v="SI"/>
    <s v="NO"/>
    <x v="0"/>
    <n v="39"/>
    <n v="-0.25013576757785089"/>
    <b v="0"/>
    <n v="-0.20511617344612137"/>
    <b v="0"/>
    <n v="454673.58"/>
    <x v="0"/>
    <n v="39"/>
  </r>
  <r>
    <n v="1988"/>
    <s v="MUJER"/>
    <n v="120000"/>
    <s v="ASALARIADO"/>
    <s v="SECTOR PRIVADO"/>
    <s v="SI"/>
    <s v="NO"/>
    <x v="0"/>
    <n v="32"/>
    <n v="-0.66280232998276756"/>
    <b v="0"/>
    <n v="-0.69914348398608395"/>
    <b v="0"/>
    <n v="120000"/>
    <x v="0"/>
    <n v="32"/>
  </r>
  <r>
    <n v="1989"/>
    <s v="HOMBRE"/>
    <n v="513274"/>
    <s v="ASALARIADO"/>
    <s v="SECTOR PUBLICO"/>
    <s v="SI"/>
    <s v="NO"/>
    <x v="0"/>
    <n v="57"/>
    <n v="-0.17787899165641627"/>
    <b v="0"/>
    <n v="1.0652397679423538"/>
    <b v="0"/>
    <n v="513274"/>
    <x v="0"/>
    <n v="57"/>
  </r>
  <r>
    <n v="1990"/>
    <s v="MUJER"/>
    <n v="457059"/>
    <s v="ASALARIADO"/>
    <s v="SECTOR PUBLICO"/>
    <s v="SI"/>
    <s v="NO"/>
    <x v="1"/>
    <n v="59"/>
    <n v="-0.24719444465868909"/>
    <b v="0"/>
    <n v="1.2063904280966287"/>
    <b v="0"/>
    <n v="457059"/>
    <x v="0"/>
    <n v="59"/>
  </r>
  <r>
    <n v="1991"/>
    <s v="MUJER"/>
    <n v="1708013"/>
    <s v="PENSIONADOS EN SU PROPIO SISTEMA"/>
    <s v="SECTOR PUBLICO"/>
    <s v="SI"/>
    <s v="NO"/>
    <x v="0"/>
    <n v="57"/>
    <n v="1.2952843100332114"/>
    <b v="0"/>
    <n v="1.0652397679423538"/>
    <b v="0"/>
    <n v="1708013"/>
    <x v="1"/>
    <n v="57"/>
  </r>
  <r>
    <n v="1992"/>
    <s v="HOMBRE"/>
    <n v="362989.67"/>
    <s v="ASALARIADO"/>
    <s v="SECTOR PRIVADO"/>
    <s v="SI"/>
    <s v="NO"/>
    <x v="0"/>
    <n v="20"/>
    <n v="-0.36318587439399624"/>
    <b v="0"/>
    <n v="-1.5460474449117341"/>
    <b v="0"/>
    <n v="362989.67"/>
    <x v="0"/>
    <n v="20"/>
  </r>
  <r>
    <n v="1993"/>
    <s v="HOMBRE"/>
    <n v="393714"/>
    <s v="ASALARIADO"/>
    <s v="SECTOR PRIVADO"/>
    <s v="SI"/>
    <s v="NO"/>
    <x v="0"/>
    <n v="48"/>
    <n v="-0.3253014867369417"/>
    <b v="0"/>
    <n v="0.43006179724811616"/>
    <b v="0"/>
    <n v="393714"/>
    <x v="0"/>
    <n v="48"/>
  </r>
  <r>
    <n v="1994"/>
    <s v="HOMBRE"/>
    <n v="444719"/>
    <s v="TRABAJADOR INDEPENDIENTE"/>
    <s v="SECTOR PRIVADO"/>
    <s v="SI"/>
    <s v="NO"/>
    <x v="1"/>
    <n v="36"/>
    <n v="-0.26241018227405949"/>
    <b v="0"/>
    <n v="-0.41684216367753391"/>
    <b v="0"/>
    <n v="444719"/>
    <x v="3"/>
    <n v="36"/>
  </r>
  <r>
    <n v="1995"/>
    <s v="HOMBRE"/>
    <n v="1352723.7"/>
    <s v="ASALARIADO"/>
    <s v="SECTOR PUBLICO"/>
    <s v="SI"/>
    <s v="NO"/>
    <x v="0"/>
    <n v="29"/>
    <n v="0.85719770011841268"/>
    <b v="0"/>
    <n v="-0.91086947421749642"/>
    <b v="0"/>
    <n v="1352723.7"/>
    <x v="0"/>
    <n v="29"/>
  </r>
  <r>
    <n v="1996"/>
    <s v="HOMBRE"/>
    <n v="299647"/>
    <s v="TRABAJADOR INDEPENDIENTE"/>
    <s v="SECTOR PRIVADO"/>
    <s v="SI"/>
    <s v="NO"/>
    <x v="1"/>
    <n v="38"/>
    <n v="-0.44129004348451434"/>
    <b v="0"/>
    <n v="-0.27569150352325889"/>
    <b v="0"/>
    <n v="299647"/>
    <x v="3"/>
    <n v="38"/>
  </r>
  <r>
    <n v="1997"/>
    <s v="MUJER"/>
    <n v="141509.48000000001"/>
    <s v="PENSIONADOS EN SU PROPIO SISTEMA"/>
    <s v="SECTOR PUBLICO"/>
    <s v="SI"/>
    <s v="NO"/>
    <x v="0"/>
    <n v="91"/>
    <n v="-0.63628023890310326"/>
    <b v="0"/>
    <n v="3.464800990565029"/>
    <b v="1"/>
    <n v="141509.48000000001"/>
    <x v="1"/>
    <n v="91"/>
  </r>
  <r>
    <n v="1998"/>
    <s v="MUJER"/>
    <n v="350000"/>
    <s v="ASALARIADO"/>
    <s v="SECTOR PUBLICO"/>
    <s v="SI"/>
    <s v="NO"/>
    <x v="0"/>
    <n v="41"/>
    <n v="-0.37920268237051552"/>
    <b v="0"/>
    <n v="-6.3965513291846368E-2"/>
    <b v="0"/>
    <n v="350000"/>
    <x v="0"/>
    <n v="41"/>
  </r>
  <r>
    <n v="1999"/>
    <s v="MUJER"/>
    <n v="127421.8"/>
    <s v="ASALARIADO"/>
    <s v="SECTOR PRIVADO"/>
    <s v="SI"/>
    <s v="NO"/>
    <x v="0"/>
    <n v="25"/>
    <n v="-0.65365093926690399"/>
    <b v="0"/>
    <n v="-1.1931707945260464"/>
    <b v="0"/>
    <n v="127421.8"/>
    <x v="0"/>
    <n v="25"/>
  </r>
  <r>
    <n v="2000"/>
    <s v="HOMBRE"/>
    <n v="266719"/>
    <s v="ASALARIADO"/>
    <s v="SECTOR PRIVADO"/>
    <s v="SI"/>
    <s v="NO"/>
    <x v="0"/>
    <n v="36"/>
    <n v="-0.48189164868701972"/>
    <b v="0"/>
    <n v="-0.41684216367753391"/>
    <b v="0"/>
    <n v="266719"/>
    <x v="0"/>
    <n v="36"/>
  </r>
  <r>
    <n v="2001"/>
    <s v="MUJER"/>
    <n v="766198.68"/>
    <s v="ASALARIADO"/>
    <s v="SECTOR PUBLICO"/>
    <s v="SI"/>
    <s v="SI"/>
    <x v="0"/>
    <n v="36"/>
    <n v="0.13398774799767774"/>
    <b v="0"/>
    <n v="-0.41684216367753391"/>
    <b v="0"/>
    <n v="766198.68"/>
    <x v="0"/>
    <n v="36"/>
  </r>
  <r>
    <n v="2002"/>
    <s v="HOMBRE"/>
    <n v="1528849.72"/>
    <s v="ASALARIADO"/>
    <s v="SECTOR PUBLICO"/>
    <s v="SI"/>
    <s v="NO"/>
    <x v="0"/>
    <n v="45"/>
    <n v="1.0743684705851451"/>
    <b v="0"/>
    <n v="0.21833580701670366"/>
    <b v="0"/>
    <n v="1528849.72"/>
    <x v="0"/>
    <n v="45"/>
  </r>
  <r>
    <n v="2003"/>
    <s v="HOMBRE"/>
    <n v="297047"/>
    <s v="TRABAJADOR INDEPENDIENTE"/>
    <s v="SECTOR PRIVADO"/>
    <s v="SI"/>
    <s v="NO"/>
    <x v="0"/>
    <n v="59"/>
    <n v="-0.44449595254447893"/>
    <b v="0"/>
    <n v="1.2063904280966287"/>
    <b v="0"/>
    <n v="297047"/>
    <x v="3"/>
    <n v="59"/>
  </r>
  <r>
    <n v="2004"/>
    <s v="MUJER"/>
    <n v="50000"/>
    <s v="ASALARIADO"/>
    <s v="SECTOR PRIVADO"/>
    <s v="SI"/>
    <s v="NO"/>
    <x v="0"/>
    <n v="40"/>
    <n v="-0.7491152662125834"/>
    <b v="0"/>
    <n v="-0.13454084336898386"/>
    <b v="0"/>
    <n v="50000"/>
    <x v="0"/>
    <n v="40"/>
  </r>
  <r>
    <n v="2005"/>
    <s v="HOMBRE"/>
    <n v="379361"/>
    <s v="ASALARIADO"/>
    <s v="SECTOR PRIVADO"/>
    <s v="SI"/>
    <s v="NO"/>
    <x v="0"/>
    <n v="39"/>
    <n v="-0.34299933778989239"/>
    <b v="0"/>
    <n v="-0.20511617344612137"/>
    <b v="0"/>
    <n v="379361"/>
    <x v="0"/>
    <n v="39"/>
  </r>
  <r>
    <n v="2006"/>
    <s v="HOMBRE"/>
    <n v="594388.81000000006"/>
    <s v="ASALARIADO"/>
    <s v="SECTOR PRIVADO"/>
    <s v="SI"/>
    <s v="NO"/>
    <x v="0"/>
    <n v="24"/>
    <n v="-7.7861028473221516E-2"/>
    <b v="0"/>
    <n v="-1.263746124603184"/>
    <b v="0"/>
    <n v="594388.81000000006"/>
    <x v="0"/>
    <n v="24"/>
  </r>
  <r>
    <n v="2007"/>
    <s v="MUJER"/>
    <n v="354029.89"/>
    <s v="ASALARIADO"/>
    <s v="SECTOR PRIVADO"/>
    <s v="SI"/>
    <s v="NO"/>
    <x v="0"/>
    <n v="33"/>
    <n v="-0.37423365896218447"/>
    <b v="0"/>
    <n v="-0.62856815390894638"/>
    <b v="0"/>
    <n v="354029.89"/>
    <x v="0"/>
    <n v="33"/>
  </r>
  <r>
    <n v="2008"/>
    <s v="HOMBRE"/>
    <n v="342027"/>
    <s v="ASALARIADO"/>
    <s v="SECTOR PRIVADO"/>
    <s v="SI"/>
    <s v="NO"/>
    <x v="0"/>
    <n v="53"/>
    <n v="-0.38903372580709156"/>
    <b v="0"/>
    <n v="0.78293844763380371"/>
    <b v="0"/>
    <n v="342027"/>
    <x v="0"/>
    <n v="53"/>
  </r>
  <r>
    <n v="2009"/>
    <s v="MUJER"/>
    <n v="1059620"/>
    <s v="ASEGURADO VOLUNTARIO"/>
    <s v="SECTOR PRIVADO"/>
    <s v="SI"/>
    <s v="SI"/>
    <x v="0"/>
    <n v="76"/>
    <n v="0.49578854344951173"/>
    <b v="0"/>
    <n v="2.4061710394079663"/>
    <b v="1"/>
    <n v="1059620"/>
    <x v="2"/>
    <n v="76"/>
  </r>
  <r>
    <n v="2010"/>
    <s v="MUJER"/>
    <n v="233537.36"/>
    <s v="ASALARIADO"/>
    <s v="SECTOR PRIVADO"/>
    <s v="SI"/>
    <s v="NO"/>
    <x v="0"/>
    <n v="33"/>
    <n v="-0.52280600264874411"/>
    <b v="0"/>
    <n v="-0.62856815390894638"/>
    <b v="0"/>
    <n v="233537.36"/>
    <x v="0"/>
    <n v="33"/>
  </r>
  <r>
    <n v="2011"/>
    <s v="HOMBRE"/>
    <n v="2161351.1"/>
    <s v="ASALARIADO"/>
    <s v="SECTOR PUBLICO"/>
    <s v="SI"/>
    <s v="NO"/>
    <x v="0"/>
    <n v="56"/>
    <n v="1.8542692031167238"/>
    <b v="0"/>
    <n v="0.99466443786521619"/>
    <b v="0"/>
    <n v="2161351.1"/>
    <x v="0"/>
    <n v="56"/>
  </r>
  <r>
    <n v="2012"/>
    <s v="HOMBRE"/>
    <n v="158034.53"/>
    <s v="ASALARIADO"/>
    <s v="SECTOR PRIVADO"/>
    <s v="SI"/>
    <s v="SI"/>
    <x v="1"/>
    <n v="34"/>
    <n v="-0.61590415909103868"/>
    <b v="0"/>
    <n v="-0.55799282383180893"/>
    <b v="0"/>
    <n v="158034.53"/>
    <x v="0"/>
    <n v="34"/>
  </r>
  <r>
    <n v="2013"/>
    <s v="HOMBRE"/>
    <n v="433085"/>
    <s v="TRABAJADOR INDEPENDIENTE"/>
    <s v="SECTOR PRIVADO"/>
    <s v="SI"/>
    <s v="NO"/>
    <x v="1"/>
    <n v="46"/>
    <n v="-0.27675539227545487"/>
    <b v="0"/>
    <n v="0.28891113709384114"/>
    <b v="0"/>
    <n v="433085"/>
    <x v="3"/>
    <n v="46"/>
  </r>
  <r>
    <n v="2014"/>
    <s v="HOMBRE"/>
    <n v="765111.68"/>
    <s v="PENSIONADOS EN SU PROPIO SISTEMA"/>
    <s v="SECTOR PUBLICO"/>
    <s v="SI"/>
    <s v="NO"/>
    <x v="0"/>
    <n v="62"/>
    <n v="0.13264743140222329"/>
    <b v="0"/>
    <n v="1.4181164183280413"/>
    <b v="0"/>
    <n v="765111.68"/>
    <x v="1"/>
    <n v="62"/>
  </r>
  <r>
    <n v="2015"/>
    <s v="HOMBRE"/>
    <n v="175000"/>
    <s v="ASALARIADO"/>
    <s v="SECTOR PRIVADO"/>
    <s v="SI"/>
    <s v="NO"/>
    <x v="0"/>
    <n v="39"/>
    <n v="-0.59498502294505518"/>
    <b v="0"/>
    <n v="-0.20511617344612137"/>
    <b v="0"/>
    <n v="175000"/>
    <x v="0"/>
    <n v="39"/>
  </r>
  <r>
    <n v="2016"/>
    <s v="HOMBRE"/>
    <n v="611409"/>
    <s v="TRABAJADOR INDEPENDIENTE"/>
    <s v="SECTOR PRIVADO"/>
    <s v="SI"/>
    <s v="NO"/>
    <x v="1"/>
    <n v="68"/>
    <n v="-5.6874420271945177E-2"/>
    <b v="0"/>
    <n v="1.8415683987908662"/>
    <b v="0"/>
    <n v="611409"/>
    <x v="3"/>
    <n v="68"/>
  </r>
  <r>
    <n v="2017"/>
    <s v="HOMBRE"/>
    <n v="405473.29"/>
    <s v="ASALARIADO"/>
    <s v="SECTOR PRIVADO"/>
    <s v="SI"/>
    <s v="SI"/>
    <x v="0"/>
    <n v="29"/>
    <n v="-0.31080178891011445"/>
    <b v="0"/>
    <n v="-0.91086947421749642"/>
    <b v="0"/>
    <n v="405473.29"/>
    <x v="0"/>
    <n v="29"/>
  </r>
  <r>
    <n v="2018"/>
    <s v="MUJER"/>
    <n v="297046"/>
    <s v="ASEGURADO VOLUNTARIO"/>
    <s v="SECTOR PRIVADO"/>
    <s v="NO"/>
    <s v="NO"/>
    <x v="1"/>
    <n v="27"/>
    <n v="-0.44449718558642509"/>
    <b v="0"/>
    <n v="-1.0520201343717714"/>
    <b v="0"/>
    <n v="297046"/>
    <x v="2"/>
    <n v="27"/>
  </r>
  <r>
    <n v="2019"/>
    <s v="MUJER"/>
    <n v="297046"/>
    <s v="ASEGURADO VOLUNTARIO"/>
    <s v="SECTOR PRIVADO"/>
    <s v="SI"/>
    <s v="NO"/>
    <x v="0"/>
    <n v="26"/>
    <n v="-0.44449718558642509"/>
    <b v="0"/>
    <n v="-1.1225954644489089"/>
    <b v="0"/>
    <n v="297046"/>
    <x v="2"/>
    <n v="26"/>
  </r>
  <r>
    <n v="2020"/>
    <s v="MUJER"/>
    <n v="970529.5"/>
    <s v="ASALARIADO"/>
    <s v="SECTOR PUBLICO"/>
    <s v="SI"/>
    <s v="NO"/>
    <x v="0"/>
    <n v="37"/>
    <n v="0.38593621994690591"/>
    <b v="0"/>
    <n v="-0.3462668336003964"/>
    <b v="0"/>
    <n v="970529.5"/>
    <x v="0"/>
    <n v="37"/>
  </r>
  <r>
    <n v="2021"/>
    <s v="MUJER"/>
    <n v="1789161.05"/>
    <s v="ASALARIADO"/>
    <s v="SECTOR PUBLICO"/>
    <s v="SI"/>
    <s v="NO"/>
    <x v="0"/>
    <n v="41"/>
    <n v="1.3953432595306958"/>
    <b v="0"/>
    <n v="-6.3965513291846368E-2"/>
    <b v="0"/>
    <n v="1789161.05"/>
    <x v="0"/>
    <n v="41"/>
  </r>
  <r>
    <n v="2022"/>
    <s v="HOMBRE"/>
    <n v="417000"/>
    <s v="ASALARIADO"/>
    <s v="SECTOR PRIVADO"/>
    <s v="SI"/>
    <s v="NO"/>
    <x v="0"/>
    <n v="42"/>
    <n v="-0.29658887197912037"/>
    <b v="0"/>
    <n v="6.6098167852911317E-3"/>
    <b v="0"/>
    <n v="417000"/>
    <x v="0"/>
    <n v="42"/>
  </r>
  <r>
    <n v="2023"/>
    <s v="HOMBRE"/>
    <n v="500000"/>
    <s v="TRABAJADOR INDEPENDIENTE"/>
    <s v="SECTOR PRIVADO"/>
    <s v="SI"/>
    <s v="NO"/>
    <x v="0"/>
    <n v="31"/>
    <n v="-0.19424639044948164"/>
    <b v="0"/>
    <n v="-0.7697188140632214"/>
    <b v="0"/>
    <n v="500000"/>
    <x v="3"/>
    <n v="31"/>
  </r>
  <r>
    <n v="2024"/>
    <s v="HOMBRE"/>
    <n v="351360"/>
    <s v="ASALARIADO"/>
    <s v="SECTOR PRIVADO"/>
    <s v="SI"/>
    <s v="NO"/>
    <x v="1"/>
    <n v="61"/>
    <n v="-0.37752574532376482"/>
    <b v="0"/>
    <n v="1.3475410882509038"/>
    <b v="0"/>
    <n v="351360"/>
    <x v="0"/>
    <n v="61"/>
  </r>
  <r>
    <n v="2025"/>
    <s v="MUJER"/>
    <n v="297046"/>
    <s v="ASEGURADO VOLUNTARIO"/>
    <s v="SECTOR PRIVADO"/>
    <s v="NO"/>
    <s v="NO"/>
    <x v="1"/>
    <n v="54"/>
    <n v="-0.44449718558642509"/>
    <b v="0"/>
    <n v="0.85351377771094117"/>
    <b v="0"/>
    <n v="297046"/>
    <x v="2"/>
    <n v="54"/>
  </r>
  <r>
    <n v="2026"/>
    <s v="MUJER"/>
    <n v="297042"/>
    <s v="TRABAJADOR INDEPENDIENTE"/>
    <s v="SECTOR PRIVADO"/>
    <s v="SI"/>
    <s v="NO"/>
    <x v="0"/>
    <n v="25"/>
    <n v="-0.44450211775420967"/>
    <b v="0"/>
    <n v="-1.1931707945260464"/>
    <b v="0"/>
    <n v="297042"/>
    <x v="3"/>
    <n v="25"/>
  </r>
  <r>
    <n v="2027"/>
    <s v="HOMBRE"/>
    <n v="356455"/>
    <s v="TRABAJADOR INDEPENDIENTE"/>
    <s v="SECTOR PRIVADO"/>
    <s v="SI"/>
    <s v="NO"/>
    <x v="1"/>
    <n v="55"/>
    <n v="-0.3712433966081804"/>
    <b v="0"/>
    <n v="0.92408910778807873"/>
    <b v="0"/>
    <n v="356455"/>
    <x v="3"/>
    <n v="55"/>
  </r>
  <r>
    <n v="2028"/>
    <s v="MUJER"/>
    <n v="369338.24"/>
    <s v="ASALARIADO"/>
    <s v="SECTOR PRIVADO"/>
    <s v="SI"/>
    <s v="NO"/>
    <x v="0"/>
    <n v="48"/>
    <n v="-0.35535782128598881"/>
    <b v="0"/>
    <n v="0.43006179724811616"/>
    <b v="0"/>
    <n v="369338.24"/>
    <x v="0"/>
    <n v="48"/>
  </r>
  <r>
    <n v="2029"/>
    <s v="MUJER"/>
    <n v="299837"/>
    <s v="ASEGURADO VOLUNTARIO"/>
    <s v="SECTOR PRIVADO"/>
    <s v="NO"/>
    <s v="SI"/>
    <x v="0"/>
    <n v="52"/>
    <n v="-0.44105576551474773"/>
    <b v="0"/>
    <n v="0.71236311755666615"/>
    <b v="0"/>
    <n v="299837"/>
    <x v="2"/>
    <n v="52"/>
  </r>
  <r>
    <n v="2030"/>
    <s v="MUJER"/>
    <n v="267366"/>
    <s v="ASALARIADO"/>
    <s v="SECTOR PRIVADO"/>
    <s v="SI"/>
    <s v="NO"/>
    <x v="0"/>
    <n v="27"/>
    <n v="-0.48109387054786701"/>
    <b v="0"/>
    <n v="-1.0520201343717714"/>
    <b v="0"/>
    <n v="267366"/>
    <x v="0"/>
    <n v="27"/>
  </r>
  <r>
    <n v="2031"/>
    <s v="HOMBRE"/>
    <n v="340000"/>
    <s v="ASALARIADO"/>
    <s v="SECTOR PRIVADO"/>
    <s v="SI"/>
    <s v="NO"/>
    <x v="0"/>
    <n v="40"/>
    <n v="-0.39153310183191781"/>
    <b v="0"/>
    <n v="-0.13454084336898386"/>
    <b v="0"/>
    <n v="340000"/>
    <x v="0"/>
    <n v="40"/>
  </r>
  <r>
    <n v="2032"/>
    <s v="HOMBRE"/>
    <n v="505930"/>
    <s v="ASALARIADO"/>
    <s v="SECTOR PRIVADO"/>
    <s v="SI"/>
    <s v="NO"/>
    <x v="0"/>
    <n v="20"/>
    <n v="-0.18693445170887008"/>
    <b v="0"/>
    <n v="-1.5460474449117341"/>
    <b v="0"/>
    <n v="505930"/>
    <x v="0"/>
    <n v="20"/>
  </r>
  <r>
    <n v="2033"/>
    <s v="HOMBRE"/>
    <n v="275658"/>
    <s v="ASALARIADO"/>
    <s v="SECTOR PRIVADO"/>
    <s v="SI"/>
    <s v="SI"/>
    <x v="0"/>
    <n v="52"/>
    <n v="-0.47086948673047224"/>
    <b v="0"/>
    <n v="0.71236311755666615"/>
    <b v="0"/>
    <n v="275658"/>
    <x v="0"/>
    <n v="52"/>
  </r>
  <r>
    <n v="2034"/>
    <s v="HOMBRE"/>
    <n v="278035"/>
    <s v="TRABAJADOR INDEPENDIENTE"/>
    <s v="SECTOR PRIVADO"/>
    <s v="SI"/>
    <s v="NO"/>
    <x v="0"/>
    <n v="28"/>
    <n v="-0.46793854602449692"/>
    <b v="0"/>
    <n v="-0.98144480429463388"/>
    <b v="0"/>
    <n v="278035"/>
    <x v="3"/>
    <n v="28"/>
  </r>
  <r>
    <n v="2035"/>
    <s v="MUJER"/>
    <n v="1546084"/>
    <s v="ASALARIADO"/>
    <s v="SECTOR PUBLICO"/>
    <s v="SI"/>
    <s v="NO"/>
    <x v="0"/>
    <n v="47"/>
    <n v="1.0956190607366707"/>
    <b v="0"/>
    <n v="0.35948646717097865"/>
    <b v="0"/>
    <n v="1546084"/>
    <x v="0"/>
    <n v="47"/>
  </r>
  <r>
    <n v="2036"/>
    <s v="HOMBRE"/>
    <n v="810097"/>
    <s v="ASALARIADO"/>
    <s v="SECTOR PRIVADO"/>
    <s v="SI"/>
    <s v="NO"/>
    <x v="0"/>
    <n v="31"/>
    <n v="0.18811621792276409"/>
    <b v="0"/>
    <n v="-0.7697188140632214"/>
    <b v="0"/>
    <n v="810097"/>
    <x v="0"/>
    <n v="31"/>
  </r>
  <r>
    <n v="2037"/>
    <s v="HOMBRE"/>
    <n v="1068679.67"/>
    <s v="ASALARIADO"/>
    <s v="SECTOR PUBLICO"/>
    <s v="SI"/>
    <s v="NO"/>
    <x v="0"/>
    <n v="28"/>
    <n v="0.5069594965776999"/>
    <b v="0"/>
    <n v="-0.98144480429463388"/>
    <b v="0"/>
    <n v="1068679.67"/>
    <x v="0"/>
    <n v="28"/>
  </r>
  <r>
    <n v="2038"/>
    <s v="MUJER"/>
    <n v="1511481"/>
    <s v="PENSIONADOS EN SU PROPIO SISTEMA"/>
    <s v="SECTOR PUBLICO"/>
    <s v="SI"/>
    <s v="NO"/>
    <x v="0"/>
    <n v="69"/>
    <n v="1.0529521102743804"/>
    <b v="0"/>
    <n v="1.9121437288680037"/>
    <b v="0"/>
    <n v="1511481"/>
    <x v="1"/>
    <n v="69"/>
  </r>
  <r>
    <n v="2039"/>
    <s v="HOMBRE"/>
    <n v="360000"/>
    <s v="ASALARIADO"/>
    <s v="SECTOR PRIVADO"/>
    <s v="SI"/>
    <s v="NO"/>
    <x v="0"/>
    <n v="49"/>
    <n v="-0.36687226290911329"/>
    <b v="0"/>
    <n v="0.50063712732525367"/>
    <b v="0"/>
    <n v="360000"/>
    <x v="0"/>
    <n v="49"/>
  </r>
  <r>
    <n v="2040"/>
    <s v="HOMBRE"/>
    <n v="639148"/>
    <s v="TRABAJADOR INDEPENDIENTE"/>
    <s v="SECTOR PRIVADO"/>
    <s v="SI"/>
    <s v="NO"/>
    <x v="0"/>
    <n v="54"/>
    <n v="-2.267106972796144E-2"/>
    <b v="0"/>
    <n v="0.85351377771094117"/>
    <b v="0"/>
    <n v="639148"/>
    <x v="3"/>
    <n v="54"/>
  </r>
  <r>
    <n v="2041"/>
    <s v="HOMBRE"/>
    <n v="300277.90000000002"/>
    <s v="ASALARIADO"/>
    <s v="SECTOR PRIVADO"/>
    <s v="SI"/>
    <s v="SI"/>
    <x v="0"/>
    <n v="39"/>
    <n v="-0.44051211732069445"/>
    <b v="0"/>
    <n v="-0.20511617344612137"/>
    <b v="0"/>
    <n v="300277.90000000002"/>
    <x v="0"/>
    <n v="39"/>
  </r>
  <r>
    <n v="2042"/>
    <s v="HOMBRE"/>
    <n v="505376"/>
    <s v="ASALARIADO"/>
    <s v="SECTOR PUBLICO"/>
    <s v="SI"/>
    <s v="NO"/>
    <x v="1"/>
    <n v="29"/>
    <n v="-0.18761755694703178"/>
    <b v="0"/>
    <n v="-0.91086947421749642"/>
    <b v="0"/>
    <n v="505376"/>
    <x v="0"/>
    <n v="29"/>
  </r>
  <r>
    <n v="2043"/>
    <s v="MUJER"/>
    <n v="26956.799999999999"/>
    <s v="ASALARIADO"/>
    <s v="SECTOR PRIVADO"/>
    <s v="SI"/>
    <s v="NO"/>
    <x v="0"/>
    <n v="28"/>
    <n v="-0.77752849838588178"/>
    <b v="0"/>
    <n v="-0.98144480429463388"/>
    <b v="0"/>
    <n v="26956.799999999999"/>
    <x v="0"/>
    <n v="28"/>
  </r>
  <r>
    <n v="2044"/>
    <s v="HOMBRE"/>
    <n v="366000"/>
    <s v="ASALARIADO"/>
    <s v="SECTOR PRIVADO"/>
    <s v="SI"/>
    <s v="NO"/>
    <x v="0"/>
    <n v="51"/>
    <n v="-0.35947401123227191"/>
    <b v="0"/>
    <n v="0.64178778747952869"/>
    <b v="0"/>
    <n v="366000"/>
    <x v="0"/>
    <n v="51"/>
  </r>
  <r>
    <n v="2045"/>
    <s v="HOMBRE"/>
    <n v="357240.53"/>
    <s v="ASALARIADO"/>
    <s v="SECTOR PRIVADO"/>
    <s v="SI"/>
    <s v="NO"/>
    <x v="0"/>
    <n v="21"/>
    <n v="-0.3702748051682288"/>
    <b v="0"/>
    <n v="-1.4754721148345964"/>
    <b v="0"/>
    <n v="357240.53"/>
    <x v="0"/>
    <n v="21"/>
  </r>
  <r>
    <n v="2046"/>
    <s v="HOMBRE"/>
    <n v="310124"/>
    <s v="TRABAJADOR INDEPENDIENTE"/>
    <s v="SECTOR PRIVADO"/>
    <s v="SI"/>
    <s v="NO"/>
    <x v="1"/>
    <n v="66"/>
    <n v="-0.42837146301480322"/>
    <b v="0"/>
    <n v="1.7004177386365913"/>
    <b v="0"/>
    <n v="310124"/>
    <x v="3"/>
    <n v="66"/>
  </r>
  <r>
    <n v="2047"/>
    <s v="HOMBRE"/>
    <n v="505875.11"/>
    <s v="ASALARIADO"/>
    <s v="SECTOR PRIVADO"/>
    <s v="SI"/>
    <s v="NO"/>
    <x v="0"/>
    <n v="29"/>
    <n v="-0.18700213338129373"/>
    <b v="0"/>
    <n v="-0.91086947421749642"/>
    <b v="0"/>
    <n v="505875.11"/>
    <x v="0"/>
    <n v="29"/>
  </r>
  <r>
    <n v="2048"/>
    <s v="HOMBRE"/>
    <n v="344041.81"/>
    <s v="ASALARIADO"/>
    <s v="SECTOR PRIVADO"/>
    <s v="SI"/>
    <s v="NO"/>
    <x v="0"/>
    <n v="23"/>
    <n v="-0.38654938056358878"/>
    <b v="0"/>
    <n v="-1.3343214546803215"/>
    <b v="0"/>
    <n v="344041.81"/>
    <x v="0"/>
    <n v="23"/>
  </r>
  <r>
    <n v="2049"/>
    <s v="MUJER"/>
    <n v="731044"/>
    <s v="ASALARIADO"/>
    <s v="SECTOR PUBLICO"/>
    <s v="SI"/>
    <s v="NO"/>
    <x v="1"/>
    <n v="36"/>
    <n v="9.0640552954540779E-2"/>
    <b v="0"/>
    <n v="-0.41684216367753391"/>
    <b v="0"/>
    <n v="731044"/>
    <x v="0"/>
    <n v="36"/>
  </r>
  <r>
    <n v="2050"/>
    <s v="MUJER"/>
    <n v="3026789.5"/>
    <s v="ASALARIADO"/>
    <s v="SECTOR PUBLICO"/>
    <s v="SI"/>
    <s v="NO"/>
    <x v="0"/>
    <n v="58"/>
    <n v="2.9213910521172073"/>
    <b v="1"/>
    <n v="1.1358150980194912"/>
    <b v="0"/>
    <n v="3026789.5"/>
    <x v="0"/>
    <n v="58"/>
  </r>
  <r>
    <n v="2051"/>
    <s v="MUJER"/>
    <n v="791106.77"/>
    <s v="ASALARIADO"/>
    <s v="SECTOR PRIVADO"/>
    <s v="SI"/>
    <s v="NO"/>
    <x v="0"/>
    <n v="48"/>
    <n v="0.1647004677659136"/>
    <b v="0"/>
    <n v="0.43006179724811616"/>
    <b v="0"/>
    <n v="791106.77"/>
    <x v="0"/>
    <n v="48"/>
  </r>
  <r>
    <n v="2052"/>
    <s v="MUJER"/>
    <n v="112068.94"/>
    <s v="PENSIONADOS EN SU PROPIO SISTEMA"/>
    <s v="SECTOR PUBLICO"/>
    <s v="SI"/>
    <s v="NO"/>
    <x v="0"/>
    <n v="68"/>
    <n v="-0.67258165964012251"/>
    <b v="0"/>
    <n v="1.8415683987908662"/>
    <b v="0"/>
    <n v="112068.94"/>
    <x v="1"/>
    <n v="68"/>
  </r>
  <r>
    <n v="2053"/>
    <s v="HOMBRE"/>
    <n v="297046"/>
    <s v="ASEGURADO VOLUNTARIO"/>
    <s v="SECTOR PRIVADO"/>
    <s v="SI"/>
    <s v="NO"/>
    <x v="1"/>
    <n v="31"/>
    <n v="-0.44449718558642509"/>
    <b v="0"/>
    <n v="-0.7697188140632214"/>
    <b v="0"/>
    <n v="297046"/>
    <x v="2"/>
    <n v="31"/>
  </r>
  <r>
    <n v="2054"/>
    <s v="MUJER"/>
    <n v="2024000"/>
    <s v="ASALARIADO"/>
    <s v="SECTOR PRIVADO"/>
    <s v="SI"/>
    <s v="NO"/>
    <x v="0"/>
    <n v="26"/>
    <n v="1.6849095354682231"/>
    <b v="0"/>
    <n v="-1.1225954644489089"/>
    <b v="0"/>
    <n v="2024000"/>
    <x v="0"/>
    <n v="26"/>
  </r>
  <r>
    <n v="2055"/>
    <s v="MUJER"/>
    <n v="220000"/>
    <s v="ASALARIADO"/>
    <s v="SECTOR PRIVADO"/>
    <s v="SI"/>
    <s v="NO"/>
    <x v="0"/>
    <n v="24"/>
    <n v="-0.53949813536874491"/>
    <b v="0"/>
    <n v="-1.263746124603184"/>
    <b v="0"/>
    <n v="220000"/>
    <x v="0"/>
    <n v="24"/>
  </r>
  <r>
    <n v="2056"/>
    <s v="HOMBRE"/>
    <n v="297659"/>
    <s v="TRABAJADOR INDEPENDIENTE"/>
    <s v="SECTOR PRIVADO"/>
    <s v="SI"/>
    <s v="NO"/>
    <x v="0"/>
    <n v="60"/>
    <n v="-0.44374133087344114"/>
    <b v="0"/>
    <n v="1.2769657581737661"/>
    <b v="0"/>
    <n v="297659"/>
    <x v="3"/>
    <n v="60"/>
  </r>
  <r>
    <n v="2057"/>
    <s v="MUJER"/>
    <n v="1286116"/>
    <s v="ASALARIADO"/>
    <s v="SECTOR PUBLICO"/>
    <s v="SI"/>
    <s v="NO"/>
    <x v="1"/>
    <n v="51"/>
    <n v="0.77506761208248842"/>
    <b v="0"/>
    <n v="0.64178778747952869"/>
    <b v="0"/>
    <n v="1286116"/>
    <x v="0"/>
    <n v="51"/>
  </r>
  <r>
    <n v="2058"/>
    <s v="HOMBRE"/>
    <n v="180800"/>
    <s v="ASALARIADO"/>
    <s v="SECTOR PRIVADO"/>
    <s v="SI"/>
    <s v="NO"/>
    <x v="1"/>
    <n v="35"/>
    <n v="-0.58783337965744176"/>
    <b v="0"/>
    <n v="-0.48741749375467142"/>
    <b v="0"/>
    <n v="180800"/>
    <x v="0"/>
    <n v="35"/>
  </r>
  <r>
    <n v="2059"/>
    <s v="HOMBRE"/>
    <n v="334141"/>
    <s v="TRABAJADOR INDEPENDIENTE"/>
    <s v="SECTOR PRIVADO"/>
    <s v="SI"/>
    <s v="NO"/>
    <x v="1"/>
    <n v="38"/>
    <n v="-0.39875749459435339"/>
    <b v="0"/>
    <n v="-0.27569150352325889"/>
    <b v="0"/>
    <n v="334141"/>
    <x v="3"/>
    <n v="38"/>
  </r>
  <r>
    <n v="2060"/>
    <s v="MUJER"/>
    <n v="356549.6"/>
    <s v="ASALARIADO"/>
    <s v="SECTOR PRIVADO"/>
    <s v="SI"/>
    <s v="NO"/>
    <x v="1"/>
    <n v="43"/>
    <n v="-0.37112675084007557"/>
    <b v="0"/>
    <n v="7.7185146862428639E-2"/>
    <b v="0"/>
    <n v="356549.6"/>
    <x v="0"/>
    <n v="43"/>
  </r>
  <r>
    <n v="2061"/>
    <s v="HOMBRE"/>
    <n v="526441.80000000005"/>
    <s v="ASALARIADO"/>
    <s v="SECTOR PRIVADO"/>
    <s v="SI"/>
    <s v="NO"/>
    <x v="0"/>
    <n v="43"/>
    <n v="-0.16164254191803093"/>
    <b v="0"/>
    <n v="7.7185146862428639E-2"/>
    <b v="0"/>
    <n v="526441.80000000005"/>
    <x v="0"/>
    <n v="43"/>
  </r>
  <r>
    <n v="2062"/>
    <s v="MUJER"/>
    <n v="297046"/>
    <s v="ASEGURADO VOLUNTARIO"/>
    <s v="SECTOR PRIVADO"/>
    <s v="SI"/>
    <s v="NO"/>
    <x v="0"/>
    <n v="30"/>
    <n v="-0.44449718558642509"/>
    <b v="0"/>
    <n v="-0.84029414414035897"/>
    <b v="0"/>
    <n v="297046"/>
    <x v="2"/>
    <n v="30"/>
  </r>
  <r>
    <n v="2063"/>
    <s v="MUJER"/>
    <n v="269640.95"/>
    <s v="ASALARIADO"/>
    <s v="SECTOR PRIVADO"/>
    <s v="SI"/>
    <s v="NO"/>
    <x v="0"/>
    <n v="26"/>
    <n v="-0.4782887617724953"/>
    <b v="0"/>
    <n v="-1.1225954644489089"/>
    <b v="0"/>
    <n v="269640.95"/>
    <x v="0"/>
    <n v="26"/>
  </r>
  <r>
    <n v="2064"/>
    <s v="HOMBRE"/>
    <n v="601793"/>
    <s v="ASALARIADO"/>
    <s v="SECTOR PUBLICO"/>
    <s v="SI"/>
    <s v="NO"/>
    <x v="0"/>
    <n v="58"/>
    <n v="-6.8731351626029585E-2"/>
    <b v="0"/>
    <n v="1.1358150980194912"/>
    <b v="0"/>
    <n v="601793"/>
    <x v="0"/>
    <n v="58"/>
  </r>
  <r>
    <n v="2065"/>
    <s v="MUJER"/>
    <n v="1000000"/>
    <s v="ASALARIADO"/>
    <s v="SECTOR PRIVADO"/>
    <s v="SI"/>
    <s v="NO"/>
    <x v="0"/>
    <n v="23"/>
    <n v="0.42227458262063144"/>
    <b v="0"/>
    <n v="-1.3343214546803215"/>
    <b v="0"/>
    <n v="1000000"/>
    <x v="0"/>
    <n v="23"/>
  </r>
  <r>
    <n v="2066"/>
    <s v="HOMBRE"/>
    <n v="255672"/>
    <s v="ASALARIADO"/>
    <s v="SECTOR PRIVADO"/>
    <s v="SI"/>
    <s v="NO"/>
    <x v="0"/>
    <n v="50"/>
    <n v="-0.49551306306603082"/>
    <b v="0"/>
    <n v="0.57121245740239113"/>
    <b v="0"/>
    <n v="255672"/>
    <x v="0"/>
    <n v="50"/>
  </r>
  <r>
    <n v="2067"/>
    <s v="HOMBRE"/>
    <n v="69361.600000000006"/>
    <s v="ASALARIADO"/>
    <s v="SECTOR PRIVADO"/>
    <s v="SI"/>
    <s v="NO"/>
    <x v="0"/>
    <n v="60"/>
    <n v="-0.72524160126819481"/>
    <b v="0"/>
    <n v="1.2769657581737661"/>
    <b v="0"/>
    <n v="69361.600000000006"/>
    <x v="0"/>
    <n v="60"/>
  </r>
  <r>
    <n v="2068"/>
    <s v="HOMBRE"/>
    <n v="326749"/>
    <s v="TRABAJADOR INDEPENDIENTE"/>
    <s v="SECTOR PRIVADO"/>
    <s v="SI"/>
    <s v="NO"/>
    <x v="1"/>
    <n v="36"/>
    <n v="-0.40787214066022193"/>
    <b v="0"/>
    <n v="-0.41684216367753391"/>
    <b v="0"/>
    <n v="326749"/>
    <x v="3"/>
    <n v="36"/>
  </r>
  <r>
    <n v="2069"/>
    <s v="MUJER"/>
    <n v="319576"/>
    <s v="ASALARIADO"/>
    <s v="SECTOR PRIVADO"/>
    <s v="SI"/>
    <s v="NO"/>
    <x v="0"/>
    <n v="44"/>
    <n v="-0.41671675053988577"/>
    <b v="0"/>
    <n v="0.14776047693956615"/>
    <b v="0"/>
    <n v="319576"/>
    <x v="0"/>
    <n v="44"/>
  </r>
  <r>
    <n v="2070"/>
    <s v="HOMBRE"/>
    <n v="278030.99"/>
    <s v="CONVENIOS ESPECIALES DE TRABAJADORES INDEPENDIENTES"/>
    <s v="SECTOR PRIVADO"/>
    <s v="SI"/>
    <s v="NO"/>
    <x v="0"/>
    <n v="43"/>
    <n v="-0.46794349052270096"/>
    <b v="0"/>
    <n v="7.7185146862428639E-2"/>
    <b v="0"/>
    <n v="278030.99"/>
    <x v="4"/>
    <n v="43"/>
  </r>
  <r>
    <n v="2071"/>
    <s v="MUJER"/>
    <n v="400000"/>
    <s v="ASALARIADO"/>
    <s v="SECTOR PRIVADO"/>
    <s v="SI"/>
    <s v="NO"/>
    <x v="0"/>
    <n v="40"/>
    <n v="-0.31755058506350425"/>
    <b v="0"/>
    <n v="-0.13454084336898386"/>
    <b v="0"/>
    <n v="400000"/>
    <x v="0"/>
    <n v="40"/>
  </r>
  <r>
    <n v="2072"/>
    <s v="HOMBRE"/>
    <n v="328192"/>
    <s v="TRABAJADOR INDEPENDIENTE"/>
    <s v="SECTOR PRIVADO"/>
    <s v="SI"/>
    <s v="NO"/>
    <x v="1"/>
    <n v="43"/>
    <n v="-0.4060928611319416"/>
    <b v="0"/>
    <n v="7.7185146862428639E-2"/>
    <b v="0"/>
    <n v="328192"/>
    <x v="3"/>
    <n v="43"/>
  </r>
  <r>
    <n v="2073"/>
    <s v="MUJER"/>
    <n v="1314059"/>
    <s v="PENSIONADOS EN SU PROPIO SISTEMA"/>
    <s v="SECTOR PUBLICO"/>
    <s v="SI"/>
    <s v="NO"/>
    <x v="0"/>
    <n v="67"/>
    <n v="0.80952250318348473"/>
    <b v="0"/>
    <n v="1.7709930687137287"/>
    <b v="0"/>
    <n v="1314059"/>
    <x v="1"/>
    <n v="67"/>
  </r>
  <r>
    <n v="2074"/>
    <s v="MUJER"/>
    <n v="300018"/>
    <s v="ASEGURADO VOLUNTARIO"/>
    <s v="SECTOR PRIVADO"/>
    <s v="SI"/>
    <s v="NO"/>
    <x v="0"/>
    <n v="59"/>
    <n v="-0.44083258492249633"/>
    <b v="0"/>
    <n v="1.2063904280966287"/>
    <b v="0"/>
    <n v="300018"/>
    <x v="2"/>
    <n v="59"/>
  </r>
  <r>
    <n v="2075"/>
    <s v="MUJER"/>
    <n v="400000"/>
    <s v="ASALARIADO"/>
    <s v="SECTOR PRIVADO"/>
    <s v="SI"/>
    <s v="NO"/>
    <x v="0"/>
    <n v="35"/>
    <n v="-0.31755058506350425"/>
    <b v="0"/>
    <n v="-0.48741749375467142"/>
    <b v="0"/>
    <n v="400000"/>
    <x v="0"/>
    <n v="35"/>
  </r>
  <r>
    <n v="2076"/>
    <s v="HOMBRE"/>
    <n v="550000"/>
    <s v="ASALARIADO"/>
    <s v="SECTOR PRIVADO"/>
    <s v="SI"/>
    <s v="NO"/>
    <x v="0"/>
    <n v="25"/>
    <n v="-0.13259429314247032"/>
    <b v="0"/>
    <n v="-1.1931707945260464"/>
    <b v="0"/>
    <n v="550000"/>
    <x v="0"/>
    <n v="25"/>
  </r>
  <r>
    <n v="2077"/>
    <s v="MUJER"/>
    <n v="686170"/>
    <s v="TRABAJADOR INDEPENDIENTE"/>
    <s v="SECTOR PRIVADO"/>
    <s v="SI"/>
    <s v="NO"/>
    <x v="1"/>
    <n v="43"/>
    <n v="3.5309028663444271E-2"/>
    <b v="0"/>
    <n v="7.7185146862428639E-2"/>
    <b v="0"/>
    <n v="686170"/>
    <x v="3"/>
    <n v="43"/>
  </r>
  <r>
    <n v="2078"/>
    <s v="MUJER"/>
    <n v="161550"/>
    <s v="ASALARIADO"/>
    <s v="SECTOR PRIVADO"/>
    <s v="SI"/>
    <s v="NO"/>
    <x v="0"/>
    <n v="39"/>
    <n v="-0.61156943712064116"/>
    <b v="0"/>
    <n v="-0.20511617344612137"/>
    <b v="0"/>
    <n v="161550"/>
    <x v="0"/>
    <n v="39"/>
  </r>
  <r>
    <n v="2079"/>
    <s v="HOMBRE"/>
    <n v="1038456"/>
    <s v="ASALARIADO"/>
    <s v="SECTOR PRIVADO"/>
    <s v="SI"/>
    <s v="NO"/>
    <x v="0"/>
    <n v="36"/>
    <n v="0.46969244370139995"/>
    <b v="0"/>
    <n v="-0.41684216367753391"/>
    <b v="0"/>
    <n v="1038456"/>
    <x v="0"/>
    <n v="36"/>
  </r>
  <r>
    <n v="2080"/>
    <s v="HOMBRE"/>
    <n v="685653.34"/>
    <s v="ASALARIADO"/>
    <s v="SECTOR PRIVADO"/>
    <s v="SI"/>
    <s v="NO"/>
    <x v="0"/>
    <n v="44"/>
    <n v="3.4671965211551421E-2"/>
    <b v="0"/>
    <n v="0.14776047693956615"/>
    <b v="0"/>
    <n v="685653.34"/>
    <x v="0"/>
    <n v="44"/>
  </r>
  <r>
    <n v="2081"/>
    <s v="HOMBRE"/>
    <n v="594092"/>
    <s v="TRABAJADOR INDEPENDIENTE"/>
    <s v="SECTOR PRIVADO"/>
    <s v="SI"/>
    <s v="SI"/>
    <x v="0"/>
    <n v="55"/>
    <n v="-7.8227007653255465E-2"/>
    <b v="0"/>
    <n v="0.92408910778807873"/>
    <b v="0"/>
    <n v="594092"/>
    <x v="3"/>
    <n v="55"/>
  </r>
  <r>
    <n v="2082"/>
    <s v="HOMBRE"/>
    <n v="457059"/>
    <s v="ASALARIADO"/>
    <s v="SECTOR PUBLICO"/>
    <s v="SI"/>
    <s v="NO"/>
    <x v="1"/>
    <n v="44"/>
    <n v="-0.24719444465868909"/>
    <b v="0"/>
    <n v="0.14776047693956615"/>
    <b v="0"/>
    <n v="457059"/>
    <x v="0"/>
    <n v="44"/>
  </r>
  <r>
    <n v="2083"/>
    <s v="HOMBRE"/>
    <n v="250000"/>
    <s v="ASALARIADO"/>
    <s v="SECTOR PRIVADO"/>
    <s v="SI"/>
    <s v="SI"/>
    <x v="1"/>
    <n v="47"/>
    <n v="-0.50250687698453811"/>
    <b v="0"/>
    <n v="0.35948646717097865"/>
    <b v="0"/>
    <n v="250000"/>
    <x v="0"/>
    <n v="47"/>
  </r>
  <r>
    <n v="2084"/>
    <s v="MUJER"/>
    <n v="356600"/>
    <s v="ASALARIADO"/>
    <s v="SECTOR PRIVADO"/>
    <s v="SI"/>
    <s v="NO"/>
    <x v="0"/>
    <n v="49"/>
    <n v="-0.37106460552599008"/>
    <b v="0"/>
    <n v="0.50063712732525367"/>
    <b v="0"/>
    <n v="356600"/>
    <x v="0"/>
    <n v="49"/>
  </r>
  <r>
    <n v="2085"/>
    <s v="HOMBRE"/>
    <n v="3983343"/>
    <s v="PENSIONADOS EN SU PROPIO SISTEMA"/>
    <s v="SECTOR PUBLICO"/>
    <s v="SI"/>
    <s v="NO"/>
    <x v="0"/>
    <n v="69"/>
    <n v="4.1008616413444523"/>
    <b v="1"/>
    <n v="1.9121437288680037"/>
    <b v="0"/>
    <n v="3983343"/>
    <x v="1"/>
    <n v="69"/>
  </r>
  <r>
    <n v="2086"/>
    <s v="HOMBRE"/>
    <n v="300000"/>
    <s v="ASALARIADO"/>
    <s v="SECTOR PRIVADO"/>
    <s v="SI"/>
    <s v="NO"/>
    <x v="0"/>
    <n v="20"/>
    <n v="-0.44085477967752684"/>
    <b v="0"/>
    <n v="-1.5460474449117341"/>
    <b v="0"/>
    <n v="300000"/>
    <x v="0"/>
    <n v="20"/>
  </r>
  <r>
    <n v="2087"/>
    <s v="HOMBRE"/>
    <n v="110000"/>
    <s v="ASALARIADO"/>
    <s v="SECTOR PRIVADO"/>
    <s v="SI"/>
    <s v="NO"/>
    <x v="1"/>
    <n v="57"/>
    <n v="-0.67513274944416979"/>
    <b v="0"/>
    <n v="1.0652397679423538"/>
    <b v="0"/>
    <n v="110000"/>
    <x v="0"/>
    <n v="57"/>
  </r>
  <r>
    <n v="2088"/>
    <s v="MUJER"/>
    <n v="799650"/>
    <s v="ASALARIADO"/>
    <s v="SECTOR PRIVADO"/>
    <s v="SI"/>
    <s v="NO"/>
    <x v="0"/>
    <n v="25"/>
    <n v="0.17523462871143713"/>
    <b v="0"/>
    <n v="-1.1931707945260464"/>
    <b v="0"/>
    <n v="799650"/>
    <x v="0"/>
    <n v="25"/>
  </r>
  <r>
    <n v="2089"/>
    <s v="MUJER"/>
    <n v="488750"/>
    <s v="ASALARIADO"/>
    <s v="SECTOR PRIVADO"/>
    <s v="SI"/>
    <s v="NO"/>
    <x v="0"/>
    <n v="24"/>
    <n v="-0.20811811234355918"/>
    <b v="0"/>
    <n v="-1.263746124603184"/>
    <b v="0"/>
    <n v="488750"/>
    <x v="0"/>
    <n v="24"/>
  </r>
  <r>
    <n v="2090"/>
    <s v="HOMBRE"/>
    <n v="2038867"/>
    <s v="ASALARIADO"/>
    <s v="SECTOR PRIVADO"/>
    <s v="SI"/>
    <s v="NO"/>
    <x v="0"/>
    <n v="34"/>
    <n v="1.7032411700814898"/>
    <b v="0"/>
    <n v="-0.55799282383180893"/>
    <b v="0"/>
    <n v="2038867"/>
    <x v="0"/>
    <n v="34"/>
  </r>
  <r>
    <n v="2091"/>
    <s v="MUJER"/>
    <n v="793930.98"/>
    <s v="ASALARIADO"/>
    <s v="SECTOR PUBLICO"/>
    <s v="SI"/>
    <s v="NO"/>
    <x v="0"/>
    <n v="35"/>
    <n v="0.16818283716062224"/>
    <b v="0"/>
    <n v="-0.48741749375467142"/>
    <b v="0"/>
    <n v="793930.98"/>
    <x v="0"/>
    <n v="35"/>
  </r>
  <r>
    <n v="2092"/>
    <s v="HOMBRE"/>
    <n v="452337.26"/>
    <s v="ASALARIADO"/>
    <s v="SECTOR PRIVADO"/>
    <s v="SI"/>
    <s v="NO"/>
    <x v="0"/>
    <n v="40"/>
    <n v="-0.25301654813745722"/>
    <b v="0"/>
    <n v="-0.13454084336898386"/>
    <b v="0"/>
    <n v="452337.26"/>
    <x v="0"/>
    <n v="40"/>
  </r>
  <r>
    <n v="2093"/>
    <s v="HOMBRE"/>
    <n v="401258.65"/>
    <s v="ASALARIADO"/>
    <s v="SECTOR PRIVADO"/>
    <s v="SI"/>
    <s v="NO"/>
    <x v="0"/>
    <n v="59"/>
    <n v="-0.31599861681799479"/>
    <b v="0"/>
    <n v="1.2063904280966287"/>
    <b v="0"/>
    <n v="401258.65"/>
    <x v="0"/>
    <n v="59"/>
  </r>
  <r>
    <n v="2094"/>
    <s v="MUJER"/>
    <n v="476344.45"/>
    <s v="ASALARIADO"/>
    <s v="SECTOR PRIVADO"/>
    <s v="SI"/>
    <s v="NO"/>
    <x v="0"/>
    <n v="24"/>
    <n v="-0.22341467585849903"/>
    <b v="0"/>
    <n v="-1.263746124603184"/>
    <b v="0"/>
    <n v="476344.45"/>
    <x v="0"/>
    <n v="24"/>
  </r>
  <r>
    <n v="2095"/>
    <s v="HOMBRE"/>
    <n v="1934551"/>
    <s v="ASALARIADO"/>
    <s v="SECTOR PRIVADO"/>
    <s v="SI"/>
    <s v="NO"/>
    <x v="1"/>
    <n v="58"/>
    <n v="1.574615166427926"/>
    <b v="0"/>
    <n v="1.1358150980194912"/>
    <b v="0"/>
    <n v="1934551"/>
    <x v="0"/>
    <n v="58"/>
  </r>
  <r>
    <n v="2096"/>
    <s v="HOMBRE"/>
    <n v="1995482.54"/>
    <s v="ASALARIADO"/>
    <s v="SECTOR PUBLICO"/>
    <s v="SI"/>
    <s v="NO"/>
    <x v="0"/>
    <n v="34"/>
    <n v="1.649746311090847"/>
    <b v="0"/>
    <n v="-0.55799282383180893"/>
    <b v="0"/>
    <n v="1995482.54"/>
    <x v="0"/>
    <n v="34"/>
  </r>
  <r>
    <n v="2097"/>
    <s v="HOMBRE"/>
    <n v="297949"/>
    <s v="ASEGURADO VOLUNTARIO"/>
    <s v="SECTOR PRIVADO"/>
    <s v="SI"/>
    <s v="NO"/>
    <x v="0"/>
    <n v="37"/>
    <n v="-0.44338374870906044"/>
    <b v="0"/>
    <n v="-0.3462668336003964"/>
    <b v="0"/>
    <n v="297949"/>
    <x v="2"/>
    <n v="37"/>
  </r>
  <r>
    <n v="2098"/>
    <s v="HOMBRE"/>
    <n v="722064"/>
    <s v="ASALARIADO"/>
    <s v="SECTOR PRIVADO"/>
    <s v="SI"/>
    <s v="NO"/>
    <x v="0"/>
    <n v="33"/>
    <n v="7.9567836278201548E-2"/>
    <b v="0"/>
    <n v="-0.62856815390894638"/>
    <b v="0"/>
    <n v="722064"/>
    <x v="0"/>
    <n v="33"/>
  </r>
  <r>
    <n v="2099"/>
    <s v="HOMBRE"/>
    <n v="753913.5"/>
    <s v="ASALARIADO"/>
    <s v="SECTOR PUBLICO"/>
    <s v="SI"/>
    <s v="NO"/>
    <x v="0"/>
    <n v="56"/>
    <n v="0.11883960574179468"/>
    <b v="0"/>
    <n v="0.99466443786521619"/>
    <b v="0"/>
    <n v="753913.5"/>
    <x v="0"/>
    <n v="56"/>
  </r>
  <r>
    <n v="2100"/>
    <s v="HOMBRE"/>
    <n v="607142.85"/>
    <s v="ASALARIADO"/>
    <s v="SECTOR PRIVADO"/>
    <s v="SI"/>
    <s v="NO"/>
    <x v="0"/>
    <n v="31"/>
    <n v="-6.2134762170471328E-2"/>
    <b v="0"/>
    <n v="-0.7697188140632214"/>
    <b v="0"/>
    <n v="607142.85"/>
    <x v="0"/>
    <n v="31"/>
  </r>
  <r>
    <n v="2101"/>
    <s v="HOMBRE"/>
    <n v="260000"/>
    <s v="ASALARIADO"/>
    <s v="SECTOR PRIVADO"/>
    <s v="SI"/>
    <s v="NO"/>
    <x v="1"/>
    <n v="37"/>
    <n v="-0.49017645752313588"/>
    <b v="0"/>
    <n v="-0.3462668336003964"/>
    <b v="0"/>
    <n v="260000"/>
    <x v="0"/>
    <n v="37"/>
  </r>
  <r>
    <n v="2102"/>
    <s v="HOMBRE"/>
    <n v="742000"/>
    <s v="ASALARIADO"/>
    <s v="SECTOR PRIVADO"/>
    <s v="SI"/>
    <s v="NO"/>
    <x v="0"/>
    <n v="57"/>
    <n v="0.1041497605164531"/>
    <b v="0"/>
    <n v="1.0652397679423538"/>
    <b v="0"/>
    <n v="742000"/>
    <x v="0"/>
    <n v="57"/>
  </r>
  <r>
    <n v="2103"/>
    <s v="HOMBRE"/>
    <n v="170440"/>
    <s v="ASALARIADO"/>
    <s v="SECTOR PRIVADO"/>
    <s v="SI"/>
    <s v="NO"/>
    <x v="0"/>
    <n v="42"/>
    <n v="-0.60060769421945459"/>
    <b v="0"/>
    <n v="6.6098167852911317E-3"/>
    <b v="0"/>
    <n v="170440"/>
    <x v="0"/>
    <n v="42"/>
  </r>
  <r>
    <n v="2104"/>
    <s v="MUJER"/>
    <n v="242860"/>
    <s v="ASALARIADO"/>
    <s v="SECTOR PRIVADO"/>
    <s v="SI"/>
    <s v="NO"/>
    <x v="1"/>
    <n v="62"/>
    <n v="-0.51131079647997935"/>
    <b v="0"/>
    <n v="1.4181164183280413"/>
    <b v="0"/>
    <n v="242860"/>
    <x v="0"/>
    <n v="62"/>
  </r>
  <r>
    <n v="2105"/>
    <s v="HOMBRE"/>
    <n v="1860734"/>
    <s v="TRABAJADOR INDEPENDIENTE"/>
    <s v="SECTOR PRIVADO"/>
    <s v="SI"/>
    <s v="SI"/>
    <x v="1"/>
    <n v="52"/>
    <n v="1.4835957090896927"/>
    <b v="0"/>
    <n v="0.71236311755666615"/>
    <b v="0"/>
    <n v="1860734"/>
    <x v="3"/>
    <n v="52"/>
  </r>
  <r>
    <n v="2106"/>
    <s v="HOMBRE"/>
    <n v="620373.67000000004"/>
    <s v="ASALARIADO"/>
    <s v="SECTOR PRIVADO"/>
    <s v="SI"/>
    <s v="NO"/>
    <x v="0"/>
    <n v="46"/>
    <n v="-4.5820606128640223E-2"/>
    <b v="0"/>
    <n v="0.28891113709384114"/>
    <b v="0"/>
    <n v="620373.67000000004"/>
    <x v="0"/>
    <n v="46"/>
  </r>
  <r>
    <n v="2107"/>
    <s v="MUJER"/>
    <n v="1233708"/>
    <s v="ASALARIADO"/>
    <s v="SECTOR PRIVADO"/>
    <s v="SI"/>
    <s v="NO"/>
    <x v="0"/>
    <n v="40"/>
    <n v="0.71044634976917143"/>
    <b v="0"/>
    <n v="-0.13454084336898386"/>
    <b v="0"/>
    <n v="1233708"/>
    <x v="0"/>
    <n v="40"/>
  </r>
  <r>
    <n v="2108"/>
    <s v="HOMBRE"/>
    <n v="520000"/>
    <s v="ASALARIADO"/>
    <s v="SECTOR PRIVADO"/>
    <s v="SI"/>
    <s v="NO"/>
    <x v="0"/>
    <n v="45"/>
    <n v="-0.16958555152667709"/>
    <b v="0"/>
    <n v="0.21833580701670366"/>
    <b v="0"/>
    <n v="520000"/>
    <x v="0"/>
    <n v="45"/>
  </r>
  <r>
    <n v="2109"/>
    <s v="HOMBRE"/>
    <n v="160000"/>
    <s v="ASALARIADO"/>
    <s v="SECTOR PRIVADO"/>
    <s v="SI"/>
    <s v="SI"/>
    <x v="0"/>
    <n v="26"/>
    <n v="-0.61348065213715852"/>
    <b v="0"/>
    <n v="-1.1225954644489089"/>
    <b v="0"/>
    <n v="160000"/>
    <x v="0"/>
    <n v="26"/>
  </r>
  <r>
    <n v="2110"/>
    <s v="HOMBRE"/>
    <n v="296346.2"/>
    <s v="ASALARIADO"/>
    <s v="SECTOR PRIVADO"/>
    <s v="SI"/>
    <s v="NO"/>
    <x v="0"/>
    <n v="48"/>
    <n v="-0.44536006834033398"/>
    <b v="0"/>
    <n v="0.43006179724811616"/>
    <b v="0"/>
    <n v="296346.2"/>
    <x v="0"/>
    <n v="48"/>
  </r>
  <r>
    <n v="2111"/>
    <s v="MUJER"/>
    <n v="32942.089999999997"/>
    <s v="ASALARIADO"/>
    <s v="SECTOR PUBLICO"/>
    <s v="SI"/>
    <s v="NO"/>
    <x v="0"/>
    <n v="24"/>
    <n v="-0.77014838475606828"/>
    <b v="0"/>
    <n v="-1.263746124603184"/>
    <b v="0"/>
    <n v="32942.089999999997"/>
    <x v="0"/>
    <n v="24"/>
  </r>
  <r>
    <n v="2112"/>
    <s v="HOMBRE"/>
    <n v="297102"/>
    <s v="TRABAJADOR INDEPENDIENTE"/>
    <s v="SECTOR PRIVADO"/>
    <s v="SI"/>
    <s v="NO"/>
    <x v="0"/>
    <n v="29"/>
    <n v="-0.44442813523744124"/>
    <b v="0"/>
    <n v="-0.91086947421749642"/>
    <b v="0"/>
    <n v="297102"/>
    <x v="3"/>
    <n v="29"/>
  </r>
  <r>
    <n v="2113"/>
    <s v="HOMBRE"/>
    <n v="297139"/>
    <s v="ASEGURADO VOLUNTARIO"/>
    <s v="SECTOR PRIVADO"/>
    <s v="SI"/>
    <s v="NO"/>
    <x v="0"/>
    <n v="36"/>
    <n v="-0.44438251268543405"/>
    <b v="0"/>
    <n v="-0.41684216367753391"/>
    <b v="0"/>
    <n v="297139"/>
    <x v="2"/>
    <n v="36"/>
  </r>
  <r>
    <n v="2114"/>
    <s v="HOMBRE"/>
    <n v="1069013.75"/>
    <s v="ASALARIADO"/>
    <s v="SECTOR PRIVADO"/>
    <s v="SI"/>
    <s v="NO"/>
    <x v="0"/>
    <n v="27"/>
    <n v="0.50737143123106643"/>
    <b v="0"/>
    <n v="-1.0520201343717714"/>
    <b v="0"/>
    <n v="1069013.75"/>
    <x v="0"/>
    <n v="27"/>
  </r>
  <r>
    <n v="2115"/>
    <s v="MUJER"/>
    <n v="358405"/>
    <s v="ASALARIADO"/>
    <s v="SECTOR PRIVADO"/>
    <s v="SI"/>
    <s v="NO"/>
    <x v="0"/>
    <n v="24"/>
    <n v="-0.36883896481320694"/>
    <b v="0"/>
    <n v="-1.263746124603184"/>
    <b v="0"/>
    <n v="358405"/>
    <x v="0"/>
    <n v="24"/>
  </r>
  <r>
    <n v="2116"/>
    <s v="HOMBRE"/>
    <n v="1596417"/>
    <s v="ASALARIADO"/>
    <s v="SECTOR PUBLICO"/>
    <s v="SI"/>
    <s v="NO"/>
    <x v="1"/>
    <n v="47"/>
    <n v="1.1576817610117467"/>
    <b v="0"/>
    <n v="0.35948646717097865"/>
    <b v="0"/>
    <n v="1596417"/>
    <x v="0"/>
    <n v="47"/>
  </r>
  <r>
    <n v="2117"/>
    <s v="HOMBRE"/>
    <n v="303000"/>
    <s v="ASALARIADO"/>
    <s v="SECTOR PRIVADO"/>
    <s v="SI"/>
    <s v="NO"/>
    <x v="0"/>
    <n v="24"/>
    <n v="-0.43715565383910615"/>
    <b v="0"/>
    <n v="-1.263746124603184"/>
    <b v="0"/>
    <n v="303000"/>
    <x v="0"/>
    <n v="24"/>
  </r>
  <r>
    <n v="2118"/>
    <s v="HOMBRE"/>
    <n v="400944.9"/>
    <s v="ASALARIADO"/>
    <s v="SECTOR PRIVADO"/>
    <s v="SI"/>
    <s v="NO"/>
    <x v="0"/>
    <n v="27"/>
    <n v="-0.31638548372859632"/>
    <b v="0"/>
    <n v="-1.0520201343717714"/>
    <b v="0"/>
    <n v="400944.9"/>
    <x v="0"/>
    <n v="27"/>
  </r>
  <r>
    <n v="2119"/>
    <s v="HOMBRE"/>
    <n v="130000"/>
    <s v="ASALARIADO"/>
    <s v="SECTOR PRIVADO"/>
    <s v="SI"/>
    <s v="NO"/>
    <x v="1"/>
    <n v="27"/>
    <n v="-0.65047191052136533"/>
    <b v="0"/>
    <n v="-1.0520201343717714"/>
    <b v="0"/>
    <n v="130000"/>
    <x v="0"/>
    <n v="27"/>
  </r>
  <r>
    <n v="2120"/>
    <s v="MUJER"/>
    <n v="284392"/>
    <s v="ASALARIADO"/>
    <s v="SECTOR PUBLICO"/>
    <s v="SI"/>
    <s v="NO"/>
    <x v="1"/>
    <n v="56"/>
    <n v="-0.46010009837288351"/>
    <b v="0"/>
    <n v="0.99466443786521619"/>
    <b v="0"/>
    <n v="284392"/>
    <x v="0"/>
    <n v="56"/>
  </r>
  <r>
    <n v="2121"/>
    <s v="HOMBRE"/>
    <n v="681308.01"/>
    <s v="ASALARIADO"/>
    <s v="SECTOR PRIVADO"/>
    <s v="SI"/>
    <s v="NO"/>
    <x v="0"/>
    <n v="31"/>
    <n v="2.9313991051729965E-2"/>
    <b v="0"/>
    <n v="-0.7697188140632214"/>
    <b v="0"/>
    <n v="681308.01"/>
    <x v="0"/>
    <n v="31"/>
  </r>
  <r>
    <n v="2122"/>
    <s v="MUJER"/>
    <n v="1436096"/>
    <s v="PENSIONADOS EN SU PROPIO SISTEMA"/>
    <s v="SECTOR PUBLICO"/>
    <s v="SI"/>
    <s v="NO"/>
    <x v="0"/>
    <n v="60"/>
    <n v="0.9599992431645995"/>
    <b v="0"/>
    <n v="1.2769657581737661"/>
    <b v="0"/>
    <n v="1436096"/>
    <x v="1"/>
    <n v="60"/>
  </r>
  <r>
    <n v="2123"/>
    <s v="HOMBRE"/>
    <n v="299647"/>
    <s v="TRABAJADOR INDEPENDIENTE"/>
    <s v="SECTOR PRIVADO"/>
    <s v="SI"/>
    <s v="NO"/>
    <x v="1"/>
    <n v="48"/>
    <n v="-0.44129004348451434"/>
    <b v="0"/>
    <n v="0.43006179724811616"/>
    <b v="0"/>
    <n v="299647"/>
    <x v="3"/>
    <n v="48"/>
  </r>
  <r>
    <n v="2124"/>
    <s v="HOMBRE"/>
    <n v="522249"/>
    <s v="TRABAJADOR INDEPENDIENTE"/>
    <s v="SECTOR PRIVADO"/>
    <s v="SI"/>
    <s v="NO"/>
    <x v="1"/>
    <n v="30"/>
    <n v="-0.16681244018980773"/>
    <b v="0"/>
    <n v="-0.84029414414035897"/>
    <b v="0"/>
    <n v="522249"/>
    <x v="3"/>
    <n v="30"/>
  </r>
  <r>
    <n v="2125"/>
    <s v="HOMBRE"/>
    <n v="2399117.94"/>
    <s v="ASALARIADO"/>
    <s v="SECTOR PRIVADO"/>
    <s v="SI"/>
    <s v="NO"/>
    <x v="0"/>
    <n v="36"/>
    <n v="2.1474456902379355"/>
    <b v="1"/>
    <n v="-0.41684216367753391"/>
    <b v="0"/>
    <n v="2399117.94"/>
    <x v="0"/>
    <n v="36"/>
  </r>
  <r>
    <n v="2126"/>
    <s v="HOMBRE"/>
    <n v="1431680.32"/>
    <s v="ASALARIADO"/>
    <s v="SECTOR PUBLICO"/>
    <s v="SI"/>
    <s v="NO"/>
    <x v="0"/>
    <n v="37"/>
    <n v="0.95455452450386713"/>
    <b v="0"/>
    <n v="-0.3462668336003964"/>
    <b v="0"/>
    <n v="1431680.32"/>
    <x v="0"/>
    <n v="37"/>
  </r>
  <r>
    <n v="2127"/>
    <s v="HOMBRE"/>
    <n v="299647"/>
    <s v="ASEGURADO VOLUNTARIO"/>
    <s v="SECTOR PRIVADO"/>
    <s v="SI"/>
    <s v="NO"/>
    <x v="1"/>
    <n v="63"/>
    <n v="-0.44129004348451434"/>
    <b v="0"/>
    <n v="1.4886917484051787"/>
    <b v="0"/>
    <n v="299647"/>
    <x v="2"/>
    <n v="63"/>
  </r>
  <r>
    <n v="2128"/>
    <s v="HOMBRE"/>
    <n v="297046"/>
    <s v="TRABAJADOR INDEPENDIENTE"/>
    <s v="SECTOR PRIVADO"/>
    <s v="SI"/>
    <s v="SI"/>
    <x v="1"/>
    <n v="25"/>
    <n v="-0.44449718558642509"/>
    <b v="0"/>
    <n v="-1.1931707945260464"/>
    <b v="0"/>
    <n v="297046"/>
    <x v="3"/>
    <n v="25"/>
  </r>
  <r>
    <n v="2129"/>
    <s v="HOMBRE"/>
    <n v="347510"/>
    <s v="ASALARIADO"/>
    <s v="SECTOR PRIVADO"/>
    <s v="SI"/>
    <s v="NO"/>
    <x v="0"/>
    <n v="37"/>
    <n v="-0.38227295681640472"/>
    <b v="0"/>
    <n v="-0.3462668336003964"/>
    <b v="0"/>
    <n v="347510"/>
    <x v="0"/>
    <n v="37"/>
  </r>
  <r>
    <n v="2130"/>
    <s v="HOMBRE"/>
    <n v="315000"/>
    <s v="ASALARIADO"/>
    <s v="SECTOR PRIVADO"/>
    <s v="SI"/>
    <s v="NO"/>
    <x v="0"/>
    <n v="53"/>
    <n v="-0.42235915048542344"/>
    <b v="0"/>
    <n v="0.78293844763380371"/>
    <b v="0"/>
    <n v="315000"/>
    <x v="0"/>
    <n v="53"/>
  </r>
  <r>
    <n v="2131"/>
    <s v="HOMBRE"/>
    <n v="297046"/>
    <s v="TRABAJADOR INDEPENDIENTE"/>
    <s v="SECTOR PRIVADO"/>
    <s v="SI"/>
    <s v="NO"/>
    <x v="0"/>
    <n v="43"/>
    <n v="-0.44449718558642509"/>
    <b v="0"/>
    <n v="7.7185146862428639E-2"/>
    <b v="0"/>
    <n v="297046"/>
    <x v="3"/>
    <n v="43"/>
  </r>
  <r>
    <n v="2132"/>
    <s v="HOMBRE"/>
    <n v="278030"/>
    <s v="CONVENIOS ESPECIALES DE TRABAJADORES INDEPENDIENTES"/>
    <s v="SECTOR PRIVADO"/>
    <s v="SI"/>
    <s v="SI"/>
    <x v="0"/>
    <n v="54"/>
    <n v="-0.46794471123422759"/>
    <b v="0"/>
    <n v="0.85351377771094117"/>
    <b v="0"/>
    <n v="278030"/>
    <x v="4"/>
    <n v="54"/>
  </r>
  <r>
    <n v="2133"/>
    <s v="MUJER"/>
    <n v="445821"/>
    <s v="TRABAJADOR INDEPENDIENTE"/>
    <s v="SECTOR PRIVADO"/>
    <s v="SI"/>
    <s v="NO"/>
    <x v="0"/>
    <n v="39"/>
    <n v="-0.26105137004941292"/>
    <b v="0"/>
    <n v="-0.20511617344612137"/>
    <b v="0"/>
    <n v="445821"/>
    <x v="3"/>
    <n v="39"/>
  </r>
  <r>
    <n v="2134"/>
    <s v="HOMBRE"/>
    <n v="306723.3"/>
    <s v="TRABAJADOR INDEPENDIENTE"/>
    <s v="SECTOR PRIVADO"/>
    <s v="SI"/>
    <s v="SI"/>
    <x v="1"/>
    <n v="45"/>
    <n v="-0.43256466876104227"/>
    <b v="0"/>
    <n v="0.21833580701670366"/>
    <b v="0"/>
    <n v="306723.3"/>
    <x v="3"/>
    <n v="45"/>
  </r>
  <r>
    <n v="2135"/>
    <s v="MUJER"/>
    <n v="445431.32"/>
    <s v="ASALARIADO"/>
    <s v="SECTOR PRIVADO"/>
    <s v="SI"/>
    <s v="NO"/>
    <x v="0"/>
    <n v="25"/>
    <n v="-0.26153186183498484"/>
    <b v="0"/>
    <n v="-1.1931707945260464"/>
    <b v="0"/>
    <n v="445431.32"/>
    <x v="0"/>
    <n v="25"/>
  </r>
  <r>
    <n v="2136"/>
    <s v="HOMBRE"/>
    <n v="1460786.78"/>
    <s v="ASALARIADO"/>
    <s v="SECTOR PRIVADO"/>
    <s v="SI"/>
    <s v="NO"/>
    <x v="0"/>
    <n v="32"/>
    <n v="0.99044401058751974"/>
    <b v="0"/>
    <n v="-0.69914348398608395"/>
    <b v="0"/>
    <n v="1460786.78"/>
    <x v="0"/>
    <n v="32"/>
  </r>
  <r>
    <n v="2137"/>
    <s v="HOMBRE"/>
    <n v="10652"/>
    <s v="ASALARIADO"/>
    <s v="SECTOR PRIVADO"/>
    <s v="SI"/>
    <s v="SI"/>
    <x v="0"/>
    <n v="24"/>
    <n v="-0.79763300070930898"/>
    <b v="0"/>
    <n v="-1.263746124603184"/>
    <b v="0"/>
    <n v="10652"/>
    <x v="0"/>
    <n v="24"/>
  </r>
  <r>
    <n v="2138"/>
    <s v="MUJER"/>
    <n v="278030"/>
    <s v="ASEGURADO VOLUNTARIO"/>
    <s v="SECTOR PRIVADO"/>
    <s v="SI"/>
    <s v="NO"/>
    <x v="1"/>
    <n v="27"/>
    <n v="-0.46794471123422759"/>
    <b v="0"/>
    <n v="-1.0520201343717714"/>
    <b v="0"/>
    <n v="278030"/>
    <x v="2"/>
    <n v="27"/>
  </r>
  <r>
    <n v="2139"/>
    <s v="MUJER"/>
    <n v="1160116"/>
    <s v="PENSIONADOS EN SU PROPIO SISTEMA"/>
    <s v="SECTOR PUBLICO"/>
    <s v="SI"/>
    <s v="NO"/>
    <x v="0"/>
    <n v="66"/>
    <n v="0.61970432686881993"/>
    <b v="0"/>
    <n v="1.7004177386365913"/>
    <b v="0"/>
    <n v="1160116"/>
    <x v="1"/>
    <n v="66"/>
  </r>
  <r>
    <n v="2140"/>
    <s v="HOMBRE"/>
    <n v="342028"/>
    <s v="ASALARIADO"/>
    <s v="SECTOR PRIVADO"/>
    <s v="SI"/>
    <s v="NO"/>
    <x v="0"/>
    <n v="58"/>
    <n v="-0.38903249276514545"/>
    <b v="0"/>
    <n v="1.1358150980194912"/>
    <b v="0"/>
    <n v="342028"/>
    <x v="0"/>
    <n v="58"/>
  </r>
  <r>
    <n v="2141"/>
    <s v="HOMBRE"/>
    <n v="239390"/>
    <s v="ASALARIADO"/>
    <s v="SECTOR PRIVADO"/>
    <s v="SI"/>
    <s v="NO"/>
    <x v="0"/>
    <n v="46"/>
    <n v="-0.51558945203308593"/>
    <b v="0"/>
    <n v="0.28891113709384114"/>
    <b v="0"/>
    <n v="239390"/>
    <x v="0"/>
    <n v="46"/>
  </r>
  <r>
    <n v="2142"/>
    <s v="HOMBRE"/>
    <n v="1347519"/>
    <s v="ASALARIADO"/>
    <s v="SECTOR PUBLICO"/>
    <s v="SI"/>
    <s v="NO"/>
    <x v="0"/>
    <n v="57"/>
    <n v="0.85078008670133665"/>
    <b v="0"/>
    <n v="1.0652397679423538"/>
    <b v="0"/>
    <n v="1347519"/>
    <x v="0"/>
    <n v="57"/>
  </r>
  <r>
    <n v="2143"/>
    <s v="HOMBRE"/>
    <n v="350000"/>
    <s v="ASALARIADO"/>
    <s v="SECTOR PRIVADO"/>
    <s v="SI"/>
    <s v="NO"/>
    <x v="0"/>
    <n v="37"/>
    <n v="-0.37920268237051552"/>
    <b v="0"/>
    <n v="-0.3462668336003964"/>
    <b v="0"/>
    <n v="350000"/>
    <x v="0"/>
    <n v="37"/>
  </r>
  <r>
    <n v="2144"/>
    <s v="MUJER"/>
    <n v="295000"/>
    <s v="ASALARIADO"/>
    <s v="SECTOR PRIVADO"/>
    <s v="SI"/>
    <s v="NO"/>
    <x v="1"/>
    <n v="19"/>
    <n v="-0.44701998940822796"/>
    <b v="0"/>
    <n v="-1.6166227749888715"/>
    <b v="0"/>
    <n v="295000"/>
    <x v="0"/>
    <n v="19"/>
  </r>
  <r>
    <n v="2145"/>
    <s v="HOMBRE"/>
    <n v="302470"/>
    <s v="TRABAJADOR INDEPENDIENTE"/>
    <s v="SECTOR PRIVADO"/>
    <s v="SI"/>
    <s v="NO"/>
    <x v="0"/>
    <n v="48"/>
    <n v="-0.43780916607056047"/>
    <b v="0"/>
    <n v="0.43006179724811616"/>
    <b v="0"/>
    <n v="302470"/>
    <x v="3"/>
    <n v="48"/>
  </r>
  <r>
    <n v="2146"/>
    <s v="MUJER"/>
    <n v="2613281.4500000002"/>
    <s v="ASALARIADO"/>
    <s v="SECTOR PUBLICO"/>
    <s v="SI"/>
    <s v="NO"/>
    <x v="0"/>
    <n v="47"/>
    <n v="2.4115182814005576"/>
    <b v="1"/>
    <n v="0.35948646717097865"/>
    <b v="0"/>
    <n v="2613281.4500000002"/>
    <x v="0"/>
    <n v="47"/>
  </r>
  <r>
    <n v="2147"/>
    <s v="MUJER"/>
    <n v="150409.17000000001"/>
    <s v="PENSIONADOS EN SU PROPIO SISTEMA"/>
    <s v="SECTOR PUBLICO"/>
    <s v="SI"/>
    <s v="NO"/>
    <x v="0"/>
    <n v="86"/>
    <n v="-0.62530654782545858"/>
    <b v="0"/>
    <n v="3.1119243401793413"/>
    <b v="1"/>
    <n v="150409.17000000001"/>
    <x v="1"/>
    <n v="86"/>
  </r>
  <r>
    <n v="2148"/>
    <s v="HOMBRE"/>
    <n v="77065"/>
    <s v="ASALARIADO"/>
    <s v="SECTOR PRIVADO"/>
    <s v="SI"/>
    <s v="NO"/>
    <x v="1"/>
    <n v="43"/>
    <n v="-0.71574298594029817"/>
    <b v="0"/>
    <n v="7.7185146862428639E-2"/>
    <b v="0"/>
    <n v="77065"/>
    <x v="0"/>
    <n v="43"/>
  </r>
  <r>
    <n v="2149"/>
    <s v="HOMBRE"/>
    <n v="426459.38"/>
    <s v="ASALARIADO"/>
    <s v="SECTOR PRIVADO"/>
    <s v="SI"/>
    <s v="NO"/>
    <x v="0"/>
    <n v="25"/>
    <n v="-0.28492505965464043"/>
    <b v="0"/>
    <n v="-1.1931707945260464"/>
    <b v="0"/>
    <n v="426459.38"/>
    <x v="0"/>
    <n v="25"/>
  </r>
  <r>
    <n v="2150"/>
    <s v="HOMBRE"/>
    <n v="448880"/>
    <s v="ASALARIADO"/>
    <s v="SECTOR PRIVADO"/>
    <s v="SI"/>
    <s v="NO"/>
    <x v="0"/>
    <n v="33"/>
    <n v="-0.25727949473617001"/>
    <b v="0"/>
    <n v="-0.62856815390894638"/>
    <b v="0"/>
    <n v="448880"/>
    <x v="0"/>
    <n v="33"/>
  </r>
  <r>
    <n v="2151"/>
    <s v="MUJER"/>
    <n v="10"/>
    <s v="ASALARIADO"/>
    <s v="SECTOR PRIVADO"/>
    <s v="SI"/>
    <s v="NO"/>
    <x v="0"/>
    <n v="26"/>
    <n v="-0.8107550331001333"/>
    <b v="0"/>
    <n v="-1.1225954644489089"/>
    <b v="0"/>
    <n v="10"/>
    <x v="0"/>
    <n v="26"/>
  </r>
  <r>
    <n v="2152"/>
    <s v="HOMBRE"/>
    <n v="237717.86"/>
    <s v="ASALARIADO"/>
    <s v="SECTOR PRIVADO"/>
    <s v="SI"/>
    <s v="NO"/>
    <x v="1"/>
    <n v="23"/>
    <n v="-0.51765127079290485"/>
    <b v="0"/>
    <n v="-1.3343214546803215"/>
    <b v="0"/>
    <n v="237717.86"/>
    <x v="0"/>
    <n v="23"/>
  </r>
  <r>
    <n v="2153"/>
    <s v="HOMBRE"/>
    <n v="297045"/>
    <s v="ASEGURADO VOLUNTARIO"/>
    <s v="SECTOR PRIVADO"/>
    <s v="SI"/>
    <s v="SI"/>
    <x v="0"/>
    <n v="30"/>
    <n v="-0.44449841862837125"/>
    <b v="0"/>
    <n v="-0.84029414414035897"/>
    <b v="0"/>
    <n v="297045"/>
    <x v="2"/>
    <n v="30"/>
  </r>
  <r>
    <n v="2154"/>
    <s v="MUJER"/>
    <n v="585854"/>
    <s v="PENSIONADOS EN SU PROPIO SISTEMA"/>
    <s v="SECTOR PUBLICO"/>
    <s v="SI"/>
    <s v="NO"/>
    <x v="0"/>
    <n v="76"/>
    <n v="-8.8384807205558649E-2"/>
    <b v="0"/>
    <n v="2.4061710394079663"/>
    <b v="1"/>
    <n v="585854"/>
    <x v="1"/>
    <n v="76"/>
  </r>
  <r>
    <n v="2155"/>
    <s v="HOMBRE"/>
    <n v="404467"/>
    <s v="ASEGURADO VOLUNTARIO"/>
    <s v="SECTOR PRIVADO"/>
    <s v="SI"/>
    <s v="NO"/>
    <x v="0"/>
    <n v="58"/>
    <n v="-0.31204258669009582"/>
    <b v="0"/>
    <n v="1.1358150980194912"/>
    <b v="0"/>
    <n v="404467"/>
    <x v="2"/>
    <n v="58"/>
  </r>
  <r>
    <n v="2156"/>
    <s v="HOMBRE"/>
    <n v="594092"/>
    <s v="TRABAJADOR INDEPENDIENTE"/>
    <s v="SECTOR PRIVADO"/>
    <s v="SI"/>
    <s v="SI"/>
    <x v="1"/>
    <n v="48"/>
    <n v="-7.8227007653255465E-2"/>
    <b v="0"/>
    <n v="0.43006179724811616"/>
    <b v="0"/>
    <n v="594092"/>
    <x v="3"/>
    <n v="48"/>
  </r>
  <r>
    <n v="2157"/>
    <s v="HOMBRE"/>
    <n v="138580"/>
    <s v="ASALARIADO"/>
    <s v="SECTOR PRIVADO"/>
    <s v="SI"/>
    <s v="NO"/>
    <x v="0"/>
    <n v="46"/>
    <n v="-0.63989241062348212"/>
    <b v="0"/>
    <n v="0.28891113709384114"/>
    <b v="0"/>
    <n v="138580"/>
    <x v="0"/>
    <n v="46"/>
  </r>
  <r>
    <n v="2158"/>
    <s v="MUJER"/>
    <n v="1241627.95"/>
    <s v="PENSIONADOS EN SU PROPIO SISTEMA"/>
    <s v="SECTOR PUBLICO"/>
    <s v="SI"/>
    <s v="NO"/>
    <x v="0"/>
    <n v="63"/>
    <n v="0.7202119803305046"/>
    <b v="0"/>
    <n v="1.4886917484051787"/>
    <b v="0"/>
    <n v="1241627.95"/>
    <x v="1"/>
    <n v="63"/>
  </r>
  <r>
    <n v="2159"/>
    <s v="HOMBRE"/>
    <n v="915020.56"/>
    <s v="ASALARIADO"/>
    <s v="SECTOR PRIVADO"/>
    <s v="SI"/>
    <s v="NO"/>
    <x v="0"/>
    <n v="52"/>
    <n v="0.31749136854112492"/>
    <b v="0"/>
    <n v="0.71236311755666615"/>
    <b v="0"/>
    <n v="915020.56"/>
    <x v="0"/>
    <n v="52"/>
  </r>
  <r>
    <n v="2160"/>
    <s v="HOMBRE"/>
    <n v="569373.16"/>
    <s v="ASALARIADO"/>
    <s v="SECTOR PRIVADO"/>
    <s v="SI"/>
    <s v="NO"/>
    <x v="0"/>
    <n v="41"/>
    <n v="-0.1087063742331843"/>
    <b v="0"/>
    <n v="-6.3965513291846368E-2"/>
    <b v="0"/>
    <n v="569373.16"/>
    <x v="0"/>
    <n v="41"/>
  </r>
  <r>
    <n v="2161"/>
    <s v="HOMBRE"/>
    <n v="457000"/>
    <s v="ASALARIADO"/>
    <s v="SECTOR PRIVADO"/>
    <s v="SI"/>
    <s v="NO"/>
    <x v="0"/>
    <n v="19"/>
    <n v="-0.24726719413351136"/>
    <b v="0"/>
    <n v="-1.6166227749888715"/>
    <b v="0"/>
    <n v="457000"/>
    <x v="0"/>
    <n v="19"/>
  </r>
  <r>
    <n v="2162"/>
    <s v="HOMBRE"/>
    <n v="440696.47"/>
    <s v="ASALARIADO"/>
    <s v="SECTOR PRIVADO"/>
    <s v="SI"/>
    <s v="NO"/>
    <x v="0"/>
    <n v="27"/>
    <n v="-0.26737013049366692"/>
    <b v="0"/>
    <n v="-1.0520201343717714"/>
    <b v="0"/>
    <n v="440696.47"/>
    <x v="0"/>
    <n v="27"/>
  </r>
  <r>
    <n v="2163"/>
    <s v="MUJER"/>
    <n v="1057538"/>
    <s v="ASALARIADO"/>
    <s v="SECTOR PUBLICO"/>
    <s v="SI"/>
    <s v="NO"/>
    <x v="1"/>
    <n v="38"/>
    <n v="0.49322135011764778"/>
    <b v="0"/>
    <n v="-0.27569150352325889"/>
    <b v="0"/>
    <n v="1057538"/>
    <x v="0"/>
    <n v="38"/>
  </r>
  <r>
    <n v="2164"/>
    <s v="HOMBRE"/>
    <n v="428222.68"/>
    <s v="ASALARIADO"/>
    <s v="SECTOR PRIVADO"/>
    <s v="SI"/>
    <s v="NO"/>
    <x v="1"/>
    <n v="21"/>
    <n v="-0.28275083679101143"/>
    <b v="0"/>
    <n v="-1.4754721148345964"/>
    <b v="0"/>
    <n v="428222.68"/>
    <x v="0"/>
    <n v="21"/>
  </r>
  <r>
    <n v="2165"/>
    <s v="HOMBRE"/>
    <n v="301566"/>
    <s v="TRABAJADOR INDEPENDIENTE"/>
    <s v="SECTOR PRIVADO"/>
    <s v="SI"/>
    <s v="NO"/>
    <x v="0"/>
    <n v="20"/>
    <n v="-0.43892383598987128"/>
    <b v="0"/>
    <n v="-1.5460474449117341"/>
    <b v="0"/>
    <n v="301566"/>
    <x v="3"/>
    <n v="20"/>
  </r>
  <r>
    <n v="2166"/>
    <s v="HOMBRE"/>
    <n v="183333"/>
    <s v="ASALARIADO"/>
    <s v="SECTOR PRIVADO"/>
    <s v="SI"/>
    <s v="SI"/>
    <x v="1"/>
    <n v="30"/>
    <n v="-0.58471008440786865"/>
    <b v="0"/>
    <n v="-0.84029414414035897"/>
    <b v="0"/>
    <n v="183333"/>
    <x v="0"/>
    <n v="30"/>
  </r>
  <r>
    <n v="2167"/>
    <s v="HOMBRE"/>
    <n v="297045"/>
    <s v="ASEGURADO VOLUNTARIO"/>
    <s v="SECTOR PRIVADO"/>
    <s v="SI"/>
    <s v="SI"/>
    <x v="0"/>
    <n v="28"/>
    <n v="-0.44449841862837125"/>
    <b v="0"/>
    <n v="-0.98144480429463388"/>
    <b v="0"/>
    <n v="297045"/>
    <x v="2"/>
    <n v="28"/>
  </r>
  <r>
    <n v="2168"/>
    <s v="HOMBRE"/>
    <n v="335377.5"/>
    <s v="ASALARIADO"/>
    <s v="SECTOR PRIVADO"/>
    <s v="SI"/>
    <s v="NO"/>
    <x v="0"/>
    <n v="22"/>
    <n v="-0.39723283822795102"/>
    <b v="0"/>
    <n v="-1.4048967847574589"/>
    <b v="0"/>
    <n v="335377.5"/>
    <x v="0"/>
    <n v="22"/>
  </r>
  <r>
    <n v="2169"/>
    <s v="HOMBRE"/>
    <n v="210000"/>
    <s v="ASALARIADO"/>
    <s v="SECTOR PRIVADO"/>
    <s v="SI"/>
    <s v="NO"/>
    <x v="0"/>
    <n v="26"/>
    <n v="-0.55182855483014726"/>
    <b v="0"/>
    <n v="-1.1225954644489089"/>
    <b v="0"/>
    <n v="210000"/>
    <x v="0"/>
    <n v="26"/>
  </r>
  <r>
    <n v="2170"/>
    <s v="MUJER"/>
    <n v="813888.34"/>
    <s v="ASALARIADO"/>
    <s v="SECTOR PUBLICO"/>
    <s v="SI"/>
    <s v="NO"/>
    <x v="0"/>
    <n v="29"/>
    <n v="0.19279109917484333"/>
    <b v="0"/>
    <n v="-0.91086947421749642"/>
    <b v="0"/>
    <n v="813888.34"/>
    <x v="0"/>
    <n v="29"/>
  </r>
  <r>
    <n v="2171"/>
    <s v="MUJER"/>
    <n v="297045"/>
    <s v="TRABAJADOR INDEPENDIENTE"/>
    <s v="SECTOR PRIVADO"/>
    <s v="SI"/>
    <s v="SI"/>
    <x v="1"/>
    <n v="41"/>
    <n v="-0.44449841862837125"/>
    <b v="0"/>
    <n v="-6.3965513291846368E-2"/>
    <b v="0"/>
    <n v="297045"/>
    <x v="3"/>
    <n v="41"/>
  </r>
  <r>
    <n v="2172"/>
    <s v="MUJER"/>
    <n v="912428.05"/>
    <s v="ASALARIADO"/>
    <s v="SECTOR PRIVADO"/>
    <s v="SI"/>
    <s v="NO"/>
    <x v="0"/>
    <n v="24"/>
    <n v="0.31429469496533691"/>
    <b v="0"/>
    <n v="-1.263746124603184"/>
    <b v="0"/>
    <n v="912428.05"/>
    <x v="0"/>
    <n v="24"/>
  </r>
  <r>
    <n v="2173"/>
    <s v="HOMBRE"/>
    <n v="762283.34"/>
    <s v="ASALARIADO"/>
    <s v="SECTOR PRIVADO"/>
    <s v="SI"/>
    <s v="NO"/>
    <x v="0"/>
    <n v="46"/>
    <n v="0.12915996954427694"/>
    <b v="0"/>
    <n v="0.28891113709384114"/>
    <b v="0"/>
    <n v="762283.34"/>
    <x v="0"/>
    <n v="46"/>
  </r>
  <r>
    <n v="2174"/>
    <s v="HOMBRE"/>
    <n v="213049"/>
    <s v="ASALARIADO"/>
    <s v="SECTOR PRIVADO"/>
    <s v="SI"/>
    <s v="NO"/>
    <x v="0"/>
    <n v="42"/>
    <n v="-0.54806900993636565"/>
    <b v="0"/>
    <n v="6.6098167852911317E-3"/>
    <b v="0"/>
    <n v="213049"/>
    <x v="0"/>
    <n v="42"/>
  </r>
  <r>
    <n v="2175"/>
    <s v="HOMBRE"/>
    <n v="560000"/>
    <s v="ASALARIADO"/>
    <s v="SECTOR PRIVADO"/>
    <s v="SI"/>
    <s v="NO"/>
    <x v="0"/>
    <n v="47"/>
    <n v="-0.12026387368106806"/>
    <b v="0"/>
    <n v="0.35948646717097865"/>
    <b v="0"/>
    <n v="560000"/>
    <x v="0"/>
    <n v="47"/>
  </r>
  <r>
    <n v="2176"/>
    <s v="MUJER"/>
    <n v="127390.96"/>
    <s v="ASALARIADO"/>
    <s v="SECTOR PRIVADO"/>
    <s v="SI"/>
    <s v="SI"/>
    <x v="0"/>
    <n v="48"/>
    <n v="-0.65368896628052309"/>
    <b v="0"/>
    <n v="0.43006179724811616"/>
    <b v="0"/>
    <n v="127390.96"/>
    <x v="0"/>
    <n v="48"/>
  </r>
  <r>
    <n v="2177"/>
    <s v="HOMBRE"/>
    <n v="12000"/>
    <s v="ASALARIADO"/>
    <s v="SECTOR PRIVADO"/>
    <s v="SI"/>
    <s v="NO"/>
    <x v="1"/>
    <n v="24"/>
    <n v="-0.79597086016591201"/>
    <b v="0"/>
    <n v="-1.263746124603184"/>
    <b v="0"/>
    <n v="12000"/>
    <x v="0"/>
    <n v="24"/>
  </r>
  <r>
    <n v="2178"/>
    <s v="HOMBRE"/>
    <n v="1154586.75"/>
    <s v="ASALARIADO"/>
    <s v="SECTOR PRIVADO"/>
    <s v="SI"/>
    <s v="NO"/>
    <x v="0"/>
    <n v="30"/>
    <n v="0.61288652968812407"/>
    <b v="0"/>
    <n v="-0.84029414414035897"/>
    <b v="0"/>
    <n v="1154586.75"/>
    <x v="0"/>
    <n v="30"/>
  </r>
  <r>
    <n v="2179"/>
    <s v="HOMBRE"/>
    <n v="394295.68"/>
    <s v="ASALARIADO"/>
    <s v="SECTOR PRIVADO"/>
    <s v="SI"/>
    <s v="NO"/>
    <x v="0"/>
    <n v="42"/>
    <n v="-0.32458425089771087"/>
    <b v="0"/>
    <n v="6.6098167852911317E-3"/>
    <b v="0"/>
    <n v="394295.68"/>
    <x v="0"/>
    <n v="42"/>
  </r>
  <r>
    <n v="2180"/>
    <s v="HOMBRE"/>
    <n v="10000"/>
    <s v="ASALARIADO"/>
    <s v="SECTOR PRIVADO"/>
    <s v="SI"/>
    <s v="SI"/>
    <x v="0"/>
    <n v="34"/>
    <n v="-0.79843694405819243"/>
    <b v="0"/>
    <n v="-0.55799282383180893"/>
    <b v="0"/>
    <n v="10000"/>
    <x v="0"/>
    <n v="34"/>
  </r>
  <r>
    <n v="2181"/>
    <s v="HOMBRE"/>
    <n v="295970"/>
    <s v="TRABAJADOR INDEPENDIENTE"/>
    <s v="SECTOR PRIVADO"/>
    <s v="SI"/>
    <s v="NO"/>
    <x v="0"/>
    <n v="28"/>
    <n v="-0.44582393872047199"/>
    <b v="0"/>
    <n v="-0.98144480429463388"/>
    <b v="0"/>
    <n v="295970"/>
    <x v="3"/>
    <n v="28"/>
  </r>
  <r>
    <n v="2182"/>
    <s v="HOMBRE"/>
    <n v="1042448"/>
    <s v="ASALARIADO"/>
    <s v="SECTOR PRIVADO"/>
    <s v="SI"/>
    <s v="NO"/>
    <x v="0"/>
    <n v="33"/>
    <n v="0.47461474715039176"/>
    <b v="0"/>
    <n v="-0.62856815390894638"/>
    <b v="0"/>
    <n v="1042448"/>
    <x v="0"/>
    <n v="33"/>
  </r>
  <r>
    <n v="2183"/>
    <s v="HOMBRE"/>
    <n v="313109.76000000001"/>
    <s v="ASALARIADO"/>
    <s v="SECTOR PRIVADO"/>
    <s v="SI"/>
    <s v="SI"/>
    <x v="0"/>
    <n v="55"/>
    <n v="-0.42468989569369553"/>
    <b v="0"/>
    <n v="0.92408910778807873"/>
    <b v="0"/>
    <n v="313109.76000000001"/>
    <x v="0"/>
    <n v="55"/>
  </r>
  <r>
    <n v="2184"/>
    <s v="HOMBRE"/>
    <n v="2030634.72"/>
    <s v="ASALARIADO"/>
    <s v="SECTOR PUBLICO"/>
    <s v="SI"/>
    <s v="NO"/>
    <x v="0"/>
    <n v="45"/>
    <n v="1.6930904235291184"/>
    <b v="0"/>
    <n v="0.21833580701670366"/>
    <b v="0"/>
    <n v="2030634.72"/>
    <x v="0"/>
    <n v="45"/>
  </r>
  <r>
    <n v="2185"/>
    <s v="HOMBRE"/>
    <n v="975000"/>
    <s v="ASALARIADO"/>
    <s v="SECTOR PRIVADO"/>
    <s v="SI"/>
    <s v="NO"/>
    <x v="0"/>
    <n v="47"/>
    <n v="0.39144853396712581"/>
    <b v="0"/>
    <n v="0.35948646717097865"/>
    <b v="0"/>
    <n v="975000"/>
    <x v="0"/>
    <n v="47"/>
  </r>
  <r>
    <n v="2186"/>
    <s v="HOMBRE"/>
    <n v="1271336.5"/>
    <s v="ASALARIADO"/>
    <s v="SECTOR PUBLICO"/>
    <s v="SI"/>
    <s v="NO"/>
    <x v="0"/>
    <n v="35"/>
    <n v="0.75684386863950892"/>
    <b v="0"/>
    <n v="-0.48741749375467142"/>
    <b v="0"/>
    <n v="1271336.5"/>
    <x v="0"/>
    <n v="35"/>
  </r>
  <r>
    <n v="2187"/>
    <s v="HOMBRE"/>
    <n v="3551482"/>
    <s v="PENSIONADOS EN SU PROPIO SISTEMA"/>
    <s v="SECTOR PUBLICO"/>
    <s v="SI"/>
    <s v="NO"/>
    <x v="0"/>
    <n v="64"/>
    <n v="3.5683589134423879"/>
    <b v="1"/>
    <n v="1.5592670784823162"/>
    <b v="0"/>
    <n v="3551482"/>
    <x v="1"/>
    <n v="64"/>
  </r>
  <r>
    <n v="2188"/>
    <s v="MUJER"/>
    <n v="297046"/>
    <s v="ASEGURADO VOLUNTARIO"/>
    <s v="SECTOR PRIVADO"/>
    <s v="SI"/>
    <s v="NO"/>
    <x v="0"/>
    <n v="35"/>
    <n v="-0.44449718558642509"/>
    <b v="0"/>
    <n v="-0.48741749375467142"/>
    <b v="0"/>
    <n v="297046"/>
    <x v="2"/>
    <n v="35"/>
  </r>
  <r>
    <n v="2189"/>
    <s v="MUJER"/>
    <n v="301260"/>
    <s v="ASEGURADO VOLUNTARIO"/>
    <s v="SECTOR PRIVADO"/>
    <s v="SI"/>
    <s v="NO"/>
    <x v="0"/>
    <n v="24"/>
    <n v="-0.43930114682539018"/>
    <b v="0"/>
    <n v="-1.263746124603184"/>
    <b v="0"/>
    <n v="301260"/>
    <x v="2"/>
    <n v="24"/>
  </r>
  <r>
    <n v="2190"/>
    <s v="HOMBRE"/>
    <n v="329054"/>
    <s v="ASALARIADO"/>
    <s v="SECTOR PRIVADO"/>
    <s v="SI"/>
    <s v="NO"/>
    <x v="0"/>
    <n v="25"/>
    <n v="-0.40502997897436871"/>
    <b v="0"/>
    <n v="-1.1931707945260464"/>
    <b v="0"/>
    <n v="329054"/>
    <x v="0"/>
    <n v="25"/>
  </r>
  <r>
    <n v="2191"/>
    <s v="HOMBRE"/>
    <n v="1218000"/>
    <s v="ASALARIADO"/>
    <s v="SECTOR PRIVADO"/>
    <s v="SI"/>
    <s v="SI"/>
    <x v="0"/>
    <n v="49"/>
    <n v="0.69107772687920077"/>
    <b v="0"/>
    <n v="0.50063712732525367"/>
    <b v="0"/>
    <n v="1218000"/>
    <x v="0"/>
    <n v="49"/>
  </r>
  <r>
    <n v="2192"/>
    <s v="MUJER"/>
    <n v="782118.81"/>
    <s v="ASALARIADO"/>
    <s v="SECTOR PRIVADO"/>
    <s v="SI"/>
    <s v="NO"/>
    <x v="0"/>
    <n v="27"/>
    <n v="0.15361793607568314"/>
    <b v="0"/>
    <n v="-1.0520201343717714"/>
    <b v="0"/>
    <n v="782118.81"/>
    <x v="0"/>
    <n v="27"/>
  </r>
  <r>
    <n v="2193"/>
    <s v="MUJER"/>
    <n v="1914699"/>
    <s v="ASALARIADO"/>
    <s v="SECTOR PUBLICO"/>
    <s v="SI"/>
    <s v="NO"/>
    <x v="0"/>
    <n v="59"/>
    <n v="1.55013681771315"/>
    <b v="0"/>
    <n v="1.2063904280966287"/>
    <b v="0"/>
    <n v="1914699"/>
    <x v="0"/>
    <n v="59"/>
  </r>
  <r>
    <n v="2194"/>
    <s v="HOMBRE"/>
    <n v="347514"/>
    <s v="ASALARIADO"/>
    <s v="SECTOR PRIVADO"/>
    <s v="SI"/>
    <s v="NO"/>
    <x v="0"/>
    <n v="27"/>
    <n v="-0.38226802464862014"/>
    <b v="0"/>
    <n v="-1.0520201343717714"/>
    <b v="0"/>
    <n v="347514"/>
    <x v="0"/>
    <n v="27"/>
  </r>
  <r>
    <n v="2195"/>
    <s v="MUJER"/>
    <n v="136001"/>
    <s v="ASALARIADO"/>
    <s v="SECTOR PRIVADO"/>
    <s v="SI"/>
    <s v="NO"/>
    <x v="0"/>
    <n v="52"/>
    <n v="-0.64307242580257784"/>
    <b v="0"/>
    <n v="0.71236311755666615"/>
    <b v="0"/>
    <n v="136001"/>
    <x v="0"/>
    <n v="52"/>
  </r>
  <r>
    <n v="2196"/>
    <s v="MUJER"/>
    <n v="1002612"/>
    <s v="PENSIONADOS EN SU PROPIO SISTEMA"/>
    <s v="SECTOR PUBLICO"/>
    <s v="SI"/>
    <s v="NO"/>
    <x v="0"/>
    <n v="63"/>
    <n v="0.42549528818394972"/>
    <b v="0"/>
    <n v="1.4886917484051787"/>
    <b v="0"/>
    <n v="1002612"/>
    <x v="1"/>
    <n v="63"/>
  </r>
  <r>
    <n v="2197"/>
    <s v="HOMBRE"/>
    <n v="543686"/>
    <s v="ASALARIADO"/>
    <s v="SECTOR PUBLICO"/>
    <s v="SI"/>
    <s v="NO"/>
    <x v="1"/>
    <n v="49"/>
    <n v="-0.14037971999039972"/>
    <b v="0"/>
    <n v="0.50063712732525367"/>
    <b v="0"/>
    <n v="543686"/>
    <x v="0"/>
    <n v="49"/>
  </r>
  <r>
    <n v="2198"/>
    <s v="HOMBRE"/>
    <n v="187645.6"/>
    <s v="ASALARIADO"/>
    <s v="SECTOR PRIVADO"/>
    <s v="SI"/>
    <s v="NO"/>
    <x v="0"/>
    <n v="47"/>
    <n v="-0.57939246771094433"/>
    <b v="0"/>
    <n v="0.35948646717097865"/>
    <b v="0"/>
    <n v="187645.6"/>
    <x v="0"/>
    <n v="47"/>
  </r>
  <r>
    <n v="2199"/>
    <s v="HOMBRE"/>
    <n v="837414"/>
    <s v="TRABAJADOR INDEPENDIENTE"/>
    <s v="SECTOR PRIVADO"/>
    <s v="SI"/>
    <s v="NO"/>
    <x v="0"/>
    <n v="64"/>
    <n v="0.22179922476547664"/>
    <b v="0"/>
    <n v="1.5592670784823162"/>
    <b v="0"/>
    <n v="837414"/>
    <x v="3"/>
    <n v="64"/>
  </r>
  <r>
    <n v="2200"/>
    <s v="HOMBRE"/>
    <n v="140978.96"/>
    <s v="ASALARIADO"/>
    <s v="SECTOR PRIVADO"/>
    <s v="SI"/>
    <s v="NO"/>
    <x v="0"/>
    <n v="46"/>
    <n v="-0.63693439231636961"/>
    <b v="0"/>
    <n v="0.28891113709384114"/>
    <b v="0"/>
    <n v="140978.96"/>
    <x v="0"/>
    <n v="46"/>
  </r>
  <r>
    <n v="2201"/>
    <s v="HOMBRE"/>
    <n v="297046"/>
    <s v="ASEGURADO VOLUNTARIO"/>
    <s v="SECTOR PRIVADO"/>
    <s v="SI"/>
    <s v="SI"/>
    <x v="1"/>
    <n v="37"/>
    <n v="-0.44449718558642509"/>
    <b v="0"/>
    <n v="-0.3462668336003964"/>
    <b v="0"/>
    <n v="297046"/>
    <x v="2"/>
    <n v="37"/>
  </r>
  <r>
    <n v="2202"/>
    <s v="MUJER"/>
    <n v="376750"/>
    <s v="ASALARIADO"/>
    <s v="SECTOR PRIVADO"/>
    <s v="SI"/>
    <s v="NO"/>
    <x v="0"/>
    <n v="24"/>
    <n v="-0.3462188103112645"/>
    <b v="0"/>
    <n v="-1.263746124603184"/>
    <b v="0"/>
    <n v="376750"/>
    <x v="0"/>
    <n v="24"/>
  </r>
  <r>
    <n v="2203"/>
    <s v="HOMBRE"/>
    <n v="50000"/>
    <s v="ASALARIADO"/>
    <s v="SECTOR PRIVADO"/>
    <s v="SI"/>
    <s v="SI"/>
    <x v="0"/>
    <n v="34"/>
    <n v="-0.7491152662125834"/>
    <b v="0"/>
    <n v="-0.55799282383180893"/>
    <b v="0"/>
    <n v="50000"/>
    <x v="0"/>
    <n v="34"/>
  </r>
  <r>
    <n v="2204"/>
    <s v="MUJER"/>
    <n v="278030"/>
    <s v="CONVENIOS ESPECIALES DE TRABAJADORES INDEPENDIENTES"/>
    <s v="SECTOR PRIVADO"/>
    <s v="SI"/>
    <s v="NO"/>
    <x v="0"/>
    <n v="51"/>
    <n v="-0.46794471123422759"/>
    <b v="0"/>
    <n v="0.64178778747952869"/>
    <b v="0"/>
    <n v="278030"/>
    <x v="4"/>
    <n v="51"/>
  </r>
  <r>
    <n v="2205"/>
    <s v="HOMBRE"/>
    <n v="305704"/>
    <s v="ASEGURADO VOLUNTARIO"/>
    <s v="SECTOR PRIVADO"/>
    <s v="NO"/>
    <s v="NO"/>
    <x v="0"/>
    <n v="40"/>
    <n v="-0.433821508416743"/>
    <b v="0"/>
    <n v="-0.13454084336898386"/>
    <b v="0"/>
    <n v="305704"/>
    <x v="2"/>
    <n v="40"/>
  </r>
  <r>
    <n v="2206"/>
    <s v="MUJER"/>
    <n v="719271.8"/>
    <s v="PENSIONADOS EN SU PROPIO SISTEMA"/>
    <s v="SECTOR PUBLICO"/>
    <s v="SI"/>
    <s v="NO"/>
    <x v="0"/>
    <n v="81"/>
    <n v="7.6124936556188863E-2"/>
    <b v="0"/>
    <n v="2.759047689793654"/>
    <b v="1"/>
    <n v="719271.8"/>
    <x v="1"/>
    <n v="81"/>
  </r>
  <r>
    <n v="2207"/>
    <s v="MUJER"/>
    <n v="1111989"/>
    <s v="ASALARIADO"/>
    <s v="SECTOR PUBLICO"/>
    <s v="SI"/>
    <s v="NO"/>
    <x v="1"/>
    <n v="53"/>
    <n v="0.56036171712692917"/>
    <b v="0"/>
    <n v="0.78293844763380371"/>
    <b v="0"/>
    <n v="1111989"/>
    <x v="0"/>
    <n v="53"/>
  </r>
  <r>
    <n v="2208"/>
    <s v="MUJER"/>
    <n v="1214632"/>
    <s v="ASALARIADO"/>
    <s v="SECTOR PUBLICO"/>
    <s v="SI"/>
    <s v="NO"/>
    <x v="1"/>
    <n v="57"/>
    <n v="0.68692484160460043"/>
    <b v="0"/>
    <n v="1.0652397679423538"/>
    <b v="0"/>
    <n v="1214632"/>
    <x v="0"/>
    <n v="57"/>
  </r>
  <r>
    <n v="2209"/>
    <s v="MUJER"/>
    <n v="550000"/>
    <s v="ASALARIADO"/>
    <s v="SECTOR PRIVADO"/>
    <s v="SI"/>
    <s v="NO"/>
    <x v="0"/>
    <n v="31"/>
    <n v="-0.13259429314247032"/>
    <b v="0"/>
    <n v="-0.7697188140632214"/>
    <b v="0"/>
    <n v="550000"/>
    <x v="0"/>
    <n v="31"/>
  </r>
  <r>
    <n v="2210"/>
    <s v="HOMBRE"/>
    <n v="721187.76"/>
    <s v="ASALARIADO"/>
    <s v="SECTOR PUBLICO"/>
    <s v="SI"/>
    <s v="NO"/>
    <x v="0"/>
    <n v="49"/>
    <n v="7.8487395603315649E-2"/>
    <b v="0"/>
    <n v="0.50063712732525367"/>
    <b v="0"/>
    <n v="721187.76"/>
    <x v="0"/>
    <n v="49"/>
  </r>
  <r>
    <n v="2211"/>
    <s v="HOMBRE"/>
    <n v="333500"/>
    <s v="ASALARIADO"/>
    <s v="SECTOR PRIVADO"/>
    <s v="SI"/>
    <s v="NO"/>
    <x v="0"/>
    <n v="41"/>
    <n v="-0.39954787448182927"/>
    <b v="0"/>
    <n v="-6.3965513291846368E-2"/>
    <b v="0"/>
    <n v="333500"/>
    <x v="0"/>
    <n v="41"/>
  </r>
  <r>
    <n v="2212"/>
    <s v="HOMBRE"/>
    <n v="1371326"/>
    <s v="ASALARIADO"/>
    <s v="SECTOR PUBLICO"/>
    <s v="SI"/>
    <s v="NO"/>
    <x v="0"/>
    <n v="51"/>
    <n v="0.88013511631309704"/>
    <b v="0"/>
    <n v="0.64178778747952869"/>
    <b v="0"/>
    <n v="1371326"/>
    <x v="0"/>
    <n v="51"/>
  </r>
  <r>
    <n v="2213"/>
    <s v="MUJER"/>
    <n v="619970"/>
    <s v="TRABAJADOR INDEPENDIENTE"/>
    <s v="SECTOR PRIVADO"/>
    <s v="SI"/>
    <s v="NO"/>
    <x v="0"/>
    <n v="53"/>
    <n v="-4.6318348171038699E-2"/>
    <b v="0"/>
    <n v="0.78293844763380371"/>
    <b v="0"/>
    <n v="619970"/>
    <x v="3"/>
    <n v="53"/>
  </r>
  <r>
    <n v="2214"/>
    <s v="HOMBRE"/>
    <n v="361811"/>
    <s v="TRABAJADOR INDEPENDIENTE"/>
    <s v="SECTOR PRIVADO"/>
    <s v="SI"/>
    <s v="NO"/>
    <x v="1"/>
    <n v="44"/>
    <n v="-0.36463922394465331"/>
    <b v="0"/>
    <n v="0.14776047693956615"/>
    <b v="0"/>
    <n v="361811"/>
    <x v="3"/>
    <n v="44"/>
  </r>
  <r>
    <n v="2215"/>
    <s v="MUJER"/>
    <n v="2329738.04"/>
    <s v="ASALARIADO"/>
    <s v="SECTOR PUBLICO"/>
    <s v="SI"/>
    <s v="NO"/>
    <x v="0"/>
    <n v="59"/>
    <n v="2.0618973633189213"/>
    <b v="1"/>
    <n v="1.2063904280966287"/>
    <b v="0"/>
    <n v="2329738.04"/>
    <x v="0"/>
    <n v="59"/>
  </r>
  <r>
    <n v="2216"/>
    <s v="MUJER"/>
    <n v="343085"/>
    <s v="TRABAJADOR INDEPENDIENTE"/>
    <s v="SECTOR PRIVADO"/>
    <s v="SI"/>
    <s v="NO"/>
    <x v="0"/>
    <n v="42"/>
    <n v="-0.38772916742807523"/>
    <b v="0"/>
    <n v="6.6098167852911317E-3"/>
    <b v="0"/>
    <n v="343085"/>
    <x v="3"/>
    <n v="42"/>
  </r>
  <r>
    <n v="2217"/>
    <s v="MUJER"/>
    <n v="1029228"/>
    <s v="ASALARIADO"/>
    <s v="SECTOR PUBLICO"/>
    <s v="SI"/>
    <s v="NO"/>
    <x v="0"/>
    <n v="38"/>
    <n v="0.45831393262241799"/>
    <b v="0"/>
    <n v="-0.27569150352325889"/>
    <b v="0"/>
    <n v="1029228"/>
    <x v="0"/>
    <n v="38"/>
  </r>
  <r>
    <n v="2218"/>
    <s v="MUJER"/>
    <n v="2725702"/>
    <s v="ASALARIADO"/>
    <s v="SECTOR PUBLICO"/>
    <s v="SI"/>
    <s v="NO"/>
    <x v="0"/>
    <n v="55"/>
    <n v="2.5501375351587119"/>
    <b v="1"/>
    <n v="0.92408910778807873"/>
    <b v="0"/>
    <n v="2725702"/>
    <x v="0"/>
    <n v="55"/>
  </r>
  <r>
    <n v="2219"/>
    <s v="HOMBRE"/>
    <n v="297046"/>
    <s v="ASEGURADO VOLUNTARIO"/>
    <s v="SECTOR PRIVADO"/>
    <s v="SI"/>
    <s v="NO"/>
    <x v="1"/>
    <n v="28"/>
    <n v="-0.44449718558642509"/>
    <b v="0"/>
    <n v="-0.98144480429463388"/>
    <b v="0"/>
    <n v="297046"/>
    <x v="2"/>
    <n v="28"/>
  </r>
  <r>
    <n v="2220"/>
    <s v="HOMBRE"/>
    <n v="807000"/>
    <s v="ASALARIADO"/>
    <s v="SECTOR PRIVADO"/>
    <s v="SI"/>
    <s v="NO"/>
    <x v="0"/>
    <n v="36"/>
    <n v="0.18429748701556781"/>
    <b v="0"/>
    <n v="-0.41684216367753391"/>
    <b v="0"/>
    <n v="807000"/>
    <x v="0"/>
    <n v="36"/>
  </r>
  <r>
    <n v="2221"/>
    <s v="HOMBRE"/>
    <n v="299647"/>
    <s v="ASEGURADO VOLUNTARIO"/>
    <s v="SECTOR PRIVADO"/>
    <s v="SI"/>
    <s v="NO"/>
    <x v="0"/>
    <n v="88"/>
    <n v="-0.44129004348451434"/>
    <b v="0"/>
    <n v="3.2530750003336162"/>
    <b v="1"/>
    <n v="299647"/>
    <x v="2"/>
    <n v="88"/>
  </r>
  <r>
    <n v="2222"/>
    <s v="MUJER"/>
    <n v="370090"/>
    <s v="TRABAJADOR INDEPENDIENTE"/>
    <s v="SECTOR PRIVADO"/>
    <s v="SI"/>
    <s v="NO"/>
    <x v="0"/>
    <n v="63"/>
    <n v="-0.35443086967255838"/>
    <b v="0"/>
    <n v="1.4886917484051787"/>
    <b v="0"/>
    <n v="370090"/>
    <x v="3"/>
    <n v="63"/>
  </r>
  <r>
    <n v="2223"/>
    <s v="HOMBRE"/>
    <n v="263208.75"/>
    <s v="ASALARIADO"/>
    <s v="SECTOR PRIVADO"/>
    <s v="SI"/>
    <s v="NO"/>
    <x v="0"/>
    <n v="25"/>
    <n v="-0.48621993417845843"/>
    <b v="0"/>
    <n v="-1.1931707945260464"/>
    <b v="0"/>
    <n v="263208.75"/>
    <x v="0"/>
    <n v="25"/>
  </r>
  <r>
    <n v="2224"/>
    <s v="MUJER"/>
    <n v="343050"/>
    <s v="ASALARIADO"/>
    <s v="SECTOR PUBLICO"/>
    <s v="SI"/>
    <s v="NO"/>
    <x v="0"/>
    <n v="34"/>
    <n v="-0.3877723238961901"/>
    <b v="0"/>
    <n v="-0.55799282383180893"/>
    <b v="0"/>
    <n v="343050"/>
    <x v="0"/>
    <n v="34"/>
  </r>
  <r>
    <n v="2225"/>
    <s v="HOMBRE"/>
    <n v="848107"/>
    <s v="ASALARIADO"/>
    <s v="SECTOR PUBLICO"/>
    <s v="SI"/>
    <s v="NO"/>
    <x v="0"/>
    <n v="40"/>
    <n v="0.23498414229555406"/>
    <b v="0"/>
    <n v="-0.13454084336898386"/>
    <b v="0"/>
    <n v="848107"/>
    <x v="0"/>
    <n v="40"/>
  </r>
  <r>
    <n v="2226"/>
    <s v="MUJER"/>
    <n v="668166.67000000004"/>
    <s v="ASALARIADO"/>
    <s v="SECTOR PUBLICO"/>
    <s v="SI"/>
    <s v="NO"/>
    <x v="0"/>
    <n v="34"/>
    <n v="1.3110167603239607E-2"/>
    <b v="0"/>
    <n v="-0.55799282383180893"/>
    <b v="0"/>
    <n v="668166.67000000004"/>
    <x v="0"/>
    <n v="34"/>
  </r>
  <r>
    <n v="2227"/>
    <s v="HOMBRE"/>
    <n v="992801.25"/>
    <s v="ASALARIADO"/>
    <s v="SECTOR PRIVADO"/>
    <s v="SI"/>
    <s v="NO"/>
    <x v="0"/>
    <n v="27"/>
    <n v="0.41339822191085451"/>
    <b v="0"/>
    <n v="-1.0520201343717714"/>
    <b v="0"/>
    <n v="992801.25"/>
    <x v="0"/>
    <n v="27"/>
  </r>
  <r>
    <n v="2228"/>
    <s v="HOMBRE"/>
    <n v="87475"/>
    <s v="ASALARIADO"/>
    <s v="SECTOR PRIVADO"/>
    <s v="SI"/>
    <s v="NO"/>
    <x v="0"/>
    <n v="53"/>
    <n v="-0.70290701928097843"/>
    <b v="0"/>
    <n v="0.78293844763380371"/>
    <b v="0"/>
    <n v="87475"/>
    <x v="0"/>
    <n v="53"/>
  </r>
  <r>
    <n v="2229"/>
    <s v="MUJER"/>
    <n v="404467"/>
    <s v="ASEGURADO VOLUNTARIO"/>
    <s v="SECTOR PRIVADO"/>
    <s v="SI"/>
    <s v="NO"/>
    <x v="0"/>
    <n v="61"/>
    <n v="-0.31204258669009582"/>
    <b v="0"/>
    <n v="1.3475410882509038"/>
    <b v="0"/>
    <n v="404467"/>
    <x v="2"/>
    <n v="61"/>
  </r>
  <r>
    <n v="2230"/>
    <s v="HOMBRE"/>
    <n v="1038228.44"/>
    <s v="ASALARIADO"/>
    <s v="SECTOR PUBLICO"/>
    <s v="SI"/>
    <s v="NO"/>
    <x v="0"/>
    <n v="37"/>
    <n v="0.46941185267613622"/>
    <b v="0"/>
    <n v="-0.3462668336003964"/>
    <b v="0"/>
    <n v="1038228.44"/>
    <x v="0"/>
    <n v="37"/>
  </r>
  <r>
    <n v="2231"/>
    <s v="MUJER"/>
    <n v="297719"/>
    <s v="ASEGURADO VOLUNTARIO"/>
    <s v="SECTOR PRIVADO"/>
    <s v="SI"/>
    <s v="NO"/>
    <x v="0"/>
    <n v="30"/>
    <n v="-0.44366734835667271"/>
    <b v="0"/>
    <n v="-0.84029414414035897"/>
    <b v="0"/>
    <n v="297719"/>
    <x v="2"/>
    <n v="30"/>
  </r>
  <r>
    <n v="2232"/>
    <s v="MUJER"/>
    <n v="329950"/>
    <s v="TRABAJADOR INDEPENDIENTE"/>
    <s v="SECTOR PRIVADO"/>
    <s v="SI"/>
    <s v="NO"/>
    <x v="0"/>
    <n v="52"/>
    <n v="-0.40392517339062706"/>
    <b v="0"/>
    <n v="0.71236311755666615"/>
    <b v="0"/>
    <n v="329950"/>
    <x v="3"/>
    <n v="52"/>
  </r>
  <r>
    <n v="2233"/>
    <s v="MUJER"/>
    <n v="1813790.96"/>
    <s v="ASALARIADO"/>
    <s v="SECTOR PRIVADO"/>
    <s v="SI"/>
    <s v="NO"/>
    <x v="0"/>
    <n v="35"/>
    <n v="1.4257129716903543"/>
    <b v="0"/>
    <n v="-0.48741749375467142"/>
    <b v="0"/>
    <n v="1813790.96"/>
    <x v="0"/>
    <n v="35"/>
  </r>
  <r>
    <n v="2234"/>
    <s v="HOMBRE"/>
    <n v="639148"/>
    <s v="TRABAJADOR INDEPENDIENTE"/>
    <s v="SECTOR PRIVADO"/>
    <s v="SI"/>
    <s v="NO"/>
    <x v="1"/>
    <n v="61"/>
    <n v="-2.267106972796144E-2"/>
    <b v="0"/>
    <n v="1.3475410882509038"/>
    <b v="0"/>
    <n v="639148"/>
    <x v="3"/>
    <n v="61"/>
  </r>
  <r>
    <n v="2235"/>
    <s v="HOMBRE"/>
    <n v="1080638"/>
    <s v="ASALARIADO"/>
    <s v="SECTOR PUBLICO"/>
    <s v="SI"/>
    <s v="NO"/>
    <x v="0"/>
    <n v="37"/>
    <n v="0.52170461907348697"/>
    <b v="0"/>
    <n v="-0.3462668336003964"/>
    <b v="0"/>
    <n v="1080638"/>
    <x v="0"/>
    <n v="37"/>
  </r>
  <r>
    <n v="2236"/>
    <s v="MUJER"/>
    <n v="784000.75"/>
    <s v="ASALARIADO"/>
    <s v="SECTOR PUBLICO"/>
    <s v="SI"/>
    <s v="NO"/>
    <x v="0"/>
    <n v="42"/>
    <n v="0.1559384470358022"/>
    <b v="0"/>
    <n v="6.6098167852911317E-3"/>
    <b v="0"/>
    <n v="784000.75"/>
    <x v="0"/>
    <n v="42"/>
  </r>
  <r>
    <n v="2237"/>
    <s v="MUJER"/>
    <n v="635827.4"/>
    <s v="PENSIONADOS EN SU PROPIO SISTEMA"/>
    <s v="SECTOR PUBLICO"/>
    <s v="SI"/>
    <s v="NO"/>
    <x v="0"/>
    <n v="64"/>
    <n v="-2.6765508814314647E-2"/>
    <b v="0"/>
    <n v="1.5592670784823162"/>
    <b v="0"/>
    <n v="635827.4"/>
    <x v="1"/>
    <n v="64"/>
  </r>
  <r>
    <n v="2238"/>
    <s v="MUJER"/>
    <n v="278030"/>
    <s v="CONVENIOS ESPECIALES DE TRABAJADORES INDEPENDIENTES"/>
    <s v="SECTOR PRIVADO"/>
    <s v="SI"/>
    <s v="NO"/>
    <x v="0"/>
    <n v="89"/>
    <n v="-0.46794471123422759"/>
    <b v="0"/>
    <n v="3.3236503304107536"/>
    <b v="1"/>
    <n v="278030"/>
    <x v="4"/>
    <n v="89"/>
  </r>
  <r>
    <n v="2239"/>
    <s v="MUJER"/>
    <n v="627774.12"/>
    <s v="ASALARIADO"/>
    <s v="SECTOR PRIVADO"/>
    <s v="SI"/>
    <s v="NO"/>
    <x v="0"/>
    <n v="35"/>
    <n v="-3.6695540858326839E-2"/>
    <b v="0"/>
    <n v="-0.48741749375467142"/>
    <b v="0"/>
    <n v="627774.12"/>
    <x v="0"/>
    <n v="35"/>
  </r>
  <r>
    <n v="2240"/>
    <s v="HOMBRE"/>
    <n v="450000"/>
    <s v="ASALARIADO"/>
    <s v="SECTOR PRIVADO"/>
    <s v="SI"/>
    <s v="NO"/>
    <x v="0"/>
    <n v="58"/>
    <n v="-0.25589848775649293"/>
    <b v="0"/>
    <n v="1.1358150980194912"/>
    <b v="0"/>
    <n v="450000"/>
    <x v="0"/>
    <n v="58"/>
  </r>
  <r>
    <n v="2241"/>
    <s v="HOMBRE"/>
    <n v="320000"/>
    <s v="ASALARIADO"/>
    <s v="SECTOR PRIVADO"/>
    <s v="SI"/>
    <s v="NO"/>
    <x v="0"/>
    <n v="31"/>
    <n v="-0.41619394075472232"/>
    <b v="0"/>
    <n v="-0.7697188140632214"/>
    <b v="0"/>
    <n v="320000"/>
    <x v="0"/>
    <n v="31"/>
  </r>
  <r>
    <n v="2242"/>
    <s v="HOMBRE"/>
    <n v="407782"/>
    <s v="ASALARIADO"/>
    <s v="SECTOR PRIVADO"/>
    <s v="SI"/>
    <s v="NO"/>
    <x v="0"/>
    <n v="22"/>
    <n v="-0.30795505263864098"/>
    <b v="0"/>
    <n v="-1.4048967847574589"/>
    <b v="0"/>
    <n v="407782"/>
    <x v="0"/>
    <n v="22"/>
  </r>
  <r>
    <n v="2243"/>
    <s v="MUJER"/>
    <n v="297045"/>
    <s v="TRABAJADOR INDEPENDIENTE"/>
    <s v="SECTOR PRIVADO"/>
    <s v="SI"/>
    <s v="NO"/>
    <x v="0"/>
    <n v="66"/>
    <n v="-0.44449841862837125"/>
    <b v="0"/>
    <n v="1.7004177386365913"/>
    <b v="0"/>
    <n v="297045"/>
    <x v="3"/>
    <n v="66"/>
  </r>
  <r>
    <n v="2244"/>
    <s v="HOMBRE"/>
    <n v="430434"/>
    <s v="ASALARIADO"/>
    <s v="SECTOR PRIVADO"/>
    <s v="SI"/>
    <s v="NO"/>
    <x v="1"/>
    <n v="28"/>
    <n v="-0.28002418647467259"/>
    <b v="0"/>
    <n v="-0.98144480429463388"/>
    <b v="0"/>
    <n v="430434"/>
    <x v="0"/>
    <n v="28"/>
  </r>
  <r>
    <n v="2245"/>
    <s v="HOMBRE"/>
    <n v="476646.28"/>
    <s v="ASALARIADO"/>
    <s v="SECTOR PRIVADO"/>
    <s v="SI"/>
    <s v="NO"/>
    <x v="0"/>
    <n v="29"/>
    <n v="-0.2230425068078955"/>
    <b v="0"/>
    <n v="-0.91086947421749642"/>
    <b v="0"/>
    <n v="476646.28"/>
    <x v="0"/>
    <n v="29"/>
  </r>
  <r>
    <n v="2246"/>
    <s v="MUJER"/>
    <n v="1566842"/>
    <s v="ASALARIADO"/>
    <s v="SECTOR PUBLICO"/>
    <s v="SI"/>
    <s v="NO"/>
    <x v="0"/>
    <n v="59"/>
    <n v="1.1212145454546496"/>
    <b v="0"/>
    <n v="1.2063904280966287"/>
    <b v="0"/>
    <n v="1566842"/>
    <x v="0"/>
    <n v="59"/>
  </r>
  <r>
    <n v="2247"/>
    <s v="MUJER"/>
    <n v="868869.23"/>
    <s v="ASALARIADO"/>
    <s v="SECTOR PRIVADO"/>
    <s v="SI"/>
    <s v="NO"/>
    <x v="0"/>
    <n v="40"/>
    <n v="0.26058484278096505"/>
    <b v="0"/>
    <n v="-0.13454084336898386"/>
    <b v="0"/>
    <n v="868869.23"/>
    <x v="0"/>
    <n v="40"/>
  </r>
  <r>
    <n v="2248"/>
    <s v="MUJER"/>
    <n v="306400"/>
    <s v="ASALARIADO"/>
    <s v="SECTOR PRIVADO"/>
    <s v="SI"/>
    <s v="NO"/>
    <x v="0"/>
    <n v="61"/>
    <n v="-0.43296331122222942"/>
    <b v="0"/>
    <n v="1.3475410882509038"/>
    <b v="0"/>
    <n v="306400"/>
    <x v="0"/>
    <n v="61"/>
  </r>
  <r>
    <n v="2249"/>
    <s v="HOMBRE"/>
    <n v="408800"/>
    <s v="ASALARIADO"/>
    <s v="SECTOR PRIVADO"/>
    <s v="SI"/>
    <s v="NO"/>
    <x v="0"/>
    <n v="39"/>
    <n v="-0.30669981593747025"/>
    <b v="0"/>
    <n v="-0.20511617344612137"/>
    <b v="0"/>
    <n v="408800"/>
    <x v="0"/>
    <n v="39"/>
  </r>
  <r>
    <n v="2250"/>
    <s v="HOMBRE"/>
    <n v="467167.61"/>
    <s v="ASALARIADO"/>
    <s v="SECTOR PUBLICO"/>
    <s v="SI"/>
    <s v="SI"/>
    <x v="0"/>
    <n v="46"/>
    <n v="-0.23473010451151655"/>
    <b v="0"/>
    <n v="0.28891113709384114"/>
    <b v="0"/>
    <n v="467167.61"/>
    <x v="0"/>
    <n v="46"/>
  </r>
  <r>
    <n v="2251"/>
    <s v="MUJER"/>
    <n v="376344"/>
    <s v="ASALARIADO"/>
    <s v="SECTOR PRIVADO"/>
    <s v="SI"/>
    <s v="NO"/>
    <x v="0"/>
    <n v="39"/>
    <n v="-0.34671942534139744"/>
    <b v="0"/>
    <n v="-0.20511617344612137"/>
    <b v="0"/>
    <n v="376344"/>
    <x v="0"/>
    <n v="39"/>
  </r>
  <r>
    <n v="2252"/>
    <s v="HOMBRE"/>
    <n v="327264"/>
    <s v="ASALARIADO"/>
    <s v="SECTOR PUBLICO"/>
    <s v="SI"/>
    <s v="NO"/>
    <x v="0"/>
    <n v="32"/>
    <n v="-0.40723712405795975"/>
    <b v="0"/>
    <n v="-0.69914348398608395"/>
    <b v="0"/>
    <n v="327264"/>
    <x v="0"/>
    <n v="32"/>
  </r>
  <r>
    <n v="2253"/>
    <s v="HOMBRE"/>
    <n v="750000"/>
    <s v="ASALARIADO"/>
    <s v="SECTOR PRIVADO"/>
    <s v="SI"/>
    <s v="NO"/>
    <x v="0"/>
    <n v="55"/>
    <n v="0.1140140960855749"/>
    <b v="0"/>
    <n v="0.92408910778807873"/>
    <b v="0"/>
    <n v="750000"/>
    <x v="0"/>
    <n v="55"/>
  </r>
  <r>
    <n v="2254"/>
    <s v="HOMBRE"/>
    <n v="423289"/>
    <s v="TRABAJADOR INDEPENDIENTE"/>
    <s v="SECTOR PRIVADO"/>
    <s v="SI"/>
    <s v="NO"/>
    <x v="0"/>
    <n v="59"/>
    <n v="-0.2888342711798445"/>
    <b v="0"/>
    <n v="1.2063904280966287"/>
    <b v="0"/>
    <n v="423289"/>
    <x v="3"/>
    <n v="59"/>
  </r>
  <r>
    <n v="2255"/>
    <s v="MUJER"/>
    <n v="619506.39"/>
    <s v="ASALARIADO"/>
    <s v="SECTOR PUBLICO"/>
    <s v="SI"/>
    <s v="NO"/>
    <x v="0"/>
    <n v="34"/>
    <n v="-4.6889998747688753E-2"/>
    <b v="0"/>
    <n v="-0.55799282383180893"/>
    <b v="0"/>
    <n v="619506.39"/>
    <x v="0"/>
    <n v="34"/>
  </r>
  <r>
    <n v="2256"/>
    <s v="MUJER"/>
    <n v="465179.89"/>
    <s v="ASALARIADO"/>
    <s v="SECTOR PRIVADO"/>
    <s v="SI"/>
    <s v="NO"/>
    <x v="0"/>
    <n v="39"/>
    <n v="-0.23718104664869835"/>
    <b v="0"/>
    <n v="-0.20511617344612137"/>
    <b v="0"/>
    <n v="465179.89"/>
    <x v="0"/>
    <n v="39"/>
  </r>
  <r>
    <n v="2257"/>
    <s v="HOMBRE"/>
    <n v="562152.61"/>
    <s v="ASALARIADO"/>
    <s v="SECTOR PUBLICO"/>
    <s v="SI"/>
    <s v="NO"/>
    <x v="0"/>
    <n v="38"/>
    <n v="-0.11760961525738717"/>
    <b v="0"/>
    <n v="-0.27569150352325889"/>
    <b v="0"/>
    <n v="562152.61"/>
    <x v="0"/>
    <n v="38"/>
  </r>
  <r>
    <n v="2258"/>
    <s v="HOMBRE"/>
    <n v="811421.65"/>
    <s v="ASALARIADO"/>
    <s v="SECTOR PUBLICO"/>
    <s v="SI"/>
    <s v="NO"/>
    <x v="0"/>
    <n v="32"/>
    <n v="0.18974956693671877"/>
    <b v="0"/>
    <n v="-0.69914348398608395"/>
    <b v="0"/>
    <n v="811421.65"/>
    <x v="0"/>
    <n v="32"/>
  </r>
  <r>
    <n v="2259"/>
    <s v="MUJER"/>
    <n v="338933.34"/>
    <s v="ASALARIADO"/>
    <s v="SECTOR PRIVADO"/>
    <s v="SI"/>
    <s v="NO"/>
    <x v="0"/>
    <n v="27"/>
    <n v="-0.3928483383541877"/>
    <b v="0"/>
    <n v="-1.0520201343717714"/>
    <b v="0"/>
    <n v="338933.34"/>
    <x v="0"/>
    <n v="27"/>
  </r>
  <r>
    <n v="2260"/>
    <s v="MUJER"/>
    <n v="100000"/>
    <s v="ASALARIADO"/>
    <s v="SECTOR PRIVADO"/>
    <s v="SI"/>
    <s v="NO"/>
    <x v="0"/>
    <n v="29"/>
    <n v="-0.68746316890557213"/>
    <b v="0"/>
    <n v="-0.91086947421749642"/>
    <b v="0"/>
    <n v="100000"/>
    <x v="0"/>
    <n v="29"/>
  </r>
  <r>
    <n v="2261"/>
    <s v="HOMBRE"/>
    <n v="697648"/>
    <s v="ASALARIADO"/>
    <s v="SECTOR PRIVADO"/>
    <s v="SI"/>
    <s v="NO"/>
    <x v="0"/>
    <n v="61"/>
    <n v="4.9461884121241785E-2"/>
    <b v="0"/>
    <n v="1.3475410882509038"/>
    <b v="0"/>
    <n v="697648"/>
    <x v="0"/>
    <n v="61"/>
  </r>
  <r>
    <n v="2262"/>
    <s v="HOMBRE"/>
    <n v="377498"/>
    <s v="TRABAJADOR INDEPENDIENTE"/>
    <s v="SECTOR PRIVADO"/>
    <s v="SI"/>
    <s v="NO"/>
    <x v="0"/>
    <n v="37"/>
    <n v="-0.34529649493555159"/>
    <b v="0"/>
    <n v="-0.3462668336003964"/>
    <b v="0"/>
    <n v="377498"/>
    <x v="3"/>
    <n v="37"/>
  </r>
  <r>
    <n v="2263"/>
    <s v="HOMBRE"/>
    <n v="308750"/>
    <s v="ASALARIADO"/>
    <s v="SECTOR PRIVADO"/>
    <s v="SI"/>
    <s v="NO"/>
    <x v="1"/>
    <n v="35"/>
    <n v="-0.43006566264879986"/>
    <b v="0"/>
    <n v="-0.48741749375467142"/>
    <b v="0"/>
    <n v="308750"/>
    <x v="0"/>
    <n v="35"/>
  </r>
  <r>
    <n v="2264"/>
    <s v="HOMBRE"/>
    <n v="451354.46"/>
    <s v="ASALARIADO"/>
    <s v="SECTOR PRIVADO"/>
    <s v="SI"/>
    <s v="NO"/>
    <x v="0"/>
    <n v="58"/>
    <n v="-0.25422838176212381"/>
    <b v="0"/>
    <n v="1.1358150980194912"/>
    <b v="0"/>
    <n v="451354.46"/>
    <x v="0"/>
    <n v="58"/>
  </r>
  <r>
    <n v="2265"/>
    <s v="HOMBRE"/>
    <n v="455001.5"/>
    <s v="ASALARIADO"/>
    <s v="SECTOR PRIVADO"/>
    <s v="SI"/>
    <s v="NO"/>
    <x v="0"/>
    <n v="20"/>
    <n v="-0.24973142846287261"/>
    <b v="0"/>
    <n v="-1.5460474449117341"/>
    <b v="0"/>
    <n v="455001.5"/>
    <x v="0"/>
    <n v="20"/>
  </r>
  <r>
    <n v="2266"/>
    <s v="MUJER"/>
    <n v="994882.5"/>
    <s v="ASALARIADO"/>
    <s v="SECTOR PRIVADO"/>
    <s v="SI"/>
    <s v="NO"/>
    <x v="0"/>
    <n v="50"/>
    <n v="0.41596449046125883"/>
    <b v="0"/>
    <n v="0.57121245740239113"/>
    <b v="0"/>
    <n v="994882.5"/>
    <x v="0"/>
    <n v="50"/>
  </r>
  <r>
    <n v="2267"/>
    <s v="HOMBRE"/>
    <n v="509509"/>
    <s v="TRABAJADOR INDEPENDIENTE"/>
    <s v="SECTOR PRIVADO"/>
    <s v="SI"/>
    <s v="SI"/>
    <x v="1"/>
    <n v="59"/>
    <n v="-0.18252139458363423"/>
    <b v="0"/>
    <n v="1.2063904280966287"/>
    <b v="0"/>
    <n v="509509"/>
    <x v="3"/>
    <n v="59"/>
  </r>
  <r>
    <n v="2268"/>
    <s v="HOMBRE"/>
    <n v="349920"/>
    <s v="ASALARIADO"/>
    <s v="SECTOR PRIVADO"/>
    <s v="SI"/>
    <s v="NO"/>
    <x v="0"/>
    <n v="34"/>
    <n v="-0.37930132572620678"/>
    <b v="0"/>
    <n v="-0.55799282383180893"/>
    <b v="0"/>
    <n v="349920"/>
    <x v="0"/>
    <n v="34"/>
  </r>
  <r>
    <n v="2269"/>
    <s v="HOMBRE"/>
    <n v="17760.8"/>
    <s v="ASALARIADO"/>
    <s v="SECTOR PRIVADO"/>
    <s v="SI"/>
    <s v="SI"/>
    <x v="0"/>
    <n v="29"/>
    <n v="-0.7888675521225873"/>
    <b v="0"/>
    <n v="-0.91086947421749642"/>
    <b v="0"/>
    <n v="17760.8"/>
    <x v="0"/>
    <n v="29"/>
  </r>
  <r>
    <n v="2270"/>
    <s v="MUJER"/>
    <n v="526736.80000000005"/>
    <s v="ASALARIADO"/>
    <s v="SECTOR PRIVADO"/>
    <s v="SI"/>
    <s v="NO"/>
    <x v="0"/>
    <n v="25"/>
    <n v="-0.16127879454391958"/>
    <b v="0"/>
    <n v="-1.1931707945260464"/>
    <b v="0"/>
    <n v="526736.80000000005"/>
    <x v="0"/>
    <n v="25"/>
  </r>
  <r>
    <n v="2271"/>
    <s v="HOMBRE"/>
    <n v="497155.33"/>
    <s v="ASALARIADO"/>
    <s v="SECTOR PRIVADO"/>
    <s v="SI"/>
    <s v="NO"/>
    <x v="0"/>
    <n v="27"/>
    <n v="-0.19775398788240833"/>
    <b v="0"/>
    <n v="-1.0520201343717714"/>
    <b v="0"/>
    <n v="497155.33"/>
    <x v="0"/>
    <n v="27"/>
  </r>
  <r>
    <n v="2272"/>
    <s v="MUJER"/>
    <n v="423675"/>
    <s v="ASALARIADO"/>
    <s v="SECTOR PRIVADO"/>
    <s v="SI"/>
    <s v="NO"/>
    <x v="0"/>
    <n v="26"/>
    <n v="-0.2883583169886344"/>
    <b v="0"/>
    <n v="-1.1225954644489089"/>
    <b v="0"/>
    <n v="423675"/>
    <x v="0"/>
    <n v="26"/>
  </r>
  <r>
    <n v="2273"/>
    <s v="HOMBRE"/>
    <n v="292387"/>
    <s v="ASEGURADO VOLUNTARIO"/>
    <s v="SECTOR PRIVADO"/>
    <s v="SI"/>
    <s v="SI"/>
    <x v="0"/>
    <n v="33"/>
    <n v="-0.45024192801349239"/>
    <b v="0"/>
    <n v="-0.62856815390894638"/>
    <b v="0"/>
    <n v="292387"/>
    <x v="2"/>
    <n v="33"/>
  </r>
  <r>
    <n v="2274"/>
    <s v="MUJER"/>
    <n v="430993"/>
    <s v="PENSIONADOS EN SU PROPIO SISTEMA"/>
    <s v="SECTOR PUBLICO"/>
    <s v="SI"/>
    <s v="NO"/>
    <x v="0"/>
    <n v="64"/>
    <n v="-0.27933491602678023"/>
    <b v="0"/>
    <n v="1.5592670784823162"/>
    <b v="0"/>
    <n v="430993"/>
    <x v="1"/>
    <n v="64"/>
  </r>
  <r>
    <n v="2275"/>
    <s v="HOMBRE"/>
    <n v="298000"/>
    <s v="ASALARIADO"/>
    <s v="SECTOR PRIVADO"/>
    <s v="SI"/>
    <s v="SI"/>
    <x v="0"/>
    <n v="42"/>
    <n v="-0.44332086356980732"/>
    <b v="0"/>
    <n v="6.6098167852911317E-3"/>
    <b v="0"/>
    <n v="298000"/>
    <x v="0"/>
    <n v="42"/>
  </r>
  <r>
    <n v="2276"/>
    <s v="HOMBRE"/>
    <n v="405063"/>
    <s v="TRABAJADOR INDEPENDIENTE"/>
    <s v="SECTOR PRIVADO"/>
    <s v="SI"/>
    <s v="SI"/>
    <x v="1"/>
    <n v="40"/>
    <n v="-0.31130769369019629"/>
    <b v="0"/>
    <n v="-0.13454084336898386"/>
    <b v="0"/>
    <n v="405063"/>
    <x v="3"/>
    <n v="40"/>
  </r>
  <r>
    <n v="2277"/>
    <s v="HOMBRE"/>
    <n v="1400000"/>
    <s v="ASALARIADO"/>
    <s v="SECTOR PRIVADO"/>
    <s v="SI"/>
    <s v="NO"/>
    <x v="0"/>
    <n v="30"/>
    <n v="0.91549136107672191"/>
    <b v="0"/>
    <n v="-0.84029414414035897"/>
    <b v="0"/>
    <n v="1400000"/>
    <x v="0"/>
    <n v="30"/>
  </r>
  <r>
    <n v="2278"/>
    <s v="MUJER"/>
    <n v="341602"/>
    <s v="TRABAJADOR INDEPENDIENTE"/>
    <s v="SECTOR PRIVADO"/>
    <s v="SI"/>
    <s v="NO"/>
    <x v="0"/>
    <n v="42"/>
    <n v="-0.38955776863420116"/>
    <b v="0"/>
    <n v="6.6098167852911317E-3"/>
    <b v="0"/>
    <n v="341602"/>
    <x v="3"/>
    <n v="42"/>
  </r>
  <r>
    <n v="2279"/>
    <s v="HOMBRE"/>
    <n v="915000"/>
    <s v="ASALARIADO"/>
    <s v="SECTOR PRIVADO"/>
    <s v="SI"/>
    <s v="NO"/>
    <x v="0"/>
    <n v="24"/>
    <n v="0.3174660171987122"/>
    <b v="0"/>
    <n v="-1.263746124603184"/>
    <b v="0"/>
    <n v="915000"/>
    <x v="0"/>
    <n v="24"/>
  </r>
  <r>
    <n v="2280"/>
    <s v="MUJER"/>
    <n v="339164.62"/>
    <s v="PENSIONADOS EN SU PROPIO SISTEMA"/>
    <s v="SECTOR PUBLICO"/>
    <s v="SI"/>
    <s v="NO"/>
    <x v="0"/>
    <n v="70"/>
    <n v="-0.39256316041288442"/>
    <b v="0"/>
    <n v="1.9827190589451413"/>
    <b v="1"/>
    <n v="339164.62"/>
    <x v="1"/>
    <n v="70"/>
  </r>
  <r>
    <n v="2281"/>
    <s v="HOMBRE"/>
    <n v="278030"/>
    <s v="CONVENIOS ESPECIALES DE TRABAJADORES INDEPENDIENTES"/>
    <s v="SECTOR PRIVADO"/>
    <s v="SI"/>
    <s v="NO"/>
    <x v="0"/>
    <n v="71"/>
    <n v="-0.46794471123422759"/>
    <b v="0"/>
    <n v="2.0532943890222786"/>
    <b v="1"/>
    <n v="278030"/>
    <x v="4"/>
    <n v="71"/>
  </r>
  <r>
    <n v="2282"/>
    <s v="MUJER"/>
    <n v="490713.59999999998"/>
    <s v="ASALARIADO"/>
    <s v="SECTOR PRIVADO"/>
    <s v="SI"/>
    <s v="NO"/>
    <x v="0"/>
    <n v="47"/>
    <n v="-0.20569691117811825"/>
    <b v="0"/>
    <n v="0.35948646717097865"/>
    <b v="0"/>
    <n v="490713.59999999998"/>
    <x v="0"/>
    <n v="47"/>
  </r>
  <r>
    <n v="2283"/>
    <s v="HOMBRE"/>
    <n v="1051374.8"/>
    <s v="ASALARIADO"/>
    <s v="SECTOR PUBLICO"/>
    <s v="SI"/>
    <s v="NO"/>
    <x v="0"/>
    <n v="62"/>
    <n v="0.48562186599519641"/>
    <b v="0"/>
    <n v="1.4181164183280413"/>
    <b v="0"/>
    <n v="1051374.8"/>
    <x v="0"/>
    <n v="62"/>
  </r>
  <r>
    <n v="2284"/>
    <s v="HOMBRE"/>
    <n v="445841.44"/>
    <s v="ASALARIADO"/>
    <s v="SECTOR PRIVADO"/>
    <s v="SI"/>
    <s v="SI"/>
    <x v="0"/>
    <n v="57"/>
    <n v="-0.26102616667203382"/>
    <b v="0"/>
    <n v="1.0652397679423538"/>
    <b v="0"/>
    <n v="445841.44"/>
    <x v="0"/>
    <n v="57"/>
  </r>
  <r>
    <n v="2285"/>
    <s v="MUJER"/>
    <n v="485843.98"/>
    <s v="ASALARIADO"/>
    <s v="SECTOR PRIVADO"/>
    <s v="SI"/>
    <s v="NO"/>
    <x v="0"/>
    <n v="25"/>
    <n v="-0.21170135689988162"/>
    <b v="0"/>
    <n v="-1.1931707945260464"/>
    <b v="0"/>
    <n v="485843.98"/>
    <x v="0"/>
    <n v="25"/>
  </r>
  <r>
    <n v="2286"/>
    <s v="HOMBRE"/>
    <n v="370647"/>
    <s v="TRABAJADOR INDEPENDIENTE"/>
    <s v="SECTOR PRIVADO"/>
    <s v="SI"/>
    <s v="NO"/>
    <x v="0"/>
    <n v="49"/>
    <n v="-0.35374406530855829"/>
    <b v="0"/>
    <n v="0.50063712732525367"/>
    <b v="0"/>
    <n v="370647"/>
    <x v="3"/>
    <n v="49"/>
  </r>
  <r>
    <n v="2287"/>
    <s v="MUJER"/>
    <n v="138101.79999999999"/>
    <s v="ASALARIADO"/>
    <s v="SECTOR PUBLICO"/>
    <s v="SI"/>
    <s v="NO"/>
    <x v="0"/>
    <n v="31"/>
    <n v="-0.64048205128212643"/>
    <b v="0"/>
    <n v="-0.7697188140632214"/>
    <b v="0"/>
    <n v="138101.79999999999"/>
    <x v="0"/>
    <n v="31"/>
  </r>
  <r>
    <n v="2288"/>
    <s v="HOMBRE"/>
    <n v="338629"/>
    <s v="TRABAJADOR INDEPENDIENTE"/>
    <s v="SECTOR PRIVADO"/>
    <s v="SI"/>
    <s v="NO"/>
    <x v="1"/>
    <n v="50"/>
    <n v="-0.39322360234007608"/>
    <b v="0"/>
    <n v="0.57121245740239113"/>
    <b v="0"/>
    <n v="338629"/>
    <x v="3"/>
    <n v="50"/>
  </r>
  <r>
    <n v="2289"/>
    <s v="HOMBRE"/>
    <n v="1080496.5"/>
    <s v="ASALARIADO"/>
    <s v="SECTOR PRIVADO"/>
    <s v="SI"/>
    <s v="NO"/>
    <x v="0"/>
    <n v="37"/>
    <n v="0.52153014363810812"/>
    <b v="0"/>
    <n v="-0.3462668336003964"/>
    <b v="0"/>
    <n v="1080496.5"/>
    <x v="0"/>
    <n v="37"/>
  </r>
  <r>
    <n v="2290"/>
    <s v="MUJER"/>
    <n v="294025"/>
    <s v="ASALARIADO"/>
    <s v="SECTOR PRIVADO"/>
    <s v="SI"/>
    <s v="NO"/>
    <x v="0"/>
    <n v="49"/>
    <n v="-0.44822220530571472"/>
    <b v="0"/>
    <n v="0.50063712732525367"/>
    <b v="0"/>
    <n v="294025"/>
    <x v="0"/>
    <n v="49"/>
  </r>
  <r>
    <n v="2291"/>
    <s v="HOMBRE"/>
    <n v="300018"/>
    <s v="TRABAJADOR INDEPENDIENTE"/>
    <s v="SECTOR PRIVADO"/>
    <s v="SI"/>
    <s v="NO"/>
    <x v="1"/>
    <n v="54"/>
    <n v="-0.44083258492249633"/>
    <b v="0"/>
    <n v="0.85351377771094117"/>
    <b v="0"/>
    <n v="300018"/>
    <x v="3"/>
    <n v="54"/>
  </r>
  <r>
    <n v="2292"/>
    <s v="HOMBRE"/>
    <n v="278030"/>
    <s v="CONVENIOS ESPECIALES DE TRABAJADORES INDEPENDIENTES"/>
    <s v="SECTOR PRIVADO"/>
    <s v="SI"/>
    <s v="NO"/>
    <x v="0"/>
    <n v="53"/>
    <n v="-0.46794471123422759"/>
    <b v="0"/>
    <n v="0.78293844763380371"/>
    <b v="0"/>
    <n v="278030"/>
    <x v="4"/>
    <n v="53"/>
  </r>
  <r>
    <n v="2293"/>
    <s v="HOMBRE"/>
    <n v="299647"/>
    <s v="ASEGURADO VOLUNTARIO"/>
    <s v="SECTOR PRIVADO"/>
    <s v="SI"/>
    <s v="NO"/>
    <x v="0"/>
    <n v="61"/>
    <n v="-0.44129004348451434"/>
    <b v="0"/>
    <n v="1.3475410882509038"/>
    <b v="0"/>
    <n v="299647"/>
    <x v="2"/>
    <n v="61"/>
  </r>
  <r>
    <n v="2294"/>
    <s v="MUJER"/>
    <n v="2376310"/>
    <s v="ASALARIADO"/>
    <s v="SECTOR PUBLICO"/>
    <s v="SI"/>
    <s v="NO"/>
    <x v="0"/>
    <n v="45"/>
    <n v="2.1193225435128862"/>
    <b v="1"/>
    <n v="0.21833580701670366"/>
    <b v="0"/>
    <n v="2376310"/>
    <x v="0"/>
    <n v="45"/>
  </r>
  <r>
    <n v="2295"/>
    <s v="MUJER"/>
    <n v="257784"/>
    <s v="ASALARIADO"/>
    <s v="SECTOR PRIVADO"/>
    <s v="SI"/>
    <s v="NO"/>
    <x v="0"/>
    <n v="44"/>
    <n v="-0.49290887847578263"/>
    <b v="0"/>
    <n v="0.14776047693956615"/>
    <b v="0"/>
    <n v="257784"/>
    <x v="0"/>
    <n v="44"/>
  </r>
  <r>
    <n v="2296"/>
    <s v="MUJER"/>
    <n v="149800.53"/>
    <s v="ASALARIADO"/>
    <s v="SECTOR PRIVADO"/>
    <s v="SI"/>
    <s v="NO"/>
    <x v="0"/>
    <n v="63"/>
    <n v="-0.62605702647555728"/>
    <b v="0"/>
    <n v="1.4886917484051787"/>
    <b v="0"/>
    <n v="149800.53"/>
    <x v="0"/>
    <n v="63"/>
  </r>
  <r>
    <n v="2297"/>
    <s v="MUJER"/>
    <n v="282305"/>
    <s v="ASEGURADO VOLUNTARIO"/>
    <s v="SECTOR PRIVADO"/>
    <s v="SI"/>
    <s v="NO"/>
    <x v="0"/>
    <n v="52"/>
    <n v="-0.46267345691447814"/>
    <b v="0"/>
    <n v="0.71236311755666615"/>
    <b v="0"/>
    <n v="282305"/>
    <x v="2"/>
    <n v="52"/>
  </r>
  <r>
    <n v="2298"/>
    <s v="HOMBRE"/>
    <n v="458557"/>
    <s v="TRABAJADOR INDEPENDIENTE"/>
    <s v="SECTOR PRIVADO"/>
    <s v="SI"/>
    <s v="NO"/>
    <x v="1"/>
    <n v="30"/>
    <n v="-0.24534734782337103"/>
    <b v="0"/>
    <n v="-0.84029414414035897"/>
    <b v="0"/>
    <n v="458557"/>
    <x v="3"/>
    <n v="30"/>
  </r>
  <r>
    <n v="2299"/>
    <s v="HOMBRE"/>
    <n v="299647"/>
    <s v="ASEGURADO VOLUNTARIO"/>
    <s v="SECTOR PRIVADO"/>
    <s v="SI"/>
    <s v="NO"/>
    <x v="0"/>
    <n v="54"/>
    <n v="-0.44129004348451434"/>
    <b v="0"/>
    <n v="0.85351377771094117"/>
    <b v="0"/>
    <n v="299647"/>
    <x v="2"/>
    <n v="54"/>
  </r>
  <r>
    <n v="2300"/>
    <s v="HOMBRE"/>
    <n v="347000"/>
    <s v="ASALARIADO"/>
    <s v="SECTOR PRIVADO"/>
    <s v="SI"/>
    <s v="NO"/>
    <x v="0"/>
    <n v="18"/>
    <n v="-0.38290180820893621"/>
    <b v="0"/>
    <n v="-1.687198105066009"/>
    <b v="0"/>
    <n v="347000"/>
    <x v="0"/>
    <n v="18"/>
  </r>
  <r>
    <n v="2301"/>
    <s v="MUJER"/>
    <n v="297046"/>
    <s v="ASEGURADO VOLUNTARIO"/>
    <s v="SECTOR PRIVADO"/>
    <s v="SI"/>
    <s v="NO"/>
    <x v="0"/>
    <n v="58"/>
    <n v="-0.44449718558642509"/>
    <b v="0"/>
    <n v="1.1358150980194912"/>
    <b v="0"/>
    <n v="297046"/>
    <x v="2"/>
    <n v="58"/>
  </r>
  <r>
    <n v="2302"/>
    <s v="HOMBRE"/>
    <n v="1329256"/>
    <s v="ASALARIADO"/>
    <s v="SECTOR PUBLICO"/>
    <s v="SI"/>
    <s v="NO"/>
    <x v="1"/>
    <n v="30"/>
    <n v="0.82826104163897774"/>
    <b v="0"/>
    <n v="-0.84029414414035897"/>
    <b v="0"/>
    <n v="1329256"/>
    <x v="0"/>
    <n v="30"/>
  </r>
  <r>
    <n v="2303"/>
    <s v="HOMBRE"/>
    <n v="382333.34"/>
    <s v="ASALARIADO"/>
    <s v="SECTOR PRIVADO"/>
    <s v="SI"/>
    <s v="NO"/>
    <x v="0"/>
    <n v="22"/>
    <n v="-0.33933431789170188"/>
    <b v="0"/>
    <n v="-1.4048967847574589"/>
    <b v="0"/>
    <n v="382333.34"/>
    <x v="0"/>
    <n v="22"/>
  </r>
  <r>
    <n v="2304"/>
    <s v="HOMBRE"/>
    <n v="330000"/>
    <s v="ASALARIADO"/>
    <s v="SECTOR PRIVADO"/>
    <s v="SI"/>
    <s v="NO"/>
    <x v="0"/>
    <n v="21"/>
    <n v="-0.40386352129332009"/>
    <b v="0"/>
    <n v="-1.4754721148345964"/>
    <b v="0"/>
    <n v="330000"/>
    <x v="0"/>
    <n v="21"/>
  </r>
  <r>
    <n v="2305"/>
    <s v="HOMBRE"/>
    <n v="483976.7"/>
    <s v="PENSIONADOS EN SU PROPIO SISTEMA"/>
    <s v="SECTOR PUBLICO"/>
    <s v="SI"/>
    <s v="NO"/>
    <x v="0"/>
    <n v="72"/>
    <n v="-0.21400379146507029"/>
    <b v="0"/>
    <n v="2.1238697190994165"/>
    <b v="1"/>
    <n v="483976.7"/>
    <x v="1"/>
    <n v="72"/>
  </r>
  <r>
    <n v="2306"/>
    <s v="MUJER"/>
    <n v="343390.86"/>
    <s v="ASALARIADO"/>
    <s v="SECTOR PRIVADO"/>
    <s v="SI"/>
    <s v="NO"/>
    <x v="1"/>
    <n v="25"/>
    <n v="-0.38735202921842876"/>
    <b v="0"/>
    <n v="-1.1931707945260464"/>
    <b v="0"/>
    <n v="343390.86"/>
    <x v="0"/>
    <n v="25"/>
  </r>
  <r>
    <n v="2307"/>
    <s v="HOMBRE"/>
    <n v="278030"/>
    <s v="CONVENIOS ESPECIALES DE TRABAJADORES INDEPENDIENTES"/>
    <s v="SECTOR PRIVADO"/>
    <s v="SI"/>
    <s v="NO"/>
    <x v="0"/>
    <n v="59"/>
    <n v="-0.46794471123422759"/>
    <b v="0"/>
    <n v="1.2063904280966287"/>
    <b v="0"/>
    <n v="278030"/>
    <x v="4"/>
    <n v="59"/>
  </r>
  <r>
    <n v="2308"/>
    <s v="HOMBRE"/>
    <n v="417995"/>
    <s v="ASALARIADO"/>
    <s v="SECTOR PRIVADO"/>
    <s v="SI"/>
    <s v="NO"/>
    <x v="0"/>
    <n v="40"/>
    <n v="-0.2953619952427109"/>
    <b v="0"/>
    <n v="-0.13454084336898386"/>
    <b v="0"/>
    <n v="417995"/>
    <x v="0"/>
    <n v="40"/>
  </r>
  <r>
    <n v="2309"/>
    <s v="HOMBRE"/>
    <n v="400000"/>
    <s v="ASALARIADO"/>
    <s v="SECTOR PRIVADO"/>
    <s v="SI"/>
    <s v="NO"/>
    <x v="0"/>
    <n v="56"/>
    <n v="-0.31755058506350425"/>
    <b v="0"/>
    <n v="0.99466443786521619"/>
    <b v="0"/>
    <n v="400000"/>
    <x v="0"/>
    <n v="56"/>
  </r>
  <r>
    <n v="2310"/>
    <s v="HOMBRE"/>
    <n v="278030"/>
    <s v="CONVENIOS ESPECIALES DE TRABAJADORES INDEPENDIENTES"/>
    <s v="SECTOR PRIVADO"/>
    <s v="SI"/>
    <s v="NO"/>
    <x v="0"/>
    <n v="45"/>
    <n v="-0.46794471123422759"/>
    <b v="0"/>
    <n v="0.21833580701670366"/>
    <b v="0"/>
    <n v="278030"/>
    <x v="4"/>
    <n v="45"/>
  </r>
  <r>
    <n v="2311"/>
    <s v="MUJER"/>
    <n v="297046"/>
    <s v="TRABAJADOR INDEPENDIENTE"/>
    <s v="SECTOR PRIVADO"/>
    <s v="SI"/>
    <s v="NO"/>
    <x v="0"/>
    <n v="41"/>
    <n v="-0.44449718558642509"/>
    <b v="0"/>
    <n v="-6.3965513291846368E-2"/>
    <b v="0"/>
    <n v="297046"/>
    <x v="3"/>
    <n v="41"/>
  </r>
  <r>
    <n v="2312"/>
    <s v="HOMBRE"/>
    <n v="639148"/>
    <s v="TRABAJADOR INDEPENDIENTE"/>
    <s v="SECTOR PRIVADO"/>
    <s v="SI"/>
    <s v="NO"/>
    <x v="1"/>
    <n v="41"/>
    <n v="-2.267106972796144E-2"/>
    <b v="0"/>
    <n v="-6.3965513291846368E-2"/>
    <b v="0"/>
    <n v="639148"/>
    <x v="3"/>
    <n v="41"/>
  </r>
  <r>
    <n v="2313"/>
    <s v="HOMBRE"/>
    <n v="690952.85"/>
    <s v="ASALARIADO"/>
    <s v="SECTOR PRIVADO"/>
    <s v="SI"/>
    <s v="NO"/>
    <x v="0"/>
    <n v="38"/>
    <n v="4.1206483335541028E-2"/>
    <b v="0"/>
    <n v="-0.27569150352325889"/>
    <b v="0"/>
    <n v="690952.85"/>
    <x v="0"/>
    <n v="38"/>
  </r>
  <r>
    <n v="2314"/>
    <s v="HOMBRE"/>
    <n v="150000"/>
    <s v="ASALARIADO"/>
    <s v="SECTOR PRIVADO"/>
    <s v="SI"/>
    <s v="SI"/>
    <x v="1"/>
    <n v="41"/>
    <n v="-0.62581107159856075"/>
    <b v="0"/>
    <n v="-6.3965513291846368E-2"/>
    <b v="0"/>
    <n v="150000"/>
    <x v="0"/>
    <n v="41"/>
  </r>
  <r>
    <n v="2315"/>
    <s v="MUJER"/>
    <n v="750000"/>
    <s v="ASALARIADO"/>
    <s v="SECTOR PRIVADO"/>
    <s v="SI"/>
    <s v="NO"/>
    <x v="0"/>
    <n v="32"/>
    <n v="0.1140140960855749"/>
    <b v="0"/>
    <n v="-0.69914348398608395"/>
    <b v="0"/>
    <n v="750000"/>
    <x v="0"/>
    <n v="32"/>
  </r>
  <r>
    <n v="2316"/>
    <s v="MUJER"/>
    <n v="1458494"/>
    <s v="ASALARIADO"/>
    <s v="SECTOR PUBLICO"/>
    <s v="SI"/>
    <s v="NO"/>
    <x v="1"/>
    <n v="49"/>
    <n v="0.98761691667424834"/>
    <b v="0"/>
    <n v="0.50063712732525367"/>
    <b v="0"/>
    <n v="1458494"/>
    <x v="0"/>
    <n v="49"/>
  </r>
  <r>
    <n v="2317"/>
    <s v="MUJER"/>
    <n v="500460"/>
    <s v="ASALARIADO"/>
    <s v="SECTOR PUBLICO"/>
    <s v="SI"/>
    <s v="NO"/>
    <x v="0"/>
    <n v="43"/>
    <n v="-0.19367919115425714"/>
    <b v="0"/>
    <n v="7.7185146862428639E-2"/>
    <b v="0"/>
    <n v="500460"/>
    <x v="0"/>
    <n v="43"/>
  </r>
  <r>
    <n v="2318"/>
    <s v="MUJER"/>
    <n v="453432"/>
    <s v="PENSIONADOS EN SU PROPIO SISTEMA"/>
    <s v="SECTOR PUBLICO"/>
    <s v="SI"/>
    <s v="NO"/>
    <x v="0"/>
    <n v="67"/>
    <n v="-0.25166668779733969"/>
    <b v="0"/>
    <n v="1.7709930687137287"/>
    <b v="0"/>
    <n v="453432"/>
    <x v="1"/>
    <n v="67"/>
  </r>
  <r>
    <n v="2319"/>
    <s v="HOMBRE"/>
    <n v="297046"/>
    <s v="ASEGURADO VOLUNTARIO"/>
    <s v="SECTOR PRIVADO"/>
    <s v="SI"/>
    <s v="NO"/>
    <x v="0"/>
    <n v="53"/>
    <n v="-0.44449718558642509"/>
    <b v="0"/>
    <n v="0.78293844763380371"/>
    <b v="0"/>
    <n v="297046"/>
    <x v="2"/>
    <n v="53"/>
  </r>
  <r>
    <n v="2320"/>
    <s v="HOMBRE"/>
    <n v="536142.9"/>
    <s v="ASALARIADO"/>
    <s v="SECTOR PRIVADO"/>
    <s v="SI"/>
    <s v="NO"/>
    <x v="0"/>
    <n v="20"/>
    <n v="-0.14968067869433002"/>
    <b v="0"/>
    <n v="-1.5460474449117341"/>
    <b v="0"/>
    <n v="536142.9"/>
    <x v="0"/>
    <n v="20"/>
  </r>
  <r>
    <n v="2321"/>
    <s v="MUJER"/>
    <n v="1584930"/>
    <s v="PENSIONADOS EN SU PROPIO SISTEMA"/>
    <s v="SECTOR PUBLICO"/>
    <s v="SI"/>
    <s v="NO"/>
    <x v="0"/>
    <n v="71"/>
    <n v="1.1435178081764339"/>
    <b v="0"/>
    <n v="2.0532943890222786"/>
    <b v="1"/>
    <n v="1584930"/>
    <x v="1"/>
    <n v="71"/>
  </r>
  <r>
    <n v="2322"/>
    <s v="MUJER"/>
    <n v="241729.4"/>
    <s v="ASALARIADO"/>
    <s v="SECTOR PRIVADO"/>
    <s v="SI"/>
    <s v="NO"/>
    <x v="0"/>
    <n v="34"/>
    <n v="-0.51270487370428552"/>
    <b v="0"/>
    <n v="-0.55799282383180893"/>
    <b v="0"/>
    <n v="241729.4"/>
    <x v="0"/>
    <n v="34"/>
  </r>
  <r>
    <n v="2323"/>
    <s v="HOMBRE"/>
    <n v="297046"/>
    <s v="TRABAJADOR INDEPENDIENTE"/>
    <s v="SECTOR PRIVADO"/>
    <s v="SI"/>
    <s v="NO"/>
    <x v="1"/>
    <n v="43"/>
    <n v="-0.44449718558642509"/>
    <b v="0"/>
    <n v="7.7185146862428639E-2"/>
    <b v="0"/>
    <n v="297046"/>
    <x v="3"/>
    <n v="43"/>
  </r>
  <r>
    <n v="2324"/>
    <s v="MUJER"/>
    <n v="402249.06"/>
    <s v="ASALARIADO"/>
    <s v="SECTOR PRIVADO"/>
    <s v="SI"/>
    <s v="NO"/>
    <x v="0"/>
    <n v="29"/>
    <n v="-0.31477739974411811"/>
    <b v="0"/>
    <n v="-0.91086947421749642"/>
    <b v="0"/>
    <n v="402249.06"/>
    <x v="0"/>
    <n v="29"/>
  </r>
  <r>
    <n v="2325"/>
    <s v="HOMBRE"/>
    <n v="639148"/>
    <s v="TRABAJADOR INDEPENDIENTE"/>
    <s v="SECTOR PRIVADO"/>
    <s v="SI"/>
    <s v="NO"/>
    <x v="1"/>
    <n v="46"/>
    <n v="-2.267106972796144E-2"/>
    <b v="0"/>
    <n v="0.28891113709384114"/>
    <b v="0"/>
    <n v="639148"/>
    <x v="3"/>
    <n v="46"/>
  </r>
  <r>
    <n v="2326"/>
    <s v="HOMBRE"/>
    <n v="328210.2"/>
    <s v="ASALARIADO"/>
    <s v="SECTOR PRIVADO"/>
    <s v="SI"/>
    <s v="NO"/>
    <x v="0"/>
    <n v="42"/>
    <n v="-0.40607041976852182"/>
    <b v="0"/>
    <n v="6.6098167852911317E-3"/>
    <b v="0"/>
    <n v="328210.2"/>
    <x v="0"/>
    <n v="42"/>
  </r>
  <r>
    <n v="2327"/>
    <s v="MUJER"/>
    <n v="361045"/>
    <s v="TRABAJADOR INDEPENDIENTE"/>
    <s v="SECTOR PRIVADO"/>
    <s v="SI"/>
    <s v="NO"/>
    <x v="1"/>
    <n v="42"/>
    <n v="-0.36558373407539674"/>
    <b v="0"/>
    <n v="6.6098167852911317E-3"/>
    <b v="0"/>
    <n v="361045"/>
    <x v="3"/>
    <n v="42"/>
  </r>
  <r>
    <n v="2328"/>
    <s v="HOMBRE"/>
    <n v="999312"/>
    <s v="ASALARIADO"/>
    <s v="SECTOR PUBLICO"/>
    <s v="SI"/>
    <s v="NO"/>
    <x v="1"/>
    <n v="28"/>
    <n v="0.42142624976168697"/>
    <b v="0"/>
    <n v="-0.98144480429463388"/>
    <b v="0"/>
    <n v="999312"/>
    <x v="0"/>
    <n v="28"/>
  </r>
  <r>
    <n v="2329"/>
    <s v="MUJER"/>
    <n v="121300"/>
    <s v="ASALARIADO"/>
    <s v="SECTOR PRIVADO"/>
    <s v="SI"/>
    <s v="NO"/>
    <x v="1"/>
    <n v="40"/>
    <n v="-0.66119937545278529"/>
    <b v="0"/>
    <n v="-0.13454084336898386"/>
    <b v="0"/>
    <n v="121300"/>
    <x v="0"/>
    <n v="40"/>
  </r>
  <r>
    <n v="2330"/>
    <s v="HOMBRE"/>
    <n v="279960.49"/>
    <s v="ASALARIADO"/>
    <s v="SECTOR PRIVADO"/>
    <s v="SI"/>
    <s v="NO"/>
    <x v="0"/>
    <n v="23"/>
    <n v="-0.46556433608762338"/>
    <b v="0"/>
    <n v="-1.3343214546803215"/>
    <b v="0"/>
    <n v="279960.49"/>
    <x v="0"/>
    <n v="23"/>
  </r>
  <r>
    <n v="2331"/>
    <s v="MUJER"/>
    <n v="119219.91"/>
    <s v="PENSIONADOS EN SU PROPIO SISTEMA"/>
    <s v="SECTOR PUBLICO"/>
    <s v="SI"/>
    <s v="NO"/>
    <x v="0"/>
    <n v="59"/>
    <n v="-0.66376421367453209"/>
    <b v="0"/>
    <n v="1.2063904280966287"/>
    <b v="0"/>
    <n v="119219.91"/>
    <x v="1"/>
    <n v="59"/>
  </r>
  <r>
    <n v="2332"/>
    <s v="MUJER"/>
    <n v="430000"/>
    <s v="ASALARIADO"/>
    <s v="SECTOR PRIVADO"/>
    <s v="SI"/>
    <s v="NO"/>
    <x v="0"/>
    <n v="42"/>
    <n v="-0.28055932667929745"/>
    <b v="0"/>
    <n v="6.6098167852911317E-3"/>
    <b v="0"/>
    <n v="430000"/>
    <x v="0"/>
    <n v="42"/>
  </r>
  <r>
    <n v="2333"/>
    <s v="MUJER"/>
    <n v="278030"/>
    <s v="ASEGURADO VOLUNTARIO"/>
    <s v="SECTOR PRIVADO"/>
    <s v="SI"/>
    <s v="NO"/>
    <x v="1"/>
    <n v="20"/>
    <n v="-0.46794471123422759"/>
    <b v="0"/>
    <n v="-1.5460474449117341"/>
    <b v="0"/>
    <n v="278030"/>
    <x v="2"/>
    <n v="20"/>
  </r>
  <r>
    <n v="2334"/>
    <s v="HOMBRE"/>
    <n v="1613702.64"/>
    <s v="ASALARIADO"/>
    <s v="SECTOR PRIVADO"/>
    <s v="SI"/>
    <s v="NO"/>
    <x v="0"/>
    <n v="32"/>
    <n v="1.1789956801976258"/>
    <b v="0"/>
    <n v="-0.69914348398608395"/>
    <b v="0"/>
    <n v="1613702.64"/>
    <x v="0"/>
    <n v="32"/>
  </r>
  <r>
    <n v="2335"/>
    <s v="HOMBRE"/>
    <n v="2545183.7000000002"/>
    <s v="ASALARIADO"/>
    <s v="SECTOR PRIVADO"/>
    <s v="SI"/>
    <s v="NO"/>
    <x v="0"/>
    <n v="46"/>
    <n v="2.3275508992127869"/>
    <b v="1"/>
    <n v="0.28891113709384114"/>
    <b v="0"/>
    <n v="2545183.7000000002"/>
    <x v="0"/>
    <n v="46"/>
  </r>
  <r>
    <n v="2336"/>
    <s v="HOMBRE"/>
    <n v="2133715"/>
    <s v="PENSIONADOS EN SU PROPIO SISTEMA"/>
    <s v="SECTOR PUBLICO"/>
    <s v="SI"/>
    <s v="NO"/>
    <x v="0"/>
    <n v="83"/>
    <n v="1.8201927325889979"/>
    <b v="0"/>
    <n v="2.9001983499479289"/>
    <b v="1"/>
    <n v="2133715"/>
    <x v="1"/>
    <n v="83"/>
  </r>
  <r>
    <n v="2337"/>
    <s v="MUJER"/>
    <n v="81536"/>
    <s v="ASALARIADO"/>
    <s v="SECTOR PUBLICO"/>
    <s v="SI"/>
    <s v="NO"/>
    <x v="1"/>
    <n v="31"/>
    <n v="-0.71023005539910522"/>
    <b v="0"/>
    <n v="-0.7697188140632214"/>
    <b v="0"/>
    <n v="81536"/>
    <x v="0"/>
    <n v="31"/>
  </r>
  <r>
    <n v="2338"/>
    <s v="MUJER"/>
    <n v="157177"/>
    <s v="ASALARIADO"/>
    <s v="SECTOR PRIVADO"/>
    <s v="SI"/>
    <s v="NO"/>
    <x v="0"/>
    <n v="23"/>
    <n v="-0.61696152955111239"/>
    <b v="0"/>
    <n v="-1.3343214546803215"/>
    <b v="0"/>
    <n v="157177"/>
    <x v="0"/>
    <n v="23"/>
  </r>
  <r>
    <n v="2339"/>
    <s v="HOMBRE"/>
    <n v="505609"/>
    <s v="ASALARIADO"/>
    <s v="SECTOR PRIVADO"/>
    <s v="SI"/>
    <s v="NO"/>
    <x v="0"/>
    <n v="44"/>
    <n v="-0.18733025817358109"/>
    <b v="0"/>
    <n v="0.14776047693956615"/>
    <b v="0"/>
    <n v="505609"/>
    <x v="0"/>
    <n v="44"/>
  </r>
  <r>
    <n v="2340"/>
    <s v="MUJER"/>
    <n v="6177.62"/>
    <s v="ASALARIADO"/>
    <s v="SECTOR PRIVADO"/>
    <s v="SI"/>
    <s v="NO"/>
    <x v="0"/>
    <n v="61"/>
    <n v="-0.80315009893227995"/>
    <b v="0"/>
    <n v="1.3475410882509038"/>
    <b v="0"/>
    <n v="6177.62"/>
    <x v="0"/>
    <n v="61"/>
  </r>
  <r>
    <n v="2341"/>
    <s v="MUJER"/>
    <n v="299137"/>
    <s v="ASALARIADO"/>
    <s v="SECTOR PUBLICO"/>
    <s v="SI"/>
    <s v="NO"/>
    <x v="0"/>
    <n v="44"/>
    <n v="-0.44191889487704589"/>
    <b v="0"/>
    <n v="0.14776047693956615"/>
    <b v="0"/>
    <n v="299137"/>
    <x v="0"/>
    <n v="44"/>
  </r>
  <r>
    <n v="2342"/>
    <s v="MUJER"/>
    <n v="338166"/>
    <s v="TRABAJADOR INDEPENDIENTE"/>
    <s v="SECTOR PRIVADO"/>
    <s v="SI"/>
    <s v="NO"/>
    <x v="0"/>
    <n v="61"/>
    <n v="-0.39379450076113898"/>
    <b v="0"/>
    <n v="1.3475410882509038"/>
    <b v="0"/>
    <n v="338166"/>
    <x v="3"/>
    <n v="61"/>
  </r>
  <r>
    <n v="2343"/>
    <s v="HOMBRE"/>
    <n v="1250000"/>
    <s v="ASALARIADO"/>
    <s v="SECTOR PRIVADO"/>
    <s v="SI"/>
    <s v="NO"/>
    <x v="0"/>
    <n v="29"/>
    <n v="0.730535069155688"/>
    <b v="0"/>
    <n v="-0.91086947421749642"/>
    <b v="0"/>
    <n v="1250000"/>
    <x v="0"/>
    <n v="29"/>
  </r>
  <r>
    <n v="2344"/>
    <s v="MUJER"/>
    <n v="305704"/>
    <s v="ASEGURADO VOLUNTARIO"/>
    <s v="SECTOR PRIVADO"/>
    <s v="NO"/>
    <s v="NO"/>
    <x v="0"/>
    <n v="60"/>
    <n v="-0.433821508416743"/>
    <b v="0"/>
    <n v="1.2769657581737661"/>
    <b v="0"/>
    <n v="305704"/>
    <x v="2"/>
    <n v="60"/>
  </r>
  <r>
    <n v="2345"/>
    <s v="HOMBRE"/>
    <n v="502063.88"/>
    <s v="ASALARIADO"/>
    <s v="SECTOR PRIVADO"/>
    <s v="SI"/>
    <s v="NO"/>
    <x v="0"/>
    <n v="22"/>
    <n v="-0.19170153983768173"/>
    <b v="0"/>
    <n v="-1.4048967847574589"/>
    <b v="0"/>
    <n v="502063.88"/>
    <x v="0"/>
    <n v="22"/>
  </r>
  <r>
    <n v="2346"/>
    <s v="HOMBRE"/>
    <n v="843824.96"/>
    <s v="ASALARIADO"/>
    <s v="SECTOR PRIVADO"/>
    <s v="SI"/>
    <s v="NO"/>
    <x v="0"/>
    <n v="31"/>
    <n v="0.22970420736050373"/>
    <b v="0"/>
    <n v="-0.7697188140632214"/>
    <b v="0"/>
    <n v="843824.96"/>
    <x v="0"/>
    <n v="31"/>
  </r>
  <r>
    <n v="2347"/>
    <s v="HOMBRE"/>
    <n v="278030"/>
    <s v="TRABAJADOR INDEPENDIENTE"/>
    <s v="SECTOR PRIVADO"/>
    <s v="SI"/>
    <s v="NO"/>
    <x v="1"/>
    <n v="39"/>
    <n v="-0.46794471123422759"/>
    <b v="0"/>
    <n v="-0.20511617344612137"/>
    <b v="0"/>
    <n v="278030"/>
    <x v="3"/>
    <n v="39"/>
  </r>
  <r>
    <n v="2348"/>
    <s v="HOMBRE"/>
    <n v="347504.4"/>
    <s v="ASALARIADO"/>
    <s v="SECTOR PRIVADO"/>
    <s v="SI"/>
    <s v="SI"/>
    <x v="0"/>
    <n v="24"/>
    <n v="-0.38227986185130308"/>
    <b v="0"/>
    <n v="-1.263746124603184"/>
    <b v="0"/>
    <n v="347504.4"/>
    <x v="0"/>
    <n v="24"/>
  </r>
  <r>
    <n v="2349"/>
    <s v="HOMBRE"/>
    <n v="1811308.47"/>
    <s v="ASALARIADO"/>
    <s v="SECTOR PRIVADO"/>
    <s v="SI"/>
    <s v="NO"/>
    <x v="0"/>
    <n v="43"/>
    <n v="1.4226519573894807"/>
    <b v="0"/>
    <n v="7.7185146862428639E-2"/>
    <b v="0"/>
    <n v="1811308.47"/>
    <x v="0"/>
    <n v="43"/>
  </r>
  <r>
    <n v="2350"/>
    <s v="MUJER"/>
    <n v="359544.27"/>
    <s v="CONVENIOS ESPECIALES DE ASEGURADOS VOLUNTARIOS"/>
    <s v="SECTOR PRIVADO"/>
    <s v="SI"/>
    <s v="SI"/>
    <x v="0"/>
    <n v="51"/>
    <n v="-0.36743419711522773"/>
    <b v="0"/>
    <n v="0.64178778747952869"/>
    <b v="0"/>
    <n v="359544.27"/>
    <x v="5"/>
    <n v="51"/>
  </r>
  <r>
    <n v="2351"/>
    <s v="MUJER"/>
    <n v="278030"/>
    <s v="CONVENIOS ESPECIALES DE TRABAJADORES INDEPENDIENTES"/>
    <s v="SECTOR PRIVADO"/>
    <s v="SI"/>
    <s v="NO"/>
    <x v="0"/>
    <n v="32"/>
    <n v="-0.46794471123422759"/>
    <b v="0"/>
    <n v="-0.69914348398608395"/>
    <b v="0"/>
    <n v="278030"/>
    <x v="4"/>
    <n v="32"/>
  </r>
  <r>
    <n v="2352"/>
    <s v="MUJER"/>
    <n v="278035"/>
    <s v="ASEGURADO VOLUNTARIO"/>
    <s v="SECTOR PRIVADO"/>
    <s v="SI"/>
    <s v="NO"/>
    <x v="0"/>
    <n v="27"/>
    <n v="-0.46793854602449692"/>
    <b v="0"/>
    <n v="-1.0520201343717714"/>
    <b v="0"/>
    <n v="278035"/>
    <x v="2"/>
    <n v="27"/>
  </r>
  <r>
    <n v="2353"/>
    <s v="HOMBRE"/>
    <n v="888101.64"/>
    <s v="ASALARIADO"/>
    <s v="SECTOR PUBLICO"/>
    <s v="SI"/>
    <s v="NO"/>
    <x v="0"/>
    <n v="30"/>
    <n v="0.28429921103633182"/>
    <b v="0"/>
    <n v="-0.84029414414035897"/>
    <b v="0"/>
    <n v="888101.64"/>
    <x v="0"/>
    <n v="30"/>
  </r>
  <r>
    <n v="2354"/>
    <s v="MUJER"/>
    <n v="417971.20000000001"/>
    <s v="ASALARIADO"/>
    <s v="SECTOR PRIVADO"/>
    <s v="SI"/>
    <s v="NO"/>
    <x v="1"/>
    <n v="40"/>
    <n v="-0.29539134164102898"/>
    <b v="0"/>
    <n v="-0.13454084336898386"/>
    <b v="0"/>
    <n v="417971.20000000001"/>
    <x v="0"/>
    <n v="40"/>
  </r>
  <r>
    <n v="2355"/>
    <s v="MUJER"/>
    <n v="380732"/>
    <s v="ASALARIADO"/>
    <s v="SECTOR PUBLICO"/>
    <s v="SI"/>
    <s v="NO"/>
    <x v="1"/>
    <n v="55"/>
    <n v="-0.34130883728173411"/>
    <b v="0"/>
    <n v="0.92408910778807873"/>
    <b v="0"/>
    <n v="380732"/>
    <x v="0"/>
    <n v="55"/>
  </r>
  <r>
    <n v="2356"/>
    <s v="HOMBRE"/>
    <n v="3173069.67"/>
    <s v="ASALARIADO"/>
    <s v="SECTOR PUBLICO"/>
    <s v="SI"/>
    <s v="NO"/>
    <x v="0"/>
    <n v="54"/>
    <n v="3.1017606376157305"/>
    <b v="1"/>
    <n v="0.85351377771094117"/>
    <b v="0"/>
    <n v="3173069.67"/>
    <x v="0"/>
    <n v="54"/>
  </r>
  <r>
    <n v="2357"/>
    <s v="MUJER"/>
    <n v="355000"/>
    <s v="TRABAJADOR INDEPENDIENTE"/>
    <s v="SECTOR PRIVADO"/>
    <s v="SI"/>
    <s v="NO"/>
    <x v="1"/>
    <n v="28"/>
    <n v="-0.3730374726398144"/>
    <b v="0"/>
    <n v="-0.98144480429463388"/>
    <b v="0"/>
    <n v="355000"/>
    <x v="3"/>
    <n v="28"/>
  </r>
  <r>
    <n v="2358"/>
    <s v="HOMBRE"/>
    <n v="563202"/>
    <s v="ASALARIADO"/>
    <s v="SECTOR PRIVADO"/>
    <s v="SI"/>
    <s v="NO"/>
    <x v="0"/>
    <n v="37"/>
    <n v="-0.11631567336952706"/>
    <b v="0"/>
    <n v="-0.3462668336003964"/>
    <b v="0"/>
    <n v="563202"/>
    <x v="0"/>
    <n v="37"/>
  </r>
  <r>
    <n v="2359"/>
    <s v="HOMBRE"/>
    <n v="299647"/>
    <s v="ASEGURADO VOLUNTARIO"/>
    <s v="SECTOR PRIVADO"/>
    <s v="SI"/>
    <s v="NO"/>
    <x v="0"/>
    <n v="74"/>
    <n v="-0.44129004348451434"/>
    <b v="0"/>
    <n v="2.2650203792536914"/>
    <b v="1"/>
    <n v="299647"/>
    <x v="2"/>
    <n v="74"/>
  </r>
  <r>
    <n v="2360"/>
    <s v="HOMBRE"/>
    <n v="564955.81999999995"/>
    <s v="ASALARIADO"/>
    <s v="SECTOR PRIVADO"/>
    <s v="SI"/>
    <s v="NO"/>
    <x v="0"/>
    <n v="60"/>
    <n v="-0.11415313974354746"/>
    <b v="0"/>
    <n v="1.2769657581737661"/>
    <b v="0"/>
    <n v="564955.81999999995"/>
    <x v="0"/>
    <n v="60"/>
  </r>
  <r>
    <n v="2361"/>
    <s v="HOMBRE"/>
    <n v="326749"/>
    <s v="TRABAJADOR INDEPENDIENTE"/>
    <s v="SECTOR PRIVADO"/>
    <s v="SI"/>
    <s v="NO"/>
    <x v="1"/>
    <n v="52"/>
    <n v="-0.40787214066022193"/>
    <b v="0"/>
    <n v="0.71236311755666615"/>
    <b v="0"/>
    <n v="326749"/>
    <x v="3"/>
    <n v="52"/>
  </r>
  <r>
    <n v="2362"/>
    <s v="HOMBRE"/>
    <n v="2190000"/>
    <s v="ASALARIADO"/>
    <s v="SECTOR PRIVADO"/>
    <s v="SI"/>
    <s v="NO"/>
    <x v="0"/>
    <n v="59"/>
    <n v="1.8895944985275006"/>
    <b v="0"/>
    <n v="1.2063904280966287"/>
    <b v="0"/>
    <n v="2190000"/>
    <x v="0"/>
    <n v="59"/>
  </r>
  <r>
    <n v="2363"/>
    <s v="MUJER"/>
    <n v="1248185"/>
    <s v="ASALARIADO"/>
    <s v="SECTOR PUBLICO"/>
    <s v="SI"/>
    <s v="NO"/>
    <x v="1"/>
    <n v="60"/>
    <n v="0.72829709802344345"/>
    <b v="0"/>
    <n v="1.2769657581737661"/>
    <b v="0"/>
    <n v="1248185"/>
    <x v="0"/>
    <n v="60"/>
  </r>
  <r>
    <n v="2364"/>
    <s v="MUJER"/>
    <n v="360000"/>
    <s v="ASALARIADO"/>
    <s v="SECTOR PRIVADO"/>
    <s v="SI"/>
    <s v="NO"/>
    <x v="0"/>
    <n v="27"/>
    <n v="-0.36687226290911329"/>
    <b v="0"/>
    <n v="-1.0520201343717714"/>
    <b v="0"/>
    <n v="360000"/>
    <x v="0"/>
    <n v="27"/>
  </r>
  <r>
    <n v="2365"/>
    <s v="HOMBRE"/>
    <n v="190000"/>
    <s v="ASALARIADO"/>
    <s v="SECTOR PRIVADO"/>
    <s v="SI"/>
    <s v="NO"/>
    <x v="1"/>
    <n v="45"/>
    <n v="-0.57648939375295172"/>
    <b v="0"/>
    <n v="0.21833580701670366"/>
    <b v="0"/>
    <n v="190000"/>
    <x v="0"/>
    <n v="45"/>
  </r>
  <r>
    <n v="2366"/>
    <s v="MUJER"/>
    <n v="1287284"/>
    <s v="ASALARIADO"/>
    <s v="SECTOR PUBLICO"/>
    <s v="SI"/>
    <s v="NO"/>
    <x v="0"/>
    <n v="37"/>
    <n v="0.77650780507558015"/>
    <b v="0"/>
    <n v="-0.3462668336003964"/>
    <b v="0"/>
    <n v="1287284"/>
    <x v="0"/>
    <n v="37"/>
  </r>
  <r>
    <n v="2367"/>
    <s v="HOMBRE"/>
    <n v="1161697.8500000001"/>
    <s v="ASALARIADO"/>
    <s v="SECTOR PUBLICO"/>
    <s v="SI"/>
    <s v="NO"/>
    <x v="0"/>
    <n v="41"/>
    <n v="0.62165481427132196"/>
    <b v="0"/>
    <n v="-6.3965513291846368E-2"/>
    <b v="0"/>
    <n v="1161697.8500000001"/>
    <x v="0"/>
    <n v="41"/>
  </r>
  <r>
    <n v="2368"/>
    <s v="HOMBRE"/>
    <n v="520000"/>
    <s v="ASALARIADO"/>
    <s v="SECTOR PRIVADO"/>
    <s v="SI"/>
    <s v="NO"/>
    <x v="1"/>
    <n v="62"/>
    <n v="-0.16958555152667709"/>
    <b v="0"/>
    <n v="1.4181164183280413"/>
    <b v="0"/>
    <n v="520000"/>
    <x v="0"/>
    <n v="62"/>
  </r>
  <r>
    <n v="2369"/>
    <s v="HOMBRE"/>
    <n v="1459164"/>
    <s v="ASALARIADO"/>
    <s v="SECTOR PRIVADO"/>
    <s v="SI"/>
    <s v="NO"/>
    <x v="0"/>
    <n v="55"/>
    <n v="0.98844305477816219"/>
    <b v="0"/>
    <n v="0.92408910778807873"/>
    <b v="0"/>
    <n v="1459164"/>
    <x v="0"/>
    <n v="55"/>
  </r>
  <r>
    <n v="2370"/>
    <s v="HOMBRE"/>
    <n v="785103.77"/>
    <s v="ASALARIADO"/>
    <s v="SECTOR PRIVADO"/>
    <s v="SI"/>
    <s v="NO"/>
    <x v="0"/>
    <n v="49"/>
    <n v="0.15729851696323383"/>
    <b v="0"/>
    <n v="0.50063712732525367"/>
    <b v="0"/>
    <n v="785103.77"/>
    <x v="0"/>
    <n v="49"/>
  </r>
  <r>
    <n v="2371"/>
    <s v="HOMBRE"/>
    <n v="175874.58"/>
    <s v="ASALARIADO"/>
    <s v="SECTOR PRIVADO"/>
    <s v="SI"/>
    <s v="NO"/>
    <x v="1"/>
    <n v="38"/>
    <n v="-0.59390662911979986"/>
    <b v="0"/>
    <n v="-0.27569150352325889"/>
    <b v="0"/>
    <n v="175874.58"/>
    <x v="0"/>
    <n v="38"/>
  </r>
  <r>
    <n v="2372"/>
    <s v="HOMBRE"/>
    <n v="341004"/>
    <s v="ASALARIADO"/>
    <s v="SECTOR PRIVADO"/>
    <s v="SI"/>
    <s v="SI"/>
    <x v="0"/>
    <n v="57"/>
    <n v="-0.39029512771799302"/>
    <b v="0"/>
    <n v="1.0652397679423538"/>
    <b v="0"/>
    <n v="341004"/>
    <x v="0"/>
    <n v="57"/>
  </r>
  <r>
    <n v="2373"/>
    <s v="MUJER"/>
    <n v="3426447.35"/>
    <s v="ASALARIADO"/>
    <s v="SECTOR PUBLICO"/>
    <s v="SI"/>
    <s v="NO"/>
    <x v="0"/>
    <n v="42"/>
    <n v="3.4141859452714258"/>
    <b v="1"/>
    <n v="6.6098167852911317E-3"/>
    <b v="0"/>
    <n v="3426447.35"/>
    <x v="0"/>
    <n v="42"/>
  </r>
  <r>
    <n v="2374"/>
    <s v="MUJER"/>
    <n v="638675"/>
    <s v="ASALARIADO"/>
    <s v="SECTOR PRIVADO"/>
    <s v="SI"/>
    <s v="NO"/>
    <x v="0"/>
    <n v="18"/>
    <n v="-2.3254298568485769E-2"/>
    <b v="0"/>
    <n v="-1.687198105066009"/>
    <b v="0"/>
    <n v="638675"/>
    <x v="0"/>
    <n v="18"/>
  </r>
  <r>
    <n v="2375"/>
    <s v="HOMBRE"/>
    <n v="587574"/>
    <s v="TRABAJADOR INDEPENDIENTE"/>
    <s v="SECTOR PRIVADO"/>
    <s v="SI"/>
    <s v="SI"/>
    <x v="0"/>
    <n v="53"/>
    <n v="-8.6263975058197467E-2"/>
    <b v="0"/>
    <n v="0.78293844763380371"/>
    <b v="0"/>
    <n v="587574"/>
    <x v="3"/>
    <n v="53"/>
  </r>
  <r>
    <n v="2376"/>
    <s v="MUJER"/>
    <n v="120000"/>
    <s v="ASALARIADO"/>
    <s v="SECTOR PRIVADO"/>
    <s v="SI"/>
    <s v="NO"/>
    <x v="1"/>
    <n v="47"/>
    <n v="-0.66280232998276756"/>
    <b v="0"/>
    <n v="0.35948646717097865"/>
    <b v="0"/>
    <n v="120000"/>
    <x v="0"/>
    <n v="47"/>
  </r>
  <r>
    <n v="2377"/>
    <s v="HOMBRE"/>
    <n v="498141.67"/>
    <s v="ASALARIADO"/>
    <s v="SECTOR PRIVADO"/>
    <s v="SI"/>
    <s v="NO"/>
    <x v="0"/>
    <n v="49"/>
    <n v="-0.19653778928925242"/>
    <b v="0"/>
    <n v="0.50063712732525367"/>
    <b v="0"/>
    <n v="498141.67"/>
    <x v="0"/>
    <n v="49"/>
  </r>
  <r>
    <n v="2378"/>
    <s v="HOMBRE"/>
    <n v="562493.75"/>
    <s v="ASALARIADO"/>
    <s v="SECTOR PRIVADO"/>
    <s v="SI"/>
    <s v="NO"/>
    <x v="0"/>
    <n v="34"/>
    <n v="-0.11718897532788088"/>
    <b v="0"/>
    <n v="-0.55799282383180893"/>
    <b v="0"/>
    <n v="562493.75"/>
    <x v="0"/>
    <n v="34"/>
  </r>
  <r>
    <n v="2379"/>
    <s v="HOMBRE"/>
    <n v="464100"/>
    <s v="ASALARIADO"/>
    <s v="SECTOR PRIVADO"/>
    <s v="SI"/>
    <s v="SI"/>
    <x v="0"/>
    <n v="29"/>
    <n v="-0.23851259631591576"/>
    <b v="0"/>
    <n v="-0.91086947421749642"/>
    <b v="0"/>
    <n v="464100"/>
    <x v="0"/>
    <n v="29"/>
  </r>
  <r>
    <n v="2380"/>
    <s v="HOMBRE"/>
    <n v="324953"/>
    <s v="ASEGURADO VOLUNTARIO"/>
    <s v="SECTOR PRIVADO"/>
    <s v="SI"/>
    <s v="NO"/>
    <x v="0"/>
    <n v="33"/>
    <n v="-0.41008668399548981"/>
    <b v="0"/>
    <n v="-0.62856815390894638"/>
    <b v="0"/>
    <n v="324953"/>
    <x v="2"/>
    <n v="33"/>
  </r>
  <r>
    <n v="2381"/>
    <s v="MUJER"/>
    <n v="318550"/>
    <s v="ASALARIADO"/>
    <s v="SECTOR PRIVADO"/>
    <s v="SI"/>
    <s v="NO"/>
    <x v="0"/>
    <n v="41"/>
    <n v="-0.41798185157662565"/>
    <b v="0"/>
    <n v="-6.3965513291846368E-2"/>
    <b v="0"/>
    <n v="318550"/>
    <x v="0"/>
    <n v="41"/>
  </r>
  <r>
    <n v="2382"/>
    <s v="HOMBRE"/>
    <n v="336217.85"/>
    <s v="ASALARIADO"/>
    <s v="SECTOR PRIVADO"/>
    <s v="SI"/>
    <s v="SI"/>
    <x v="0"/>
    <n v="43"/>
    <n v="-0.39619665142851207"/>
    <b v="0"/>
    <n v="7.7185146862428639E-2"/>
    <b v="0"/>
    <n v="336217.85"/>
    <x v="0"/>
    <n v="43"/>
  </r>
  <r>
    <n v="2383"/>
    <s v="HOMBRE"/>
    <n v="297045"/>
    <s v="ASEGURADO VOLUNTARIO"/>
    <s v="SECTOR PRIVADO"/>
    <s v="SI"/>
    <s v="NO"/>
    <x v="0"/>
    <n v="24"/>
    <n v="-0.44449841862837125"/>
    <b v="0"/>
    <n v="-1.263746124603184"/>
    <b v="0"/>
    <n v="297045"/>
    <x v="2"/>
    <n v="24"/>
  </r>
  <r>
    <n v="2384"/>
    <s v="HOMBRE"/>
    <n v="1614330"/>
    <s v="ASALARIADO"/>
    <s v="SECTOR PUBLICO"/>
    <s v="SI"/>
    <s v="NO"/>
    <x v="1"/>
    <n v="30"/>
    <n v="1.1797692413929566"/>
    <b v="0"/>
    <n v="-0.84029414414035897"/>
    <b v="0"/>
    <n v="1614330"/>
    <x v="0"/>
    <n v="30"/>
  </r>
  <r>
    <n v="2385"/>
    <s v="MUJER"/>
    <n v="260000"/>
    <s v="ASALARIADO"/>
    <s v="SECTOR PRIVADO"/>
    <s v="SI"/>
    <s v="NO"/>
    <x v="1"/>
    <n v="39"/>
    <n v="-0.49017645752313588"/>
    <b v="0"/>
    <n v="-0.20511617344612137"/>
    <b v="0"/>
    <n v="260000"/>
    <x v="0"/>
    <n v="39"/>
  </r>
  <r>
    <n v="2386"/>
    <s v="MUJER"/>
    <n v="278030"/>
    <s v="TRABAJADOR INDEPENDIENTE"/>
    <s v="SECTOR PRIVADO"/>
    <s v="SI"/>
    <s v="NO"/>
    <x v="0"/>
    <n v="52"/>
    <n v="-0.46794471123422759"/>
    <b v="0"/>
    <n v="0.71236311755666615"/>
    <b v="0"/>
    <n v="278030"/>
    <x v="3"/>
    <n v="52"/>
  </r>
  <r>
    <n v="2387"/>
    <s v="MUJER"/>
    <n v="297046"/>
    <s v="TRABAJADOR INDEPENDIENTE"/>
    <s v="SECTOR PRIVADO"/>
    <s v="SI"/>
    <s v="NO"/>
    <x v="1"/>
    <n v="40"/>
    <n v="-0.44449718558642509"/>
    <b v="0"/>
    <n v="-0.13454084336898386"/>
    <b v="0"/>
    <n v="297046"/>
    <x v="3"/>
    <n v="40"/>
  </r>
  <r>
    <n v="2388"/>
    <s v="HOMBRE"/>
    <n v="491706.2"/>
    <s v="ASALARIADO"/>
    <s v="SECTOR PRIVADO"/>
    <s v="SI"/>
    <s v="NO"/>
    <x v="0"/>
    <n v="50"/>
    <n v="-0.20447299374237943"/>
    <b v="0"/>
    <n v="0.57121245740239113"/>
    <b v="0"/>
    <n v="491706.2"/>
    <x v="0"/>
    <n v="50"/>
  </r>
  <r>
    <n v="2389"/>
    <s v="HOMBRE"/>
    <n v="1308403"/>
    <s v="ASALARIADO"/>
    <s v="SECTOR PUBLICO"/>
    <s v="SI"/>
    <s v="NO"/>
    <x v="0"/>
    <n v="40"/>
    <n v="0.80254841793611564"/>
    <b v="0"/>
    <n v="-0.13454084336898386"/>
    <b v="0"/>
    <n v="1308403"/>
    <x v="0"/>
    <n v="40"/>
  </r>
  <r>
    <n v="2390"/>
    <s v="HOMBRE"/>
    <n v="278030"/>
    <s v="CONVENIOS ESPECIALES DE TRABAJADORES INDEPENDIENTES"/>
    <s v="SECTOR PRIVADO"/>
    <s v="SI"/>
    <s v="NO"/>
    <x v="0"/>
    <n v="28"/>
    <n v="-0.46794471123422759"/>
    <b v="0"/>
    <n v="-0.98144480429463388"/>
    <b v="0"/>
    <n v="278030"/>
    <x v="4"/>
    <n v="28"/>
  </r>
  <r>
    <n v="2391"/>
    <s v="HOMBRE"/>
    <n v="338629"/>
    <s v="TRABAJADOR INDEPENDIENTE"/>
    <s v="SECTOR PRIVADO"/>
    <s v="SI"/>
    <s v="NO"/>
    <x v="1"/>
    <n v="39"/>
    <n v="-0.39322360234007608"/>
    <b v="0"/>
    <n v="-0.20511617344612137"/>
    <b v="0"/>
    <n v="338629"/>
    <x v="3"/>
    <n v="39"/>
  </r>
  <r>
    <n v="2392"/>
    <s v="HOMBRE"/>
    <n v="639148"/>
    <s v="TRABAJADOR INDEPENDIENTE"/>
    <s v="SECTOR PRIVADO"/>
    <s v="SI"/>
    <s v="NO"/>
    <x v="0"/>
    <n v="48"/>
    <n v="-2.267106972796144E-2"/>
    <b v="0"/>
    <n v="0.43006179724811616"/>
    <b v="0"/>
    <n v="639148"/>
    <x v="3"/>
    <n v="48"/>
  </r>
  <r>
    <n v="2393"/>
    <s v="HOMBRE"/>
    <n v="869420"/>
    <s v="ASALARIADO"/>
    <s v="SECTOR PUBLICO"/>
    <s v="SI"/>
    <s v="NO"/>
    <x v="1"/>
    <n v="46"/>
    <n v="0.26126396529364071"/>
    <b v="0"/>
    <n v="0.28891113709384114"/>
    <b v="0"/>
    <n v="869420"/>
    <x v="0"/>
    <n v="46"/>
  </r>
  <r>
    <n v="2394"/>
    <s v="HOMBRE"/>
    <n v="86400"/>
    <s v="ASALARIADO"/>
    <s v="SECTOR PRIVADO"/>
    <s v="SI"/>
    <s v="NO"/>
    <x v="0"/>
    <n v="24"/>
    <n v="-0.70423253937307917"/>
    <b v="0"/>
    <n v="-1.263746124603184"/>
    <b v="0"/>
    <n v="86400"/>
    <x v="0"/>
    <n v="24"/>
  </r>
  <r>
    <n v="2395"/>
    <s v="MUJER"/>
    <n v="466740"/>
    <s v="ASALARIADO"/>
    <s v="SECTOR PUBLICO"/>
    <s v="SI"/>
    <s v="NO"/>
    <x v="1"/>
    <n v="35"/>
    <n v="-0.23525736557810556"/>
    <b v="0"/>
    <n v="-0.48741749375467142"/>
    <b v="0"/>
    <n v="466740"/>
    <x v="0"/>
    <n v="35"/>
  </r>
  <r>
    <n v="2396"/>
    <s v="MUJER"/>
    <n v="319560"/>
    <s v="ASALARIADO"/>
    <s v="SECTOR PRIVADO"/>
    <s v="SI"/>
    <s v="NO"/>
    <x v="1"/>
    <n v="30"/>
    <n v="-0.41673647921102402"/>
    <b v="0"/>
    <n v="-0.84029414414035897"/>
    <b v="0"/>
    <n v="319560"/>
    <x v="0"/>
    <n v="30"/>
  </r>
  <r>
    <n v="2397"/>
    <s v="HOMBRE"/>
    <n v="545579.25"/>
    <s v="ASALARIADO"/>
    <s v="SECTOR PRIVADO"/>
    <s v="SI"/>
    <s v="NO"/>
    <x v="0"/>
    <n v="39"/>
    <n v="-0.13804526332586972"/>
    <b v="0"/>
    <n v="-0.20511617344612137"/>
    <b v="0"/>
    <n v="545579.25"/>
    <x v="0"/>
    <n v="39"/>
  </r>
  <r>
    <n v="2398"/>
    <s v="HOMBRE"/>
    <n v="297046"/>
    <s v="TRABAJADOR INDEPENDIENTE"/>
    <s v="SECTOR PRIVADO"/>
    <s v="SI"/>
    <s v="SI"/>
    <x v="1"/>
    <n v="43"/>
    <n v="-0.44449718558642509"/>
    <b v="0"/>
    <n v="7.7185146862428639E-2"/>
    <b v="0"/>
    <n v="297046"/>
    <x v="3"/>
    <n v="43"/>
  </r>
  <r>
    <n v="2399"/>
    <s v="HOMBRE"/>
    <n v="464335.96"/>
    <s v="ASALARIADO"/>
    <s v="SECTOR PRIVADO"/>
    <s v="SI"/>
    <s v="NO"/>
    <x v="0"/>
    <n v="54"/>
    <n v="-0.23822164773830448"/>
    <b v="0"/>
    <n v="0.85351377771094117"/>
    <b v="0"/>
    <n v="464335.96"/>
    <x v="0"/>
    <n v="54"/>
  </r>
  <r>
    <n v="2400"/>
    <s v="HOMBRE"/>
    <n v="35000"/>
    <s v="ASALARIADO"/>
    <s v="SECTOR PRIVADO"/>
    <s v="SI"/>
    <s v="NO"/>
    <x v="0"/>
    <n v="34"/>
    <n v="-0.76761089540468674"/>
    <b v="0"/>
    <n v="-0.55799282383180893"/>
    <b v="0"/>
    <n v="35000"/>
    <x v="0"/>
    <n v="34"/>
  </r>
  <r>
    <n v="2401"/>
    <s v="HOMBRE"/>
    <n v="344805"/>
    <s v="ASALARIADO"/>
    <s v="SECTOR PRIVADO"/>
    <s v="SI"/>
    <s v="NO"/>
    <x v="0"/>
    <n v="47"/>
    <n v="-0.38560833528071403"/>
    <b v="0"/>
    <n v="0.35948646717097865"/>
    <b v="0"/>
    <n v="344805"/>
    <x v="0"/>
    <n v="47"/>
  </r>
  <r>
    <n v="2402"/>
    <s v="MUJER"/>
    <n v="323562"/>
    <s v="TRABAJADOR INDEPENDIENTE"/>
    <s v="SECTOR PRIVADO"/>
    <s v="SI"/>
    <s v="NO"/>
    <x v="1"/>
    <n v="38"/>
    <n v="-0.41180184534257086"/>
    <b v="0"/>
    <n v="-0.27569150352325889"/>
    <b v="0"/>
    <n v="323562"/>
    <x v="3"/>
    <n v="38"/>
  </r>
  <r>
    <n v="2403"/>
    <s v="MUJER"/>
    <n v="1095589"/>
    <s v="ASALARIADO"/>
    <s v="SECTOR PUBLICO"/>
    <s v="SI"/>
    <s v="NO"/>
    <x v="1"/>
    <n v="37"/>
    <n v="0.54013982921022952"/>
    <b v="0"/>
    <n v="-0.3462668336003964"/>
    <b v="0"/>
    <n v="1095589"/>
    <x v="0"/>
    <n v="37"/>
  </r>
  <r>
    <n v="2404"/>
    <s v="HOMBRE"/>
    <n v="549445.32999999996"/>
    <s v="ASALARIADO"/>
    <s v="SECTOR PRIVADO"/>
    <s v="SI"/>
    <s v="NO"/>
    <x v="0"/>
    <n v="20"/>
    <n v="-0.13327822451873597"/>
    <b v="0"/>
    <n v="-1.5460474449117341"/>
    <b v="0"/>
    <n v="549445.32999999996"/>
    <x v="0"/>
    <n v="20"/>
  </r>
  <r>
    <n v="2405"/>
    <s v="MUJER"/>
    <n v="245079.8"/>
    <s v="ASALARIADO"/>
    <s v="SECTOR PRIVADO"/>
    <s v="SI"/>
    <s v="NO"/>
    <x v="0"/>
    <n v="21"/>
    <n v="-0.50857368996793728"/>
    <b v="0"/>
    <n v="-1.4754721148345964"/>
    <b v="0"/>
    <n v="245079.8"/>
    <x v="0"/>
    <n v="21"/>
  </r>
  <r>
    <n v="2406"/>
    <s v="MUJER"/>
    <n v="387099.75"/>
    <s v="ASALARIADO"/>
    <s v="SECTOR PRIVADO"/>
    <s v="SI"/>
    <s v="NO"/>
    <x v="0"/>
    <n v="41"/>
    <n v="-0.33345713442919972"/>
    <b v="0"/>
    <n v="-6.3965513291846368E-2"/>
    <b v="0"/>
    <n v="387099.75"/>
    <x v="0"/>
    <n v="41"/>
  </r>
  <r>
    <n v="2407"/>
    <s v="HOMBRE"/>
    <n v="253571"/>
    <s v="PENSIONADOS EN SU PROPIO SISTEMA"/>
    <s v="SECTOR PUBLICO"/>
    <s v="SI"/>
    <s v="NO"/>
    <x v="0"/>
    <n v="56"/>
    <n v="-0.49810368419487139"/>
    <b v="0"/>
    <n v="0.99466443786521619"/>
    <b v="0"/>
    <n v="253571"/>
    <x v="1"/>
    <n v="56"/>
  </r>
  <r>
    <n v="2408"/>
    <s v="HOMBRE"/>
    <n v="1187224"/>
    <s v="ASALARIADO"/>
    <s v="SECTOR PUBLICO"/>
    <s v="SI"/>
    <s v="NO"/>
    <x v="1"/>
    <n v="46"/>
    <n v="0.65312962794478913"/>
    <b v="0"/>
    <n v="0.28891113709384114"/>
    <b v="0"/>
    <n v="1187224"/>
    <x v="0"/>
    <n v="46"/>
  </r>
  <r>
    <n v="2409"/>
    <s v="HOMBRE"/>
    <n v="584115.32999999996"/>
    <s v="ASALARIADO"/>
    <s v="SECTOR PRIVADO"/>
    <s v="SI"/>
    <s v="NO"/>
    <x v="0"/>
    <n v="46"/>
    <n v="-9.0528660246054327E-2"/>
    <b v="0"/>
    <n v="0.28891113709384114"/>
    <b v="0"/>
    <n v="584115.32999999996"/>
    <x v="0"/>
    <n v="46"/>
  </r>
  <r>
    <n v="2410"/>
    <s v="MUJER"/>
    <n v="446928"/>
    <s v="ASALARIADO"/>
    <s v="SECTOR PRIVADO"/>
    <s v="SI"/>
    <s v="NO"/>
    <x v="0"/>
    <n v="23"/>
    <n v="-0.25968639261503573"/>
    <b v="0"/>
    <n v="-1.3343214546803215"/>
    <b v="0"/>
    <n v="446928"/>
    <x v="0"/>
    <n v="23"/>
  </r>
  <r>
    <n v="2411"/>
    <s v="HOMBRE"/>
    <n v="302470"/>
    <s v="ASEGURADO VOLUNTARIO"/>
    <s v="SECTOR PRIVADO"/>
    <s v="SI"/>
    <s v="SI"/>
    <x v="0"/>
    <n v="34"/>
    <n v="-0.43780916607056047"/>
    <b v="0"/>
    <n v="-0.55799282383180893"/>
    <b v="0"/>
    <n v="302470"/>
    <x v="2"/>
    <n v="34"/>
  </r>
  <r>
    <n v="2412"/>
    <s v="HOMBRE"/>
    <n v="277000"/>
    <s v="ASALARIADO"/>
    <s v="SECTOR PRIVADO"/>
    <s v="SI"/>
    <s v="SI"/>
    <x v="1"/>
    <n v="23"/>
    <n v="-0.46921474443875205"/>
    <b v="0"/>
    <n v="-1.3343214546803215"/>
    <b v="0"/>
    <n v="277000"/>
    <x v="0"/>
    <n v="23"/>
  </r>
  <r>
    <n v="2413"/>
    <s v="HOMBRE"/>
    <n v="241458"/>
    <s v="ASALARIADO"/>
    <s v="SECTOR PRIVADO"/>
    <s v="SI"/>
    <s v="NO"/>
    <x v="1"/>
    <n v="41"/>
    <n v="-0.51303952128846797"/>
    <b v="0"/>
    <n v="-6.3965513291846368E-2"/>
    <b v="0"/>
    <n v="241458"/>
    <x v="0"/>
    <n v="41"/>
  </r>
  <r>
    <n v="2414"/>
    <s v="HOMBRE"/>
    <n v="255000"/>
    <s v="ASALARIADO"/>
    <s v="SECTOR PRIVADO"/>
    <s v="SI"/>
    <s v="SI"/>
    <x v="1"/>
    <n v="55"/>
    <n v="-0.49634166725383705"/>
    <b v="0"/>
    <n v="0.92408910778807873"/>
    <b v="0"/>
    <n v="255000"/>
    <x v="0"/>
    <n v="55"/>
  </r>
  <r>
    <n v="2415"/>
    <s v="MUJER"/>
    <n v="1332081"/>
    <s v="PENSIONADOS EN SU PROPIO SISTEMA"/>
    <s v="SECTOR PUBLICO"/>
    <s v="SI"/>
    <s v="NO"/>
    <x v="0"/>
    <n v="65"/>
    <n v="0.83174438513682392"/>
    <b v="0"/>
    <n v="1.6298424085594538"/>
    <b v="0"/>
    <n v="1332081"/>
    <x v="1"/>
    <n v="65"/>
  </r>
  <r>
    <n v="2416"/>
    <s v="HOMBRE"/>
    <n v="323296"/>
    <s v="TRABAJADOR INDEPENDIENTE"/>
    <s v="SECTOR PRIVADO"/>
    <s v="SI"/>
    <s v="NO"/>
    <x v="0"/>
    <n v="33"/>
    <n v="-0.41212983450024415"/>
    <b v="0"/>
    <n v="-0.62856815390894638"/>
    <b v="0"/>
    <n v="323296"/>
    <x v="3"/>
    <n v="33"/>
  </r>
  <r>
    <n v="2417"/>
    <s v="HOMBRE"/>
    <n v="362000"/>
    <s v="ASALARIADO"/>
    <s v="SECTOR PRIVADO"/>
    <s v="SI"/>
    <s v="NO"/>
    <x v="0"/>
    <n v="31"/>
    <n v="-0.36440617901683281"/>
    <b v="0"/>
    <n v="-0.7697188140632214"/>
    <b v="0"/>
    <n v="362000"/>
    <x v="0"/>
    <n v="31"/>
  </r>
  <r>
    <n v="2418"/>
    <s v="HOMBRE"/>
    <n v="501467"/>
    <s v="TRABAJADOR INDEPENDIENTE"/>
    <s v="SECTOR PRIVADO"/>
    <s v="SI"/>
    <s v="NO"/>
    <x v="0"/>
    <n v="37"/>
    <n v="-0.19243751791449393"/>
    <b v="0"/>
    <n v="-0.3462668336003964"/>
    <b v="0"/>
    <n v="501467"/>
    <x v="3"/>
    <n v="37"/>
  </r>
  <r>
    <n v="2419"/>
    <s v="MUJER"/>
    <n v="534933"/>
    <s v="ASALARIADO"/>
    <s v="SECTOR PRIVADO"/>
    <s v="SI"/>
    <s v="NO"/>
    <x v="0"/>
    <n v="59"/>
    <n v="-0.15117253614496512"/>
    <b v="0"/>
    <n v="1.2063904280966287"/>
    <b v="0"/>
    <n v="534933"/>
    <x v="0"/>
    <n v="59"/>
  </r>
  <r>
    <n v="2420"/>
    <s v="MUJER"/>
    <n v="375584"/>
    <s v="ASALARIADO"/>
    <s v="SECTOR PUBLICO"/>
    <s v="SI"/>
    <s v="NO"/>
    <x v="0"/>
    <n v="26"/>
    <n v="-0.34765653722046402"/>
    <b v="0"/>
    <n v="-1.1225954644489089"/>
    <b v="0"/>
    <n v="375584"/>
    <x v="0"/>
    <n v="26"/>
  </r>
  <r>
    <n v="2421"/>
    <s v="HOMBRE"/>
    <n v="414094.87"/>
    <s v="ASALARIADO"/>
    <s v="SECTOR PRIVADO"/>
    <s v="SI"/>
    <s v="NO"/>
    <x v="0"/>
    <n v="19"/>
    <n v="-0.30017101912811078"/>
    <b v="0"/>
    <n v="-1.6166227749888715"/>
    <b v="0"/>
    <n v="414094.87"/>
    <x v="0"/>
    <n v="19"/>
  </r>
  <r>
    <n v="2422"/>
    <s v="HOMBRE"/>
    <n v="292387"/>
    <s v="ASEGURADO VOLUNTARIO"/>
    <s v="SECTOR PRIVADO"/>
    <s v="SI"/>
    <s v="NO"/>
    <x v="1"/>
    <n v="52"/>
    <n v="-0.45024192801349239"/>
    <b v="0"/>
    <n v="0.71236311755666615"/>
    <b v="0"/>
    <n v="292387"/>
    <x v="2"/>
    <n v="52"/>
  </r>
  <r>
    <n v="2423"/>
    <s v="MUJER"/>
    <n v="753003.24"/>
    <s v="ASALARIADO"/>
    <s v="SECTOR PUBLICO"/>
    <s v="SI"/>
    <s v="NO"/>
    <x v="0"/>
    <n v="22"/>
    <n v="0.11771721697990106"/>
    <b v="0"/>
    <n v="-1.4048967847574589"/>
    <b v="0"/>
    <n v="753003.24"/>
    <x v="0"/>
    <n v="22"/>
  </r>
  <r>
    <n v="2424"/>
    <s v="MUJER"/>
    <n v="375740"/>
    <s v="TRABAJADOR INDEPENDIENTE"/>
    <s v="SECTOR PRIVADO"/>
    <s v="SI"/>
    <s v="NO"/>
    <x v="1"/>
    <n v="50"/>
    <n v="-0.34746418267686613"/>
    <b v="0"/>
    <n v="0.57121245740239113"/>
    <b v="0"/>
    <n v="375740"/>
    <x v="3"/>
    <n v="50"/>
  </r>
  <r>
    <n v="2425"/>
    <s v="MUJER"/>
    <n v="1070560"/>
    <s v="ASALARIADO"/>
    <s v="SECTOR PUBLICO"/>
    <s v="SI"/>
    <s v="NO"/>
    <x v="1"/>
    <n v="34"/>
    <n v="0.50927802234028574"/>
    <b v="0"/>
    <n v="-0.55799282383180893"/>
    <b v="0"/>
    <n v="1070560"/>
    <x v="0"/>
    <n v="34"/>
  </r>
  <r>
    <n v="2426"/>
    <s v="MUJER"/>
    <n v="297046"/>
    <s v="ASEGURADO VOLUNTARIO"/>
    <s v="SECTOR PRIVADO"/>
    <s v="SI"/>
    <s v="SI"/>
    <x v="0"/>
    <n v="55"/>
    <n v="-0.44449718558642509"/>
    <b v="0"/>
    <n v="0.92408910778807873"/>
    <b v="0"/>
    <n v="297046"/>
    <x v="2"/>
    <n v="55"/>
  </r>
  <r>
    <n v="2427"/>
    <s v="HOMBRE"/>
    <n v="391510"/>
    <s v="ASALARIADO"/>
    <s v="SECTOR PRIVADO"/>
    <s v="SI"/>
    <s v="NO"/>
    <x v="0"/>
    <n v="31"/>
    <n v="-0.32801911118623478"/>
    <b v="0"/>
    <n v="-0.7697188140632214"/>
    <b v="0"/>
    <n v="391510"/>
    <x v="0"/>
    <n v="31"/>
  </r>
  <r>
    <n v="2428"/>
    <s v="HOMBRE"/>
    <n v="447250"/>
    <s v="ASALARIADO"/>
    <s v="SECTOR PRIVADO"/>
    <s v="SI"/>
    <s v="NO"/>
    <x v="0"/>
    <n v="37"/>
    <n v="-0.25928935310837853"/>
    <b v="0"/>
    <n v="-0.3462668336003964"/>
    <b v="0"/>
    <n v="447250"/>
    <x v="0"/>
    <n v="37"/>
  </r>
  <r>
    <n v="2429"/>
    <s v="HOMBRE"/>
    <n v="518738.06"/>
    <s v="ASALARIADO"/>
    <s v="SECTOR PRIVADO"/>
    <s v="SI"/>
    <s v="SI"/>
    <x v="0"/>
    <n v="41"/>
    <n v="-0.17114157648018929"/>
    <b v="0"/>
    <n v="-6.3965513291846368E-2"/>
    <b v="0"/>
    <n v="518738.06"/>
    <x v="0"/>
    <n v="41"/>
  </r>
  <r>
    <n v="2430"/>
    <s v="MUJER"/>
    <n v="1373096"/>
    <s v="ASALARIADO"/>
    <s v="SECTOR PUBLICO"/>
    <s v="SI"/>
    <s v="NO"/>
    <x v="0"/>
    <n v="37"/>
    <n v="0.8823176005577652"/>
    <b v="0"/>
    <n v="-0.3462668336003964"/>
    <b v="0"/>
    <n v="1373096"/>
    <x v="0"/>
    <n v="37"/>
  </r>
  <r>
    <n v="2431"/>
    <s v="MUJER"/>
    <n v="574611.66"/>
    <s v="ASALARIADO"/>
    <s v="SECTOR PRIVADO"/>
    <s v="SI"/>
    <s v="NO"/>
    <x v="0"/>
    <n v="37"/>
    <n v="-0.10224708399832873"/>
    <b v="0"/>
    <n v="-0.3462668336003964"/>
    <b v="0"/>
    <n v="574611.66"/>
    <x v="0"/>
    <n v="37"/>
  </r>
  <r>
    <n v="2432"/>
    <s v="HOMBRE"/>
    <n v="450297.7"/>
    <s v="ASALARIADO"/>
    <s v="SECTOR PRIVADO"/>
    <s v="SI"/>
    <s v="NO"/>
    <x v="0"/>
    <n v="43"/>
    <n v="-0.25553141116912698"/>
    <b v="0"/>
    <n v="7.7185146862428639E-2"/>
    <b v="0"/>
    <n v="450297.7"/>
    <x v="0"/>
    <n v="43"/>
  </r>
  <r>
    <n v="2433"/>
    <s v="MUJER"/>
    <n v="477000"/>
    <s v="ASALARIADO"/>
    <s v="SECTOR PRIVADO"/>
    <s v="SI"/>
    <s v="NO"/>
    <x v="0"/>
    <n v="34"/>
    <n v="-0.22260635521070682"/>
    <b v="0"/>
    <n v="-0.55799282383180893"/>
    <b v="0"/>
    <n v="477000"/>
    <x v="0"/>
    <n v="34"/>
  </r>
  <r>
    <n v="2434"/>
    <s v="HOMBRE"/>
    <n v="4164181.77"/>
    <s v="ASALARIADO"/>
    <s v="SECTOR PRIVADO"/>
    <s v="SI"/>
    <s v="NO"/>
    <x v="0"/>
    <n v="35"/>
    <n v="4.3238434302428566"/>
    <b v="1"/>
    <n v="-0.48741749375467142"/>
    <b v="0"/>
    <n v="4164181.77"/>
    <x v="0"/>
    <n v="35"/>
  </r>
  <r>
    <n v="2435"/>
    <s v="MUJER"/>
    <n v="1476693.45"/>
    <s v="PENSIONADOS EN SU PROPIO SISTEMA"/>
    <s v="SECTOR PUBLICO"/>
    <s v="SI"/>
    <s v="NO"/>
    <x v="0"/>
    <n v="62"/>
    <n v="1.01005760192093"/>
    <b v="0"/>
    <n v="1.4181164183280413"/>
    <b v="0"/>
    <n v="1476693.45"/>
    <x v="1"/>
    <n v="62"/>
  </r>
  <r>
    <n v="2436"/>
    <s v="HOMBRE"/>
    <n v="278030"/>
    <s v="TRABAJADOR INDEPENDIENTE"/>
    <s v="SECTOR PRIVADO"/>
    <s v="SI"/>
    <s v="NO"/>
    <x v="0"/>
    <n v="38"/>
    <n v="-0.46794471123422759"/>
    <b v="0"/>
    <n v="-0.27569150352325889"/>
    <b v="0"/>
    <n v="278030"/>
    <x v="3"/>
    <n v="38"/>
  </r>
  <r>
    <n v="2437"/>
    <s v="HOMBRE"/>
    <n v="534815.5"/>
    <s v="ASALARIADO"/>
    <s v="SECTOR PUBLICO"/>
    <s v="SI"/>
    <s v="NO"/>
    <x v="0"/>
    <n v="26"/>
    <n v="-0.15131741857363659"/>
    <b v="0"/>
    <n v="-1.1225954644489089"/>
    <b v="0"/>
    <n v="534815.5"/>
    <x v="0"/>
    <n v="26"/>
  </r>
  <r>
    <n v="2438"/>
    <s v="HOMBRE"/>
    <n v="2767500"/>
    <s v="ASALARIADO"/>
    <s v="SECTOR PRIVADO"/>
    <s v="SI"/>
    <s v="NO"/>
    <x v="0"/>
    <n v="24"/>
    <n v="2.6016762224234813"/>
    <b v="1"/>
    <n v="-1.263746124603184"/>
    <b v="0"/>
    <n v="2767500"/>
    <x v="0"/>
    <n v="24"/>
  </r>
  <r>
    <n v="2439"/>
    <s v="HOMBRE"/>
    <n v="297046"/>
    <s v="TRABAJADOR INDEPENDIENTE"/>
    <s v="SECTOR PRIVADO"/>
    <s v="SI"/>
    <s v="NO"/>
    <x v="0"/>
    <n v="29"/>
    <n v="-0.44449718558642509"/>
    <b v="0"/>
    <n v="-0.91086947421749642"/>
    <b v="0"/>
    <n v="297046"/>
    <x v="3"/>
    <n v="29"/>
  </r>
  <r>
    <n v="2440"/>
    <s v="MUJER"/>
    <n v="278030"/>
    <s v="CONVENIOS ESPECIALES DE TRABAJADORES INDEPENDIENTES"/>
    <s v="SECTOR PRIVADO"/>
    <s v="SI"/>
    <s v="NO"/>
    <x v="0"/>
    <n v="39"/>
    <n v="-0.46794471123422759"/>
    <b v="0"/>
    <n v="-0.20511617344612137"/>
    <b v="0"/>
    <n v="278030"/>
    <x v="4"/>
    <n v="39"/>
  </r>
  <r>
    <n v="2441"/>
    <s v="MUJER"/>
    <n v="436419"/>
    <s v="PENSIONADOS EN SU PROPIO SISTEMA"/>
    <s v="SECTOR PUBLICO"/>
    <s v="SI"/>
    <s v="NO"/>
    <x v="0"/>
    <n v="79"/>
    <n v="-0.27264443042702335"/>
    <b v="0"/>
    <n v="2.6178970296393786"/>
    <b v="1"/>
    <n v="436419"/>
    <x v="1"/>
    <n v="79"/>
  </r>
  <r>
    <n v="2442"/>
    <s v="MUJER"/>
    <n v="734801"/>
    <s v="ASALARIADO"/>
    <s v="SECTOR PUBLICO"/>
    <s v="SI"/>
    <s v="NO"/>
    <x v="0"/>
    <n v="43"/>
    <n v="9.5273091546189612E-2"/>
    <b v="0"/>
    <n v="7.7185146862428639E-2"/>
    <b v="0"/>
    <n v="734801"/>
    <x v="0"/>
    <n v="43"/>
  </r>
  <r>
    <n v="2443"/>
    <s v="HOMBRE"/>
    <n v="639148"/>
    <s v="TRABAJADOR INDEPENDIENTE"/>
    <s v="SECTOR PRIVADO"/>
    <s v="SI"/>
    <s v="NO"/>
    <x v="1"/>
    <n v="44"/>
    <n v="-2.267106972796144E-2"/>
    <b v="0"/>
    <n v="0.14776047693956615"/>
    <b v="0"/>
    <n v="639148"/>
    <x v="3"/>
    <n v="44"/>
  </r>
  <r>
    <n v="2444"/>
    <s v="MUJER"/>
    <n v="454899.51"/>
    <s v="ASALARIADO"/>
    <s v="SECTOR PUBLICO"/>
    <s v="SI"/>
    <s v="NO"/>
    <x v="0"/>
    <n v="59"/>
    <n v="-0.24985718641095941"/>
    <b v="0"/>
    <n v="1.2063904280966287"/>
    <b v="0"/>
    <n v="454899.51"/>
    <x v="0"/>
    <n v="59"/>
  </r>
  <r>
    <n v="2445"/>
    <s v="MUJER"/>
    <n v="3622084.85"/>
    <s v="ASALARIADO"/>
    <s v="SECTOR PRIVADO"/>
    <s v="SI"/>
    <s v="NO"/>
    <x v="0"/>
    <n v="35"/>
    <n v="3.6554151890094344"/>
    <b v="1"/>
    <n v="-0.48741749375467142"/>
    <b v="0"/>
    <n v="3622084.85"/>
    <x v="0"/>
    <n v="35"/>
  </r>
  <r>
    <n v="2446"/>
    <s v="HOMBRE"/>
    <n v="360000"/>
    <s v="ASALARIADO"/>
    <s v="SECTOR PRIVADO"/>
    <s v="SI"/>
    <s v="NO"/>
    <x v="0"/>
    <n v="37"/>
    <n v="-0.36687226290911329"/>
    <b v="0"/>
    <n v="-0.3462668336003964"/>
    <b v="0"/>
    <n v="360000"/>
    <x v="0"/>
    <n v="37"/>
  </r>
  <r>
    <n v="2447"/>
    <s v="MUJER"/>
    <n v="1064830"/>
    <s v="ASALARIADO"/>
    <s v="SECTOR PUBLICO"/>
    <s v="SI"/>
    <s v="NO"/>
    <x v="1"/>
    <n v="51"/>
    <n v="0.50221269198890228"/>
    <b v="0"/>
    <n v="0.64178778747952869"/>
    <b v="0"/>
    <n v="1064830"/>
    <x v="0"/>
    <n v="51"/>
  </r>
  <r>
    <n v="2448"/>
    <s v="MUJER"/>
    <n v="62402.9"/>
    <s v="ASALARIADO"/>
    <s v="SECTOR PRIVADO"/>
    <s v="SI"/>
    <s v="NO"/>
    <x v="0"/>
    <n v="21"/>
    <n v="-0.73382197025880069"/>
    <b v="0"/>
    <n v="-1.4754721148345964"/>
    <b v="0"/>
    <n v="62402.9"/>
    <x v="0"/>
    <n v="21"/>
  </r>
  <r>
    <n v="2449"/>
    <s v="HOMBRE"/>
    <n v="297046"/>
    <s v="TRABAJADOR INDEPENDIENTE"/>
    <s v="SECTOR PRIVADO"/>
    <s v="SI"/>
    <s v="NO"/>
    <x v="1"/>
    <n v="30"/>
    <n v="-0.44449718558642509"/>
    <b v="0"/>
    <n v="-0.84029414414035897"/>
    <b v="0"/>
    <n v="297046"/>
    <x v="3"/>
    <n v="30"/>
  </r>
  <r>
    <n v="2450"/>
    <s v="MUJER"/>
    <n v="338125"/>
    <s v="ASALARIADO"/>
    <s v="SECTOR PRIVADO"/>
    <s v="SI"/>
    <s v="NO"/>
    <x v="0"/>
    <n v="50"/>
    <n v="-0.39384505548093074"/>
    <b v="0"/>
    <n v="0.57121245740239113"/>
    <b v="0"/>
    <n v="338125"/>
    <x v="0"/>
    <n v="50"/>
  </r>
  <r>
    <n v="2451"/>
    <s v="HOMBRE"/>
    <n v="423458"/>
    <s v="TRABAJADOR INDEPENDIENTE"/>
    <s v="SECTOR PRIVADO"/>
    <s v="SI"/>
    <s v="NO"/>
    <x v="0"/>
    <n v="42"/>
    <n v="-0.28862588709094683"/>
    <b v="0"/>
    <n v="6.6098167852911317E-3"/>
    <b v="0"/>
    <n v="423458"/>
    <x v="3"/>
    <n v="42"/>
  </r>
  <r>
    <n v="2452"/>
    <s v="HOMBRE"/>
    <n v="75000"/>
    <s v="ASALARIADO"/>
    <s v="SECTOR PRIVADO"/>
    <s v="SI"/>
    <s v="NO"/>
    <x v="1"/>
    <n v="28"/>
    <n v="-0.71828921755907771"/>
    <b v="0"/>
    <n v="-0.98144480429463388"/>
    <b v="0"/>
    <n v="75000"/>
    <x v="0"/>
    <n v="28"/>
  </r>
  <r>
    <n v="2453"/>
    <s v="HOMBRE"/>
    <n v="318000"/>
    <s v="ASALARIADO"/>
    <s v="SECTOR PRIVADO"/>
    <s v="SI"/>
    <s v="NO"/>
    <x v="1"/>
    <n v="50"/>
    <n v="-0.4186600246470028"/>
    <b v="0"/>
    <n v="0.57121245740239113"/>
    <b v="0"/>
    <n v="318000"/>
    <x v="0"/>
    <n v="50"/>
  </r>
  <r>
    <n v="2454"/>
    <s v="HOMBRE"/>
    <n v="297187"/>
    <s v="TRABAJADOR INDEPENDIENTE"/>
    <s v="SECTOR PRIVADO"/>
    <s v="SI"/>
    <s v="NO"/>
    <x v="0"/>
    <n v="41"/>
    <n v="-0.44432332667201929"/>
    <b v="0"/>
    <n v="-6.3965513291846368E-2"/>
    <b v="0"/>
    <n v="297187"/>
    <x v="3"/>
    <n v="41"/>
  </r>
  <r>
    <n v="2455"/>
    <s v="MUJER"/>
    <n v="1023887.95"/>
    <s v="ASALARIADO"/>
    <s v="SECTOR PUBLICO"/>
    <s v="SI"/>
    <s v="NO"/>
    <x v="0"/>
    <n v="33"/>
    <n v="0.45172942697793178"/>
    <b v="0"/>
    <n v="-0.62856815390894638"/>
    <b v="0"/>
    <n v="1023887.95"/>
    <x v="0"/>
    <n v="33"/>
  </r>
  <r>
    <n v="2456"/>
    <s v="MUJER"/>
    <n v="297046"/>
    <s v="TRABAJADOR INDEPENDIENTE"/>
    <s v="SECTOR PRIVADO"/>
    <s v="SI"/>
    <s v="NO"/>
    <x v="1"/>
    <n v="34"/>
    <n v="-0.44449718558642509"/>
    <b v="0"/>
    <n v="-0.55799282383180893"/>
    <b v="0"/>
    <n v="297046"/>
    <x v="3"/>
    <n v="34"/>
  </r>
  <r>
    <n v="2457"/>
    <s v="MUJER"/>
    <n v="937593"/>
    <s v="ASALARIADO"/>
    <s v="SECTOR PUBLICO"/>
    <s v="SI"/>
    <s v="NO"/>
    <x v="0"/>
    <n v="56"/>
    <n v="0.34532413388785838"/>
    <b v="0"/>
    <n v="0.99466443786521619"/>
    <b v="0"/>
    <n v="937593"/>
    <x v="0"/>
    <n v="56"/>
  </r>
  <r>
    <n v="2458"/>
    <s v="MUJER"/>
    <n v="697616.29"/>
    <s v="ASALARIADO"/>
    <s v="SECTOR PRIVADO"/>
    <s v="SI"/>
    <s v="NO"/>
    <x v="0"/>
    <n v="34"/>
    <n v="4.9422784361129728E-2"/>
    <b v="0"/>
    <n v="-0.55799282383180893"/>
    <b v="0"/>
    <n v="697616.29"/>
    <x v="0"/>
    <n v="34"/>
  </r>
  <r>
    <n v="2459"/>
    <s v="HOMBRE"/>
    <n v="620581"/>
    <s v="ASALARIADO"/>
    <s v="SECTOR PUBLICO"/>
    <s v="SI"/>
    <s v="NO"/>
    <x v="0"/>
    <n v="24"/>
    <n v="-4.5564959541947017E-2"/>
    <b v="0"/>
    <n v="-1.263746124603184"/>
    <b v="0"/>
    <n v="620581"/>
    <x v="0"/>
    <n v="24"/>
  </r>
  <r>
    <n v="2460"/>
    <s v="MUJER"/>
    <n v="297045"/>
    <s v="ASEGURADO VOLUNTARIO"/>
    <s v="SECTOR PRIVADO"/>
    <s v="SI"/>
    <s v="NO"/>
    <x v="0"/>
    <n v="62"/>
    <n v="-0.44449841862837125"/>
    <b v="0"/>
    <n v="1.4181164183280413"/>
    <b v="0"/>
    <n v="297045"/>
    <x v="2"/>
    <n v="62"/>
  </r>
  <r>
    <n v="2461"/>
    <s v="HOMBRE"/>
    <n v="299647"/>
    <s v="ASEGURADO VOLUNTARIO"/>
    <s v="SECTOR PRIVADO"/>
    <s v="SI"/>
    <s v="NO"/>
    <x v="0"/>
    <n v="54"/>
    <n v="-0.44129004348451434"/>
    <b v="0"/>
    <n v="0.85351377771094117"/>
    <b v="0"/>
    <n v="299647"/>
    <x v="2"/>
    <n v="54"/>
  </r>
  <r>
    <n v="2462"/>
    <s v="HOMBRE"/>
    <n v="458490"/>
    <s v="ASALARIADO"/>
    <s v="SECTOR PRIVADO"/>
    <s v="SI"/>
    <s v="NO"/>
    <x v="0"/>
    <n v="27"/>
    <n v="-0.24542996163376241"/>
    <b v="0"/>
    <n v="-1.0520201343717714"/>
    <b v="0"/>
    <n v="458490"/>
    <x v="0"/>
    <n v="27"/>
  </r>
  <r>
    <n v="2463"/>
    <s v="MUJER"/>
    <n v="297044"/>
    <s v="ASEGURADO VOLUNTARIO"/>
    <s v="SECTOR PRIVADO"/>
    <s v="SI"/>
    <s v="SI"/>
    <x v="0"/>
    <n v="57"/>
    <n v="-0.44449965167031735"/>
    <b v="0"/>
    <n v="1.0652397679423538"/>
    <b v="0"/>
    <n v="297044"/>
    <x v="2"/>
    <n v="57"/>
  </r>
  <r>
    <n v="2464"/>
    <s v="HOMBRE"/>
    <n v="639148"/>
    <s v="TRABAJADOR INDEPENDIENTE"/>
    <s v="SECTOR PRIVADO"/>
    <s v="SI"/>
    <s v="NO"/>
    <x v="0"/>
    <n v="42"/>
    <n v="-2.267106972796144E-2"/>
    <b v="0"/>
    <n v="6.6098167852911317E-3"/>
    <b v="0"/>
    <n v="639148"/>
    <x v="3"/>
    <n v="42"/>
  </r>
  <r>
    <n v="2465"/>
    <s v="MUJER"/>
    <n v="700882.78"/>
    <s v="ASALARIADO"/>
    <s v="SECTOR PRIVADO"/>
    <s v="SI"/>
    <s v="NO"/>
    <x v="0"/>
    <n v="44"/>
    <n v="5.3450503547777306E-2"/>
    <b v="0"/>
    <n v="0.14776047693956615"/>
    <b v="0"/>
    <n v="700882.78"/>
    <x v="0"/>
    <n v="44"/>
  </r>
  <r>
    <n v="2466"/>
    <s v="HOMBRE"/>
    <n v="278030"/>
    <s v="CONVENIOS ESPECIALES DE TRABAJADORES INDEPENDIENTES"/>
    <s v="SECTOR PRIVADO"/>
    <s v="SI"/>
    <s v="NO"/>
    <x v="0"/>
    <n v="64"/>
    <n v="-0.46794471123422759"/>
    <b v="0"/>
    <n v="1.5592670784823162"/>
    <b v="0"/>
    <n v="278030"/>
    <x v="4"/>
    <n v="64"/>
  </r>
  <r>
    <n v="2467"/>
    <s v="MUJER"/>
    <n v="697309.5"/>
    <s v="ASALARIADO"/>
    <s v="SECTOR PUBLICO"/>
    <s v="SI"/>
    <s v="NO"/>
    <x v="0"/>
    <n v="55"/>
    <n v="4.9044499422473319E-2"/>
    <b v="0"/>
    <n v="0.92408910778807873"/>
    <b v="0"/>
    <n v="697309.5"/>
    <x v="0"/>
    <n v="55"/>
  </r>
  <r>
    <n v="2468"/>
    <s v="MUJER"/>
    <n v="278030"/>
    <s v="ASEGURADO VOLUNTARIO"/>
    <s v="SECTOR PRIVADO"/>
    <s v="SI"/>
    <s v="NO"/>
    <x v="0"/>
    <n v="40"/>
    <n v="-0.46794471123422759"/>
    <b v="0"/>
    <n v="-0.13454084336898386"/>
    <b v="0"/>
    <n v="278030"/>
    <x v="2"/>
    <n v="40"/>
  </r>
  <r>
    <n v="2469"/>
    <s v="MUJER"/>
    <n v="888615.5"/>
    <s v="ASALARIADO"/>
    <s v="SECTOR PRIVADO"/>
    <s v="SI"/>
    <s v="NO"/>
    <x v="0"/>
    <n v="39"/>
    <n v="0.28493282197077541"/>
    <b v="0"/>
    <n v="-0.20511617344612137"/>
    <b v="0"/>
    <n v="888615.5"/>
    <x v="0"/>
    <n v="39"/>
  </r>
  <r>
    <n v="2470"/>
    <s v="HOMBRE"/>
    <n v="386161"/>
    <s v="TRABAJADOR INDEPENDIENTE"/>
    <s v="SECTOR PRIVADO"/>
    <s v="SI"/>
    <s v="NO"/>
    <x v="1"/>
    <n v="44"/>
    <n v="-0.33461465255613881"/>
    <b v="0"/>
    <n v="0.14776047693956615"/>
    <b v="0"/>
    <n v="386161"/>
    <x v="3"/>
    <n v="44"/>
  </r>
  <r>
    <n v="2471"/>
    <s v="MUJER"/>
    <n v="130000"/>
    <s v="ASALARIADO"/>
    <s v="SECTOR PRIVADO"/>
    <s v="SI"/>
    <s v="NO"/>
    <x v="1"/>
    <n v="33"/>
    <n v="-0.65047191052136533"/>
    <b v="0"/>
    <n v="-0.62856815390894638"/>
    <b v="0"/>
    <n v="130000"/>
    <x v="0"/>
    <n v="33"/>
  </r>
  <r>
    <n v="2472"/>
    <s v="HOMBRE"/>
    <n v="300056"/>
    <s v="PENSIONADOS EN SU PROPIO SISTEMA"/>
    <s v="SECTOR PUBLICO"/>
    <s v="SI"/>
    <s v="NO"/>
    <x v="0"/>
    <n v="75"/>
    <n v="-0.44078572932854299"/>
    <b v="0"/>
    <n v="2.3355957093308288"/>
    <b v="1"/>
    <n v="300056"/>
    <x v="1"/>
    <n v="75"/>
  </r>
  <r>
    <n v="2473"/>
    <s v="HOMBRE"/>
    <n v="842404.4"/>
    <s v="ASALARIADO"/>
    <s v="SECTOR PUBLICO"/>
    <s v="SI"/>
    <s v="NO"/>
    <x v="0"/>
    <n v="57"/>
    <n v="0.22795259729349485"/>
    <b v="0"/>
    <n v="1.0652397679423538"/>
    <b v="0"/>
    <n v="842404.4"/>
    <x v="0"/>
    <n v="57"/>
  </r>
  <r>
    <n v="2474"/>
    <s v="MUJER"/>
    <n v="287616"/>
    <s v="ASALARIADO"/>
    <s v="SECTOR PRIVADO"/>
    <s v="SI"/>
    <s v="NO"/>
    <x v="0"/>
    <n v="24"/>
    <n v="-0.4561247711385274"/>
    <b v="0"/>
    <n v="-1.263746124603184"/>
    <b v="0"/>
    <n v="287616"/>
    <x v="0"/>
    <n v="24"/>
  </r>
  <r>
    <n v="2475"/>
    <s v="HOMBRE"/>
    <n v="205612"/>
    <s v="ASALARIADO"/>
    <s v="SECTOR PRIVADO"/>
    <s v="SI"/>
    <s v="NO"/>
    <x v="0"/>
    <n v="33"/>
    <n v="-0.55723914288981047"/>
    <b v="0"/>
    <n v="-0.62856815390894638"/>
    <b v="0"/>
    <n v="205612"/>
    <x v="0"/>
    <n v="33"/>
  </r>
  <r>
    <n v="2476"/>
    <s v="HOMBRE"/>
    <n v="377729.94"/>
    <s v="ASALARIADO"/>
    <s v="SECTOR PRIVADO"/>
    <s v="SI"/>
    <s v="NO"/>
    <x v="0"/>
    <n v="63"/>
    <n v="-0.34501050318656384"/>
    <b v="0"/>
    <n v="1.4886917484051787"/>
    <b v="0"/>
    <n v="377729.94"/>
    <x v="0"/>
    <n v="63"/>
  </r>
  <r>
    <n v="2477"/>
    <s v="MUJER"/>
    <n v="212000"/>
    <s v="ASALARIADO"/>
    <s v="SECTOR PRIVADO"/>
    <s v="SI"/>
    <s v="NO"/>
    <x v="0"/>
    <n v="55"/>
    <n v="-0.54936247093786672"/>
    <b v="0"/>
    <n v="0.92408910778807873"/>
    <b v="0"/>
    <n v="212000"/>
    <x v="0"/>
    <n v="55"/>
  </r>
  <r>
    <n v="2478"/>
    <s v="HOMBRE"/>
    <n v="356455"/>
    <s v="TRABAJADOR INDEPENDIENTE"/>
    <s v="SECTOR PRIVADO"/>
    <s v="SI"/>
    <s v="NO"/>
    <x v="1"/>
    <n v="57"/>
    <n v="-0.3712433966081804"/>
    <b v="0"/>
    <n v="1.0652397679423538"/>
    <b v="0"/>
    <n v="356455"/>
    <x v="3"/>
    <n v="57"/>
  </r>
  <r>
    <n v="2479"/>
    <s v="MUJER"/>
    <n v="1298980"/>
    <s v="PENSIONADOS EN SU PROPIO SISTEMA"/>
    <s v="SECTOR PUBLICO"/>
    <s v="SI"/>
    <s v="NO"/>
    <x v="0"/>
    <n v="59"/>
    <n v="0.79092946367763628"/>
    <b v="0"/>
    <n v="1.2063904280966287"/>
    <b v="0"/>
    <n v="1298980"/>
    <x v="1"/>
    <n v="59"/>
  </r>
  <r>
    <n v="2480"/>
    <s v="MUJER"/>
    <n v="141510.16"/>
    <s v="PENSIONADOS EN SU PROPIO SISTEMA"/>
    <s v="SECTOR PUBLICO"/>
    <s v="SI"/>
    <s v="NO"/>
    <x v="0"/>
    <n v="85"/>
    <n v="-0.63627940043457987"/>
    <b v="0"/>
    <n v="3.0413490101022038"/>
    <b v="1"/>
    <n v="141510.16"/>
    <x v="1"/>
    <n v="85"/>
  </r>
  <r>
    <n v="2481"/>
    <s v="HOMBRE"/>
    <n v="278030"/>
    <s v="CONVENIOS ESPECIALES DE TRABAJADORES INDEPENDIENTES"/>
    <s v="SECTOR PRIVADO"/>
    <s v="SI"/>
    <s v="NO"/>
    <x v="0"/>
    <n v="22"/>
    <n v="-0.46794471123422759"/>
    <b v="0"/>
    <n v="-1.4048967847574589"/>
    <b v="0"/>
    <n v="278030"/>
    <x v="4"/>
    <n v="22"/>
  </r>
  <r>
    <n v="2482"/>
    <s v="HOMBRE"/>
    <n v="347607"/>
    <s v="TRABAJADOR INDEPENDIENTE"/>
    <s v="SECTOR PRIVADO"/>
    <s v="SI"/>
    <s v="NO"/>
    <x v="1"/>
    <n v="57"/>
    <n v="-0.3821533517476291"/>
    <b v="0"/>
    <n v="1.0652397679423538"/>
    <b v="0"/>
    <n v="347607"/>
    <x v="3"/>
    <n v="57"/>
  </r>
  <r>
    <n v="2483"/>
    <s v="HOMBRE"/>
    <n v="176400"/>
    <s v="ASALARIADO"/>
    <s v="SECTOR PRIVADO"/>
    <s v="SI"/>
    <s v="NO"/>
    <x v="0"/>
    <n v="27"/>
    <n v="-0.59325876422045876"/>
    <b v="0"/>
    <n v="-1.0520201343717714"/>
    <b v="0"/>
    <n v="176400"/>
    <x v="0"/>
    <n v="27"/>
  </r>
  <r>
    <n v="2484"/>
    <s v="MUJER"/>
    <n v="808947.75"/>
    <s v="ASALARIADO"/>
    <s v="SECTOR PUBLICO"/>
    <s v="SI"/>
    <s v="NO"/>
    <x v="0"/>
    <n v="58"/>
    <n v="0.18669914446616243"/>
    <b v="0"/>
    <n v="1.1358150980194912"/>
    <b v="0"/>
    <n v="808947.75"/>
    <x v="0"/>
    <n v="58"/>
  </r>
  <r>
    <n v="2485"/>
    <s v="MUJER"/>
    <n v="413333.5"/>
    <s v="ASALARIADO"/>
    <s v="SECTOR PRIVADO"/>
    <s v="SI"/>
    <s v="NO"/>
    <x v="0"/>
    <n v="25"/>
    <n v="-0.30110982027464356"/>
    <b v="0"/>
    <n v="-1.1931707945260464"/>
    <b v="0"/>
    <n v="413333.5"/>
    <x v="0"/>
    <n v="25"/>
  </r>
  <r>
    <n v="2486"/>
    <s v="MUJER"/>
    <n v="297046"/>
    <s v="ASEGURADO VOLUNTARIO"/>
    <s v="SECTOR PRIVADO"/>
    <s v="SI"/>
    <s v="NO"/>
    <x v="1"/>
    <n v="31"/>
    <n v="-0.44449718558642509"/>
    <b v="0"/>
    <n v="-0.7697188140632214"/>
    <b v="0"/>
    <n v="297046"/>
    <x v="2"/>
    <n v="31"/>
  </r>
  <r>
    <n v="2487"/>
    <s v="HOMBRE"/>
    <n v="544001.92000000004"/>
    <s v="ASALARIADO"/>
    <s v="SECTOR PRIVADO"/>
    <s v="SI"/>
    <s v="NO"/>
    <x v="0"/>
    <n v="22"/>
    <n v="-0.13999017737877503"/>
    <b v="0"/>
    <n v="-1.4048967847574589"/>
    <b v="0"/>
    <n v="544001.92000000004"/>
    <x v="0"/>
    <n v="22"/>
  </r>
  <r>
    <n v="2488"/>
    <s v="MUJER"/>
    <n v="85441.75"/>
    <s v="ASALARIADO"/>
    <s v="SECTOR PRIVADO"/>
    <s v="SI"/>
    <s v="NO"/>
    <x v="0"/>
    <n v="26"/>
    <n v="-0.70541410181796804"/>
    <b v="0"/>
    <n v="-1.1225954644489089"/>
    <b v="0"/>
    <n v="85441.75"/>
    <x v="0"/>
    <n v="26"/>
  </r>
  <r>
    <n v="2489"/>
    <s v="HOMBRE"/>
    <n v="216000"/>
    <s v="ASALARIADO"/>
    <s v="SECTOR PRIVADO"/>
    <s v="SI"/>
    <s v="NO"/>
    <x v="1"/>
    <n v="71"/>
    <n v="-0.54443030315330587"/>
    <b v="0"/>
    <n v="2.0532943890222786"/>
    <b v="1"/>
    <n v="216000"/>
    <x v="0"/>
    <n v="71"/>
  </r>
  <r>
    <n v="2490"/>
    <s v="HOMBRE"/>
    <n v="516897.85"/>
    <s v="ASALARIADO"/>
    <s v="SECTOR PRIVADO"/>
    <s v="SI"/>
    <s v="NO"/>
    <x v="0"/>
    <n v="61"/>
    <n v="-0.17341063259989603"/>
    <b v="0"/>
    <n v="1.3475410882509038"/>
    <b v="0"/>
    <n v="516897.85"/>
    <x v="0"/>
    <n v="61"/>
  </r>
  <r>
    <n v="2491"/>
    <s v="HOMBRE"/>
    <n v="761122.15"/>
    <s v="ASALARIADO"/>
    <s v="SECTOR PUBLICO"/>
    <s v="SI"/>
    <s v="NO"/>
    <x v="0"/>
    <n v="30"/>
    <n v="0.12772817356683844"/>
    <b v="0"/>
    <n v="-0.84029414414035897"/>
    <b v="0"/>
    <n v="761122.15"/>
    <x v="0"/>
    <n v="30"/>
  </r>
  <r>
    <n v="2492"/>
    <s v="HOMBRE"/>
    <n v="54621.5"/>
    <s v="ASALARIADO"/>
    <s v="SECTOR PRIVADO"/>
    <s v="SI"/>
    <s v="NO"/>
    <x v="0"/>
    <n v="23"/>
    <n v="-0.74341676285849634"/>
    <b v="0"/>
    <n v="-1.3343214546803215"/>
    <b v="0"/>
    <n v="54621.5"/>
    <x v="0"/>
    <n v="23"/>
  </r>
  <r>
    <n v="2493"/>
    <s v="MUJER"/>
    <n v="1864865.72"/>
    <s v="ASALARIADO"/>
    <s v="SECTOR PUBLICO"/>
    <s v="SI"/>
    <s v="NO"/>
    <x v="0"/>
    <n v="34"/>
    <n v="1.4886902931593993"/>
    <b v="0"/>
    <n v="-0.55799282383180893"/>
    <b v="0"/>
    <n v="1864865.72"/>
    <x v="0"/>
    <n v="34"/>
  </r>
  <r>
    <n v="2494"/>
    <s v="HOMBRE"/>
    <n v="60000"/>
    <s v="ASALARIADO"/>
    <s v="SECTOR PRIVADO"/>
    <s v="SI"/>
    <s v="SI"/>
    <x v="0"/>
    <n v="38"/>
    <n v="-0.73678484675118117"/>
    <b v="0"/>
    <n v="-0.27569150352325889"/>
    <b v="0"/>
    <n v="60000"/>
    <x v="0"/>
    <n v="38"/>
  </r>
  <r>
    <n v="2495"/>
    <s v="HOMBRE"/>
    <n v="385137"/>
    <s v="TRABAJADOR INDEPENDIENTE"/>
    <s v="SECTOR PRIVADO"/>
    <s v="SI"/>
    <s v="NO"/>
    <x v="0"/>
    <n v="36"/>
    <n v="-0.33587728750898643"/>
    <b v="0"/>
    <n v="-0.41684216367753391"/>
    <b v="0"/>
    <n v="385137"/>
    <x v="3"/>
    <n v="36"/>
  </r>
  <r>
    <n v="2496"/>
    <s v="MUJER"/>
    <n v="3231114.56"/>
    <s v="PENSIONADOS EN SU PROPIO SISTEMA"/>
    <s v="SECTOR PUBLICO"/>
    <s v="SI"/>
    <s v="NO"/>
    <x v="0"/>
    <n v="75"/>
    <n v="3.173332421744826"/>
    <b v="1"/>
    <n v="2.3355957093308288"/>
    <b v="1"/>
    <n v="3231114.56"/>
    <x v="1"/>
    <n v="75"/>
  </r>
  <r>
    <n v="2497"/>
    <s v="MUJER"/>
    <n v="2755981"/>
    <s v="ASALARIADO"/>
    <s v="SECTOR PRIVADO"/>
    <s v="SI"/>
    <s v="NO"/>
    <x v="0"/>
    <n v="52"/>
    <n v="2.5874728122458919"/>
    <b v="1"/>
    <n v="0.71236311755666615"/>
    <b v="0"/>
    <n v="2755981"/>
    <x v="0"/>
    <n v="52"/>
  </r>
  <r>
    <n v="2498"/>
    <s v="HOMBRE"/>
    <n v="33865.5"/>
    <s v="ASALARIADO"/>
    <s v="SECTOR PRIVADO"/>
    <s v="SI"/>
    <s v="NO"/>
    <x v="0"/>
    <n v="36"/>
    <n v="-0.76900978149258281"/>
    <b v="0"/>
    <n v="-0.41684216367753391"/>
    <b v="0"/>
    <n v="33865.5"/>
    <x v="0"/>
    <n v="36"/>
  </r>
  <r>
    <n v="2499"/>
    <s v="HOMBRE"/>
    <n v="297046"/>
    <s v="ASEGURADO VOLUNTARIO"/>
    <s v="SECTOR PRIVADO"/>
    <s v="SI"/>
    <s v="SI"/>
    <x v="1"/>
    <n v="52"/>
    <n v="-0.44449718558642509"/>
    <b v="0"/>
    <n v="0.71236311755666615"/>
    <b v="0"/>
    <n v="297046"/>
    <x v="2"/>
    <n v="52"/>
  </r>
  <r>
    <n v="2500"/>
    <s v="HOMBRE"/>
    <n v="258000"/>
    <s v="ASALARIADO"/>
    <s v="SECTOR PRIVADO"/>
    <s v="SI"/>
    <s v="SI"/>
    <x v="1"/>
    <n v="41"/>
    <n v="-0.49264254141541636"/>
    <b v="0"/>
    <n v="-6.3965513291846368E-2"/>
    <b v="0"/>
    <n v="258000"/>
    <x v="0"/>
    <n v="41"/>
  </r>
  <r>
    <n v="2501"/>
    <s v="HOMBRE"/>
    <n v="428100"/>
    <s v="ASALARIADO"/>
    <s v="SECTOR PUBLICO"/>
    <s v="SI"/>
    <s v="NO"/>
    <x v="0"/>
    <n v="36"/>
    <n v="-0.28290210637696389"/>
    <b v="0"/>
    <n v="-0.41684216367753391"/>
    <b v="0"/>
    <n v="428100"/>
    <x v="0"/>
    <n v="36"/>
  </r>
  <r>
    <n v="2502"/>
    <s v="HOMBRE"/>
    <n v="1814153"/>
    <s v="ASALARIADO"/>
    <s v="SECTOR PUBLICO"/>
    <s v="SI"/>
    <s v="NO"/>
    <x v="1"/>
    <n v="35"/>
    <n v="1.426159382196535"/>
    <b v="0"/>
    <n v="-0.48741749375467142"/>
    <b v="0"/>
    <n v="1814153"/>
    <x v="0"/>
    <n v="35"/>
  </r>
  <r>
    <n v="2503"/>
    <s v="MUJER"/>
    <n v="599078"/>
    <s v="ASALARIADO"/>
    <s v="SECTOR PUBLICO"/>
    <s v="SI"/>
    <s v="NO"/>
    <x v="0"/>
    <n v="63"/>
    <n v="-7.20790605098003E-2"/>
    <b v="0"/>
    <n v="1.4886917484051787"/>
    <b v="0"/>
    <n v="599078"/>
    <x v="0"/>
    <n v="63"/>
  </r>
  <r>
    <n v="2504"/>
    <s v="HOMBRE"/>
    <n v="2425268.1"/>
    <s v="ASALARIADO"/>
    <s v="SECTOR PUBLICO"/>
    <s v="SI"/>
    <s v="NO"/>
    <x v="0"/>
    <n v="60"/>
    <n v="2.1796899344162139"/>
    <b v="1"/>
    <n v="1.2769657581737661"/>
    <b v="0"/>
    <n v="2425268.1"/>
    <x v="0"/>
    <n v="60"/>
  </r>
  <r>
    <n v="2505"/>
    <s v="HOMBRE"/>
    <n v="1756493.5"/>
    <s v="ASALARIADO"/>
    <s v="SECTOR PUBLICO"/>
    <s v="SI"/>
    <s v="NO"/>
    <x v="0"/>
    <n v="31"/>
    <n v="1.3550628001030627"/>
    <b v="0"/>
    <n v="-0.7697188140632214"/>
    <b v="0"/>
    <n v="1756493.5"/>
    <x v="0"/>
    <n v="31"/>
  </r>
  <r>
    <n v="2506"/>
    <s v="MUJER"/>
    <n v="1185569"/>
    <s v="ASALARIADO"/>
    <s v="SECTOR PRIVADO"/>
    <s v="SI"/>
    <s v="NO"/>
    <x v="0"/>
    <n v="42"/>
    <n v="0.6510889435239271"/>
    <b v="0"/>
    <n v="6.6098167852911317E-3"/>
    <b v="0"/>
    <n v="1185569"/>
    <x v="0"/>
    <n v="42"/>
  </r>
  <r>
    <n v="2507"/>
    <s v="HOMBRE"/>
    <n v="1031332.08"/>
    <s v="ASALARIADO"/>
    <s v="SECTOR PRIVADO"/>
    <s v="SI"/>
    <s v="NO"/>
    <x v="0"/>
    <n v="29"/>
    <n v="0.46090835152045262"/>
    <b v="0"/>
    <n v="-0.91086947421749642"/>
    <b v="0"/>
    <n v="1031332.08"/>
    <x v="0"/>
    <n v="29"/>
  </r>
  <r>
    <n v="2508"/>
    <s v="HOMBRE"/>
    <n v="276773.19"/>
    <s v="ASALARIADO"/>
    <s v="SECTOR PRIVADO"/>
    <s v="SI"/>
    <s v="NO"/>
    <x v="0"/>
    <n v="47"/>
    <n v="-0.4694944106825561"/>
    <b v="0"/>
    <n v="0.35948646717097865"/>
    <b v="0"/>
    <n v="276773.19"/>
    <x v="0"/>
    <n v="47"/>
  </r>
  <r>
    <n v="2509"/>
    <s v="MUJER"/>
    <n v="193077.5"/>
    <s v="ASALARIADO"/>
    <s v="SECTOR PRIVADO"/>
    <s v="SI"/>
    <s v="NO"/>
    <x v="0"/>
    <n v="52"/>
    <n v="-0.57269470716370519"/>
    <b v="0"/>
    <n v="0.71236311755666615"/>
    <b v="0"/>
    <n v="193077.5"/>
    <x v="0"/>
    <n v="52"/>
  </r>
  <r>
    <n v="2510"/>
    <s v="HOMBRE"/>
    <n v="246175"/>
    <s v="ASALARIADO"/>
    <s v="SECTOR PRIVADO"/>
    <s v="SI"/>
    <s v="NO"/>
    <x v="0"/>
    <n v="54"/>
    <n v="-0.50722326242852456"/>
    <b v="0"/>
    <n v="0.85351377771094117"/>
    <b v="0"/>
    <n v="246175"/>
    <x v="0"/>
    <n v="54"/>
  </r>
  <r>
    <n v="2511"/>
    <s v="HOMBRE"/>
    <n v="394755.25"/>
    <s v="ASALARIADO"/>
    <s v="SECTOR PRIVADO"/>
    <s v="SI"/>
    <s v="NO"/>
    <x v="0"/>
    <n v="37"/>
    <n v="-0.3240175818105232"/>
    <b v="0"/>
    <n v="-0.3462668336003964"/>
    <b v="0"/>
    <n v="394755.25"/>
    <x v="0"/>
    <n v="37"/>
  </r>
  <r>
    <n v="2512"/>
    <s v="MUJER"/>
    <n v="500000"/>
    <s v="ASALARIADO"/>
    <s v="SECTOR PRIVADO"/>
    <s v="SI"/>
    <s v="NO"/>
    <x v="0"/>
    <n v="40"/>
    <n v="-0.19424639044948164"/>
    <b v="0"/>
    <n v="-0.13454084336898386"/>
    <b v="0"/>
    <n v="500000"/>
    <x v="0"/>
    <n v="40"/>
  </r>
  <r>
    <n v="2513"/>
    <s v="HOMBRE"/>
    <n v="352881"/>
    <s v="TRABAJADOR INDEPENDIENTE"/>
    <s v="SECTOR PRIVADO"/>
    <s v="SI"/>
    <s v="NO"/>
    <x v="1"/>
    <n v="35"/>
    <n v="-0.37565028852368554"/>
    <b v="0"/>
    <n v="-0.48741749375467142"/>
    <b v="0"/>
    <n v="352881"/>
    <x v="3"/>
    <n v="35"/>
  </r>
  <r>
    <n v="2514"/>
    <s v="HOMBRE"/>
    <n v="639148"/>
    <s v="TRABAJADOR INDEPENDIENTE"/>
    <s v="SECTOR PRIVADO"/>
    <s v="SI"/>
    <s v="NO"/>
    <x v="1"/>
    <n v="38"/>
    <n v="-2.267106972796144E-2"/>
    <b v="0"/>
    <n v="-0.27569150352325889"/>
    <b v="0"/>
    <n v="639148"/>
    <x v="3"/>
    <n v="38"/>
  </r>
  <r>
    <n v="2515"/>
    <s v="HOMBRE"/>
    <n v="347135"/>
    <s v="TRABAJADOR INDEPENDIENTE"/>
    <s v="SECTOR PRIVADO"/>
    <s v="SI"/>
    <s v="SI"/>
    <x v="1"/>
    <n v="44"/>
    <n v="-0.38273534754620731"/>
    <b v="0"/>
    <n v="0.14776047693956615"/>
    <b v="0"/>
    <n v="347135"/>
    <x v="3"/>
    <n v="44"/>
  </r>
  <r>
    <n v="2516"/>
    <s v="HOMBRE"/>
    <n v="447789.6"/>
    <s v="ASALARIADO"/>
    <s v="SECTOR PUBLICO"/>
    <s v="SI"/>
    <s v="NO"/>
    <x v="0"/>
    <n v="31"/>
    <n v="-0.25862400367424132"/>
    <b v="0"/>
    <n v="-0.7697188140632214"/>
    <b v="0"/>
    <n v="447789.6"/>
    <x v="0"/>
    <n v="31"/>
  </r>
  <r>
    <n v="2517"/>
    <s v="HOMBRE"/>
    <n v="310124"/>
    <s v="TRABAJADOR INDEPENDIENTE"/>
    <s v="SECTOR PRIVADO"/>
    <s v="SI"/>
    <s v="SI"/>
    <x v="1"/>
    <n v="41"/>
    <n v="-0.42837146301480322"/>
    <b v="0"/>
    <n v="-6.3965513291846368E-2"/>
    <b v="0"/>
    <n v="310124"/>
    <x v="3"/>
    <n v="41"/>
  </r>
  <r>
    <n v="2518"/>
    <s v="MUJER"/>
    <n v="1110079.17"/>
    <s v="ASALARIADO"/>
    <s v="SECTOR PRIVADO"/>
    <s v="SI"/>
    <s v="NO"/>
    <x v="0"/>
    <n v="24"/>
    <n v="0.55800681662693219"/>
    <b v="0"/>
    <n v="-1.263746124603184"/>
    <b v="0"/>
    <n v="1110079.17"/>
    <x v="0"/>
    <n v="24"/>
  </r>
  <r>
    <n v="2519"/>
    <s v="HOMBRE"/>
    <n v="347500"/>
    <s v="ASALARIADO"/>
    <s v="SECTOR PRIVADO"/>
    <s v="SI"/>
    <s v="NO"/>
    <x v="0"/>
    <n v="42"/>
    <n v="-0.38228528723586613"/>
    <b v="0"/>
    <n v="6.6098167852911317E-3"/>
    <b v="0"/>
    <n v="347500"/>
    <x v="0"/>
    <n v="42"/>
  </r>
  <r>
    <n v="2520"/>
    <s v="MUJER"/>
    <n v="1341415.6399999999"/>
    <s v="ASALARIADO"/>
    <s v="SECTOR PRIVADO"/>
    <s v="SI"/>
    <s v="NO"/>
    <x v="0"/>
    <n v="38"/>
    <n v="0.84325438780894213"/>
    <b v="0"/>
    <n v="-0.27569150352325889"/>
    <b v="0"/>
    <n v="1341415.6399999999"/>
    <x v="0"/>
    <n v="38"/>
  </r>
  <r>
    <n v="2521"/>
    <s v="MUJER"/>
    <n v="319575.36"/>
    <s v="ASALARIADO"/>
    <s v="SECTOR PRIVADO"/>
    <s v="SI"/>
    <s v="NO"/>
    <x v="0"/>
    <n v="64"/>
    <n v="-0.41671753968673131"/>
    <b v="0"/>
    <n v="1.5592670784823162"/>
    <b v="0"/>
    <n v="319575.36"/>
    <x v="0"/>
    <n v="64"/>
  </r>
  <r>
    <n v="2522"/>
    <s v="HOMBRE"/>
    <n v="594092"/>
    <s v="TRABAJADOR INDEPENDIENTE"/>
    <s v="SECTOR PRIVADO"/>
    <s v="SI"/>
    <s v="NO"/>
    <x v="1"/>
    <n v="42"/>
    <n v="-7.8227007653255465E-2"/>
    <b v="0"/>
    <n v="6.6098167852911317E-3"/>
    <b v="0"/>
    <n v="594092"/>
    <x v="3"/>
    <n v="42"/>
  </r>
  <r>
    <n v="2523"/>
    <s v="MUJER"/>
    <n v="405000"/>
    <s v="ASALARIADO"/>
    <s v="SECTOR PRIVADO"/>
    <s v="SI"/>
    <s v="NO"/>
    <x v="1"/>
    <n v="34"/>
    <n v="-0.31138537533280308"/>
    <b v="0"/>
    <n v="-0.55799282383180893"/>
    <b v="0"/>
    <n v="405000"/>
    <x v="0"/>
    <n v="34"/>
  </r>
  <r>
    <n v="2524"/>
    <s v="MUJER"/>
    <n v="298155"/>
    <s v="ASEGURADO VOLUNTARIO"/>
    <s v="SECTOR PRIVADO"/>
    <s v="SI"/>
    <s v="NO"/>
    <x v="0"/>
    <n v="30"/>
    <n v="-0.44312974206815559"/>
    <b v="0"/>
    <n v="-0.84029414414035897"/>
    <b v="0"/>
    <n v="298155"/>
    <x v="2"/>
    <n v="30"/>
  </r>
  <r>
    <n v="2525"/>
    <s v="MUJER"/>
    <n v="301260"/>
    <s v="ASEGURADO VOLUNTARIO"/>
    <s v="SECTOR PRIVADO"/>
    <s v="SI"/>
    <s v="NO"/>
    <x v="0"/>
    <n v="38"/>
    <n v="-0.43930114682539018"/>
    <b v="0"/>
    <n v="-0.27569150352325889"/>
    <b v="0"/>
    <n v="301260"/>
    <x v="2"/>
    <n v="38"/>
  </r>
  <r>
    <n v="2526"/>
    <s v="MUJER"/>
    <n v="1221155"/>
    <s v="ASALARIADO"/>
    <s v="SECTOR PUBLICO"/>
    <s v="SI"/>
    <s v="NO"/>
    <x v="1"/>
    <n v="54"/>
    <n v="0.69496797421927314"/>
    <b v="0"/>
    <n v="0.85351377771094117"/>
    <b v="0"/>
    <n v="1221155"/>
    <x v="0"/>
    <n v="54"/>
  </r>
  <r>
    <n v="2527"/>
    <s v="HOMBRE"/>
    <n v="297046"/>
    <s v="TRABAJADOR INDEPENDIENTE"/>
    <s v="SECTOR PRIVADO"/>
    <s v="SI"/>
    <s v="NO"/>
    <x v="0"/>
    <n v="43"/>
    <n v="-0.44449718558642509"/>
    <b v="0"/>
    <n v="7.7185146862428639E-2"/>
    <b v="0"/>
    <n v="297046"/>
    <x v="3"/>
    <n v="43"/>
  </r>
  <r>
    <n v="2528"/>
    <s v="HOMBRE"/>
    <n v="907355.22"/>
    <s v="ASALARIADO"/>
    <s v="SECTOR PRIVADO"/>
    <s v="SI"/>
    <s v="NO"/>
    <x v="0"/>
    <n v="37"/>
    <n v="0.30803968278969829"/>
    <b v="0"/>
    <n v="-0.3462668336003964"/>
    <b v="0"/>
    <n v="907355.22"/>
    <x v="0"/>
    <n v="37"/>
  </r>
  <r>
    <n v="2529"/>
    <s v="HOMBRE"/>
    <n v="299744"/>
    <s v="TRABAJADOR INDEPENDIENTE"/>
    <s v="SECTOR PRIVADO"/>
    <s v="SI"/>
    <s v="NO"/>
    <x v="1"/>
    <n v="37"/>
    <n v="-0.44117043841573877"/>
    <b v="0"/>
    <n v="-0.3462668336003964"/>
    <b v="0"/>
    <n v="299744"/>
    <x v="3"/>
    <n v="37"/>
  </r>
  <r>
    <n v="2530"/>
    <s v="HOMBRE"/>
    <n v="650779.6"/>
    <s v="ASALARIADO"/>
    <s v="SECTOR PRIVADO"/>
    <s v="SI"/>
    <s v="NO"/>
    <x v="0"/>
    <n v="38"/>
    <n v="-8.3288190272368147E-3"/>
    <b v="0"/>
    <n v="-0.27569150352325889"/>
    <b v="0"/>
    <n v="650779.6"/>
    <x v="0"/>
    <n v="38"/>
  </r>
  <r>
    <n v="2531"/>
    <s v="HOMBRE"/>
    <n v="3340086.25"/>
    <s v="ASALARIADO"/>
    <s v="SECTOR PUBLICO"/>
    <s v="SI"/>
    <s v="NO"/>
    <x v="0"/>
    <n v="42"/>
    <n v="3.3076990864566151"/>
    <b v="1"/>
    <n v="6.6098167852911317E-3"/>
    <b v="0"/>
    <n v="3340086.25"/>
    <x v="0"/>
    <n v="42"/>
  </r>
  <r>
    <n v="2532"/>
    <s v="HOMBRE"/>
    <n v="303386"/>
    <s v="ASALARIADO"/>
    <s v="SECTOR PRIVADO"/>
    <s v="SI"/>
    <s v="SI"/>
    <x v="0"/>
    <n v="35"/>
    <n v="-0.43667969964789605"/>
    <b v="0"/>
    <n v="-0.48741749375467142"/>
    <b v="0"/>
    <n v="303386"/>
    <x v="0"/>
    <n v="35"/>
  </r>
  <r>
    <n v="2533"/>
    <s v="HOMBRE"/>
    <n v="320000"/>
    <s v="ASALARIADO"/>
    <s v="SECTOR PRIVADO"/>
    <s v="SI"/>
    <s v="NO"/>
    <x v="1"/>
    <n v="22"/>
    <n v="-0.41619394075472232"/>
    <b v="0"/>
    <n v="-1.4048967847574589"/>
    <b v="0"/>
    <n v="320000"/>
    <x v="0"/>
    <n v="22"/>
  </r>
  <r>
    <n v="2534"/>
    <s v="HOMBRE"/>
    <n v="297045"/>
    <s v="TRABAJADOR INDEPENDIENTE"/>
    <s v="SECTOR PRIVADO"/>
    <s v="SI"/>
    <s v="NO"/>
    <x v="0"/>
    <n v="56"/>
    <n v="-0.44449841862837125"/>
    <b v="0"/>
    <n v="0.99466443786521619"/>
    <b v="0"/>
    <n v="297045"/>
    <x v="3"/>
    <n v="56"/>
  </r>
  <r>
    <n v="2535"/>
    <s v="MUJER"/>
    <n v="2481900.46"/>
    <s v="ASALARIADO"/>
    <s v="SECTOR PRIVADO"/>
    <s v="SI"/>
    <s v="NO"/>
    <x v="0"/>
    <n v="33"/>
    <n v="2.2495200098051278"/>
    <b v="1"/>
    <n v="-0.62856815390894638"/>
    <b v="0"/>
    <n v="2481900.46"/>
    <x v="0"/>
    <n v="33"/>
  </r>
  <r>
    <n v="2536"/>
    <s v="MUJER"/>
    <n v="33658.400000000001"/>
    <s v="ASALARIADO"/>
    <s v="SECTOR PUBLICO"/>
    <s v="SI"/>
    <s v="NO"/>
    <x v="0"/>
    <n v="58"/>
    <n v="-0.76926514447962846"/>
    <b v="0"/>
    <n v="1.1358150980194912"/>
    <b v="0"/>
    <n v="33658.400000000001"/>
    <x v="0"/>
    <n v="58"/>
  </r>
  <r>
    <n v="2537"/>
    <s v="HOMBRE"/>
    <n v="297046"/>
    <s v="ASEGURADO VOLUNTARIO"/>
    <s v="SECTOR PRIVADO"/>
    <s v="SI"/>
    <s v="NO"/>
    <x v="0"/>
    <n v="53"/>
    <n v="-0.44449718558642509"/>
    <b v="0"/>
    <n v="0.78293844763380371"/>
    <b v="0"/>
    <n v="297046"/>
    <x v="2"/>
    <n v="53"/>
  </r>
  <r>
    <n v="2538"/>
    <s v="MUJER"/>
    <n v="85500"/>
    <s v="ASALARIADO"/>
    <s v="SECTOR PRIVADO"/>
    <s v="SI"/>
    <s v="NO"/>
    <x v="1"/>
    <n v="27"/>
    <n v="-0.7053422771246054"/>
    <b v="0"/>
    <n v="-1.0520201343717714"/>
    <b v="0"/>
    <n v="85500"/>
    <x v="0"/>
    <n v="27"/>
  </r>
  <r>
    <n v="2539"/>
    <s v="HOMBRE"/>
    <n v="508656"/>
    <s v="ASALARIADO"/>
    <s v="SECTOR PRIVADO"/>
    <s v="SI"/>
    <s v="NO"/>
    <x v="0"/>
    <n v="49"/>
    <n v="-0.18357317936369183"/>
    <b v="0"/>
    <n v="0.50063712732525367"/>
    <b v="0"/>
    <n v="508656"/>
    <x v="0"/>
    <n v="49"/>
  </r>
  <r>
    <n v="2540"/>
    <s v="MUJER"/>
    <n v="402500"/>
    <s v="ASALARIADO"/>
    <s v="SECTOR PRIVADO"/>
    <s v="SI"/>
    <s v="NO"/>
    <x v="1"/>
    <n v="41"/>
    <n v="-0.3144679801981537"/>
    <b v="0"/>
    <n v="-6.3965513291846368E-2"/>
    <b v="0"/>
    <n v="402500"/>
    <x v="0"/>
    <n v="41"/>
  </r>
  <r>
    <n v="2541"/>
    <s v="MUJER"/>
    <n v="461014"/>
    <s v="ASALARIADO"/>
    <s v="SECTOR PUBLICO"/>
    <s v="SI"/>
    <s v="NO"/>
    <x v="1"/>
    <n v="52"/>
    <n v="-0.2423177637617045"/>
    <b v="0"/>
    <n v="0.71236311755666615"/>
    <b v="0"/>
    <n v="461014"/>
    <x v="0"/>
    <n v="52"/>
  </r>
  <r>
    <n v="2542"/>
    <s v="MUJER"/>
    <n v="529279"/>
    <s v="ASALARIADO"/>
    <s v="SECTOR PUBLICO"/>
    <s v="SI"/>
    <s v="NO"/>
    <x v="1"/>
    <n v="23"/>
    <n v="-0.15814415530844195"/>
    <b v="0"/>
    <n v="-1.3343214546803215"/>
    <b v="0"/>
    <n v="529279"/>
    <x v="0"/>
    <n v="23"/>
  </r>
  <r>
    <n v="2543"/>
    <s v="MUJER"/>
    <n v="759597.67"/>
    <s v="ASALARIADO"/>
    <s v="SECTOR PUBLICO"/>
    <s v="SI"/>
    <s v="NO"/>
    <x v="0"/>
    <n v="27"/>
    <n v="0.12584842578078662"/>
    <b v="0"/>
    <n v="-1.0520201343717714"/>
    <b v="0"/>
    <n v="759597.67"/>
    <x v="0"/>
    <n v="27"/>
  </r>
  <r>
    <n v="2544"/>
    <s v="MUJER"/>
    <n v="688085.2"/>
    <s v="ASALARIADO"/>
    <s v="SECTOR PUBLICO"/>
    <s v="SI"/>
    <s v="NO"/>
    <x v="0"/>
    <n v="36"/>
    <n v="3.7670550598691975E-2"/>
    <b v="0"/>
    <n v="-0.41684216367753391"/>
    <b v="0"/>
    <n v="688085.2"/>
    <x v="0"/>
    <n v="36"/>
  </r>
  <r>
    <n v="2545"/>
    <s v="HOMBRE"/>
    <n v="361666.7"/>
    <s v="ASALARIADO"/>
    <s v="SECTOR PRIVADO"/>
    <s v="SI"/>
    <s v="SI"/>
    <x v="0"/>
    <n v="37"/>
    <n v="-0.36481715189748137"/>
    <b v="0"/>
    <n v="-0.3462668336003964"/>
    <b v="0"/>
    <n v="361666.7"/>
    <x v="0"/>
    <n v="37"/>
  </r>
  <r>
    <n v="2546"/>
    <s v="MUJER"/>
    <n v="297046"/>
    <s v="ASEGURADO VOLUNTARIO"/>
    <s v="SECTOR PRIVADO"/>
    <s v="NO"/>
    <s v="SI"/>
    <x v="0"/>
    <n v="50"/>
    <n v="-0.44449718558642509"/>
    <b v="0"/>
    <n v="0.57121245740239113"/>
    <b v="0"/>
    <n v="297046"/>
    <x v="2"/>
    <n v="50"/>
  </r>
  <r>
    <n v="2547"/>
    <s v="MUJER"/>
    <n v="309143.36"/>
    <s v="ASALARIADO"/>
    <s v="SECTOR PRIVADO"/>
    <s v="SI"/>
    <s v="SI"/>
    <x v="0"/>
    <n v="55"/>
    <n v="-0.4295806332688662"/>
    <b v="0"/>
    <n v="0.92408910778807873"/>
    <b v="0"/>
    <n v="309143.36"/>
    <x v="0"/>
    <n v="55"/>
  </r>
  <r>
    <n v="2548"/>
    <s v="HOMBRE"/>
    <n v="360000"/>
    <s v="ASALARIADO"/>
    <s v="SECTOR PRIVADO"/>
    <s v="SI"/>
    <s v="NO"/>
    <x v="1"/>
    <n v="32"/>
    <n v="-0.36687226290911329"/>
    <b v="0"/>
    <n v="-0.69914348398608395"/>
    <b v="0"/>
    <n v="360000"/>
    <x v="0"/>
    <n v="32"/>
  </r>
  <r>
    <n v="2549"/>
    <s v="HOMBRE"/>
    <n v="600000"/>
    <s v="ASALARIADO"/>
    <s v="SECTOR PRIVADO"/>
    <s v="SI"/>
    <s v="NO"/>
    <x v="1"/>
    <n v="50"/>
    <n v="-7.0942195835459007E-2"/>
    <b v="0"/>
    <n v="0.57121245740239113"/>
    <b v="0"/>
    <n v="600000"/>
    <x v="0"/>
    <n v="50"/>
  </r>
  <r>
    <n v="2550"/>
    <s v="HOMBRE"/>
    <n v="278030"/>
    <s v="CONVENIOS ESPECIALES DE TRABAJADORES INDEPENDIENTES"/>
    <s v="SECTOR PRIVADO"/>
    <s v="SI"/>
    <s v="NO"/>
    <x v="0"/>
    <n v="40"/>
    <n v="-0.46794471123422759"/>
    <b v="0"/>
    <n v="-0.13454084336898386"/>
    <b v="0"/>
    <n v="278030"/>
    <x v="4"/>
    <n v="40"/>
  </r>
  <r>
    <n v="2551"/>
    <s v="HOMBRE"/>
    <n v="2512306.2999999998"/>
    <s v="ASALARIADO"/>
    <s v="SECTOR PRIVADO"/>
    <s v="SI"/>
    <s v="NO"/>
    <x v="0"/>
    <n v="44"/>
    <n v="2.2870116859327561"/>
    <b v="1"/>
    <n v="0.14776047693956615"/>
    <b v="0"/>
    <n v="2512306.2999999998"/>
    <x v="0"/>
    <n v="44"/>
  </r>
  <r>
    <n v="2552"/>
    <s v="MUJER"/>
    <n v="50000"/>
    <s v="ASALARIADO"/>
    <s v="SECTOR PRIVADO"/>
    <s v="SI"/>
    <s v="NO"/>
    <x v="0"/>
    <n v="20"/>
    <n v="-0.7491152662125834"/>
    <b v="0"/>
    <n v="-1.5460474449117341"/>
    <b v="0"/>
    <n v="50000"/>
    <x v="0"/>
    <n v="20"/>
  </r>
  <r>
    <n v="2553"/>
    <s v="MUJER"/>
    <n v="358500"/>
    <s v="ASALARIADO"/>
    <s v="SECTOR PRIVADO"/>
    <s v="SI"/>
    <s v="NO"/>
    <x v="0"/>
    <n v="41"/>
    <n v="-0.36872182582832363"/>
    <b v="0"/>
    <n v="-6.3965513291846368E-2"/>
    <b v="0"/>
    <n v="358500"/>
    <x v="0"/>
    <n v="41"/>
  </r>
  <r>
    <n v="2554"/>
    <s v="HOMBRE"/>
    <n v="456792"/>
    <s v="ASALARIADO"/>
    <s v="SECTOR PRIVADO"/>
    <s v="SI"/>
    <s v="NO"/>
    <x v="0"/>
    <n v="41"/>
    <n v="-0.24752366685830851"/>
    <b v="0"/>
    <n v="-6.3965513291846368E-2"/>
    <b v="0"/>
    <n v="456792"/>
    <x v="0"/>
    <n v="41"/>
  </r>
  <r>
    <n v="2555"/>
    <s v="HOMBRE"/>
    <n v="381590"/>
    <s v="ASALARIADO"/>
    <s v="SECTOR PRIVADO"/>
    <s v="SI"/>
    <s v="NO"/>
    <x v="0"/>
    <n v="21"/>
    <n v="-0.3402508872919458"/>
    <b v="0"/>
    <n v="-1.4754721148345964"/>
    <b v="0"/>
    <n v="381590"/>
    <x v="0"/>
    <n v="21"/>
  </r>
  <r>
    <n v="2556"/>
    <s v="HOMBRE"/>
    <n v="330000"/>
    <s v="ASALARIADO"/>
    <s v="SECTOR PRIVADO"/>
    <s v="SI"/>
    <s v="NO"/>
    <x v="0"/>
    <n v="59"/>
    <n v="-0.40386352129332009"/>
    <b v="0"/>
    <n v="1.2063904280966287"/>
    <b v="0"/>
    <n v="330000"/>
    <x v="0"/>
    <n v="59"/>
  </r>
  <r>
    <n v="2557"/>
    <s v="MUJER"/>
    <n v="976390"/>
    <s v="ASALARIADO"/>
    <s v="SECTOR PUBLICO"/>
    <s v="SI"/>
    <s v="NO"/>
    <x v="0"/>
    <n v="35"/>
    <n v="0.3931624622722607"/>
    <b v="0"/>
    <n v="-0.48741749375467142"/>
    <b v="0"/>
    <n v="976390"/>
    <x v="0"/>
    <n v="35"/>
  </r>
  <r>
    <n v="2558"/>
    <s v="HOMBRE"/>
    <n v="300010"/>
    <s v="ASEGURADO VOLUNTARIO"/>
    <s v="SECTOR PRIVADO"/>
    <s v="SI"/>
    <s v="NO"/>
    <x v="0"/>
    <n v="57"/>
    <n v="-0.44084244925806543"/>
    <b v="0"/>
    <n v="1.0652397679423538"/>
    <b v="0"/>
    <n v="300010"/>
    <x v="2"/>
    <n v="57"/>
  </r>
  <r>
    <n v="2559"/>
    <s v="HOMBRE"/>
    <n v="349852.8"/>
    <s v="ASALARIADO"/>
    <s v="SECTOR PRIVADO"/>
    <s v="SI"/>
    <s v="SI"/>
    <x v="0"/>
    <n v="40"/>
    <n v="-0.37938418614498742"/>
    <b v="0"/>
    <n v="-0.13454084336898386"/>
    <b v="0"/>
    <n v="349852.8"/>
    <x v="0"/>
    <n v="40"/>
  </r>
  <r>
    <n v="2560"/>
    <s v="MUJER"/>
    <n v="278030"/>
    <s v="CONVENIOS ESPECIALES DE TRABAJADORES INDEPENDIENTES"/>
    <s v="SECTOR PRIVADO"/>
    <s v="SI"/>
    <s v="NO"/>
    <x v="1"/>
    <n v="28"/>
    <n v="-0.46794471123422759"/>
    <b v="0"/>
    <n v="-0.98144480429463388"/>
    <b v="0"/>
    <n v="278030"/>
    <x v="4"/>
    <n v="28"/>
  </r>
  <r>
    <n v="2561"/>
    <s v="HOMBRE"/>
    <n v="486162.3"/>
    <s v="ASALARIADO"/>
    <s v="SECTOR PRIVADO"/>
    <s v="SI"/>
    <s v="SI"/>
    <x v="0"/>
    <n v="35"/>
    <n v="-0.21130885498758625"/>
    <b v="0"/>
    <n v="-0.48741749375467142"/>
    <b v="0"/>
    <n v="486162.3"/>
    <x v="0"/>
    <n v="35"/>
  </r>
  <r>
    <n v="2562"/>
    <s v="HOMBRE"/>
    <n v="589097"/>
    <s v="ASALARIADO"/>
    <s v="SECTOR PRIVADO"/>
    <s v="SI"/>
    <s v="NO"/>
    <x v="0"/>
    <n v="54"/>
    <n v="-8.4386052174225901E-2"/>
    <b v="0"/>
    <n v="0.85351377771094117"/>
    <b v="0"/>
    <n v="589097"/>
    <x v="0"/>
    <n v="54"/>
  </r>
  <r>
    <n v="2563"/>
    <s v="HOMBRE"/>
    <n v="446149.5"/>
    <s v="ASALARIADO"/>
    <s v="SECTOR PUBLICO"/>
    <s v="SI"/>
    <s v="NO"/>
    <x v="0"/>
    <n v="57"/>
    <n v="-0.26064631577010589"/>
    <b v="0"/>
    <n v="1.0652397679423538"/>
    <b v="0"/>
    <n v="446149.5"/>
    <x v="0"/>
    <n v="57"/>
  </r>
  <r>
    <n v="2564"/>
    <s v="MUJER"/>
    <n v="681819"/>
    <s v="ASALARIADO"/>
    <s v="SECTOR PUBLICO"/>
    <s v="SI"/>
    <s v="NO"/>
    <x v="0"/>
    <n v="40"/>
    <n v="2.994406315578815E-2"/>
    <b v="0"/>
    <n v="-0.13454084336898386"/>
    <b v="0"/>
    <n v="681819"/>
    <x v="0"/>
    <n v="40"/>
  </r>
  <r>
    <n v="2565"/>
    <s v="HOMBRE"/>
    <n v="287609.93"/>
    <s v="ASALARIADO"/>
    <s v="SECTOR PRIVADO"/>
    <s v="SI"/>
    <s v="NO"/>
    <x v="0"/>
    <n v="33"/>
    <n v="-0.45613225570314048"/>
    <b v="0"/>
    <n v="-0.62856815390894638"/>
    <b v="0"/>
    <n v="287609.93"/>
    <x v="0"/>
    <n v="33"/>
  </r>
  <r>
    <n v="2566"/>
    <s v="HOMBRE"/>
    <n v="711460.6"/>
    <s v="ASALARIADO"/>
    <s v="SECTOR PUBLICO"/>
    <s v="SI"/>
    <s v="NO"/>
    <x v="0"/>
    <n v="43"/>
    <n v="6.6493399306498252E-2"/>
    <b v="0"/>
    <n v="7.7185146862428639E-2"/>
    <b v="0"/>
    <n v="711460.6"/>
    <x v="0"/>
    <n v="43"/>
  </r>
  <r>
    <n v="2567"/>
    <s v="HOMBRE"/>
    <n v="304357"/>
    <s v="TRABAJADOR INDEPENDIENTE"/>
    <s v="SECTOR PRIVADO"/>
    <s v="SI"/>
    <s v="NO"/>
    <x v="1"/>
    <n v="27"/>
    <n v="-0.43548241591819387"/>
    <b v="0"/>
    <n v="-1.0520201343717714"/>
    <b v="0"/>
    <n v="304357"/>
    <x v="3"/>
    <n v="27"/>
  </r>
  <r>
    <n v="2568"/>
    <s v="HOMBRE"/>
    <n v="359544.27"/>
    <s v="CONVENIOS ESPECIALES DE ASEGURADOS VOLUNTARIOS"/>
    <s v="SECTOR PRIVADO"/>
    <s v="SI"/>
    <s v="SI"/>
    <x v="0"/>
    <n v="28"/>
    <n v="-0.36743419711522773"/>
    <b v="0"/>
    <n v="-0.98144480429463388"/>
    <b v="0"/>
    <n v="359544.27"/>
    <x v="5"/>
    <n v="28"/>
  </r>
  <r>
    <n v="2569"/>
    <s v="HOMBRE"/>
    <n v="145000"/>
    <s v="ASALARIADO"/>
    <s v="SECTOR PRIVADO"/>
    <s v="SI"/>
    <s v="NO"/>
    <x v="0"/>
    <n v="63"/>
    <n v="-0.63197628132926187"/>
    <b v="0"/>
    <n v="1.4886917484051787"/>
    <b v="0"/>
    <n v="145000"/>
    <x v="0"/>
    <n v="63"/>
  </r>
  <r>
    <n v="2570"/>
    <s v="HOMBRE"/>
    <n v="634623"/>
    <s v="PENSIONADOS EN SU PROPIO SISTEMA"/>
    <s v="SECTOR PUBLICO"/>
    <s v="SI"/>
    <s v="NO"/>
    <x v="0"/>
    <n v="56"/>
    <n v="-2.8250584534245966E-2"/>
    <b v="0"/>
    <n v="0.99466443786521619"/>
    <b v="0"/>
    <n v="634623"/>
    <x v="1"/>
    <n v="56"/>
  </r>
  <r>
    <n v="2571"/>
    <s v="MUJER"/>
    <n v="547200"/>
    <s v="ASALARIADO"/>
    <s v="SECTOR PRIVADO"/>
    <s v="SI"/>
    <s v="NO"/>
    <x v="0"/>
    <n v="48"/>
    <n v="-0.13604681059166296"/>
    <b v="0"/>
    <n v="0.43006179724811616"/>
    <b v="0"/>
    <n v="547200"/>
    <x v="0"/>
    <n v="48"/>
  </r>
  <r>
    <n v="2572"/>
    <s v="MUJER"/>
    <n v="1044273"/>
    <s v="ASALARIADO"/>
    <s v="SECTOR PUBLICO"/>
    <s v="SI"/>
    <s v="NO"/>
    <x v="1"/>
    <n v="33"/>
    <n v="0.47686504870209767"/>
    <b v="0"/>
    <n v="-0.62856815390894638"/>
    <b v="0"/>
    <n v="1044273"/>
    <x v="0"/>
    <n v="33"/>
  </r>
  <r>
    <n v="2573"/>
    <s v="HOMBRE"/>
    <n v="329836.81"/>
    <s v="ASALARIADO"/>
    <s v="SECTOR PRIVADO"/>
    <s v="SI"/>
    <s v="NO"/>
    <x v="0"/>
    <n v="55"/>
    <n v="-0.40406474140851067"/>
    <b v="0"/>
    <n v="0.92408910778807873"/>
    <b v="0"/>
    <n v="329836.81"/>
    <x v="0"/>
    <n v="55"/>
  </r>
  <r>
    <n v="2574"/>
    <s v="HOMBRE"/>
    <n v="297046"/>
    <s v="TRABAJADOR INDEPENDIENTE"/>
    <s v="SECTOR PRIVADO"/>
    <s v="SI"/>
    <s v="NO"/>
    <x v="0"/>
    <n v="68"/>
    <n v="-0.44449718558642509"/>
    <b v="0"/>
    <n v="1.8415683987908662"/>
    <b v="0"/>
    <n v="297046"/>
    <x v="3"/>
    <n v="68"/>
  </r>
  <r>
    <n v="2575"/>
    <s v="HOMBRE"/>
    <n v="470823.31"/>
    <s v="ASALARIADO"/>
    <s v="SECTOR PRIVADO"/>
    <s v="SI"/>
    <s v="NO"/>
    <x v="0"/>
    <n v="34"/>
    <n v="-0.2302224730690117"/>
    <b v="0"/>
    <n v="-0.55799282383180893"/>
    <b v="0"/>
    <n v="470823.31"/>
    <x v="0"/>
    <n v="34"/>
  </r>
  <r>
    <n v="2576"/>
    <s v="MUJER"/>
    <n v="1002900.02"/>
    <s v="ASALARIADO"/>
    <s v="SECTOR PUBLICO"/>
    <s v="SI"/>
    <s v="NO"/>
    <x v="0"/>
    <n v="46"/>
    <n v="0.42585042892527702"/>
    <b v="0"/>
    <n v="0.28891113709384114"/>
    <b v="0"/>
    <n v="1002900.02"/>
    <x v="0"/>
    <n v="46"/>
  </r>
  <r>
    <n v="2577"/>
    <s v="HOMBRE"/>
    <n v="490140.74"/>
    <s v="ASALARIADO"/>
    <s v="SECTOR PRIVADO"/>
    <s v="SI"/>
    <s v="NO"/>
    <x v="0"/>
    <n v="22"/>
    <n v="-0.20640327158738411"/>
    <b v="0"/>
    <n v="-1.4048967847574589"/>
    <b v="0"/>
    <n v="490140.74"/>
    <x v="0"/>
    <n v="22"/>
  </r>
  <r>
    <n v="2578"/>
    <s v="HOMBRE"/>
    <n v="386489"/>
    <s v="ASALARIADO"/>
    <s v="SECTOR PRIVADO"/>
    <s v="SI"/>
    <s v="NO"/>
    <x v="0"/>
    <n v="23"/>
    <n v="-0.33421021479780483"/>
    <b v="0"/>
    <n v="-1.3343214546803215"/>
    <b v="0"/>
    <n v="386489"/>
    <x v="0"/>
    <n v="23"/>
  </r>
  <r>
    <n v="2579"/>
    <s v="MUJER"/>
    <n v="159787.23000000001"/>
    <s v="ASALARIADO"/>
    <s v="SECTOR PRIVADO"/>
    <s v="SI"/>
    <s v="NO"/>
    <x v="0"/>
    <n v="44"/>
    <n v="-0.61374300647203883"/>
    <b v="0"/>
    <n v="0.14776047693956615"/>
    <b v="0"/>
    <n v="159787.23000000001"/>
    <x v="0"/>
    <n v="44"/>
  </r>
  <r>
    <n v="2580"/>
    <s v="HOMBRE"/>
    <n v="297046"/>
    <s v="ASEGURADO VOLUNTARIO"/>
    <s v="SECTOR PRIVADO"/>
    <s v="SI"/>
    <s v="NO"/>
    <x v="0"/>
    <n v="40"/>
    <n v="-0.44449718558642509"/>
    <b v="0"/>
    <n v="-0.13454084336898386"/>
    <b v="0"/>
    <n v="297046"/>
    <x v="2"/>
    <n v="40"/>
  </r>
  <r>
    <n v="2581"/>
    <s v="MUJER"/>
    <n v="661866.11"/>
    <s v="ASALARIADO"/>
    <s v="SECTOR PRIVADO"/>
    <s v="SI"/>
    <s v="NO"/>
    <x v="0"/>
    <n v="28"/>
    <n v="5.3413128390662748E-3"/>
    <b v="0"/>
    <n v="-0.98144480429463388"/>
    <b v="0"/>
    <n v="661866.11"/>
    <x v="0"/>
    <n v="28"/>
  </r>
  <r>
    <n v="2582"/>
    <s v="MUJER"/>
    <n v="300611"/>
    <s v="TRABAJADOR INDEPENDIENTE"/>
    <s v="SECTOR PRIVADO"/>
    <s v="SI"/>
    <s v="NO"/>
    <x v="0"/>
    <n v="51"/>
    <n v="-0.44010139104843515"/>
    <b v="0"/>
    <n v="0.64178778747952869"/>
    <b v="0"/>
    <n v="300611"/>
    <x v="3"/>
    <n v="51"/>
  </r>
  <r>
    <n v="2583"/>
    <s v="HOMBRE"/>
    <n v="278030"/>
    <s v="ASEGURADO VOLUNTARIO"/>
    <s v="SECTOR PRIVADO"/>
    <s v="SI"/>
    <s v="SI"/>
    <x v="1"/>
    <n v="34"/>
    <n v="-0.46794471123422759"/>
    <b v="0"/>
    <n v="-0.55799282383180893"/>
    <b v="0"/>
    <n v="278030"/>
    <x v="2"/>
    <n v="34"/>
  </r>
  <r>
    <n v="2584"/>
    <s v="MUJER"/>
    <n v="1172054"/>
    <s v="PENSIONADOS EN SU PROPIO SISTEMA"/>
    <s v="SECTOR PUBLICO"/>
    <s v="SI"/>
    <s v="NO"/>
    <x v="0"/>
    <n v="64"/>
    <n v="0.63442438162184189"/>
    <b v="0"/>
    <n v="1.5592670784823162"/>
    <b v="0"/>
    <n v="1172054"/>
    <x v="1"/>
    <n v="64"/>
  </r>
  <r>
    <n v="2585"/>
    <s v="HOMBRE"/>
    <n v="912169"/>
    <s v="ASALARIADO"/>
    <s v="SECTOR PUBLICO"/>
    <s v="SI"/>
    <s v="NO"/>
    <x v="1"/>
    <n v="36"/>
    <n v="0.31397527544918924"/>
    <b v="0"/>
    <n v="-0.41684216367753391"/>
    <b v="0"/>
    <n v="912169"/>
    <x v="0"/>
    <n v="36"/>
  </r>
  <r>
    <n v="2586"/>
    <s v="HOMBRE"/>
    <n v="93363.8"/>
    <s v="ASALARIADO"/>
    <s v="SECTOR PRIVADO"/>
    <s v="SI"/>
    <s v="NO"/>
    <x v="0"/>
    <n v="46"/>
    <n v="-0.69564588186854781"/>
    <b v="0"/>
    <n v="0.28891113709384114"/>
    <b v="0"/>
    <n v="93363.8"/>
    <x v="0"/>
    <n v="46"/>
  </r>
  <r>
    <n v="2587"/>
    <s v="HOMBRE"/>
    <n v="762828"/>
    <s v="ASALARIADO"/>
    <s v="SECTOR PUBLICO"/>
    <s v="SI"/>
    <s v="NO"/>
    <x v="1"/>
    <n v="60"/>
    <n v="0.12983155817066172"/>
    <b v="0"/>
    <n v="1.2769657581737661"/>
    <b v="0"/>
    <n v="762828"/>
    <x v="0"/>
    <n v="60"/>
  </r>
  <r>
    <n v="2588"/>
    <s v="HOMBRE"/>
    <n v="847871"/>
    <s v="TRABAJADOR INDEPENDIENTE"/>
    <s v="SECTOR PRIVADO"/>
    <s v="SI"/>
    <s v="NO"/>
    <x v="0"/>
    <n v="51"/>
    <n v="0.23469314439626499"/>
    <b v="0"/>
    <n v="0.64178778747952869"/>
    <b v="0"/>
    <n v="847871"/>
    <x v="3"/>
    <n v="51"/>
  </r>
  <r>
    <n v="2589"/>
    <s v="MUJER"/>
    <n v="388987.92"/>
    <s v="ASALARIADO"/>
    <s v="SECTOR PUBLICO"/>
    <s v="SI"/>
    <s v="NO"/>
    <x v="0"/>
    <n v="25"/>
    <n v="-0.33112894161775613"/>
    <b v="0"/>
    <n v="-1.1931707945260464"/>
    <b v="0"/>
    <n v="388987.92"/>
    <x v="0"/>
    <n v="25"/>
  </r>
  <r>
    <n v="2590"/>
    <s v="HOMBRE"/>
    <n v="348650"/>
    <s v="ASALARIADO"/>
    <s v="SECTOR PRIVADO"/>
    <s v="SI"/>
    <s v="SI"/>
    <x v="0"/>
    <n v="52"/>
    <n v="-0.38086728899780486"/>
    <b v="0"/>
    <n v="0.71236311755666615"/>
    <b v="0"/>
    <n v="348650"/>
    <x v="0"/>
    <n v="52"/>
  </r>
  <r>
    <n v="2591"/>
    <s v="HOMBRE"/>
    <n v="520560"/>
    <s v="ASALARIADO"/>
    <s v="SECTOR PRIVADO"/>
    <s v="SI"/>
    <s v="NO"/>
    <x v="0"/>
    <n v="40"/>
    <n v="-0.16889504803683858"/>
    <b v="0"/>
    <n v="-0.13454084336898386"/>
    <b v="0"/>
    <n v="520560"/>
    <x v="0"/>
    <n v="40"/>
  </r>
  <r>
    <n v="2592"/>
    <s v="HOMBRE"/>
    <n v="369500"/>
    <s v="ASALARIADO"/>
    <s v="SECTOR PRIVADO"/>
    <s v="SI"/>
    <s v="NO"/>
    <x v="0"/>
    <n v="43"/>
    <n v="-0.35515836442078114"/>
    <b v="0"/>
    <n v="7.7185146862428639E-2"/>
    <b v="0"/>
    <n v="369500"/>
    <x v="0"/>
    <n v="43"/>
  </r>
  <r>
    <n v="2593"/>
    <s v="HOMBRE"/>
    <n v="101351.8"/>
    <s v="ASALARIADO"/>
    <s v="SECTOR PRIVADO"/>
    <s v="SI"/>
    <s v="NO"/>
    <x v="0"/>
    <n v="25"/>
    <n v="-0.68579634280277968"/>
    <b v="0"/>
    <n v="-1.1931707945260464"/>
    <b v="0"/>
    <n v="101351.8"/>
    <x v="0"/>
    <n v="25"/>
  </r>
  <r>
    <n v="2594"/>
    <s v="HOMBRE"/>
    <n v="3080767.52"/>
    <s v="ASALARIADO"/>
    <s v="SECTOR PUBLICO"/>
    <s v="SI"/>
    <s v="NO"/>
    <x v="0"/>
    <n v="42"/>
    <n v="2.9879482149468033"/>
    <b v="1"/>
    <n v="6.6098167852911317E-3"/>
    <b v="0"/>
    <n v="3080767.52"/>
    <x v="0"/>
    <n v="42"/>
  </r>
  <r>
    <n v="2595"/>
    <s v="HOMBRE"/>
    <n v="380217"/>
    <s v="TRABAJADOR INDEPENDIENTE"/>
    <s v="SECTOR PRIVADO"/>
    <s v="SI"/>
    <s v="NO"/>
    <x v="1"/>
    <n v="46"/>
    <n v="-0.34194385388399634"/>
    <b v="0"/>
    <n v="0.28891113709384114"/>
    <b v="0"/>
    <n v="380217"/>
    <x v="3"/>
    <n v="46"/>
  </r>
  <r>
    <n v="2596"/>
    <s v="MUJER"/>
    <n v="285000"/>
    <s v="ASALARIADO"/>
    <s v="SECTOR PRIVADO"/>
    <s v="SI"/>
    <s v="NO"/>
    <x v="0"/>
    <n v="42"/>
    <n v="-0.45935040886963024"/>
    <b v="0"/>
    <n v="6.6098167852911317E-3"/>
    <b v="0"/>
    <n v="285000"/>
    <x v="0"/>
    <n v="42"/>
  </r>
  <r>
    <n v="2597"/>
    <s v="HOMBRE"/>
    <n v="169374"/>
    <s v="ASALARIADO"/>
    <s v="SECTOR PRIVADO"/>
    <s v="SI"/>
    <s v="SI"/>
    <x v="1"/>
    <n v="44"/>
    <n v="-0.60192211693404007"/>
    <b v="0"/>
    <n v="0.14776047693956615"/>
    <b v="0"/>
    <n v="169374"/>
    <x v="0"/>
    <n v="44"/>
  </r>
  <r>
    <n v="2598"/>
    <s v="HOMBRE"/>
    <n v="359250"/>
    <s v="ASALARIADO"/>
    <s v="SECTOR PRIVADO"/>
    <s v="SI"/>
    <s v="NO"/>
    <x v="0"/>
    <n v="24"/>
    <n v="-0.36779704436871846"/>
    <b v="0"/>
    <n v="-1.263746124603184"/>
    <b v="0"/>
    <n v="359250"/>
    <x v="0"/>
    <n v="24"/>
  </r>
  <r>
    <n v="2599"/>
    <s v="MUJER"/>
    <n v="278030"/>
    <s v="CONVENIOS ESPECIALES DE ASEGURADOS VOLUNTARIOS"/>
    <s v="SECTOR PRIVADO"/>
    <s v="SI"/>
    <s v="NO"/>
    <x v="0"/>
    <n v="25"/>
    <n v="-0.46794471123422759"/>
    <b v="0"/>
    <n v="-1.1931707945260464"/>
    <b v="0"/>
    <n v="278030"/>
    <x v="5"/>
    <n v="25"/>
  </r>
  <r>
    <n v="2600"/>
    <s v="HOMBRE"/>
    <n v="517494"/>
    <s v="TRABAJADOR INDEPENDIENTE"/>
    <s v="SECTOR PRIVADO"/>
    <s v="SI"/>
    <s v="NO"/>
    <x v="1"/>
    <n v="38"/>
    <n v="-0.17267555464370452"/>
    <b v="0"/>
    <n v="-0.27569150352325889"/>
    <b v="0"/>
    <n v="517494"/>
    <x v="3"/>
    <n v="38"/>
  </r>
  <r>
    <n v="2601"/>
    <s v="HOMBRE"/>
    <n v="300366"/>
    <s v="ASALARIADO"/>
    <s v="SECTOR PRIVADO"/>
    <s v="SI"/>
    <s v="SI"/>
    <x v="0"/>
    <n v="25"/>
    <n v="-0.44040348632523951"/>
    <b v="0"/>
    <n v="-1.1931707945260464"/>
    <b v="0"/>
    <n v="300366"/>
    <x v="0"/>
    <n v="25"/>
  </r>
  <r>
    <n v="2602"/>
    <s v="HOMBRE"/>
    <n v="297045"/>
    <s v="TRABAJADOR INDEPENDIENTE"/>
    <s v="SECTOR PRIVADO"/>
    <s v="SI"/>
    <s v="NO"/>
    <x v="0"/>
    <n v="22"/>
    <n v="-0.44449841862837125"/>
    <b v="0"/>
    <n v="-1.4048967847574589"/>
    <b v="0"/>
    <n v="297045"/>
    <x v="3"/>
    <n v="22"/>
  </r>
  <r>
    <n v="2603"/>
    <s v="MUJER"/>
    <n v="1214327"/>
    <s v="ASALARIADO"/>
    <s v="SECTOR PUBLICO"/>
    <s v="SI"/>
    <s v="NO"/>
    <x v="0"/>
    <n v="56"/>
    <n v="0.6865487638110277"/>
    <b v="0"/>
    <n v="0.99466443786521619"/>
    <b v="0"/>
    <n v="1214327"/>
    <x v="0"/>
    <n v="56"/>
  </r>
  <r>
    <n v="2604"/>
    <s v="MUJER"/>
    <n v="353400"/>
    <s v="ASALARIADO"/>
    <s v="SECTOR PRIVADO"/>
    <s v="SI"/>
    <s v="SI"/>
    <x v="0"/>
    <n v="47"/>
    <n v="-0.37501033975363879"/>
    <b v="0"/>
    <n v="0.35948646717097865"/>
    <b v="0"/>
    <n v="353400"/>
    <x v="0"/>
    <n v="47"/>
  </r>
  <r>
    <n v="2605"/>
    <s v="HOMBRE"/>
    <n v="1614177"/>
    <s v="PENSIONADOS EN SU PROPIO SISTEMA"/>
    <s v="SECTOR PUBLICO"/>
    <s v="SI"/>
    <s v="NO"/>
    <x v="0"/>
    <n v="56"/>
    <n v="1.1795805859751971"/>
    <b v="0"/>
    <n v="0.99466443786521619"/>
    <b v="0"/>
    <n v="1614177"/>
    <x v="1"/>
    <n v="56"/>
  </r>
  <r>
    <n v="2606"/>
    <s v="MUJER"/>
    <n v="1488158"/>
    <s v="ASALARIADO"/>
    <s v="SECTOR PUBLICO"/>
    <s v="SI"/>
    <s v="NO"/>
    <x v="1"/>
    <n v="41"/>
    <n v="1.0241938729645519"/>
    <b v="0"/>
    <n v="-6.3965513291846368E-2"/>
    <b v="0"/>
    <n v="1488158"/>
    <x v="0"/>
    <n v="41"/>
  </r>
  <r>
    <n v="2607"/>
    <s v="MUJER"/>
    <n v="353418"/>
    <s v="ASEGURADO VOLUNTARIO"/>
    <s v="SECTOR PRIVADO"/>
    <s v="SI"/>
    <s v="SI"/>
    <x v="0"/>
    <n v="56"/>
    <n v="-0.37498814499860827"/>
    <b v="0"/>
    <n v="0.99466443786521619"/>
    <b v="0"/>
    <n v="353418"/>
    <x v="2"/>
    <n v="56"/>
  </r>
  <r>
    <n v="2608"/>
    <s v="HOMBRE"/>
    <n v="819375"/>
    <s v="ASALARIADO"/>
    <s v="SECTOR PRIVADO"/>
    <s v="SI"/>
    <s v="NO"/>
    <x v="0"/>
    <n v="41"/>
    <n v="0.1995563810990531"/>
    <b v="0"/>
    <n v="-6.3965513291846368E-2"/>
    <b v="0"/>
    <n v="819375"/>
    <x v="0"/>
    <n v="41"/>
  </r>
  <r>
    <n v="2609"/>
    <s v="MUJER"/>
    <n v="1389523"/>
    <s v="ASALARIADO"/>
    <s v="SECTOR PUBLICO"/>
    <s v="SI"/>
    <s v="NO"/>
    <x v="1"/>
    <n v="48"/>
    <n v="0.90257278060701074"/>
    <b v="0"/>
    <n v="0.43006179724811616"/>
    <b v="0"/>
    <n v="1389523"/>
    <x v="0"/>
    <n v="48"/>
  </r>
  <r>
    <n v="2610"/>
    <s v="HOMBRE"/>
    <n v="284326"/>
    <s v="ASALARIADO"/>
    <s v="SECTOR PRIVADO"/>
    <s v="SI"/>
    <s v="NO"/>
    <x v="0"/>
    <n v="28"/>
    <n v="-0.46018147914132879"/>
    <b v="0"/>
    <n v="-0.98144480429463388"/>
    <b v="0"/>
    <n v="284326"/>
    <x v="0"/>
    <n v="28"/>
  </r>
  <r>
    <n v="2611"/>
    <s v="HOMBRE"/>
    <n v="1333022.48"/>
    <s v="ASALARIADO"/>
    <s v="SECTOR PUBLICO"/>
    <s v="SI"/>
    <s v="NO"/>
    <x v="0"/>
    <n v="40"/>
    <n v="0.83290526946827592"/>
    <b v="0"/>
    <n v="-0.13454084336898386"/>
    <b v="0"/>
    <n v="1333022.48"/>
    <x v="0"/>
    <n v="40"/>
  </r>
  <r>
    <n v="2612"/>
    <s v="HOMBRE"/>
    <n v="215720.6"/>
    <s v="ASALARIADO"/>
    <s v="SECTOR PRIVADO"/>
    <s v="SI"/>
    <s v="NO"/>
    <x v="0"/>
    <n v="30"/>
    <n v="-0.54477481507305747"/>
    <b v="0"/>
    <n v="-0.84029414414035897"/>
    <b v="0"/>
    <n v="215720.6"/>
    <x v="0"/>
    <n v="30"/>
  </r>
  <r>
    <n v="2613"/>
    <s v="HOMBRE"/>
    <n v="327709.14"/>
    <s v="ASALARIADO"/>
    <s v="SECTOR PRIVADO"/>
    <s v="SI"/>
    <s v="NO"/>
    <x v="0"/>
    <n v="21"/>
    <n v="-0.40668824776605483"/>
    <b v="0"/>
    <n v="-1.4754721148345964"/>
    <b v="0"/>
    <n v="327709.14"/>
    <x v="0"/>
    <n v="21"/>
  </r>
  <r>
    <n v="2614"/>
    <s v="HOMBRE"/>
    <n v="342027"/>
    <s v="ASALARIADO"/>
    <s v="SECTOR PRIVADO"/>
    <s v="SI"/>
    <s v="NO"/>
    <x v="0"/>
    <n v="37"/>
    <n v="-0.38903372580709156"/>
    <b v="0"/>
    <n v="-0.3462668336003964"/>
    <b v="0"/>
    <n v="342027"/>
    <x v="0"/>
    <n v="37"/>
  </r>
  <r>
    <n v="2615"/>
    <s v="MUJER"/>
    <n v="1688298"/>
    <s v="ASALARIADO"/>
    <s v="SECTOR PUBLICO"/>
    <s v="SI"/>
    <s v="NO"/>
    <x v="0"/>
    <n v="48"/>
    <n v="1.2709748880650569"/>
    <b v="0"/>
    <n v="0.43006179724811616"/>
    <b v="0"/>
    <n v="1688298"/>
    <x v="0"/>
    <n v="48"/>
  </r>
  <r>
    <n v="2616"/>
    <s v="HOMBRE"/>
    <n v="1000000"/>
    <s v="ASALARIADO"/>
    <s v="SECTOR PRIVADO"/>
    <s v="SI"/>
    <s v="NO"/>
    <x v="0"/>
    <n v="29"/>
    <n v="0.42227458262063144"/>
    <b v="0"/>
    <n v="-0.91086947421749642"/>
    <b v="0"/>
    <n v="1000000"/>
    <x v="0"/>
    <n v="29"/>
  </r>
  <r>
    <n v="2617"/>
    <s v="MUJER"/>
    <n v="280000"/>
    <s v="ASALARIADO"/>
    <s v="SECTOR PRIVADO"/>
    <s v="SI"/>
    <s v="SI"/>
    <x v="0"/>
    <n v="25"/>
    <n v="-0.46551561860033136"/>
    <b v="0"/>
    <n v="-1.1931707945260464"/>
    <b v="0"/>
    <n v="280000"/>
    <x v="0"/>
    <n v="25"/>
  </r>
  <r>
    <n v="2618"/>
    <s v="HOMBRE"/>
    <n v="246504.81"/>
    <s v="ASALARIADO"/>
    <s v="SECTOR PRIVADO"/>
    <s v="SI"/>
    <s v="NO"/>
    <x v="0"/>
    <n v="19"/>
    <n v="-0.50681659286426806"/>
    <b v="0"/>
    <n v="-1.6166227749888715"/>
    <b v="0"/>
    <n v="246504.81"/>
    <x v="0"/>
    <n v="19"/>
  </r>
  <r>
    <n v="2619"/>
    <s v="MUJER"/>
    <n v="2128000"/>
    <s v="ASALARIADO"/>
    <s v="SECTOR PRIVADO"/>
    <s v="SI"/>
    <s v="NO"/>
    <x v="0"/>
    <n v="37"/>
    <n v="1.8131458978668065"/>
    <b v="0"/>
    <n v="-0.3462668336003964"/>
    <b v="0"/>
    <n v="2128000"/>
    <x v="0"/>
    <n v="37"/>
  </r>
  <r>
    <n v="2620"/>
    <s v="HOMBRE"/>
    <n v="608414.30000000005"/>
    <s v="ASALARIADO"/>
    <s v="SECTOR PUBLICO"/>
    <s v="SI"/>
    <s v="NO"/>
    <x v="0"/>
    <n v="38"/>
    <n v="-6.0567010988051249E-2"/>
    <b v="0"/>
    <n v="-0.27569150352325889"/>
    <b v="0"/>
    <n v="608414.30000000005"/>
    <x v="0"/>
    <n v="38"/>
  </r>
  <r>
    <n v="2621"/>
    <s v="HOMBRE"/>
    <n v="297046"/>
    <s v="TRABAJADOR INDEPENDIENTE"/>
    <s v="SECTOR PRIVADO"/>
    <s v="SI"/>
    <s v="NO"/>
    <x v="1"/>
    <n v="33"/>
    <n v="-0.44449718558642509"/>
    <b v="0"/>
    <n v="-0.62856815390894638"/>
    <b v="0"/>
    <n v="297046"/>
    <x v="3"/>
    <n v="33"/>
  </r>
  <r>
    <n v="2622"/>
    <s v="HOMBRE"/>
    <n v="297056"/>
    <s v="TRABAJADOR INDEPENDIENTE"/>
    <s v="SECTOR PRIVADO"/>
    <s v="SI"/>
    <s v="NO"/>
    <x v="0"/>
    <n v="76"/>
    <n v="-0.44448485516696368"/>
    <b v="0"/>
    <n v="2.4061710394079663"/>
    <b v="1"/>
    <n v="297056"/>
    <x v="3"/>
    <n v="76"/>
  </r>
  <r>
    <n v="2623"/>
    <s v="MUJER"/>
    <n v="60000"/>
    <s v="ASALARIADO"/>
    <s v="SECTOR PRIVADO"/>
    <s v="SI"/>
    <s v="SI"/>
    <x v="0"/>
    <n v="35"/>
    <n v="-0.73678484675118117"/>
    <b v="0"/>
    <n v="-0.48741749375467142"/>
    <b v="0"/>
    <n v="60000"/>
    <x v="0"/>
    <n v="35"/>
  </r>
  <r>
    <n v="2624"/>
    <s v="HOMBRE"/>
    <n v="512234.88"/>
    <s v="ASALARIADO"/>
    <s v="SECTOR PRIVADO"/>
    <s v="SI"/>
    <s v="NO"/>
    <x v="0"/>
    <n v="28"/>
    <n v="-0.17916027020348949"/>
    <b v="0"/>
    <n v="-0.98144480429463388"/>
    <b v="0"/>
    <n v="512234.88"/>
    <x v="0"/>
    <n v="28"/>
  </r>
  <r>
    <n v="2625"/>
    <s v="HOMBRE"/>
    <n v="842310.04"/>
    <s v="ASALARIADO"/>
    <s v="SECTOR PRIVADO"/>
    <s v="SI"/>
    <s v="NO"/>
    <x v="0"/>
    <n v="43"/>
    <n v="0.22783624745545708"/>
    <b v="0"/>
    <n v="7.7185146862428639E-2"/>
    <b v="0"/>
    <n v="842310.04"/>
    <x v="0"/>
    <n v="43"/>
  </r>
  <r>
    <n v="2626"/>
    <s v="MUJER"/>
    <n v="378558"/>
    <s v="ASALARIADO"/>
    <s v="SECTOR PUBLICO"/>
    <s v="SI"/>
    <s v="NO"/>
    <x v="1"/>
    <n v="34"/>
    <n v="-0.34398947047264294"/>
    <b v="0"/>
    <n v="-0.55799282383180893"/>
    <b v="0"/>
    <n v="378558"/>
    <x v="0"/>
    <n v="34"/>
  </r>
  <r>
    <n v="2627"/>
    <s v="HOMBRE"/>
    <n v="290000"/>
    <s v="ASALARIADO"/>
    <s v="SECTOR PRIVADO"/>
    <s v="SI"/>
    <s v="NO"/>
    <x v="0"/>
    <n v="38"/>
    <n v="-0.45318519913892913"/>
    <b v="0"/>
    <n v="-0.27569150352325889"/>
    <b v="0"/>
    <n v="290000"/>
    <x v="0"/>
    <n v="38"/>
  </r>
  <r>
    <n v="2628"/>
    <s v="HOMBRE"/>
    <n v="278030"/>
    <s v="CONVENIOS ESPECIALES DE TRABAJADORES INDEPENDIENTES"/>
    <s v="SECTOR PRIVADO"/>
    <s v="SI"/>
    <s v="NO"/>
    <x v="0"/>
    <n v="43"/>
    <n v="-0.46794471123422759"/>
    <b v="0"/>
    <n v="7.7185146862428639E-2"/>
    <b v="0"/>
    <n v="278030"/>
    <x v="4"/>
    <n v="43"/>
  </r>
  <r>
    <n v="2629"/>
    <s v="HOMBRE"/>
    <n v="634725"/>
    <s v="ASALARIADO"/>
    <s v="SECTOR PRIVADO"/>
    <s v="SI"/>
    <s v="NO"/>
    <x v="0"/>
    <n v="34"/>
    <n v="-2.812481425573966E-2"/>
    <b v="0"/>
    <n v="-0.55799282383180893"/>
    <b v="0"/>
    <n v="634725"/>
    <x v="0"/>
    <n v="34"/>
  </r>
  <r>
    <n v="2630"/>
    <s v="HOMBRE"/>
    <n v="470974.5"/>
    <s v="ASALARIADO"/>
    <s v="SECTOR PRIVADO"/>
    <s v="SI"/>
    <s v="NO"/>
    <x v="0"/>
    <n v="36"/>
    <n v="-0.23003604945717476"/>
    <b v="0"/>
    <n v="-0.41684216367753391"/>
    <b v="0"/>
    <n v="470974.5"/>
    <x v="0"/>
    <n v="36"/>
  </r>
  <r>
    <n v="2631"/>
    <s v="HOMBRE"/>
    <n v="550590.5"/>
    <s v="ASALARIADO"/>
    <s v="SECTOR PUBLICO"/>
    <s v="SI"/>
    <s v="NO"/>
    <x v="0"/>
    <n v="24"/>
    <n v="-0.13186618187327451"/>
    <b v="0"/>
    <n v="-1.263746124603184"/>
    <b v="0"/>
    <n v="550590.5"/>
    <x v="0"/>
    <n v="24"/>
  </r>
  <r>
    <n v="2632"/>
    <s v="HOMBRE"/>
    <n v="278030"/>
    <s v="CONVENIOS ESPECIALES DE TRABAJADORES INDEPENDIENTES"/>
    <s v="SECTOR PRIVADO"/>
    <s v="SI"/>
    <s v="NO"/>
    <x v="0"/>
    <n v="37"/>
    <n v="-0.46794471123422759"/>
    <b v="0"/>
    <n v="-0.3462668336003964"/>
    <b v="0"/>
    <n v="278030"/>
    <x v="4"/>
    <n v="37"/>
  </r>
  <r>
    <n v="2633"/>
    <s v="MUJER"/>
    <n v="278030"/>
    <s v="ASEGURADO VOLUNTARIO"/>
    <s v="SECTOR PRIVADO"/>
    <s v="SI"/>
    <s v="SI"/>
    <x v="0"/>
    <n v="25"/>
    <n v="-0.46794471123422759"/>
    <b v="0"/>
    <n v="-1.1931707945260464"/>
    <b v="0"/>
    <n v="278030"/>
    <x v="2"/>
    <n v="25"/>
  </r>
  <r>
    <n v="2634"/>
    <s v="HOMBRE"/>
    <n v="369875"/>
    <s v="ASALARIADO"/>
    <s v="SECTOR PRIVADO"/>
    <s v="SI"/>
    <s v="NO"/>
    <x v="0"/>
    <n v="28"/>
    <n v="-0.35469597369097855"/>
    <b v="0"/>
    <n v="-0.98144480429463388"/>
    <b v="0"/>
    <n v="369875"/>
    <x v="0"/>
    <n v="28"/>
  </r>
  <r>
    <n v="2635"/>
    <s v="MUJER"/>
    <n v="386020"/>
    <s v="ASALARIADO"/>
    <s v="SECTOR PRIVADO"/>
    <s v="SI"/>
    <s v="NO"/>
    <x v="0"/>
    <n v="59"/>
    <n v="-0.33478851147054461"/>
    <b v="0"/>
    <n v="1.2063904280966287"/>
    <b v="0"/>
    <n v="386020"/>
    <x v="0"/>
    <n v="59"/>
  </r>
  <r>
    <n v="2636"/>
    <s v="MUJER"/>
    <n v="539036"/>
    <s v="ASALARIADO"/>
    <s v="SECTOR PUBLICO"/>
    <s v="SI"/>
    <s v="NO"/>
    <x v="0"/>
    <n v="32"/>
    <n v="-0.14611336503995176"/>
    <b v="0"/>
    <n v="-0.69914348398608395"/>
    <b v="0"/>
    <n v="539036"/>
    <x v="0"/>
    <n v="32"/>
  </r>
  <r>
    <n v="2637"/>
    <s v="HOMBRE"/>
    <n v="623700"/>
    <s v="ASALARIADO"/>
    <s v="SECTOR PRIVADO"/>
    <s v="SI"/>
    <s v="NO"/>
    <x v="0"/>
    <n v="35"/>
    <n v="-4.1719101711935658E-2"/>
    <b v="0"/>
    <n v="-0.48741749375467142"/>
    <b v="0"/>
    <n v="623700"/>
    <x v="0"/>
    <n v="35"/>
  </r>
  <r>
    <n v="2638"/>
    <s v="HOMBRE"/>
    <n v="302470"/>
    <s v="ASEGURADO VOLUNTARIO"/>
    <s v="SECTOR PRIVADO"/>
    <s v="SI"/>
    <s v="NO"/>
    <x v="0"/>
    <n v="29"/>
    <n v="-0.43780916607056047"/>
    <b v="0"/>
    <n v="-0.91086947421749642"/>
    <b v="0"/>
    <n v="302470"/>
    <x v="2"/>
    <n v="29"/>
  </r>
  <r>
    <n v="2639"/>
    <s v="MUJER"/>
    <n v="81757.47"/>
    <s v="ASALARIADO"/>
    <s v="SECTOR PRIVADO"/>
    <s v="SI"/>
    <s v="NO"/>
    <x v="0"/>
    <n v="22"/>
    <n v="-0.70995697359929355"/>
    <b v="0"/>
    <n v="-1.4048967847574589"/>
    <b v="0"/>
    <n v="81757.47"/>
    <x v="0"/>
    <n v="22"/>
  </r>
  <r>
    <n v="2640"/>
    <s v="HOMBRE"/>
    <n v="703766.13"/>
    <s v="ASALARIADO"/>
    <s v="SECTOR PRIVADO"/>
    <s v="SI"/>
    <s v="NO"/>
    <x v="0"/>
    <n v="45"/>
    <n v="5.7005795043180693E-2"/>
    <b v="0"/>
    <n v="0.21833580701670366"/>
    <b v="0"/>
    <n v="703766.13"/>
    <x v="0"/>
    <n v="45"/>
  </r>
  <r>
    <n v="2641"/>
    <s v="HOMBRE"/>
    <n v="361421"/>
    <s v="TRABAJADOR INDEPENDIENTE"/>
    <s v="SECTOR PRIVADO"/>
    <s v="SI"/>
    <s v="NO"/>
    <x v="0"/>
    <n v="51"/>
    <n v="-0.36512011030364805"/>
    <b v="0"/>
    <n v="0.64178778747952869"/>
    <b v="0"/>
    <n v="361421"/>
    <x v="3"/>
    <n v="51"/>
  </r>
  <r>
    <n v="2642"/>
    <s v="MUJER"/>
    <n v="330722.57"/>
    <s v="ASALARIADO"/>
    <s v="SECTOR PRIVADO"/>
    <s v="SI"/>
    <s v="NO"/>
    <x v="0"/>
    <n v="37"/>
    <n v="-0.4029725621742975"/>
    <b v="0"/>
    <n v="-0.3462668336003964"/>
    <b v="0"/>
    <n v="330722.57"/>
    <x v="0"/>
    <n v="37"/>
  </r>
  <r>
    <n v="2643"/>
    <s v="HOMBRE"/>
    <n v="291514"/>
    <s v="TRABAJADOR INDEPENDIENTE"/>
    <s v="SECTOR PRIVADO"/>
    <s v="SI"/>
    <s v="NO"/>
    <x v="1"/>
    <n v="28"/>
    <n v="-0.45131837363247279"/>
    <b v="0"/>
    <n v="-0.98144480429463388"/>
    <b v="0"/>
    <n v="291514"/>
    <x v="3"/>
    <n v="28"/>
  </r>
  <r>
    <n v="2644"/>
    <s v="MUJER"/>
    <n v="199067"/>
    <s v="ASALARIADO"/>
    <s v="SECTOR PUBLICO"/>
    <s v="SI"/>
    <s v="NO"/>
    <x v="1"/>
    <n v="25"/>
    <n v="-0.56530940242729832"/>
    <b v="0"/>
    <n v="-1.1931707945260464"/>
    <b v="0"/>
    <n v="199067"/>
    <x v="0"/>
    <n v="25"/>
  </r>
  <r>
    <n v="2645"/>
    <s v="HOMBRE"/>
    <n v="1461505.5"/>
    <s v="ASALARIADO"/>
    <s v="SECTOR PRIVADO"/>
    <s v="SI"/>
    <s v="NO"/>
    <x v="0"/>
    <n v="46"/>
    <n v="0.99133022249504954"/>
    <b v="0"/>
    <n v="0.28891113709384114"/>
    <b v="0"/>
    <n v="1461505.5"/>
    <x v="0"/>
    <n v="46"/>
  </r>
  <r>
    <n v="2646"/>
    <s v="HOMBRE"/>
    <n v="745392.94"/>
    <s v="ASALARIADO"/>
    <s v="SECTOR PRIVADO"/>
    <s v="SI"/>
    <s v="NO"/>
    <x v="0"/>
    <n v="56"/>
    <n v="0.10833339785719005"/>
    <b v="0"/>
    <n v="0.99466443786521619"/>
    <b v="0"/>
    <n v="745392.94"/>
    <x v="0"/>
    <n v="56"/>
  </r>
  <r>
    <n v="2647"/>
    <s v="HOMBRE"/>
    <n v="297046"/>
    <s v="TRABAJADOR INDEPENDIENTE"/>
    <s v="SECTOR PRIVADO"/>
    <s v="NO"/>
    <s v="NO"/>
    <x v="0"/>
    <n v="58"/>
    <n v="-0.44449718558642509"/>
    <b v="0"/>
    <n v="1.1358150980194912"/>
    <b v="0"/>
    <n v="297046"/>
    <x v="3"/>
    <n v="58"/>
  </r>
  <r>
    <n v="2648"/>
    <s v="MUJER"/>
    <n v="2029604"/>
    <s v="PENSIONADOS EN SU PROPIO SISTEMA"/>
    <s v="SECTOR PUBLICO"/>
    <s v="SI"/>
    <s v="NO"/>
    <x v="0"/>
    <n v="72"/>
    <n v="1.6918195025343927"/>
    <b v="0"/>
    <n v="2.1238697190994165"/>
    <b v="1"/>
    <n v="2029604"/>
    <x v="1"/>
    <n v="72"/>
  </r>
  <r>
    <n v="2649"/>
    <s v="MUJER"/>
    <n v="360000"/>
    <s v="ASALARIADO"/>
    <s v="SECTOR PRIVADO"/>
    <s v="SI"/>
    <s v="NO"/>
    <x v="0"/>
    <n v="30"/>
    <n v="-0.36687226290911329"/>
    <b v="0"/>
    <n v="-0.84029414414035897"/>
    <b v="0"/>
    <n v="360000"/>
    <x v="0"/>
    <n v="30"/>
  </r>
  <r>
    <n v="2650"/>
    <s v="HOMBRE"/>
    <n v="300018"/>
    <s v="TRABAJADOR INDEPENDIENTE"/>
    <s v="SECTOR PRIVADO"/>
    <s v="SI"/>
    <s v="NO"/>
    <x v="1"/>
    <n v="62"/>
    <n v="-0.44083258492249633"/>
    <b v="0"/>
    <n v="1.4181164183280413"/>
    <b v="0"/>
    <n v="300018"/>
    <x v="3"/>
    <n v="62"/>
  </r>
  <r>
    <n v="2651"/>
    <s v="MUJER"/>
    <n v="200000"/>
    <s v="ASALARIADO"/>
    <s v="SECTOR PRIVADO"/>
    <s v="SI"/>
    <s v="SI"/>
    <x v="1"/>
    <n v="42"/>
    <n v="-0.56415897429154949"/>
    <b v="0"/>
    <n v="6.6098167852911317E-3"/>
    <b v="0"/>
    <n v="200000"/>
    <x v="0"/>
    <n v="42"/>
  </r>
  <r>
    <n v="2652"/>
    <s v="MUJER"/>
    <n v="799000"/>
    <s v="ASALARIADO"/>
    <s v="SECTOR PRIVADO"/>
    <s v="SI"/>
    <s v="NO"/>
    <x v="1"/>
    <n v="24"/>
    <n v="0.174433151446446"/>
    <b v="0"/>
    <n v="-1.263746124603184"/>
    <b v="0"/>
    <n v="799000"/>
    <x v="0"/>
    <n v="24"/>
  </r>
  <r>
    <n v="2653"/>
    <s v="MUJER"/>
    <n v="397504.45"/>
    <s v="ASALARIADO"/>
    <s v="SECTOR PRIVADO"/>
    <s v="SI"/>
    <s v="NO"/>
    <x v="0"/>
    <n v="22"/>
    <n v="-0.32062770289219444"/>
    <b v="0"/>
    <n v="-1.4048967847574589"/>
    <b v="0"/>
    <n v="397504.45"/>
    <x v="0"/>
    <n v="22"/>
  </r>
  <r>
    <n v="2654"/>
    <s v="MUJER"/>
    <n v="636889"/>
    <s v="TRABAJADOR INDEPENDIENTE"/>
    <s v="SECTOR PRIVADO"/>
    <s v="SI"/>
    <s v="NO"/>
    <x v="0"/>
    <n v="50"/>
    <n v="-2.5456511484292212E-2"/>
    <b v="0"/>
    <n v="0.57121245740239113"/>
    <b v="0"/>
    <n v="636889"/>
    <x v="3"/>
    <n v="50"/>
  </r>
  <r>
    <n v="2655"/>
    <s v="HOMBRE"/>
    <n v="360585"/>
    <s v="ASALARIADO"/>
    <s v="SECTOR PRIVADO"/>
    <s v="SI"/>
    <s v="NO"/>
    <x v="0"/>
    <n v="48"/>
    <n v="-0.36615093337062127"/>
    <b v="0"/>
    <n v="0.43006179724811616"/>
    <b v="0"/>
    <n v="360585"/>
    <x v="0"/>
    <n v="48"/>
  </r>
  <r>
    <n v="2656"/>
    <s v="HOMBRE"/>
    <n v="639605"/>
    <s v="ASALARIADO"/>
    <s v="SECTOR PUBLICO"/>
    <s v="SI"/>
    <s v="NO"/>
    <x v="0"/>
    <n v="45"/>
    <n v="-2.2107569558575357E-2"/>
    <b v="0"/>
    <n v="0.21833580701670366"/>
    <b v="0"/>
    <n v="639605"/>
    <x v="0"/>
    <n v="45"/>
  </r>
  <r>
    <n v="2657"/>
    <s v="MUJER"/>
    <n v="1644679"/>
    <s v="ASALARIADO"/>
    <s v="SECTOR PUBLICO"/>
    <s v="SI"/>
    <s v="NO"/>
    <x v="1"/>
    <n v="36"/>
    <n v="1.2171908314163662"/>
    <b v="0"/>
    <n v="-0.41684216367753391"/>
    <b v="0"/>
    <n v="1644679"/>
    <x v="0"/>
    <n v="36"/>
  </r>
  <r>
    <n v="2658"/>
    <s v="HOMBRE"/>
    <n v="421650.26"/>
    <s v="ASALARIADO"/>
    <s v="SECTOR PRIVADO"/>
    <s v="SI"/>
    <s v="NO"/>
    <x v="0"/>
    <n v="37"/>
    <n v="-0.29085490633866234"/>
    <b v="0"/>
    <n v="-0.3462668336003964"/>
    <b v="0"/>
    <n v="421650.26"/>
    <x v="0"/>
    <n v="37"/>
  </r>
  <r>
    <n v="2659"/>
    <s v="HOMBRE"/>
    <n v="678531.4"/>
    <s v="ASALARIADO"/>
    <s v="SECTOR PUBLICO"/>
    <s v="SI"/>
    <s v="NO"/>
    <x v="0"/>
    <n v="48"/>
    <n v="2.5890314453657571E-2"/>
    <b v="0"/>
    <n v="0.43006179724811616"/>
    <b v="0"/>
    <n v="678531.4"/>
    <x v="0"/>
    <n v="48"/>
  </r>
  <r>
    <n v="2660"/>
    <s v="HOMBRE"/>
    <n v="175367.76"/>
    <s v="ASALARIADO"/>
    <s v="SECTOR PRIVADO"/>
    <s v="SI"/>
    <s v="NO"/>
    <x v="0"/>
    <n v="36"/>
    <n v="-0.59453155943894254"/>
    <b v="0"/>
    <n v="-0.41684216367753391"/>
    <b v="0"/>
    <n v="175367.76"/>
    <x v="0"/>
    <n v="36"/>
  </r>
  <r>
    <n v="2661"/>
    <s v="MUJER"/>
    <n v="522906.95"/>
    <s v="ASALARIADO"/>
    <s v="SECTOR PRIVADO"/>
    <s v="SI"/>
    <s v="SI"/>
    <x v="0"/>
    <n v="37"/>
    <n v="-0.16600116024134476"/>
    <b v="0"/>
    <n v="-0.3462668336003964"/>
    <b v="0"/>
    <n v="522906.95"/>
    <x v="0"/>
    <n v="37"/>
  </r>
  <r>
    <n v="2662"/>
    <s v="HOMBRE"/>
    <n v="699251.07"/>
    <s v="ASALARIADO"/>
    <s v="SECTOR PRIVADO"/>
    <s v="SI"/>
    <s v="NO"/>
    <x v="0"/>
    <n v="24"/>
    <n v="5.143853667384074E-2"/>
    <b v="0"/>
    <n v="-1.263746124603184"/>
    <b v="0"/>
    <n v="699251.07"/>
    <x v="0"/>
    <n v="24"/>
  </r>
  <r>
    <n v="2663"/>
    <s v="MUJER"/>
    <n v="233842.77"/>
    <s v="ASALARIADO"/>
    <s v="SECTOR PRIVADO"/>
    <s v="SI"/>
    <s v="NO"/>
    <x v="0"/>
    <n v="22"/>
    <n v="-0.52242941930797338"/>
    <b v="0"/>
    <n v="-1.4048967847574589"/>
    <b v="0"/>
    <n v="233842.77"/>
    <x v="0"/>
    <n v="22"/>
  </r>
  <r>
    <n v="2664"/>
    <s v="MUJER"/>
    <n v="297045"/>
    <s v="ASEGURADO VOLUNTARIO"/>
    <s v="SECTOR PRIVADO"/>
    <s v="SI"/>
    <s v="SI"/>
    <x v="0"/>
    <n v="52"/>
    <n v="-0.44449841862837125"/>
    <b v="0"/>
    <n v="0.71236311755666615"/>
    <b v="0"/>
    <n v="297045"/>
    <x v="2"/>
    <n v="52"/>
  </r>
  <r>
    <n v="2665"/>
    <s v="HOMBRE"/>
    <n v="385165"/>
    <s v="TRABAJADOR INDEPENDIENTE"/>
    <s v="SECTOR PRIVADO"/>
    <s v="SI"/>
    <s v="NO"/>
    <x v="1"/>
    <n v="71"/>
    <n v="-0.3358427623344945"/>
    <b v="0"/>
    <n v="2.0532943890222786"/>
    <b v="1"/>
    <n v="385165"/>
    <x v="3"/>
    <n v="71"/>
  </r>
  <r>
    <n v="2666"/>
    <s v="HOMBRE"/>
    <n v="405573.35"/>
    <s v="ASALARIADO"/>
    <s v="SECTOR PRIVADO"/>
    <s v="SI"/>
    <s v="NO"/>
    <x v="0"/>
    <n v="24"/>
    <n v="-0.31067841073298363"/>
    <b v="0"/>
    <n v="-1.263746124603184"/>
    <b v="0"/>
    <n v="405573.35"/>
    <x v="0"/>
    <n v="24"/>
  </r>
  <r>
    <n v="2667"/>
    <s v="HOMBRE"/>
    <n v="299441"/>
    <s v="TRABAJADOR INDEPENDIENTE"/>
    <s v="SECTOR PRIVADO"/>
    <s v="SI"/>
    <s v="NO"/>
    <x v="0"/>
    <n v="61"/>
    <n v="-0.44154405012541925"/>
    <b v="0"/>
    <n v="1.3475410882509038"/>
    <b v="0"/>
    <n v="299441"/>
    <x v="3"/>
    <n v="61"/>
  </r>
  <r>
    <n v="2668"/>
    <s v="HOMBRE"/>
    <n v="410402"/>
    <s v="ASALARIADO"/>
    <s v="SECTOR PRIVADO"/>
    <s v="SI"/>
    <s v="NO"/>
    <x v="0"/>
    <n v="45"/>
    <n v="-0.30472448273975361"/>
    <b v="0"/>
    <n v="0.21833580701670366"/>
    <b v="0"/>
    <n v="410402"/>
    <x v="0"/>
    <n v="45"/>
  </r>
  <r>
    <n v="2669"/>
    <s v="HOMBRE"/>
    <n v="516112.73"/>
    <s v="ASALARIADO"/>
    <s v="SECTOR PRIVADO"/>
    <s v="SI"/>
    <s v="NO"/>
    <x v="0"/>
    <n v="27"/>
    <n v="-0.17437871849264963"/>
    <b v="0"/>
    <n v="-1.0520201343717714"/>
    <b v="0"/>
    <n v="516112.73"/>
    <x v="0"/>
    <n v="27"/>
  </r>
  <r>
    <n v="2670"/>
    <s v="HOMBRE"/>
    <n v="356686.25"/>
    <s v="ASALARIADO"/>
    <s v="SECTOR PRIVADO"/>
    <s v="SI"/>
    <s v="NO"/>
    <x v="0"/>
    <n v="38"/>
    <n v="-0.37095825565813545"/>
    <b v="0"/>
    <n v="-0.27569150352325889"/>
    <b v="0"/>
    <n v="356686.25"/>
    <x v="0"/>
    <n v="38"/>
  </r>
  <r>
    <n v="2671"/>
    <s v="MUJER"/>
    <n v="1794936"/>
    <s v="ASALARIADO"/>
    <s v="SECTOR PRIVADO"/>
    <s v="SI"/>
    <s v="NO"/>
    <x v="0"/>
    <n v="29"/>
    <n v="1.4024640151175582"/>
    <b v="0"/>
    <n v="-0.91086947421749642"/>
    <b v="0"/>
    <n v="1794936"/>
    <x v="0"/>
    <n v="29"/>
  </r>
  <r>
    <n v="2672"/>
    <s v="HOMBRE"/>
    <n v="68371.649999999994"/>
    <s v="ASALARIADO"/>
    <s v="SECTOR PUBLICO"/>
    <s v="SI"/>
    <s v="NO"/>
    <x v="0"/>
    <n v="42"/>
    <n v="-0.72646225114277629"/>
    <b v="0"/>
    <n v="6.6098167852911317E-3"/>
    <b v="0"/>
    <n v="68371.649999999994"/>
    <x v="0"/>
    <n v="42"/>
  </r>
  <r>
    <n v="2673"/>
    <s v="HOMBRE"/>
    <n v="186718"/>
    <s v="ASALARIADO"/>
    <s v="SECTOR PRIVADO"/>
    <s v="SI"/>
    <s v="NO"/>
    <x v="0"/>
    <n v="31"/>
    <n v="-0.5805362374201839"/>
    <b v="0"/>
    <n v="-0.7697188140632214"/>
    <b v="0"/>
    <n v="186718"/>
    <x v="0"/>
    <n v="31"/>
  </r>
  <r>
    <n v="2674"/>
    <s v="HOMBRE"/>
    <n v="399603.16"/>
    <s v="ASALARIADO"/>
    <s v="SECTOR PRIVADO"/>
    <s v="SI"/>
    <s v="NO"/>
    <x v="0"/>
    <n v="43"/>
    <n v="-0.31803990542941057"/>
    <b v="0"/>
    <n v="7.7185146862428639E-2"/>
    <b v="0"/>
    <n v="399603.16"/>
    <x v="0"/>
    <n v="43"/>
  </r>
  <r>
    <n v="2675"/>
    <s v="MUJER"/>
    <n v="354822.98"/>
    <s v="PENSIONADOS EN SU PROPIO SISTEMA"/>
    <s v="SECTOR PUBLICO"/>
    <s v="SI"/>
    <s v="NO"/>
    <x v="0"/>
    <n v="75"/>
    <n v="-0.37325574572512016"/>
    <b v="0"/>
    <n v="2.3355957093308288"/>
    <b v="1"/>
    <n v="354822.98"/>
    <x v="1"/>
    <n v="75"/>
  </r>
  <r>
    <n v="2676"/>
    <s v="MUJER"/>
    <n v="425829.6"/>
    <s v="ASALARIADO"/>
    <s v="SECTOR PRIVADO"/>
    <s v="SI"/>
    <s v="NO"/>
    <x v="0"/>
    <n v="19"/>
    <n v="-0.28570160481148066"/>
    <b v="0"/>
    <n v="-1.6166227749888715"/>
    <b v="0"/>
    <n v="425829.6"/>
    <x v="0"/>
    <n v="19"/>
  </r>
  <r>
    <n v="2677"/>
    <s v="HOMBRE"/>
    <n v="452229"/>
    <s v="TRABAJADOR INDEPENDIENTE"/>
    <s v="SECTOR PRIVADO"/>
    <s v="SI"/>
    <s v="NO"/>
    <x v="0"/>
    <n v="34"/>
    <n v="-0.25315003725854635"/>
    <b v="0"/>
    <n v="-0.55799282383180893"/>
    <b v="0"/>
    <n v="452229"/>
    <x v="3"/>
    <n v="34"/>
  </r>
  <r>
    <n v="2678"/>
    <s v="HOMBRE"/>
    <n v="315605"/>
    <s v="ASEGURADO VOLUNTARIO"/>
    <s v="SECTOR PRIVADO"/>
    <s v="SI"/>
    <s v="NO"/>
    <x v="0"/>
    <n v="58"/>
    <n v="-0.42161316010800864"/>
    <b v="0"/>
    <n v="1.1358150980194912"/>
    <b v="0"/>
    <n v="315605"/>
    <x v="2"/>
    <n v="58"/>
  </r>
  <r>
    <n v="2679"/>
    <s v="MUJER"/>
    <n v="749235.3"/>
    <s v="ASALARIADO"/>
    <s v="SECTOR PRIVADO"/>
    <s v="SI"/>
    <s v="NO"/>
    <x v="0"/>
    <n v="40"/>
    <n v="0.11307118890936153"/>
    <b v="0"/>
    <n v="-0.13454084336898386"/>
    <b v="0"/>
    <n v="749235.3"/>
    <x v="0"/>
    <n v="40"/>
  </r>
  <r>
    <n v="2680"/>
    <s v="HOMBRE"/>
    <n v="366495.32"/>
    <s v="ASALARIADO"/>
    <s v="SECTOR PRIVADO"/>
    <s v="SI"/>
    <s v="NO"/>
    <x v="0"/>
    <n v="22"/>
    <n v="-0.35886326089550974"/>
    <b v="0"/>
    <n v="-1.4048967847574589"/>
    <b v="0"/>
    <n v="366495.32"/>
    <x v="0"/>
    <n v="22"/>
  </r>
  <r>
    <n v="2681"/>
    <s v="HOMBRE"/>
    <n v="80000"/>
    <s v="ASALARIADO"/>
    <s v="SECTOR PRIVADO"/>
    <s v="SI"/>
    <s v="SI"/>
    <x v="0"/>
    <n v="21"/>
    <n v="-0.71212400782837659"/>
    <b v="0"/>
    <n v="-1.4754721148345964"/>
    <b v="0"/>
    <n v="80000"/>
    <x v="0"/>
    <n v="21"/>
  </r>
  <r>
    <n v="2682"/>
    <s v="HOMBRE"/>
    <n v="316964.69"/>
    <s v="ASALARIADO"/>
    <s v="SECTOR PRIVADO"/>
    <s v="SI"/>
    <s v="NO"/>
    <x v="0"/>
    <n v="20"/>
    <n v="-0.41993660530426125"/>
    <b v="0"/>
    <n v="-1.5460474449117341"/>
    <b v="0"/>
    <n v="316964.69"/>
    <x v="0"/>
    <n v="20"/>
  </r>
  <r>
    <n v="2683"/>
    <s v="MUJER"/>
    <n v="370500"/>
    <s v="ASALARIADO"/>
    <s v="SECTOR PRIVADO"/>
    <s v="SI"/>
    <s v="NO"/>
    <x v="0"/>
    <n v="28"/>
    <n v="-0.35392532247464092"/>
    <b v="0"/>
    <n v="-0.98144480429463388"/>
    <b v="0"/>
    <n v="370500"/>
    <x v="0"/>
    <n v="28"/>
  </r>
  <r>
    <n v="2684"/>
    <s v="HOMBRE"/>
    <n v="1081709.6000000001"/>
    <s v="ASALARIADO"/>
    <s v="SECTOR PUBLICO"/>
    <s v="SI"/>
    <s v="NO"/>
    <x v="0"/>
    <n v="59"/>
    <n v="0.52302594682297099"/>
    <b v="0"/>
    <n v="1.2063904280966287"/>
    <b v="0"/>
    <n v="1081709.6000000001"/>
    <x v="0"/>
    <n v="59"/>
  </r>
  <r>
    <n v="2685"/>
    <s v="MUJER"/>
    <n v="698426.7"/>
    <s v="ASALARIADO"/>
    <s v="SECTOR PUBLICO"/>
    <s v="SI"/>
    <s v="NO"/>
    <x v="0"/>
    <n v="35"/>
    <n v="5.0422053884701126E-2"/>
    <b v="0"/>
    <n v="-0.48741749375467142"/>
    <b v="0"/>
    <n v="698426.7"/>
    <x v="0"/>
    <n v="35"/>
  </r>
  <r>
    <n v="2686"/>
    <s v="HOMBRE"/>
    <n v="431290"/>
    <s v="ASALARIADO"/>
    <s v="SECTOR PRIVADO"/>
    <s v="SI"/>
    <s v="NO"/>
    <x v="0"/>
    <n v="60"/>
    <n v="-0.27896870256877654"/>
    <b v="0"/>
    <n v="1.2769657581737661"/>
    <b v="0"/>
    <n v="431290"/>
    <x v="0"/>
    <n v="60"/>
  </r>
  <r>
    <n v="2687"/>
    <s v="HOMBRE"/>
    <n v="297045"/>
    <s v="ASEGURADO VOLUNTARIO"/>
    <s v="SECTOR PRIVADO"/>
    <s v="SI"/>
    <s v="NO"/>
    <x v="0"/>
    <n v="51"/>
    <n v="-0.44449841862837125"/>
    <b v="0"/>
    <n v="0.64178778747952869"/>
    <b v="0"/>
    <n v="297045"/>
    <x v="2"/>
    <n v="51"/>
  </r>
  <r>
    <n v="2688"/>
    <s v="HOMBRE"/>
    <n v="610312"/>
    <s v="ASALARIADO"/>
    <s v="SECTOR PRIVADO"/>
    <s v="SI"/>
    <s v="NO"/>
    <x v="0"/>
    <n v="33"/>
    <n v="-5.8227067286861001E-2"/>
    <b v="0"/>
    <n v="-0.62856815390894638"/>
    <b v="0"/>
    <n v="610312"/>
    <x v="0"/>
    <n v="33"/>
  </r>
  <r>
    <n v="2689"/>
    <s v="MUJER"/>
    <n v="550022"/>
    <s v="ASALARIADO"/>
    <s v="SECTOR PRIVADO"/>
    <s v="SI"/>
    <s v="SI"/>
    <x v="0"/>
    <n v="29"/>
    <n v="-0.13256716621965522"/>
    <b v="0"/>
    <n v="-0.91086947421749642"/>
    <b v="0"/>
    <n v="550022"/>
    <x v="0"/>
    <n v="29"/>
  </r>
  <r>
    <n v="2690"/>
    <s v="MUJER"/>
    <n v="1264065"/>
    <s v="ASALARIADO"/>
    <s v="SECTOR PUBLICO"/>
    <s v="SI"/>
    <s v="NO"/>
    <x v="0"/>
    <n v="49"/>
    <n v="0.7478778041281503"/>
    <b v="0"/>
    <n v="0.50063712732525367"/>
    <b v="0"/>
    <n v="1264065"/>
    <x v="0"/>
    <n v="49"/>
  </r>
  <r>
    <n v="2691"/>
    <s v="MUJER"/>
    <n v="911982.5"/>
    <s v="ASALARIADO"/>
    <s v="SECTOR PUBLICO"/>
    <s v="SI"/>
    <s v="NO"/>
    <x v="0"/>
    <n v="29"/>
    <n v="0.3137453131262341"/>
    <b v="0"/>
    <n v="-0.91086947421749642"/>
    <b v="0"/>
    <n v="911982.5"/>
    <x v="0"/>
    <n v="29"/>
  </r>
  <r>
    <n v="2692"/>
    <s v="HOMBRE"/>
    <n v="40800"/>
    <s v="ASALARIADO"/>
    <s v="SECTOR PRIVADO"/>
    <s v="SI"/>
    <s v="NO"/>
    <x v="0"/>
    <n v="25"/>
    <n v="-0.76045925211707344"/>
    <b v="0"/>
    <n v="-1.1931707945260464"/>
    <b v="0"/>
    <n v="40800"/>
    <x v="0"/>
    <n v="25"/>
  </r>
  <r>
    <n v="2693"/>
    <s v="HOMBRE"/>
    <n v="278030"/>
    <s v="CONVENIOS ESPECIALES DE TRABAJADORES INDEPENDIENTES"/>
    <s v="SECTOR PRIVADO"/>
    <s v="SI"/>
    <s v="NO"/>
    <x v="0"/>
    <n v="35"/>
    <n v="-0.46794471123422759"/>
    <b v="0"/>
    <n v="-0.48741749375467142"/>
    <b v="0"/>
    <n v="278030"/>
    <x v="4"/>
    <n v="35"/>
  </r>
  <r>
    <n v="2694"/>
    <s v="MUJER"/>
    <n v="439474"/>
    <s v="ASALARIADO"/>
    <s v="SECTOR PUBLICO"/>
    <s v="SI"/>
    <s v="NO"/>
    <x v="1"/>
    <n v="57"/>
    <n v="-0.26887748728156496"/>
    <b v="0"/>
    <n v="1.0652397679423538"/>
    <b v="0"/>
    <n v="439474"/>
    <x v="0"/>
    <n v="57"/>
  </r>
  <r>
    <n v="2695"/>
    <s v="HOMBRE"/>
    <n v="3500000"/>
    <s v="ASALARIADO"/>
    <s v="SECTOR PRIVADO"/>
    <s v="SI"/>
    <s v="NO"/>
    <x v="0"/>
    <n v="60"/>
    <n v="3.5048794479711969"/>
    <b v="1"/>
    <n v="1.2769657581737661"/>
    <b v="0"/>
    <n v="3500000"/>
    <x v="0"/>
    <n v="60"/>
  </r>
  <r>
    <n v="2696"/>
    <s v="HOMBRE"/>
    <n v="517500"/>
    <s v="ASALARIADO"/>
    <s v="SECTOR PRIVADO"/>
    <s v="SI"/>
    <s v="NO"/>
    <x v="0"/>
    <n v="31"/>
    <n v="-0.17266815639202768"/>
    <b v="0"/>
    <n v="-0.7697188140632214"/>
    <b v="0"/>
    <n v="517500"/>
    <x v="0"/>
    <n v="31"/>
  </r>
  <r>
    <n v="2697"/>
    <s v="MUJER"/>
    <n v="376000"/>
    <s v="ASALARIADO"/>
    <s v="SECTOR PRIVADO"/>
    <s v="SI"/>
    <s v="NO"/>
    <x v="0"/>
    <n v="32"/>
    <n v="-0.34714359177086968"/>
    <b v="0"/>
    <n v="-0.69914348398608395"/>
    <b v="0"/>
    <n v="376000"/>
    <x v="0"/>
    <n v="32"/>
  </r>
  <r>
    <n v="2698"/>
    <s v="HOMBRE"/>
    <n v="297230"/>
    <s v="ASALARIADO"/>
    <s v="SECTOR PRIVADO"/>
    <s v="SI"/>
    <s v="NO"/>
    <x v="0"/>
    <n v="24"/>
    <n v="-0.44427030586833527"/>
    <b v="0"/>
    <n v="-1.263746124603184"/>
    <b v="0"/>
    <n v="297230"/>
    <x v="0"/>
    <n v="24"/>
  </r>
  <r>
    <n v="2699"/>
    <s v="MUJER"/>
    <n v="300000"/>
    <s v="ASALARIADO"/>
    <s v="SECTOR PRIVADO"/>
    <s v="SI"/>
    <s v="NO"/>
    <x v="0"/>
    <n v="32"/>
    <n v="-0.44085477967752684"/>
    <b v="0"/>
    <n v="-0.69914348398608395"/>
    <b v="0"/>
    <n v="300000"/>
    <x v="0"/>
    <n v="32"/>
  </r>
  <r>
    <n v="2700"/>
    <s v="MUJER"/>
    <n v="430103.9"/>
    <s v="ASALARIADO"/>
    <s v="SECTOR PRIVADO"/>
    <s v="SI"/>
    <s v="NO"/>
    <x v="0"/>
    <n v="22"/>
    <n v="-0.28043121362109347"/>
    <b v="0"/>
    <n v="-1.4048967847574589"/>
    <b v="0"/>
    <n v="430103.9"/>
    <x v="0"/>
    <n v="22"/>
  </r>
  <r>
    <n v="2701"/>
    <s v="HOMBRE"/>
    <n v="858401"/>
    <s v="ASALARIADO"/>
    <s v="SECTOR PRIVADO"/>
    <s v="SI"/>
    <s v="NO"/>
    <x v="0"/>
    <n v="32"/>
    <n v="0.24767707608912157"/>
    <b v="0"/>
    <n v="-0.69914348398608395"/>
    <b v="0"/>
    <n v="858401"/>
    <x v="0"/>
    <n v="32"/>
  </r>
  <r>
    <n v="2702"/>
    <s v="MUJER"/>
    <n v="1452304"/>
    <s v="PENSIONADOS EN SU PROPIO SISTEMA"/>
    <s v="SECTOR PUBLICO"/>
    <s v="SI"/>
    <s v="NO"/>
    <x v="0"/>
    <n v="60"/>
    <n v="0.97998438702764024"/>
    <b v="0"/>
    <n v="1.2769657581737661"/>
    <b v="0"/>
    <n v="1452304"/>
    <x v="1"/>
    <n v="60"/>
  </r>
  <r>
    <n v="2703"/>
    <s v="MUJER"/>
    <n v="358838"/>
    <s v="ASALARIADO"/>
    <s v="SECTOR PUBLICO"/>
    <s v="SI"/>
    <s v="NO"/>
    <x v="0"/>
    <n v="38"/>
    <n v="-0.36830505765052823"/>
    <b v="0"/>
    <n v="-0.27569150352325889"/>
    <b v="0"/>
    <n v="358838"/>
    <x v="0"/>
    <n v="38"/>
  </r>
  <r>
    <n v="2704"/>
    <s v="HOMBRE"/>
    <n v="356903.47"/>
    <s v="ASALARIADO"/>
    <s v="SECTOR PRIVADO"/>
    <s v="SI"/>
    <s v="NO"/>
    <x v="0"/>
    <n v="49"/>
    <n v="-0.37069041428659494"/>
    <b v="0"/>
    <n v="0.50063712732525367"/>
    <b v="0"/>
    <n v="356903.47"/>
    <x v="0"/>
    <n v="49"/>
  </r>
  <r>
    <n v="2705"/>
    <s v="HOMBRE"/>
    <n v="300018"/>
    <s v="TRABAJADOR INDEPENDIENTE"/>
    <s v="SECTOR PRIVADO"/>
    <s v="SI"/>
    <s v="NO"/>
    <x v="0"/>
    <n v="39"/>
    <n v="-0.44083258492249633"/>
    <b v="0"/>
    <n v="-0.20511617344612137"/>
    <b v="0"/>
    <n v="300018"/>
    <x v="3"/>
    <n v="39"/>
  </r>
  <r>
    <n v="2706"/>
    <s v="MUJER"/>
    <n v="1061946.5"/>
    <s v="ASALARIADO"/>
    <s v="SECTOR PUBLICO"/>
    <s v="SI"/>
    <s v="NO"/>
    <x v="0"/>
    <n v="29"/>
    <n v="0.49865721553720693"/>
    <b v="0"/>
    <n v="-0.91086947421749642"/>
    <b v="0"/>
    <n v="1061946.5"/>
    <x v="0"/>
    <n v="29"/>
  </r>
  <r>
    <n v="2707"/>
    <s v="HOMBRE"/>
    <n v="795975.32"/>
    <s v="ASALARIADO"/>
    <s v="SECTOR PUBLICO"/>
    <s v="SI"/>
    <s v="NO"/>
    <x v="0"/>
    <n v="38"/>
    <n v="0.17070359413279451"/>
    <b v="0"/>
    <n v="-0.27569150352325889"/>
    <b v="0"/>
    <n v="795975.32"/>
    <x v="0"/>
    <n v="38"/>
  </r>
  <r>
    <n v="2708"/>
    <s v="HOMBRE"/>
    <n v="385200.2"/>
    <s v="ASALARIADO"/>
    <s v="SECTOR PRIVADO"/>
    <s v="SI"/>
    <s v="NO"/>
    <x v="0"/>
    <n v="27"/>
    <n v="-0.33579935925799037"/>
    <b v="0"/>
    <n v="-1.0520201343717714"/>
    <b v="0"/>
    <n v="385200.2"/>
    <x v="0"/>
    <n v="27"/>
  </r>
  <r>
    <n v="2709"/>
    <s v="HOMBRE"/>
    <n v="507944"/>
    <s v="TRABAJADOR INDEPENDIENTE"/>
    <s v="SECTOR PRIVADO"/>
    <s v="SI"/>
    <s v="SI"/>
    <x v="1"/>
    <n v="54"/>
    <n v="-0.18445110522934366"/>
    <b v="0"/>
    <n v="0.85351377771094117"/>
    <b v="0"/>
    <n v="507944"/>
    <x v="3"/>
    <n v="54"/>
  </r>
  <r>
    <n v="2710"/>
    <s v="HOMBRE"/>
    <n v="1196608"/>
    <s v="ASALARIADO"/>
    <s v="SECTOR PRIVADO"/>
    <s v="SI"/>
    <s v="NO"/>
    <x v="0"/>
    <n v="33"/>
    <n v="0.66470049356736904"/>
    <b v="0"/>
    <n v="-0.62856815390894638"/>
    <b v="0"/>
    <n v="1196608"/>
    <x v="0"/>
    <n v="33"/>
  </r>
  <r>
    <n v="2711"/>
    <s v="HOMBRE"/>
    <n v="388315.75"/>
    <s v="ASALARIADO"/>
    <s v="SECTOR PRIVADO"/>
    <s v="SI"/>
    <s v="NO"/>
    <x v="0"/>
    <n v="59"/>
    <n v="-0.33195775542269318"/>
    <b v="0"/>
    <n v="1.2063904280966287"/>
    <b v="0"/>
    <n v="388315.75"/>
    <x v="0"/>
    <n v="59"/>
  </r>
  <r>
    <n v="2712"/>
    <s v="MUJER"/>
    <n v="2109522.85"/>
    <s v="ASALARIADO"/>
    <s v="SECTOR PUBLICO"/>
    <s v="SI"/>
    <s v="NO"/>
    <x v="0"/>
    <n v="45"/>
    <n v="1.7903627968716818"/>
    <b v="0"/>
    <n v="0.21833580701670366"/>
    <b v="0"/>
    <n v="2109522.85"/>
    <x v="0"/>
    <n v="45"/>
  </r>
  <r>
    <n v="2713"/>
    <s v="HOMBRE"/>
    <n v="297046"/>
    <s v="ASEGURADO VOLUNTARIO"/>
    <s v="SECTOR PRIVADO"/>
    <s v="SI"/>
    <s v="SI"/>
    <x v="1"/>
    <n v="46"/>
    <n v="-0.44449718558642509"/>
    <b v="0"/>
    <n v="0.28891113709384114"/>
    <b v="0"/>
    <n v="297046"/>
    <x v="2"/>
    <n v="46"/>
  </r>
  <r>
    <n v="2714"/>
    <s v="HOMBRE"/>
    <n v="389232"/>
    <s v="ASALARIADO"/>
    <s v="SECTOR PRIVADO"/>
    <s v="SI"/>
    <s v="NO"/>
    <x v="0"/>
    <n v="39"/>
    <n v="-0.33082798073954217"/>
    <b v="0"/>
    <n v="-0.20511617344612137"/>
    <b v="0"/>
    <n v="389232"/>
    <x v="0"/>
    <n v="39"/>
  </r>
  <r>
    <n v="2715"/>
    <s v="MUJER"/>
    <n v="746903"/>
    <s v="ASALARIADO"/>
    <s v="SECTOR PUBLICO"/>
    <s v="SI"/>
    <s v="NO"/>
    <x v="1"/>
    <n v="31"/>
    <n v="0.11019536517837862"/>
    <b v="0"/>
    <n v="-0.7697188140632214"/>
    <b v="0"/>
    <n v="746903"/>
    <x v="0"/>
    <n v="31"/>
  </r>
  <r>
    <n v="2716"/>
    <s v="HOMBRE"/>
    <n v="362250"/>
    <s v="ASALARIADO"/>
    <s v="SECTOR PRIVADO"/>
    <s v="SI"/>
    <s v="NO"/>
    <x v="0"/>
    <n v="44"/>
    <n v="-0.36409791853029777"/>
    <b v="0"/>
    <n v="0.14776047693956615"/>
    <b v="0"/>
    <n v="362250"/>
    <x v="0"/>
    <n v="44"/>
  </r>
  <r>
    <n v="2717"/>
    <s v="HOMBRE"/>
    <n v="278030"/>
    <s v="CONVENIOS ESPECIALES DE TRABAJADORES INDEPENDIENTES"/>
    <s v="SECTOR PRIVADO"/>
    <s v="SI"/>
    <s v="NO"/>
    <x v="0"/>
    <n v="30"/>
    <n v="-0.46794471123422759"/>
    <b v="0"/>
    <n v="-0.84029414414035897"/>
    <b v="0"/>
    <n v="278030"/>
    <x v="4"/>
    <n v="30"/>
  </r>
  <r>
    <n v="2718"/>
    <s v="MUJER"/>
    <n v="250000"/>
    <s v="ASALARIADO"/>
    <s v="SECTOR PRIVADO"/>
    <s v="SI"/>
    <s v="SI"/>
    <x v="1"/>
    <n v="54"/>
    <n v="-0.50250687698453811"/>
    <b v="0"/>
    <n v="0.85351377771094117"/>
    <b v="0"/>
    <n v="250000"/>
    <x v="0"/>
    <n v="54"/>
  </r>
  <r>
    <n v="2719"/>
    <s v="MUJER"/>
    <n v="297046"/>
    <s v="ASEGURADO VOLUNTARIO"/>
    <s v="SECTOR PRIVADO"/>
    <s v="SI"/>
    <s v="SI"/>
    <x v="0"/>
    <n v="44"/>
    <n v="-0.44449718558642509"/>
    <b v="0"/>
    <n v="0.14776047693956615"/>
    <b v="0"/>
    <n v="297046"/>
    <x v="2"/>
    <n v="44"/>
  </r>
  <r>
    <n v="2720"/>
    <s v="MUJER"/>
    <n v="120000"/>
    <s v="ASALARIADO"/>
    <s v="SECTOR PRIVADO"/>
    <s v="SI"/>
    <s v="NO"/>
    <x v="1"/>
    <n v="55"/>
    <n v="-0.66280232998276756"/>
    <b v="0"/>
    <n v="0.92408910778807873"/>
    <b v="0"/>
    <n v="120000"/>
    <x v="0"/>
    <n v="55"/>
  </r>
  <r>
    <n v="2721"/>
    <s v="MUJER"/>
    <n v="315617"/>
    <s v="ASEGURADO VOLUNTARIO"/>
    <s v="SECTOR PRIVADO"/>
    <s v="SI"/>
    <s v="NO"/>
    <x v="0"/>
    <n v="65"/>
    <n v="-0.42159836360465497"/>
    <b v="0"/>
    <n v="1.6298424085594538"/>
    <b v="0"/>
    <n v="315617"/>
    <x v="2"/>
    <n v="65"/>
  </r>
  <r>
    <n v="2722"/>
    <s v="HOMBRE"/>
    <n v="1034183.15"/>
    <s v="ASALARIADO"/>
    <s v="SECTOR PRIVADO"/>
    <s v="SI"/>
    <s v="NO"/>
    <x v="0"/>
    <n v="28"/>
    <n v="0.46442384042183477"/>
    <b v="0"/>
    <n v="-0.98144480429463388"/>
    <b v="0"/>
    <n v="1034183.15"/>
    <x v="0"/>
    <n v="28"/>
  </r>
  <r>
    <n v="2723"/>
    <s v="HOMBRE"/>
    <n v="484022.45"/>
    <s v="ASALARIADO"/>
    <s v="SECTOR PRIVADO"/>
    <s v="SI"/>
    <s v="NO"/>
    <x v="0"/>
    <n v="42"/>
    <n v="-0.21394737979603437"/>
    <b v="0"/>
    <n v="6.6098167852911317E-3"/>
    <b v="0"/>
    <n v="484022.45"/>
    <x v="0"/>
    <n v="42"/>
  </r>
  <r>
    <n v="2724"/>
    <s v="MUJER"/>
    <n v="200000"/>
    <s v="ASALARIADO"/>
    <s v="SECTOR PRIVADO"/>
    <s v="SI"/>
    <s v="SI"/>
    <x v="0"/>
    <n v="53"/>
    <n v="-0.56415897429154949"/>
    <b v="0"/>
    <n v="0.78293844763380371"/>
    <b v="0"/>
    <n v="200000"/>
    <x v="0"/>
    <n v="53"/>
  </r>
  <r>
    <n v="2725"/>
    <s v="HOMBRE"/>
    <n v="594092"/>
    <s v="TRABAJADOR INDEPENDIENTE"/>
    <s v="SECTOR PRIVADO"/>
    <s v="SI"/>
    <s v="NO"/>
    <x v="1"/>
    <n v="67"/>
    <n v="-7.8227007653255465E-2"/>
    <b v="0"/>
    <n v="1.7709930687137287"/>
    <b v="0"/>
    <n v="594092"/>
    <x v="3"/>
    <n v="67"/>
  </r>
  <r>
    <n v="2726"/>
    <s v="HOMBRE"/>
    <n v="501950.24"/>
    <s v="ASALARIADO"/>
    <s v="SECTOR PRIVADO"/>
    <s v="SI"/>
    <s v="NO"/>
    <x v="0"/>
    <n v="46"/>
    <n v="-0.19184166272444111"/>
    <b v="0"/>
    <n v="0.28891113709384114"/>
    <b v="0"/>
    <n v="501950.24"/>
    <x v="0"/>
    <n v="46"/>
  </r>
  <r>
    <n v="2727"/>
    <s v="HOMBRE"/>
    <n v="297046"/>
    <s v="ASEGURADO VOLUNTARIO"/>
    <s v="SECTOR PRIVADO"/>
    <s v="SI"/>
    <s v="NO"/>
    <x v="0"/>
    <n v="46"/>
    <n v="-0.44449718558642509"/>
    <b v="0"/>
    <n v="0.28891113709384114"/>
    <b v="0"/>
    <n v="297046"/>
    <x v="2"/>
    <n v="46"/>
  </r>
  <r>
    <n v="2728"/>
    <s v="HOMBRE"/>
    <n v="360061"/>
    <s v="ASALARIADO"/>
    <s v="SECTOR PRIVADO"/>
    <s v="SI"/>
    <s v="NO"/>
    <x v="0"/>
    <n v="32"/>
    <n v="-0.36679704735039875"/>
    <b v="0"/>
    <n v="-0.69914348398608395"/>
    <b v="0"/>
    <n v="360061"/>
    <x v="0"/>
    <n v="32"/>
  </r>
  <r>
    <n v="2729"/>
    <s v="MUJER"/>
    <n v="350325"/>
    <s v="ASALARIADO"/>
    <s v="SECTOR PRIVADO"/>
    <s v="SI"/>
    <s v="NO"/>
    <x v="0"/>
    <n v="27"/>
    <n v="-0.37880194373801995"/>
    <b v="0"/>
    <n v="-1.0520201343717714"/>
    <b v="0"/>
    <n v="350325"/>
    <x v="0"/>
    <n v="27"/>
  </r>
  <r>
    <n v="2730"/>
    <s v="HOMBRE"/>
    <n v="687802.61"/>
    <s v="ASALARIADO"/>
    <s v="SECTOR PRIVADO"/>
    <s v="SI"/>
    <s v="SI"/>
    <x v="0"/>
    <n v="47"/>
    <n v="3.7322105275132252E-2"/>
    <b v="0"/>
    <n v="0.35948646717097865"/>
    <b v="0"/>
    <n v="687802.61"/>
    <x v="0"/>
    <n v="47"/>
  </r>
  <r>
    <n v="2731"/>
    <s v="MUJER"/>
    <n v="300000"/>
    <s v="ASALARIADO"/>
    <s v="SECTOR PRIVADO"/>
    <s v="SI"/>
    <s v="NO"/>
    <x v="0"/>
    <n v="43"/>
    <n v="-0.44085477967752684"/>
    <b v="0"/>
    <n v="7.7185146862428639E-2"/>
    <b v="0"/>
    <n v="300000"/>
    <x v="0"/>
    <n v="43"/>
  </r>
  <r>
    <n v="2732"/>
    <s v="HOMBRE"/>
    <n v="473527.9"/>
    <s v="ASALARIADO"/>
    <s v="SECTOR PRIVADO"/>
    <s v="SI"/>
    <s v="NO"/>
    <x v="0"/>
    <n v="29"/>
    <n v="-0.22688760015190026"/>
    <b v="0"/>
    <n v="-0.91086947421749642"/>
    <b v="0"/>
    <n v="473527.9"/>
    <x v="0"/>
    <n v="29"/>
  </r>
  <r>
    <n v="2733"/>
    <s v="HOMBRE"/>
    <n v="404467"/>
    <s v="ASEGURADO VOLUNTARIO"/>
    <s v="SECTOR PRIVADO"/>
    <s v="SI"/>
    <s v="NO"/>
    <x v="0"/>
    <n v="62"/>
    <n v="-0.31204258669009582"/>
    <b v="0"/>
    <n v="1.4181164183280413"/>
    <b v="0"/>
    <n v="404467"/>
    <x v="2"/>
    <n v="62"/>
  </r>
  <r>
    <n v="2734"/>
    <s v="MUJER"/>
    <n v="681958.86"/>
    <s v="ASALARIADO"/>
    <s v="SECTOR PRIVADO"/>
    <s v="SI"/>
    <s v="NO"/>
    <x v="0"/>
    <n v="28"/>
    <n v="3.0116516402375303E-2"/>
    <b v="0"/>
    <n v="-0.98144480429463388"/>
    <b v="0"/>
    <n v="681958.86"/>
    <x v="0"/>
    <n v="28"/>
  </r>
  <r>
    <n v="2735"/>
    <s v="HOMBRE"/>
    <n v="1109112"/>
    <s v="ASALARIADO"/>
    <s v="SECTOR PUBLICO"/>
    <s v="SI"/>
    <s v="NO"/>
    <x v="0"/>
    <n v="32"/>
    <n v="0.55681425544788377"/>
    <b v="0"/>
    <n v="-0.69914348398608395"/>
    <b v="0"/>
    <n v="1109112"/>
    <x v="0"/>
    <n v="32"/>
  </r>
  <r>
    <n v="2736"/>
    <s v="HOMBRE"/>
    <n v="356025"/>
    <s v="ASALARIADO"/>
    <s v="SECTOR PRIVADO"/>
    <s v="SI"/>
    <s v="NO"/>
    <x v="0"/>
    <n v="22"/>
    <n v="-0.37177360464502068"/>
    <b v="0"/>
    <n v="-1.4048967847574589"/>
    <b v="0"/>
    <n v="356025"/>
    <x v="0"/>
    <n v="22"/>
  </r>
  <r>
    <n v="2737"/>
    <s v="HOMBRE"/>
    <n v="513238.95"/>
    <s v="ASALARIADO"/>
    <s v="SECTOR PRIVADO"/>
    <s v="SI"/>
    <s v="NO"/>
    <x v="0"/>
    <n v="34"/>
    <n v="-0.17792220977662845"/>
    <b v="0"/>
    <n v="-0.55799282383180893"/>
    <b v="0"/>
    <n v="513238.95"/>
    <x v="0"/>
    <n v="34"/>
  </r>
  <r>
    <n v="2738"/>
    <s v="HOMBRE"/>
    <n v="278030"/>
    <s v="CONVENIOS ESPECIALES DE ASEGURADOS VOLUNTARIOS"/>
    <s v="SECTOR PRIVADO"/>
    <s v="SI"/>
    <s v="SI"/>
    <x v="0"/>
    <n v="27"/>
    <n v="-0.46794471123422759"/>
    <b v="0"/>
    <n v="-1.0520201343717714"/>
    <b v="0"/>
    <n v="278030"/>
    <x v="5"/>
    <n v="27"/>
  </r>
  <r>
    <n v="2739"/>
    <s v="MUJER"/>
    <n v="141510.17000000001"/>
    <s v="PENSIONADOS EN SU PROPIO SISTEMA"/>
    <s v="SECTOR PUBLICO"/>
    <s v="SI"/>
    <s v="NO"/>
    <x v="0"/>
    <n v="85"/>
    <n v="-0.6362793881041604"/>
    <b v="0"/>
    <n v="3.0413490101022038"/>
    <b v="1"/>
    <n v="141510.17000000001"/>
    <x v="1"/>
    <n v="85"/>
  </r>
  <r>
    <n v="2740"/>
    <s v="MUJER"/>
    <n v="135000"/>
    <s v="ASALARIADO"/>
    <s v="SECTOR PRIVADO"/>
    <s v="SI"/>
    <s v="NO"/>
    <x v="1"/>
    <n v="37"/>
    <n v="-0.64430670079066421"/>
    <b v="0"/>
    <n v="-0.3462668336003964"/>
    <b v="0"/>
    <n v="135000"/>
    <x v="0"/>
    <n v="37"/>
  </r>
  <r>
    <n v="2741"/>
    <s v="HOMBRE"/>
    <n v="6787104.5199999996"/>
    <s v="ASALARIADO"/>
    <s v="SECTOR PUBLICO"/>
    <s v="SI"/>
    <s v="NO"/>
    <x v="0"/>
    <n v="56"/>
    <n v="7.5580172024783305"/>
    <b v="1"/>
    <n v="0.99466443786521619"/>
    <b v="0"/>
    <n v="6787104.5199999996"/>
    <x v="0"/>
    <n v="56"/>
  </r>
  <r>
    <n v="2742"/>
    <s v="MUJER"/>
    <n v="777494.45"/>
    <s v="ASALARIADO"/>
    <s v="SECTOR PUBLICO"/>
    <s v="SI"/>
    <s v="NO"/>
    <x v="0"/>
    <n v="32"/>
    <n v="0.14791590622162998"/>
    <b v="0"/>
    <n v="-0.69914348398608395"/>
    <b v="0"/>
    <n v="777494.45"/>
    <x v="0"/>
    <n v="32"/>
  </r>
  <r>
    <n v="2743"/>
    <s v="HOMBRE"/>
    <n v="550491"/>
    <s v="ASALARIADO"/>
    <s v="SECTOR PRIVADO"/>
    <s v="SI"/>
    <s v="NO"/>
    <x v="0"/>
    <n v="45"/>
    <n v="-0.13198886954691547"/>
    <b v="0"/>
    <n v="0.21833580701670366"/>
    <b v="0"/>
    <n v="550491"/>
    <x v="0"/>
    <n v="45"/>
  </r>
  <r>
    <n v="2744"/>
    <s v="MUJER"/>
    <n v="298018"/>
    <s v="ASEGURADO VOLUNTARIO"/>
    <s v="SECTOR PRIVADO"/>
    <s v="SI"/>
    <s v="SI"/>
    <x v="0"/>
    <n v="51"/>
    <n v="-0.44329866881477681"/>
    <b v="0"/>
    <n v="0.64178778747952869"/>
    <b v="0"/>
    <n v="298018"/>
    <x v="2"/>
    <n v="51"/>
  </r>
  <r>
    <n v="2745"/>
    <s v="HOMBRE"/>
    <n v="802400"/>
    <s v="ASALARIADO"/>
    <s v="SECTOR PRIVADO"/>
    <s v="SI"/>
    <s v="NO"/>
    <x v="0"/>
    <n v="39"/>
    <n v="0.17862549406332276"/>
    <b v="0"/>
    <n v="-0.20511617344612137"/>
    <b v="0"/>
    <n v="802400"/>
    <x v="0"/>
    <n v="39"/>
  </r>
  <r>
    <n v="2746"/>
    <s v="MUJER"/>
    <n v="270000"/>
    <s v="ASALARIADO"/>
    <s v="SECTOR PRIVADO"/>
    <s v="SI"/>
    <s v="SI"/>
    <x v="0"/>
    <n v="28"/>
    <n v="-0.47784603806173365"/>
    <b v="0"/>
    <n v="-0.98144480429463388"/>
    <b v="0"/>
    <n v="270000"/>
    <x v="0"/>
    <n v="28"/>
  </r>
  <r>
    <n v="2747"/>
    <s v="HOMBRE"/>
    <n v="296700"/>
    <s v="ASALARIADO"/>
    <s v="SECTOR PRIVADO"/>
    <s v="SI"/>
    <s v="NO"/>
    <x v="0"/>
    <n v="31"/>
    <n v="-0.44492381809978959"/>
    <b v="0"/>
    <n v="-0.7697188140632214"/>
    <b v="0"/>
    <n v="296700"/>
    <x v="0"/>
    <n v="31"/>
  </r>
  <r>
    <n v="2748"/>
    <s v="MUJER"/>
    <n v="1332247"/>
    <s v="ASALARIADO"/>
    <s v="SECTOR PUBLICO"/>
    <s v="SI"/>
    <s v="NO"/>
    <x v="0"/>
    <n v="33"/>
    <n v="0.83194907009988317"/>
    <b v="0"/>
    <n v="-0.62856815390894638"/>
    <b v="0"/>
    <n v="1332247"/>
    <x v="0"/>
    <n v="33"/>
  </r>
  <r>
    <n v="2749"/>
    <s v="MUJER"/>
    <n v="327400"/>
    <s v="ASALARIADO"/>
    <s v="SECTOR PRIVADO"/>
    <s v="SI"/>
    <s v="NO"/>
    <x v="0"/>
    <n v="35"/>
    <n v="-0.40706943035328463"/>
    <b v="0"/>
    <n v="-0.48741749375467142"/>
    <b v="0"/>
    <n v="327400"/>
    <x v="0"/>
    <n v="35"/>
  </r>
  <r>
    <n v="2750"/>
    <s v="HOMBRE"/>
    <n v="454803"/>
    <s v="ASALARIADO"/>
    <s v="SECTOR PRIVADO"/>
    <s v="SI"/>
    <s v="NO"/>
    <x v="0"/>
    <n v="26"/>
    <n v="-0.24997618728918142"/>
    <b v="0"/>
    <n v="-1.1225954644489089"/>
    <b v="0"/>
    <n v="454803"/>
    <x v="0"/>
    <n v="26"/>
  </r>
  <r>
    <n v="2751"/>
    <s v="MUJER"/>
    <n v="297045"/>
    <s v="TRABAJADOR INDEPENDIENTE"/>
    <s v="SECTOR PRIVADO"/>
    <s v="SI"/>
    <s v="NO"/>
    <x v="0"/>
    <n v="53"/>
    <n v="-0.44449841862837125"/>
    <b v="0"/>
    <n v="0.78293844763380371"/>
    <b v="0"/>
    <n v="297045"/>
    <x v="3"/>
    <n v="53"/>
  </r>
  <r>
    <n v="2752"/>
    <s v="HOMBRE"/>
    <n v="310544"/>
    <s v="TRABAJADOR INDEPENDIENTE"/>
    <s v="SECTOR PRIVADO"/>
    <s v="SI"/>
    <s v="NO"/>
    <x v="1"/>
    <n v="42"/>
    <n v="-0.4278535853974243"/>
    <b v="0"/>
    <n v="6.6098167852911317E-3"/>
    <b v="0"/>
    <n v="310544"/>
    <x v="3"/>
    <n v="42"/>
  </r>
  <r>
    <n v="2753"/>
    <s v="MUJER"/>
    <n v="1402150.95"/>
    <s v="ASALARIADO"/>
    <s v="SECTOR PRIVADO"/>
    <s v="SI"/>
    <s v="NO"/>
    <x v="0"/>
    <n v="32"/>
    <n v="0.91814357265077218"/>
    <b v="0"/>
    <n v="-0.69914348398608395"/>
    <b v="0"/>
    <n v="1402150.95"/>
    <x v="0"/>
    <n v="32"/>
  </r>
  <r>
    <n v="2754"/>
    <s v="MUJER"/>
    <n v="812430"/>
    <s v="ASALARIADO"/>
    <s v="SECTOR PRIVADO"/>
    <s v="SI"/>
    <s v="NO"/>
    <x v="0"/>
    <n v="27"/>
    <n v="0.19099290478310924"/>
    <b v="0"/>
    <n v="-1.0520201343717714"/>
    <b v="0"/>
    <n v="812430"/>
    <x v="0"/>
    <n v="27"/>
  </r>
  <r>
    <n v="2755"/>
    <s v="HOMBRE"/>
    <n v="610243.4"/>
    <s v="ASALARIADO"/>
    <s v="SECTOR PRIVADO"/>
    <s v="SI"/>
    <s v="NO"/>
    <x v="0"/>
    <n v="52"/>
    <n v="-5.8311653964366196E-2"/>
    <b v="0"/>
    <n v="0.71236311755666615"/>
    <b v="0"/>
    <n v="610243.4"/>
    <x v="0"/>
    <n v="52"/>
  </r>
  <r>
    <n v="2756"/>
    <s v="HOMBRE"/>
    <n v="129133.33"/>
    <s v="ASALARIADO"/>
    <s v="SECTOR PRIVADO"/>
    <s v="SI"/>
    <s v="NO"/>
    <x v="0"/>
    <n v="35"/>
    <n v="-0.65154055098482666"/>
    <b v="0"/>
    <n v="-0.48741749375467142"/>
    <b v="0"/>
    <n v="129133.33"/>
    <x v="0"/>
    <n v="35"/>
  </r>
  <r>
    <n v="2757"/>
    <s v="HOMBRE"/>
    <n v="1119534"/>
    <s v="TRABAJADOR INDEPENDIENTE"/>
    <s v="SECTOR PRIVADO"/>
    <s v="SI"/>
    <s v="SI"/>
    <x v="1"/>
    <n v="53"/>
    <n v="0.56966501861055718"/>
    <b v="0"/>
    <n v="0.78293844763380371"/>
    <b v="0"/>
    <n v="1119534"/>
    <x v="3"/>
    <n v="53"/>
  </r>
  <r>
    <n v="2758"/>
    <s v="MUJER"/>
    <n v="302010"/>
    <s v="TRABAJADOR INDEPENDIENTE"/>
    <s v="SECTOR PRIVADO"/>
    <s v="SI"/>
    <s v="NO"/>
    <x v="0"/>
    <n v="24"/>
    <n v="-0.438376365365785"/>
    <b v="0"/>
    <n v="-1.263746124603184"/>
    <b v="0"/>
    <n v="302010"/>
    <x v="3"/>
    <n v="24"/>
  </r>
  <r>
    <n v="2759"/>
    <s v="MUJER"/>
    <n v="325000"/>
    <s v="ASALARIADO"/>
    <s v="SECTOR PRIVADO"/>
    <s v="SI"/>
    <s v="SI"/>
    <x v="0"/>
    <n v="24"/>
    <n v="-0.41002873102402121"/>
    <b v="0"/>
    <n v="-1.263746124603184"/>
    <b v="0"/>
    <n v="325000"/>
    <x v="0"/>
    <n v="24"/>
  </r>
  <r>
    <n v="2760"/>
    <s v="HOMBRE"/>
    <n v="278030"/>
    <s v="CONVENIOS ESPECIALES DE TRABAJADORES INDEPENDIENTES"/>
    <s v="SECTOR PRIVADO"/>
    <s v="SI"/>
    <s v="NO"/>
    <x v="0"/>
    <n v="24"/>
    <n v="-0.46794471123422759"/>
    <b v="0"/>
    <n v="-1.263746124603184"/>
    <b v="0"/>
    <n v="278030"/>
    <x v="4"/>
    <n v="24"/>
  </r>
  <r>
    <n v="2761"/>
    <s v="MUJER"/>
    <n v="359544.27"/>
    <s v="CONVENIOS ESPECIALES DE ASEGURADOS VOLUNTARIOS"/>
    <s v="SECTOR PRIVADO"/>
    <s v="SI"/>
    <s v="SI"/>
    <x v="0"/>
    <n v="66"/>
    <n v="-0.36743419711522773"/>
    <b v="0"/>
    <n v="1.7004177386365913"/>
    <b v="0"/>
    <n v="359544.27"/>
    <x v="5"/>
    <n v="66"/>
  </r>
  <r>
    <n v="2762"/>
    <s v="HOMBRE"/>
    <n v="680000"/>
    <s v="ASALARIADO"/>
    <s v="SECTOR PRIVADO"/>
    <s v="SI"/>
    <s v="NO"/>
    <x v="0"/>
    <n v="33"/>
    <n v="2.7701159855759078E-2"/>
    <b v="0"/>
    <n v="-0.62856815390894638"/>
    <b v="0"/>
    <n v="680000"/>
    <x v="0"/>
    <n v="33"/>
  </r>
  <r>
    <n v="2763"/>
    <s v="MUJER"/>
    <n v="610000"/>
    <s v="ASALARIADO"/>
    <s v="SECTOR PRIVADO"/>
    <s v="SI"/>
    <s v="NO"/>
    <x v="0"/>
    <n v="30"/>
    <n v="-5.8611776374056755E-2"/>
    <b v="0"/>
    <n v="-0.84029414414035897"/>
    <b v="0"/>
    <n v="610000"/>
    <x v="0"/>
    <n v="30"/>
  </r>
  <r>
    <n v="2764"/>
    <s v="HOMBRE"/>
    <n v="477307.36"/>
    <s v="ASALARIADO"/>
    <s v="SECTOR PRIVADO"/>
    <s v="SI"/>
    <s v="NO"/>
    <x v="0"/>
    <n v="63"/>
    <n v="-0.2222273674381412"/>
    <b v="0"/>
    <n v="1.4886917484051787"/>
    <b v="0"/>
    <n v="477307.36"/>
    <x v="0"/>
    <n v="63"/>
  </r>
  <r>
    <n v="2765"/>
    <s v="HOMBRE"/>
    <n v="385938"/>
    <s v="ASALARIADO"/>
    <s v="SECTOR PRIVADO"/>
    <s v="SI"/>
    <s v="NO"/>
    <x v="1"/>
    <n v="51"/>
    <n v="-0.33488962091012808"/>
    <b v="0"/>
    <n v="0.64178778747952869"/>
    <b v="0"/>
    <n v="385938"/>
    <x v="0"/>
    <n v="51"/>
  </r>
  <r>
    <n v="2766"/>
    <s v="MUJER"/>
    <n v="450000"/>
    <s v="ASALARIADO"/>
    <s v="SECTOR PRIVADO"/>
    <s v="SI"/>
    <s v="SI"/>
    <x v="0"/>
    <n v="29"/>
    <n v="-0.25589848775649293"/>
    <b v="0"/>
    <n v="-0.91086947421749642"/>
    <b v="0"/>
    <n v="450000"/>
    <x v="0"/>
    <n v="29"/>
  </r>
  <r>
    <n v="2767"/>
    <s v="HOMBRE"/>
    <n v="359544.27"/>
    <s v="CONVENIOS ESPECIALES DE ASEGURADOS VOLUNTARIOS"/>
    <s v="SECTOR PRIVADO"/>
    <s v="SI"/>
    <s v="SI"/>
    <x v="0"/>
    <n v="59"/>
    <n v="-0.36743419711522773"/>
    <b v="0"/>
    <n v="1.2063904280966287"/>
    <b v="0"/>
    <n v="359544.27"/>
    <x v="5"/>
    <n v="59"/>
  </r>
  <r>
    <n v="2768"/>
    <s v="HOMBRE"/>
    <n v="759569.6"/>
    <s v="ASALARIADO"/>
    <s v="SECTOR PUBLICO"/>
    <s v="SI"/>
    <s v="NO"/>
    <x v="0"/>
    <n v="34"/>
    <n v="0.12581381429335839"/>
    <b v="0"/>
    <n v="-0.55799282383180893"/>
    <b v="0"/>
    <n v="759569.6"/>
    <x v="0"/>
    <n v="34"/>
  </r>
  <r>
    <n v="2769"/>
    <s v="MUJER"/>
    <n v="894532"/>
    <s v="ASALARIADO"/>
    <s v="SECTOR PUBLICO"/>
    <s v="SI"/>
    <s v="NO"/>
    <x v="1"/>
    <n v="44"/>
    <n v="0.29222811464511406"/>
    <b v="0"/>
    <n v="0.14776047693956615"/>
    <b v="0"/>
    <n v="894532"/>
    <x v="0"/>
    <n v="44"/>
  </r>
  <r>
    <n v="2770"/>
    <s v="HOMBRE"/>
    <n v="117186.67"/>
    <s v="ASALARIADO"/>
    <s v="SECTOR PRIVADO"/>
    <s v="SI"/>
    <s v="NO"/>
    <x v="0"/>
    <n v="25"/>
    <n v="-0.66627128388110224"/>
    <b v="0"/>
    <n v="-1.1931707945260464"/>
    <b v="0"/>
    <n v="117186.67"/>
    <x v="0"/>
    <n v="25"/>
  </r>
  <r>
    <n v="2771"/>
    <s v="MUJER"/>
    <n v="1314609"/>
    <s v="ASALARIADO"/>
    <s v="SECTOR PUBLICO"/>
    <s v="SI"/>
    <s v="NO"/>
    <x v="0"/>
    <n v="48"/>
    <n v="0.81020067625386183"/>
    <b v="0"/>
    <n v="0.43006179724811616"/>
    <b v="0"/>
    <n v="1314609"/>
    <x v="0"/>
    <n v="48"/>
  </r>
  <r>
    <n v="2772"/>
    <s v="MUJER"/>
    <n v="298925"/>
    <s v="TRABAJADOR INDEPENDIENTE"/>
    <s v="SECTOR PRIVADO"/>
    <s v="SI"/>
    <s v="SI"/>
    <x v="1"/>
    <n v="28"/>
    <n v="-0.44218029976962758"/>
    <b v="0"/>
    <n v="-0.98144480429463388"/>
    <b v="0"/>
    <n v="298925"/>
    <x v="3"/>
    <n v="28"/>
  </r>
  <r>
    <n v="2773"/>
    <s v="HOMBRE"/>
    <n v="410982"/>
    <s v="ASALARIADO"/>
    <s v="SECTOR PRIVADO"/>
    <s v="SI"/>
    <s v="NO"/>
    <x v="0"/>
    <n v="30"/>
    <n v="-0.30400931841099227"/>
    <b v="0"/>
    <n v="-0.84029414414035897"/>
    <b v="0"/>
    <n v="410982"/>
    <x v="0"/>
    <n v="30"/>
  </r>
  <r>
    <n v="2774"/>
    <s v="MUJER"/>
    <n v="1511127"/>
    <s v="ASALARIADO"/>
    <s v="SECTOR PUBLICO"/>
    <s v="SI"/>
    <s v="NO"/>
    <x v="0"/>
    <n v="36"/>
    <n v="1.0525156134254467"/>
    <b v="0"/>
    <n v="-0.41684216367753391"/>
    <b v="0"/>
    <n v="1511127"/>
    <x v="0"/>
    <n v="36"/>
  </r>
  <r>
    <n v="2775"/>
    <s v="MUJER"/>
    <n v="361080"/>
    <s v="ASALARIADO"/>
    <s v="SECTOR PRIVADO"/>
    <s v="SI"/>
    <s v="NO"/>
    <x v="0"/>
    <n v="29"/>
    <n v="-0.36554057760728187"/>
    <b v="0"/>
    <n v="-0.91086947421749642"/>
    <b v="0"/>
    <n v="361080"/>
    <x v="0"/>
    <n v="29"/>
  </r>
  <r>
    <n v="2776"/>
    <s v="HOMBRE"/>
    <n v="2676486.65"/>
    <s v="ASALARIADO"/>
    <s v="SECTOR PRIVADO"/>
    <s v="SI"/>
    <s v="NO"/>
    <x v="0"/>
    <n v="26"/>
    <n v="2.4894529442147393"/>
    <b v="1"/>
    <n v="-1.1225954644489089"/>
    <b v="0"/>
    <n v="2676486.65"/>
    <x v="0"/>
    <n v="26"/>
  </r>
  <r>
    <n v="2777"/>
    <s v="MUJER"/>
    <n v="298482"/>
    <s v="TRABAJADOR INDEPENDIENTE"/>
    <s v="SECTOR PRIVADO"/>
    <s v="SI"/>
    <s v="NO"/>
    <x v="0"/>
    <n v="47"/>
    <n v="-0.4427265373517677"/>
    <b v="0"/>
    <n v="0.35948646717097865"/>
    <b v="0"/>
    <n v="298482"/>
    <x v="3"/>
    <n v="47"/>
  </r>
  <r>
    <n v="2778"/>
    <s v="HOMBRE"/>
    <n v="1603638.49"/>
    <s v="ASALARIADO"/>
    <s v="SECTOR PRIVADO"/>
    <s v="SI"/>
    <s v="NO"/>
    <x v="0"/>
    <n v="43"/>
    <n v="1.1665861610953789"/>
    <b v="0"/>
    <n v="7.7185146862428639E-2"/>
    <b v="0"/>
    <n v="1603638.49"/>
    <x v="0"/>
    <n v="43"/>
  </r>
  <r>
    <n v="2779"/>
    <s v="HOMBRE"/>
    <n v="757822.41"/>
    <s v="ASALARIADO"/>
    <s v="SECTOR PRIVADO"/>
    <s v="SI"/>
    <s v="NO"/>
    <x v="0"/>
    <n v="31"/>
    <n v="0.12365945573548172"/>
    <b v="0"/>
    <n v="-0.7697188140632214"/>
    <b v="0"/>
    <n v="757822.41"/>
    <x v="0"/>
    <n v="31"/>
  </r>
  <r>
    <n v="2780"/>
    <s v="MUJER"/>
    <n v="298000"/>
    <s v="TRABAJADOR INDEPENDIENTE"/>
    <s v="SECTOR PRIVADO"/>
    <s v="SI"/>
    <s v="NO"/>
    <x v="0"/>
    <n v="23"/>
    <n v="-0.44332086356980732"/>
    <b v="0"/>
    <n v="-1.3343214546803215"/>
    <b v="0"/>
    <n v="298000"/>
    <x v="3"/>
    <n v="23"/>
  </r>
  <r>
    <n v="2781"/>
    <s v="MUJER"/>
    <n v="300018"/>
    <s v="TRABAJADOR INDEPENDIENTE"/>
    <s v="SECTOR PRIVADO"/>
    <s v="SI"/>
    <s v="SI"/>
    <x v="1"/>
    <n v="49"/>
    <n v="-0.44083258492249633"/>
    <b v="0"/>
    <n v="0.50063712732525367"/>
    <b v="0"/>
    <n v="300018"/>
    <x v="3"/>
    <n v="49"/>
  </r>
  <r>
    <n v="2782"/>
    <s v="HOMBRE"/>
    <n v="651569.96"/>
    <s v="ASALARIADO"/>
    <s v="SECTOR PRIVADO"/>
    <s v="SI"/>
    <s v="NO"/>
    <x v="0"/>
    <n v="33"/>
    <n v="-7.3542719946854433E-3"/>
    <b v="0"/>
    <n v="-0.62856815390894638"/>
    <b v="0"/>
    <n v="651569.96"/>
    <x v="0"/>
    <n v="33"/>
  </r>
  <r>
    <n v="2783"/>
    <s v="MUJER"/>
    <n v="359544.27"/>
    <s v="CONVENIOS ESPECIALES DE ASEGURADOS VOLUNTARIOS"/>
    <s v="SECTOR PRIVADO"/>
    <s v="SI"/>
    <s v="SI"/>
    <x v="0"/>
    <n v="47"/>
    <n v="-0.36743419711522773"/>
    <b v="0"/>
    <n v="0.35948646717097865"/>
    <b v="0"/>
    <n v="359544.27"/>
    <x v="5"/>
    <n v="47"/>
  </r>
  <r>
    <n v="2784"/>
    <s v="MUJER"/>
    <n v="554128"/>
    <s v="ASALARIADO"/>
    <s v="SECTOR PUBLICO"/>
    <s v="SI"/>
    <s v="NO"/>
    <x v="0"/>
    <n v="26"/>
    <n v="-0.12750429598880347"/>
    <b v="0"/>
    <n v="-1.1225954644489089"/>
    <b v="0"/>
    <n v="554128"/>
    <x v="0"/>
    <n v="26"/>
  </r>
  <r>
    <n v="2785"/>
    <s v="HOMBRE"/>
    <n v="493352.64"/>
    <s v="ASALARIADO"/>
    <s v="SECTOR PRIVADO"/>
    <s v="SI"/>
    <s v="NO"/>
    <x v="0"/>
    <n v="25"/>
    <n v="-0.2024428641605763"/>
    <b v="0"/>
    <n v="-1.1931707945260464"/>
    <b v="0"/>
    <n v="493352.64"/>
    <x v="0"/>
    <n v="25"/>
  </r>
  <r>
    <n v="2786"/>
    <s v="HOMBRE"/>
    <n v="264600"/>
    <s v="ASALARIADO"/>
    <s v="SECTOR PRIVADO"/>
    <s v="SI"/>
    <s v="NO"/>
    <x v="0"/>
    <n v="30"/>
    <n v="-0.48450446457089086"/>
    <b v="0"/>
    <n v="-0.84029414414035897"/>
    <b v="0"/>
    <n v="264600"/>
    <x v="0"/>
    <n v="30"/>
  </r>
  <r>
    <n v="2787"/>
    <s v="MUJER"/>
    <n v="681931.83"/>
    <s v="ASALARIADO"/>
    <s v="SECTOR PRIVADO"/>
    <s v="SI"/>
    <s v="NO"/>
    <x v="0"/>
    <n v="34"/>
    <n v="3.0083187278571098E-2"/>
    <b v="0"/>
    <n v="-0.55799282383180893"/>
    <b v="0"/>
    <n v="681931.83"/>
    <x v="0"/>
    <n v="34"/>
  </r>
  <r>
    <n v="2788"/>
    <s v="MUJER"/>
    <n v="278030"/>
    <s v="CONVENIOS ESPECIALES DE TRABAJADORES INDEPENDIENTES"/>
    <s v="SECTOR PRIVADO"/>
    <s v="SI"/>
    <s v="NO"/>
    <x v="0"/>
    <n v="25"/>
    <n v="-0.46794471123422759"/>
    <b v="0"/>
    <n v="-1.1931707945260464"/>
    <b v="0"/>
    <n v="278030"/>
    <x v="4"/>
    <n v="25"/>
  </r>
  <r>
    <n v="2789"/>
    <s v="MUJER"/>
    <n v="1725833"/>
    <s v="ASALARIADO"/>
    <s v="SECTOR PUBLICO"/>
    <s v="SI"/>
    <s v="NO"/>
    <x v="0"/>
    <n v="54"/>
    <n v="1.3172571175134302"/>
    <b v="0"/>
    <n v="0.85351377771094117"/>
    <b v="0"/>
    <n v="1725833"/>
    <x v="0"/>
    <n v="54"/>
  </r>
  <r>
    <n v="2790"/>
    <s v="HOMBRE"/>
    <n v="1213114.5"/>
    <s v="ASALARIADO"/>
    <s v="SECTOR PUBLICO"/>
    <s v="SI"/>
    <s v="NO"/>
    <x v="0"/>
    <n v="39"/>
    <n v="0.68505370045133263"/>
    <b v="0"/>
    <n v="-0.20511617344612137"/>
    <b v="0"/>
    <n v="1213114.5"/>
    <x v="0"/>
    <n v="39"/>
  </r>
  <r>
    <n v="2791"/>
    <s v="MUJER"/>
    <n v="335772"/>
    <s v="ASALARIADO"/>
    <s v="SECTOR PUBLICO"/>
    <s v="SI"/>
    <s v="NO"/>
    <x v="1"/>
    <n v="51"/>
    <n v="-0.39674640318019866"/>
    <b v="0"/>
    <n v="0.64178778747952869"/>
    <b v="0"/>
    <n v="335772"/>
    <x v="0"/>
    <n v="51"/>
  </r>
  <r>
    <n v="2792"/>
    <s v="MUJER"/>
    <n v="497847.64"/>
    <s v="ASALARIADO"/>
    <s v="SECTOR PRIVADO"/>
    <s v="SI"/>
    <s v="NO"/>
    <x v="0"/>
    <n v="45"/>
    <n v="-0.196900340612676"/>
    <b v="0"/>
    <n v="0.21833580701670366"/>
    <b v="0"/>
    <n v="497847.64"/>
    <x v="0"/>
    <n v="45"/>
  </r>
  <r>
    <n v="2793"/>
    <s v="HOMBRE"/>
    <n v="480488"/>
    <s v="ASALARIADO"/>
    <s v="SECTOR PRIVADO"/>
    <s v="SI"/>
    <s v="SI"/>
    <x v="0"/>
    <n v="23"/>
    <n v="-0.21830550490256972"/>
    <b v="0"/>
    <n v="-1.3343214546803215"/>
    <b v="0"/>
    <n v="480488"/>
    <x v="0"/>
    <n v="23"/>
  </r>
  <r>
    <n v="2794"/>
    <s v="HOMBRE"/>
    <n v="359544.27"/>
    <s v="CONVENIOS ESPECIALES DE ASEGURADOS VOLUNTARIOS"/>
    <s v="SECTOR PRIVADO"/>
    <s v="SI"/>
    <s v="SI"/>
    <x v="0"/>
    <n v="61"/>
    <n v="-0.36743419711522773"/>
    <b v="0"/>
    <n v="1.3475410882509038"/>
    <b v="0"/>
    <n v="359544.27"/>
    <x v="5"/>
    <n v="61"/>
  </r>
  <r>
    <n v="2795"/>
    <s v="MUJER"/>
    <n v="602634"/>
    <s v="ASALARIADO"/>
    <s v="SECTOR PUBLICO"/>
    <s v="SI"/>
    <s v="NO"/>
    <x v="0"/>
    <n v="35"/>
    <n v="-6.7694363349325659E-2"/>
    <b v="0"/>
    <n v="-0.48741749375467142"/>
    <b v="0"/>
    <n v="602634"/>
    <x v="0"/>
    <n v="35"/>
  </r>
  <r>
    <n v="2796"/>
    <s v="MUJER"/>
    <n v="297046"/>
    <s v="TRABAJADOR INDEPENDIENTE"/>
    <s v="SECTOR PRIVADO"/>
    <s v="SI"/>
    <s v="NO"/>
    <x v="0"/>
    <n v="43"/>
    <n v="-0.44449718558642509"/>
    <b v="0"/>
    <n v="7.7185146862428639E-2"/>
    <b v="0"/>
    <n v="297046"/>
    <x v="3"/>
    <n v="43"/>
  </r>
  <r>
    <n v="2797"/>
    <s v="MUJER"/>
    <n v="1840146.75"/>
    <s v="ASALARIADO"/>
    <s v="SECTOR PUBLICO"/>
    <s v="SI"/>
    <s v="NO"/>
    <x v="0"/>
    <n v="49"/>
    <n v="1.4582107662840176"/>
    <b v="0"/>
    <n v="0.50063712732525367"/>
    <b v="0"/>
    <n v="1840146.75"/>
    <x v="0"/>
    <n v="49"/>
  </r>
  <r>
    <n v="2798"/>
    <s v="MUJER"/>
    <n v="297046"/>
    <s v="ASEGURADO VOLUNTARIO"/>
    <s v="SECTOR PRIVADO"/>
    <s v="SI"/>
    <s v="NO"/>
    <x v="0"/>
    <n v="62"/>
    <n v="-0.44449718558642509"/>
    <b v="0"/>
    <n v="1.4181164183280413"/>
    <b v="0"/>
    <n v="297046"/>
    <x v="2"/>
    <n v="62"/>
  </r>
  <r>
    <n v="2799"/>
    <s v="MUJER"/>
    <n v="358000"/>
    <s v="ASALARIADO"/>
    <s v="SECTOR PRIVADO"/>
    <s v="SI"/>
    <s v="SI"/>
    <x v="0"/>
    <n v="29"/>
    <n v="-0.36933834680139371"/>
    <b v="0"/>
    <n v="-0.91086947421749642"/>
    <b v="0"/>
    <n v="358000"/>
    <x v="0"/>
    <n v="29"/>
  </r>
  <r>
    <n v="2800"/>
    <s v="HOMBRE"/>
    <n v="436134"/>
    <s v="ASALARIADO"/>
    <s v="SECTOR PRIVADO"/>
    <s v="SI"/>
    <s v="NO"/>
    <x v="0"/>
    <n v="23"/>
    <n v="-0.27299584738167332"/>
    <b v="0"/>
    <n v="-1.3343214546803215"/>
    <b v="0"/>
    <n v="436134"/>
    <x v="0"/>
    <n v="23"/>
  </r>
  <r>
    <n v="2801"/>
    <s v="HOMBRE"/>
    <n v="375277"/>
    <s v="ASALARIADO"/>
    <s v="SECTOR PUBLICO"/>
    <s v="SI"/>
    <s v="NO"/>
    <x v="1"/>
    <n v="54"/>
    <n v="-0.34803508109792908"/>
    <b v="0"/>
    <n v="0.85351377771094117"/>
    <b v="0"/>
    <n v="375277"/>
    <x v="0"/>
    <n v="54"/>
  </r>
  <r>
    <n v="2802"/>
    <s v="HOMBRE"/>
    <n v="1037264"/>
    <s v="ASALARIADO"/>
    <s v="SECTOR PRIVADO"/>
    <s v="SI"/>
    <s v="NO"/>
    <x v="0"/>
    <n v="36"/>
    <n v="0.46822265770160082"/>
    <b v="0"/>
    <n v="-0.41684216367753391"/>
    <b v="0"/>
    <n v="1037264"/>
    <x v="0"/>
    <n v="36"/>
  </r>
  <r>
    <n v="2803"/>
    <s v="HOMBRE"/>
    <n v="70000"/>
    <s v="ASALARIADO"/>
    <s v="SECTOR PRIVADO"/>
    <s v="SI"/>
    <s v="NO"/>
    <x v="0"/>
    <n v="47"/>
    <n v="-0.72445442728977882"/>
    <b v="0"/>
    <n v="0.35948646717097865"/>
    <b v="0"/>
    <n v="70000"/>
    <x v="0"/>
    <n v="47"/>
  </r>
  <r>
    <n v="2804"/>
    <s v="HOMBRE"/>
    <n v="383265.76"/>
    <s v="ASALARIADO"/>
    <s v="SECTOR PRIVADO"/>
    <s v="SI"/>
    <s v="NO"/>
    <x v="0"/>
    <n v="56"/>
    <n v="-0.33818460492028185"/>
    <b v="0"/>
    <n v="0.99466443786521619"/>
    <b v="0"/>
    <n v="383265.76"/>
    <x v="0"/>
    <n v="56"/>
  </r>
  <r>
    <n v="2805"/>
    <s v="HOMBRE"/>
    <n v="1302821"/>
    <s v="ASALARIADO"/>
    <s v="SECTOR PUBLICO"/>
    <s v="SI"/>
    <s v="NO"/>
    <x v="0"/>
    <n v="42"/>
    <n v="0.79566557779276081"/>
    <b v="0"/>
    <n v="6.6098167852911317E-3"/>
    <b v="0"/>
    <n v="1302821"/>
    <x v="0"/>
    <n v="42"/>
  </r>
  <r>
    <n v="2806"/>
    <s v="MUJER"/>
    <n v="385886"/>
    <s v="PENSIONADOS EN SU PROPIO SISTEMA"/>
    <s v="SECTOR PUBLICO"/>
    <s v="SI"/>
    <s v="NO"/>
    <x v="0"/>
    <n v="73"/>
    <n v="-0.33495373909132742"/>
    <b v="0"/>
    <n v="2.1944450491765539"/>
    <b v="1"/>
    <n v="385886"/>
    <x v="1"/>
    <n v="73"/>
  </r>
  <r>
    <n v="2807"/>
    <s v="HOMBRE"/>
    <n v="297046"/>
    <s v="TRABAJADOR INDEPENDIENTE"/>
    <s v="SECTOR PRIVADO"/>
    <s v="SI"/>
    <s v="NO"/>
    <x v="1"/>
    <n v="39"/>
    <n v="-0.44449718558642509"/>
    <b v="0"/>
    <n v="-0.20511617344612137"/>
    <b v="0"/>
    <n v="297046"/>
    <x v="3"/>
    <n v="39"/>
  </r>
  <r>
    <n v="2808"/>
    <s v="HOMBRE"/>
    <n v="500936"/>
    <s v="ASALARIADO"/>
    <s v="SECTOR PUBLICO"/>
    <s v="SI"/>
    <s v="NO"/>
    <x v="0"/>
    <n v="32"/>
    <n v="-0.19309226318789438"/>
    <b v="0"/>
    <n v="-0.69914348398608395"/>
    <b v="0"/>
    <n v="500936"/>
    <x v="0"/>
    <n v="32"/>
  </r>
  <r>
    <n v="2809"/>
    <s v="MUJER"/>
    <n v="860036.5"/>
    <s v="ASALARIADO"/>
    <s v="SECTOR PUBLICO"/>
    <s v="SI"/>
    <s v="NO"/>
    <x v="0"/>
    <n v="49"/>
    <n v="0.2496937161920339"/>
    <b v="0"/>
    <n v="0.50063712732525367"/>
    <b v="0"/>
    <n v="860036.5"/>
    <x v="0"/>
    <n v="49"/>
  </r>
  <r>
    <n v="2810"/>
    <s v="HOMBRE"/>
    <n v="273450.7"/>
    <s v="ASALARIADO"/>
    <s v="SECTOR PRIVADO"/>
    <s v="SI"/>
    <s v="NO"/>
    <x v="0"/>
    <n v="18"/>
    <n v="-0.47359118021818752"/>
    <b v="0"/>
    <n v="-1.687198105066009"/>
    <b v="0"/>
    <n v="273450.7"/>
    <x v="0"/>
    <n v="18"/>
  </r>
  <r>
    <n v="2811"/>
    <s v="MUJER"/>
    <n v="320000"/>
    <s v="ASALARIADO"/>
    <s v="SECTOR PRIVADO"/>
    <s v="SI"/>
    <s v="NO"/>
    <x v="1"/>
    <n v="61"/>
    <n v="-0.41619394075472232"/>
    <b v="0"/>
    <n v="1.3475410882509038"/>
    <b v="0"/>
    <n v="320000"/>
    <x v="0"/>
    <n v="61"/>
  </r>
  <r>
    <n v="2812"/>
    <s v="HOMBRE"/>
    <n v="297046"/>
    <s v="ASEGURADO VOLUNTARIO"/>
    <s v="SECTOR PRIVADO"/>
    <s v="SI"/>
    <s v="NO"/>
    <x v="0"/>
    <n v="55"/>
    <n v="-0.44449718558642509"/>
    <b v="0"/>
    <n v="0.92408910778807873"/>
    <b v="0"/>
    <n v="297046"/>
    <x v="2"/>
    <n v="55"/>
  </r>
  <r>
    <n v="2813"/>
    <s v="MUJER"/>
    <n v="2083266.59"/>
    <s v="ASALARIADO"/>
    <s v="SECTOR PUBLICO"/>
    <s v="SI"/>
    <s v="NO"/>
    <x v="0"/>
    <n v="43"/>
    <n v="1.757987726942918"/>
    <b v="0"/>
    <n v="7.7185146862428639E-2"/>
    <b v="0"/>
    <n v="2083266.59"/>
    <x v="0"/>
    <n v="43"/>
  </r>
  <r>
    <n v="2814"/>
    <s v="HOMBRE"/>
    <n v="349790"/>
    <s v="ASALARIADO"/>
    <s v="SECTOR PRIVADO"/>
    <s v="SI"/>
    <s v="SI"/>
    <x v="0"/>
    <n v="20"/>
    <n v="-0.37946162117920501"/>
    <b v="0"/>
    <n v="-1.5460474449117341"/>
    <b v="0"/>
    <n v="349790"/>
    <x v="0"/>
    <n v="20"/>
  </r>
  <r>
    <n v="2815"/>
    <s v="MUJER"/>
    <n v="682608"/>
    <s v="ASALARIADO"/>
    <s v="SECTOR PRIVADO"/>
    <s v="SI"/>
    <s v="NO"/>
    <x v="0"/>
    <n v="29"/>
    <n v="3.0916933251292786E-2"/>
    <b v="0"/>
    <n v="-0.91086947421749642"/>
    <b v="0"/>
    <n v="682608"/>
    <x v="0"/>
    <n v="29"/>
  </r>
  <r>
    <n v="2816"/>
    <s v="HOMBRE"/>
    <n v="1203600"/>
    <s v="ASALARIADO"/>
    <s v="SECTOR PRIVADO"/>
    <s v="SI"/>
    <s v="NO"/>
    <x v="0"/>
    <n v="41"/>
    <n v="0.67332192285478143"/>
    <b v="0"/>
    <n v="-6.3965513291846368E-2"/>
    <b v="0"/>
    <n v="1203600"/>
    <x v="0"/>
    <n v="41"/>
  </r>
  <r>
    <n v="2817"/>
    <s v="MUJER"/>
    <n v="728114.38"/>
    <s v="ASALARIADO"/>
    <s v="SECTOR PRIVADO"/>
    <s v="SI"/>
    <s v="NO"/>
    <x v="0"/>
    <n v="46"/>
    <n v="8.7028208608289456E-2"/>
    <b v="0"/>
    <n v="0.28891113709384114"/>
    <b v="0"/>
    <n v="728114.38"/>
    <x v="0"/>
    <n v="46"/>
  </r>
  <r>
    <n v="2818"/>
    <s v="HOMBRE"/>
    <n v="568333.32999999996"/>
    <s v="ASALARIADO"/>
    <s v="SECTOR PRIVADO"/>
    <s v="SI"/>
    <s v="NO"/>
    <x v="0"/>
    <n v="20"/>
    <n v="-0.10998852824003938"/>
    <b v="0"/>
    <n v="-1.5460474449117341"/>
    <b v="0"/>
    <n v="568333.32999999996"/>
    <x v="0"/>
    <n v="20"/>
  </r>
  <r>
    <n v="2819"/>
    <s v="MUJER"/>
    <n v="340654"/>
    <s v="ASALARIADO"/>
    <s v="SECTOR PRIVADO"/>
    <s v="SI"/>
    <s v="NO"/>
    <x v="0"/>
    <n v="45"/>
    <n v="-0.39072669239914209"/>
    <b v="0"/>
    <n v="0.21833580701670366"/>
    <b v="0"/>
    <n v="340654"/>
    <x v="0"/>
    <n v="45"/>
  </r>
  <r>
    <n v="2820"/>
    <s v="MUJER"/>
    <n v="188120.81"/>
    <s v="PENSIONADOS EN SU PROPIO SISTEMA"/>
    <s v="SECTOR PUBLICO"/>
    <s v="SI"/>
    <s v="NO"/>
    <x v="0"/>
    <n v="75"/>
    <n v="-0.57880651384771897"/>
    <b v="0"/>
    <n v="2.3355957093308288"/>
    <b v="1"/>
    <n v="188120.81"/>
    <x v="1"/>
    <n v="75"/>
  </r>
  <r>
    <n v="2821"/>
    <s v="HOMBRE"/>
    <n v="639148"/>
    <s v="TRABAJADOR INDEPENDIENTE"/>
    <s v="SECTOR PRIVADO"/>
    <s v="SI"/>
    <s v="NO"/>
    <x v="1"/>
    <n v="67"/>
    <n v="-2.267106972796144E-2"/>
    <b v="0"/>
    <n v="1.7709930687137287"/>
    <b v="0"/>
    <n v="639148"/>
    <x v="3"/>
    <n v="67"/>
  </r>
  <r>
    <n v="2822"/>
    <s v="HOMBRE"/>
    <n v="768846.82"/>
    <s v="ASALARIADO"/>
    <s v="SECTOR PRIVADO"/>
    <s v="SI"/>
    <s v="NO"/>
    <x v="0"/>
    <n v="32"/>
    <n v="0.13725301569692938"/>
    <b v="0"/>
    <n v="-0.69914348398608395"/>
    <b v="0"/>
    <n v="768846.82"/>
    <x v="0"/>
    <n v="32"/>
  </r>
  <r>
    <n v="2823"/>
    <s v="MUJER"/>
    <n v="1292336"/>
    <s v="ASALARIADO"/>
    <s v="SECTOR PUBLICO"/>
    <s v="SI"/>
    <s v="NO"/>
    <x v="0"/>
    <n v="36"/>
    <n v="0.7827371329874806"/>
    <b v="0"/>
    <n v="-0.41684216367753391"/>
    <b v="0"/>
    <n v="1292336"/>
    <x v="0"/>
    <n v="36"/>
  </r>
  <r>
    <n v="2824"/>
    <s v="HOMBRE"/>
    <n v="813799"/>
    <s v="ASALARIADO"/>
    <s v="SECTOR PUBLICO"/>
    <s v="SI"/>
    <s v="NO"/>
    <x v="0"/>
    <n v="43"/>
    <n v="0.1926809392073752"/>
    <b v="0"/>
    <n v="7.7185146862428639E-2"/>
    <b v="0"/>
    <n v="813799"/>
    <x v="0"/>
    <n v="43"/>
  </r>
  <r>
    <n v="2825"/>
    <s v="HOMBRE"/>
    <n v="1507112"/>
    <s v="ASALARIADO"/>
    <s v="SECTOR PUBLICO"/>
    <s v="SI"/>
    <s v="NO"/>
    <x v="1"/>
    <n v="50"/>
    <n v="1.0475649500116937"/>
    <b v="0"/>
    <n v="0.57121245740239113"/>
    <b v="0"/>
    <n v="1507112"/>
    <x v="0"/>
    <n v="50"/>
  </r>
  <r>
    <n v="2826"/>
    <s v="HOMBRE"/>
    <n v="1158776.94"/>
    <s v="ASALARIADO"/>
    <s v="SECTOR PRIVADO"/>
    <s v="SI"/>
    <s v="NO"/>
    <x v="0"/>
    <n v="22"/>
    <n v="0.61805320972042133"/>
    <b v="0"/>
    <n v="-1.4048967847574589"/>
    <b v="0"/>
    <n v="1158776.94"/>
    <x v="0"/>
    <n v="22"/>
  </r>
  <r>
    <n v="2827"/>
    <s v="HOMBRE"/>
    <n v="504705.31"/>
    <s v="ASALARIADO"/>
    <s v="SECTOR PRIVADO"/>
    <s v="SI"/>
    <s v="NO"/>
    <x v="0"/>
    <n v="35"/>
    <n v="-0.18844454584988857"/>
    <b v="0"/>
    <n v="-0.48741749375467142"/>
    <b v="0"/>
    <n v="504705.31"/>
    <x v="0"/>
    <n v="35"/>
  </r>
  <r>
    <n v="2828"/>
    <s v="HOMBRE"/>
    <n v="714074"/>
    <s v="ASALARIADO"/>
    <s v="SECTOR PRIVADO"/>
    <s v="SI"/>
    <s v="NO"/>
    <x v="0"/>
    <n v="37"/>
    <n v="6.9715831128541142E-2"/>
    <b v="0"/>
    <n v="-0.3462668336003964"/>
    <b v="0"/>
    <n v="714074"/>
    <x v="0"/>
    <n v="37"/>
  </r>
  <r>
    <n v="2829"/>
    <s v="HOMBRE"/>
    <n v="283181.96000000002"/>
    <s v="ASALARIADO"/>
    <s v="SECTOR PRIVADO"/>
    <s v="SI"/>
    <s v="NO"/>
    <x v="0"/>
    <n v="50"/>
    <n v="-0.46159212844939101"/>
    <b v="0"/>
    <n v="0.57121245740239113"/>
    <b v="0"/>
    <n v="283181.96000000002"/>
    <x v="0"/>
    <n v="50"/>
  </r>
  <r>
    <n v="2830"/>
    <s v="HOMBRE"/>
    <n v="528970.51"/>
    <s v="ASALARIADO"/>
    <s v="SECTOR PRIVADO"/>
    <s v="SI"/>
    <s v="NO"/>
    <x v="0"/>
    <n v="59"/>
    <n v="-0.15852453641840672"/>
    <b v="0"/>
    <n v="1.2063904280966287"/>
    <b v="0"/>
    <n v="528970.51"/>
    <x v="0"/>
    <n v="59"/>
  </r>
  <r>
    <n v="2831"/>
    <s v="HOMBRE"/>
    <n v="310124"/>
    <s v="TRABAJADOR INDEPENDIENTE"/>
    <s v="SECTOR PRIVADO"/>
    <s v="SI"/>
    <s v="NO"/>
    <x v="1"/>
    <n v="29"/>
    <n v="-0.42837146301480322"/>
    <b v="0"/>
    <n v="-0.91086947421749642"/>
    <b v="0"/>
    <n v="310124"/>
    <x v="3"/>
    <n v="29"/>
  </r>
  <r>
    <n v="2832"/>
    <s v="MUJER"/>
    <n v="371911"/>
    <s v="ASALARIADO"/>
    <s v="SECTOR PUBLICO"/>
    <s v="SI"/>
    <s v="NO"/>
    <x v="0"/>
    <n v="33"/>
    <n v="-0.35218550028863704"/>
    <b v="0"/>
    <n v="-0.62856815390894638"/>
    <b v="0"/>
    <n v="371911"/>
    <x v="0"/>
    <n v="33"/>
  </r>
  <r>
    <n v="2833"/>
    <s v="HOMBRE"/>
    <n v="220575"/>
    <s v="ASALARIADO"/>
    <s v="SECTOR PRIVADO"/>
    <s v="SI"/>
    <s v="SI"/>
    <x v="0"/>
    <n v="48"/>
    <n v="-0.53878913624971436"/>
    <b v="0"/>
    <n v="0.43006179724811616"/>
    <b v="0"/>
    <n v="220575"/>
    <x v="0"/>
    <n v="48"/>
  </r>
  <r>
    <n v="2834"/>
    <s v="HOMBRE"/>
    <n v="233662"/>
    <s v="ASALARIADO"/>
    <s v="SECTOR PRIVADO"/>
    <s v="SI"/>
    <s v="NO"/>
    <x v="1"/>
    <n v="32"/>
    <n v="-0.52265231630057718"/>
    <b v="0"/>
    <n v="-0.69914348398608395"/>
    <b v="0"/>
    <n v="233662"/>
    <x v="0"/>
    <n v="32"/>
  </r>
  <r>
    <n v="2835"/>
    <s v="HOMBRE"/>
    <n v="448447"/>
    <s v="ASALARIADO"/>
    <s v="SECTOR PRIVADO"/>
    <s v="SI"/>
    <s v="NO"/>
    <x v="0"/>
    <n v="41"/>
    <n v="-0.25781340189884872"/>
    <b v="0"/>
    <n v="-6.3965513291846368E-2"/>
    <b v="0"/>
    <n v="448447"/>
    <x v="0"/>
    <n v="41"/>
  </r>
  <r>
    <n v="2836"/>
    <s v="MUJER"/>
    <n v="847616"/>
    <s v="ASALARIADO"/>
    <s v="SECTOR PUBLICO"/>
    <s v="SI"/>
    <s v="NO"/>
    <x v="0"/>
    <n v="31"/>
    <n v="0.23437871869999921"/>
    <b v="0"/>
    <n v="-0.7697188140632214"/>
    <b v="0"/>
    <n v="847616"/>
    <x v="0"/>
    <n v="31"/>
  </r>
  <r>
    <n v="2837"/>
    <s v="HOMBRE"/>
    <n v="300056"/>
    <s v="PENSIONADOS EN SU PROPIO SISTEMA"/>
    <s v="SECTOR PUBLICO"/>
    <s v="SI"/>
    <s v="NO"/>
    <x v="0"/>
    <n v="61"/>
    <n v="-0.44078572932854299"/>
    <b v="0"/>
    <n v="1.3475410882509038"/>
    <b v="0"/>
    <n v="300056"/>
    <x v="1"/>
    <n v="61"/>
  </r>
  <r>
    <n v="2838"/>
    <s v="MUJER"/>
    <n v="278030"/>
    <s v="CONVENIOS ESPECIALES DE TRABAJADORES INDEPENDIENTES"/>
    <s v="SECTOR PRIVADO"/>
    <s v="SI"/>
    <s v="NO"/>
    <x v="0"/>
    <n v="23"/>
    <n v="-0.46794471123422759"/>
    <b v="0"/>
    <n v="-1.3343214546803215"/>
    <b v="0"/>
    <n v="278030"/>
    <x v="4"/>
    <n v="23"/>
  </r>
  <r>
    <n v="2839"/>
    <s v="HOMBRE"/>
    <n v="956230"/>
    <s v="ASALARIADO"/>
    <s v="SECTOR PUBLICO"/>
    <s v="SI"/>
    <s v="NO"/>
    <x v="1"/>
    <n v="60"/>
    <n v="0.36830433663807371"/>
    <b v="0"/>
    <n v="1.2769657581737661"/>
    <b v="0"/>
    <n v="956230"/>
    <x v="0"/>
    <n v="60"/>
  </r>
  <r>
    <n v="2840"/>
    <s v="MUJER"/>
    <n v="410738.26"/>
    <s v="ASALARIADO"/>
    <s v="SECTOR PRIVADO"/>
    <s v="SI"/>
    <s v="NO"/>
    <x v="0"/>
    <n v="30"/>
    <n v="-0.30430986005494448"/>
    <b v="0"/>
    <n v="-0.84029414414035897"/>
    <b v="0"/>
    <n v="410738.26"/>
    <x v="0"/>
    <n v="30"/>
  </r>
  <r>
    <n v="2841"/>
    <s v="HOMBRE"/>
    <n v="451015"/>
    <s v="ASALARIADO"/>
    <s v="SECTOR PRIVADO"/>
    <s v="SI"/>
    <s v="NO"/>
    <x v="0"/>
    <n v="28"/>
    <n v="-0.25464695018116063"/>
    <b v="0"/>
    <n v="-0.98144480429463388"/>
    <b v="0"/>
    <n v="451015"/>
    <x v="0"/>
    <n v="28"/>
  </r>
  <r>
    <n v="2842"/>
    <s v="HOMBRE"/>
    <n v="370000"/>
    <s v="ASALARIADO"/>
    <s v="SECTOR PRIVADO"/>
    <s v="SI"/>
    <s v="NO"/>
    <x v="0"/>
    <n v="45"/>
    <n v="-0.354541843447711"/>
    <b v="0"/>
    <n v="0.21833580701670366"/>
    <b v="0"/>
    <n v="370000"/>
    <x v="0"/>
    <n v="45"/>
  </r>
  <r>
    <n v="2843"/>
    <s v="MUJER"/>
    <n v="297046"/>
    <s v="ASEGURADO VOLUNTARIO"/>
    <s v="SECTOR PRIVADO"/>
    <s v="NO"/>
    <s v="NO"/>
    <x v="1"/>
    <n v="19"/>
    <n v="-0.44449718558642509"/>
    <b v="0"/>
    <n v="-1.6166227749888715"/>
    <b v="0"/>
    <n v="297046"/>
    <x v="2"/>
    <n v="19"/>
  </r>
  <r>
    <n v="2844"/>
    <s v="HOMBRE"/>
    <n v="519483.5"/>
    <s v="ASALARIADO"/>
    <s v="SECTOR PRIVADO"/>
    <s v="SI"/>
    <s v="SI"/>
    <x v="1"/>
    <n v="37"/>
    <n v="-0.17022241769185853"/>
    <b v="0"/>
    <n v="-0.3462668336003964"/>
    <b v="0"/>
    <n v="519483.5"/>
    <x v="0"/>
    <n v="37"/>
  </r>
  <r>
    <n v="2845"/>
    <s v="MUJER"/>
    <n v="2216750.36"/>
    <s v="ASALARIADO"/>
    <s v="SECTOR PRIVADO"/>
    <s v="SI"/>
    <s v="SI"/>
    <x v="0"/>
    <n v="30"/>
    <n v="1.9225788144818521"/>
    <b v="0"/>
    <n v="-0.84029414414035897"/>
    <b v="0"/>
    <n v="2216750.36"/>
    <x v="0"/>
    <n v="30"/>
  </r>
  <r>
    <n v="2846"/>
    <s v="HOMBRE"/>
    <n v="241999"/>
    <s v="ASALARIADO"/>
    <s v="SECTOR PRIVADO"/>
    <s v="SI"/>
    <s v="NO"/>
    <x v="1"/>
    <n v="45"/>
    <n v="-0.51237244559560613"/>
    <b v="0"/>
    <n v="0.21833580701670366"/>
    <b v="0"/>
    <n v="241999"/>
    <x v="0"/>
    <n v="45"/>
  </r>
  <r>
    <n v="2847"/>
    <s v="MUJER"/>
    <n v="300018"/>
    <s v="ASEGURADO VOLUNTARIO"/>
    <s v="SECTOR PRIVADO"/>
    <s v="SI"/>
    <s v="NO"/>
    <x v="0"/>
    <n v="59"/>
    <n v="-0.44083258492249633"/>
    <b v="0"/>
    <n v="1.2063904280966287"/>
    <b v="0"/>
    <n v="300018"/>
    <x v="2"/>
    <n v="59"/>
  </r>
  <r>
    <n v="2848"/>
    <s v="HOMBRE"/>
    <n v="309288"/>
    <s v="ASALARIADO"/>
    <s v="SECTOR PRIVADO"/>
    <s v="SI"/>
    <s v="NO"/>
    <x v="0"/>
    <n v="39"/>
    <n v="-0.42940228608177644"/>
    <b v="0"/>
    <n v="-0.20511617344612137"/>
    <b v="0"/>
    <n v="309288"/>
    <x v="0"/>
    <n v="39"/>
  </r>
  <r>
    <n v="2849"/>
    <s v="MUJER"/>
    <n v="250750"/>
    <s v="ASALARIADO"/>
    <s v="SECTOR PRIVADO"/>
    <s v="SI"/>
    <s v="NO"/>
    <x v="0"/>
    <n v="31"/>
    <n v="-0.50158209552493294"/>
    <b v="0"/>
    <n v="-0.7697188140632214"/>
    <b v="0"/>
    <n v="250750"/>
    <x v="0"/>
    <n v="31"/>
  </r>
  <r>
    <n v="2850"/>
    <s v="MUJER"/>
    <n v="155636"/>
    <s v="ASALARIADO"/>
    <s v="SECTOR PRIVADO"/>
    <s v="SI"/>
    <s v="NO"/>
    <x v="0"/>
    <n v="61"/>
    <n v="-0.61886164719011449"/>
    <b v="0"/>
    <n v="1.3475410882509038"/>
    <b v="0"/>
    <n v="155636"/>
    <x v="0"/>
    <n v="61"/>
  </r>
  <r>
    <n v="2851"/>
    <s v="HOMBRE"/>
    <n v="617586"/>
    <s v="ASALARIADO"/>
    <s v="SECTOR PRIVADO"/>
    <s v="SI"/>
    <s v="NO"/>
    <x v="1"/>
    <n v="36"/>
    <n v="-4.9257920170636994E-2"/>
    <b v="0"/>
    <n v="-0.41684216367753391"/>
    <b v="0"/>
    <n v="617586"/>
    <x v="0"/>
    <n v="36"/>
  </r>
  <r>
    <n v="2852"/>
    <s v="HOMBRE"/>
    <n v="450886"/>
    <s v="TRABAJADOR INDEPENDIENTE"/>
    <s v="SECTOR PRIVADO"/>
    <s v="SI"/>
    <s v="NO"/>
    <x v="0"/>
    <n v="49"/>
    <n v="-0.25480601259221269"/>
    <b v="0"/>
    <n v="0.50063712732525367"/>
    <b v="0"/>
    <n v="450886"/>
    <x v="3"/>
    <n v="49"/>
  </r>
  <r>
    <n v="2853"/>
    <s v="MUJER"/>
    <n v="297046"/>
    <s v="ASEGURADO VOLUNTARIO"/>
    <s v="SECTOR PRIVADO"/>
    <s v="SI"/>
    <s v="NO"/>
    <x v="0"/>
    <n v="61"/>
    <n v="-0.44449718558642509"/>
    <b v="0"/>
    <n v="1.3475410882509038"/>
    <b v="0"/>
    <n v="297046"/>
    <x v="2"/>
    <n v="61"/>
  </r>
  <r>
    <n v="2854"/>
    <s v="HOMBRE"/>
    <n v="446000"/>
    <s v="ASALARIADO"/>
    <s v="SECTOR PRIVADO"/>
    <s v="SI"/>
    <s v="NO"/>
    <x v="0"/>
    <n v="28"/>
    <n v="-0.26083065554105384"/>
    <b v="0"/>
    <n v="-0.98144480429463388"/>
    <b v="0"/>
    <n v="446000"/>
    <x v="0"/>
    <n v="28"/>
  </r>
  <r>
    <n v="2855"/>
    <s v="HOMBRE"/>
    <n v="509509"/>
    <s v="TRABAJADOR INDEPENDIENTE"/>
    <s v="SECTOR PRIVADO"/>
    <s v="SI"/>
    <s v="NO"/>
    <x v="1"/>
    <n v="37"/>
    <n v="-0.18252139458363423"/>
    <b v="0"/>
    <n v="-0.3462668336003964"/>
    <b v="0"/>
    <n v="509509"/>
    <x v="3"/>
    <n v="37"/>
  </r>
  <r>
    <n v="2856"/>
    <s v="HOMBRE"/>
    <n v="799571.5"/>
    <s v="ASALARIADO"/>
    <s v="SECTOR PRIVADO"/>
    <s v="SI"/>
    <s v="NO"/>
    <x v="0"/>
    <n v="22"/>
    <n v="0.17513783491866514"/>
    <b v="0"/>
    <n v="-1.4048967847574589"/>
    <b v="0"/>
    <n v="799571.5"/>
    <x v="0"/>
    <n v="22"/>
  </r>
  <r>
    <n v="2857"/>
    <s v="HOMBRE"/>
    <n v="297046"/>
    <s v="ASEGURADO VOLUNTARIO"/>
    <s v="SECTOR PRIVADO"/>
    <s v="SI"/>
    <s v="SI"/>
    <x v="1"/>
    <n v="57"/>
    <n v="-0.44449718558642509"/>
    <b v="0"/>
    <n v="1.0652397679423538"/>
    <b v="0"/>
    <n v="297046"/>
    <x v="2"/>
    <n v="57"/>
  </r>
  <r>
    <n v="2858"/>
    <s v="MUJER"/>
    <n v="130000"/>
    <s v="ASALARIADO"/>
    <s v="SECTOR PRIVADO"/>
    <s v="SI"/>
    <s v="NO"/>
    <x v="0"/>
    <n v="51"/>
    <n v="-0.65047191052136533"/>
    <b v="0"/>
    <n v="0.64178778747952869"/>
    <b v="0"/>
    <n v="130000"/>
    <x v="0"/>
    <n v="51"/>
  </r>
  <r>
    <n v="2859"/>
    <s v="HOMBRE"/>
    <n v="429740"/>
    <s v="ASALARIADO"/>
    <s v="SECTOR PRIVADO"/>
    <s v="SI"/>
    <s v="NO"/>
    <x v="0"/>
    <n v="27"/>
    <n v="-0.2808799175852939"/>
    <b v="0"/>
    <n v="-1.0520201343717714"/>
    <b v="0"/>
    <n v="429740"/>
    <x v="0"/>
    <n v="27"/>
  </r>
  <r>
    <n v="2860"/>
    <s v="HOMBRE"/>
    <n v="356858"/>
    <s v="TRABAJADOR INDEPENDIENTE"/>
    <s v="SECTOR PRIVADO"/>
    <s v="SI"/>
    <s v="SI"/>
    <x v="1"/>
    <n v="25"/>
    <n v="-0.37074648070388588"/>
    <b v="0"/>
    <n v="-1.1931707945260464"/>
    <b v="0"/>
    <n v="356858"/>
    <x v="3"/>
    <n v="25"/>
  </r>
  <r>
    <n v="2861"/>
    <s v="MUJER"/>
    <n v="375000"/>
    <s v="ASALARIADO"/>
    <s v="SECTOR PRIVADO"/>
    <s v="SI"/>
    <s v="NO"/>
    <x v="0"/>
    <n v="42"/>
    <n v="-0.34837663371700989"/>
    <b v="0"/>
    <n v="6.6098167852911317E-3"/>
    <b v="0"/>
    <n v="375000"/>
    <x v="0"/>
    <n v="42"/>
  </r>
  <r>
    <n v="2862"/>
    <s v="MUJER"/>
    <n v="384500"/>
    <s v="ASALARIADO"/>
    <s v="SECTOR PRIVADO"/>
    <s v="SI"/>
    <s v="NO"/>
    <x v="0"/>
    <n v="33"/>
    <n v="-0.33666273522867773"/>
    <b v="0"/>
    <n v="-0.62856815390894638"/>
    <b v="0"/>
    <n v="384500"/>
    <x v="0"/>
    <n v="33"/>
  </r>
  <r>
    <n v="2863"/>
    <s v="HOMBRE"/>
    <n v="368127"/>
    <s v="TRABAJADOR INDEPENDIENTE"/>
    <s v="SECTOR PRIVADO"/>
    <s v="SI"/>
    <s v="NO"/>
    <x v="1"/>
    <n v="35"/>
    <n v="-0.35685133101283167"/>
    <b v="0"/>
    <n v="-0.48741749375467142"/>
    <b v="0"/>
    <n v="368127"/>
    <x v="3"/>
    <n v="35"/>
  </r>
  <r>
    <n v="2864"/>
    <s v="HOMBRE"/>
    <n v="258000"/>
    <s v="ASALARIADO"/>
    <s v="SECTOR PRIVADO"/>
    <s v="SI"/>
    <s v="NO"/>
    <x v="0"/>
    <n v="50"/>
    <n v="-0.49264254141541636"/>
    <b v="0"/>
    <n v="0.57121245740239113"/>
    <b v="0"/>
    <n v="258000"/>
    <x v="0"/>
    <n v="50"/>
  </r>
  <r>
    <n v="2865"/>
    <s v="HOMBRE"/>
    <n v="2396657.2000000002"/>
    <s v="ASALARIADO"/>
    <s v="SECTOR PRIVADO"/>
    <s v="SI"/>
    <s v="NO"/>
    <x v="0"/>
    <n v="34"/>
    <n v="2.1444114945993906"/>
    <b v="1"/>
    <n v="-0.55799282383180893"/>
    <b v="0"/>
    <n v="2396657.2000000002"/>
    <x v="0"/>
    <n v="34"/>
  </r>
  <r>
    <n v="2866"/>
    <s v="MUJER"/>
    <n v="297046"/>
    <s v="ASEGURADO VOLUNTARIO"/>
    <s v="SECTOR PRIVADO"/>
    <s v="SI"/>
    <s v="NO"/>
    <x v="0"/>
    <n v="29"/>
    <n v="-0.44449718558642509"/>
    <b v="0"/>
    <n v="-0.91086947421749642"/>
    <b v="0"/>
    <n v="297046"/>
    <x v="2"/>
    <n v="29"/>
  </r>
  <r>
    <n v="2867"/>
    <s v="HOMBRE"/>
    <n v="335930"/>
    <s v="ASALARIADO"/>
    <s v="SECTOR PRIVADO"/>
    <s v="SI"/>
    <s v="NO"/>
    <x v="0"/>
    <n v="49"/>
    <n v="-0.3965515825527085"/>
    <b v="0"/>
    <n v="0.50063712732525367"/>
    <b v="0"/>
    <n v="335930"/>
    <x v="0"/>
    <n v="49"/>
  </r>
  <r>
    <n v="2868"/>
    <s v="MUJER"/>
    <n v="278030"/>
    <s v="CONVENIOS ESPECIALES DE TRABAJADORES INDEPENDIENTES"/>
    <s v="SECTOR PRIVADO"/>
    <s v="SI"/>
    <s v="NO"/>
    <x v="0"/>
    <n v="40"/>
    <n v="-0.46794471123422759"/>
    <b v="0"/>
    <n v="-0.13454084336898386"/>
    <b v="0"/>
    <n v="278030"/>
    <x v="4"/>
    <n v="40"/>
  </r>
  <r>
    <n v="2869"/>
    <s v="HOMBRE"/>
    <n v="1739925"/>
    <s v="ASALARIADO"/>
    <s v="SECTOR PRIVADO"/>
    <s v="SI"/>
    <s v="NO"/>
    <x v="0"/>
    <n v="43"/>
    <n v="1.3346331446184383"/>
    <b v="0"/>
    <n v="7.7185146862428639E-2"/>
    <b v="0"/>
    <n v="1739925"/>
    <x v="0"/>
    <n v="43"/>
  </r>
  <r>
    <n v="2870"/>
    <s v="MUJER"/>
    <n v="2688750"/>
    <s v="PENSIONADOS EN SU PROPIO SISTEMA"/>
    <s v="SECTOR PUBLICO"/>
    <s v="SI"/>
    <s v="NO"/>
    <x v="0"/>
    <n v="80"/>
    <n v="2.5045741691649384"/>
    <b v="1"/>
    <n v="2.6884723597165161"/>
    <b v="1"/>
    <n v="2688750"/>
    <x v="1"/>
    <n v="80"/>
  </r>
  <r>
    <n v="2871"/>
    <s v="HOMBRE"/>
    <n v="539969"/>
    <s v="ASALARIADO"/>
    <s v="SECTOR PRIVADO"/>
    <s v="SI"/>
    <s v="NO"/>
    <x v="0"/>
    <n v="47"/>
    <n v="-0.14496293690420292"/>
    <b v="0"/>
    <n v="0.35948646717097865"/>
    <b v="0"/>
    <n v="539969"/>
    <x v="0"/>
    <n v="47"/>
  </r>
  <r>
    <n v="2872"/>
    <s v="HOMBRE"/>
    <n v="297045"/>
    <s v="TRABAJADOR INDEPENDIENTE"/>
    <s v="SECTOR PRIVADO"/>
    <s v="SI"/>
    <s v="NO"/>
    <x v="0"/>
    <n v="54"/>
    <n v="-0.44449841862837125"/>
    <b v="0"/>
    <n v="0.85351377771094117"/>
    <b v="0"/>
    <n v="297045"/>
    <x v="3"/>
    <n v="54"/>
  </r>
  <r>
    <n v="2873"/>
    <s v="HOMBRE"/>
    <n v="747205"/>
    <s v="ASALARIADO"/>
    <s v="SECTOR PRIVADO"/>
    <s v="SI"/>
    <s v="SI"/>
    <x v="0"/>
    <n v="31"/>
    <n v="0.11056774384611298"/>
    <b v="0"/>
    <n v="-0.7697188140632214"/>
    <b v="0"/>
    <n v="747205"/>
    <x v="0"/>
    <n v="31"/>
  </r>
  <r>
    <n v="2874"/>
    <s v="MUJER"/>
    <n v="390136.8"/>
    <s v="ASALARIADO"/>
    <s v="SECTOR PRIVADO"/>
    <s v="SI"/>
    <s v="NO"/>
    <x v="0"/>
    <n v="25"/>
    <n v="-0.32971232438667453"/>
    <b v="0"/>
    <n v="-1.1931707945260464"/>
    <b v="0"/>
    <n v="390136.8"/>
    <x v="0"/>
    <n v="25"/>
  </r>
  <r>
    <n v="2875"/>
    <s v="MUJER"/>
    <n v="338192"/>
    <s v="ASALARIADO"/>
    <s v="SECTOR PUBLICO"/>
    <s v="SI"/>
    <s v="NO"/>
    <x v="0"/>
    <n v="51"/>
    <n v="-0.39376244167053936"/>
    <b v="0"/>
    <n v="0.64178778747952869"/>
    <b v="0"/>
    <n v="338192"/>
    <x v="0"/>
    <n v="51"/>
  </r>
  <r>
    <n v="2876"/>
    <s v="MUJER"/>
    <n v="1350000"/>
    <s v="ASALARIADO"/>
    <s v="SECTOR PRIVADO"/>
    <s v="SI"/>
    <s v="NO"/>
    <x v="0"/>
    <n v="57"/>
    <n v="0.85383926376971053"/>
    <b v="0"/>
    <n v="1.0652397679423538"/>
    <b v="0"/>
    <n v="1350000"/>
    <x v="0"/>
    <n v="57"/>
  </r>
  <r>
    <n v="2877"/>
    <s v="MUJER"/>
    <n v="3609554.14"/>
    <s v="ASALARIADO"/>
    <s v="SECTOR PUBLICO"/>
    <s v="SI"/>
    <s v="NO"/>
    <x v="0"/>
    <n v="55"/>
    <n v="3.6399642979645157"/>
    <b v="1"/>
    <n v="0.92408910778807873"/>
    <b v="0"/>
    <n v="3609554.14"/>
    <x v="0"/>
    <n v="55"/>
  </r>
  <r>
    <n v="2878"/>
    <s v="HOMBRE"/>
    <n v="1220413.97"/>
    <s v="ASALARIADO"/>
    <s v="SECTOR PRIVADO"/>
    <s v="SI"/>
    <s v="NO"/>
    <x v="0"/>
    <n v="27"/>
    <n v="0.69405425314592484"/>
    <b v="0"/>
    <n v="-1.0520201343717714"/>
    <b v="0"/>
    <n v="1220413.97"/>
    <x v="0"/>
    <n v="27"/>
  </r>
  <r>
    <n v="2879"/>
    <s v="HOMBRE"/>
    <n v="278030"/>
    <s v="CONVENIOS ESPECIALES DE TRABAJADORES INDEPENDIENTES"/>
    <s v="SECTOR PRIVADO"/>
    <s v="SI"/>
    <s v="NO"/>
    <x v="0"/>
    <n v="32"/>
    <n v="-0.46794471123422759"/>
    <b v="0"/>
    <n v="-0.69914348398608395"/>
    <b v="0"/>
    <n v="278030"/>
    <x v="4"/>
    <n v="32"/>
  </r>
  <r>
    <n v="2880"/>
    <s v="HOMBRE"/>
    <n v="762796.88"/>
    <s v="ASALARIADO"/>
    <s v="SECTOR PRIVADO"/>
    <s v="SI"/>
    <s v="NO"/>
    <x v="0"/>
    <n v="26"/>
    <n v="0.12979318590529784"/>
    <b v="0"/>
    <n v="-1.1225954644489089"/>
    <b v="0"/>
    <n v="762796.88"/>
    <x v="0"/>
    <n v="26"/>
  </r>
  <r>
    <n v="2881"/>
    <s v="HOMBRE"/>
    <n v="413751.05"/>
    <s v="ASALARIADO"/>
    <s v="SECTOR PRIVADO"/>
    <s v="SI"/>
    <s v="NO"/>
    <x v="0"/>
    <n v="28"/>
    <n v="-0.30059496361003268"/>
    <b v="0"/>
    <n v="-0.98144480429463388"/>
    <b v="0"/>
    <n v="413751.05"/>
    <x v="0"/>
    <n v="28"/>
  </r>
  <r>
    <n v="2882"/>
    <s v="HOMBRE"/>
    <n v="362000"/>
    <s v="ASEGURADO VOLUNTARIO"/>
    <s v="SECTOR PRIVADO"/>
    <s v="SI"/>
    <s v="NO"/>
    <x v="0"/>
    <n v="35"/>
    <n v="-0.36440617901683281"/>
    <b v="0"/>
    <n v="-0.48741749375467142"/>
    <b v="0"/>
    <n v="362000"/>
    <x v="2"/>
    <n v="35"/>
  </r>
  <r>
    <n v="2883"/>
    <s v="MUJER"/>
    <n v="297044"/>
    <s v="ASALARIADO"/>
    <s v="SECTOR PRIVADO"/>
    <s v="SI"/>
    <s v="NO"/>
    <x v="0"/>
    <n v="58"/>
    <n v="-0.44449965167031735"/>
    <b v="0"/>
    <n v="1.1358150980194912"/>
    <b v="0"/>
    <n v="297044"/>
    <x v="0"/>
    <n v="58"/>
  </r>
  <r>
    <n v="2884"/>
    <s v="HOMBRE"/>
    <n v="2414456"/>
    <s v="ASALARIADO"/>
    <s v="SECTOR PRIVADO"/>
    <s v="SI"/>
    <s v="NO"/>
    <x v="0"/>
    <n v="36"/>
    <n v="2.1663581615903511"/>
    <b v="1"/>
    <n v="-0.41684216367753391"/>
    <b v="0"/>
    <n v="2414456"/>
    <x v="0"/>
    <n v="36"/>
  </r>
  <r>
    <n v="2885"/>
    <s v="HOMBRE"/>
    <n v="406659.45"/>
    <s v="ASALARIADO"/>
    <s v="SECTOR PUBLICO"/>
    <s v="SI"/>
    <s v="NO"/>
    <x v="0"/>
    <n v="27"/>
    <n v="-0.30933920387528069"/>
    <b v="0"/>
    <n v="-1.0520201343717714"/>
    <b v="0"/>
    <n v="406659.45"/>
    <x v="0"/>
    <n v="27"/>
  </r>
  <r>
    <n v="2886"/>
    <s v="HOMBRE"/>
    <n v="514435.14"/>
    <s v="ASALARIADO"/>
    <s v="SECTOR PRIVADO"/>
    <s v="SI"/>
    <s v="NO"/>
    <x v="0"/>
    <n v="48"/>
    <n v="-0.176447257331075"/>
    <b v="0"/>
    <n v="0.43006179724811616"/>
    <b v="0"/>
    <n v="514435.14"/>
    <x v="0"/>
    <n v="48"/>
  </r>
  <r>
    <n v="2887"/>
    <s v="MUJER"/>
    <n v="705807.13"/>
    <s v="ASALARIADO"/>
    <s v="SECTOR PUBLICO"/>
    <s v="SI"/>
    <s v="NO"/>
    <x v="0"/>
    <n v="34"/>
    <n v="5.95224336552529E-2"/>
    <b v="0"/>
    <n v="-0.55799282383180893"/>
    <b v="0"/>
    <n v="705807.13"/>
    <x v="0"/>
    <n v="34"/>
  </r>
  <r>
    <n v="2888"/>
    <s v="MUJER"/>
    <n v="462569.85"/>
    <s v="ASALARIADO"/>
    <s v="SECTOR PRIVADO"/>
    <s v="SI"/>
    <s v="NO"/>
    <x v="0"/>
    <n v="27"/>
    <n v="-0.24039933544980224"/>
    <b v="0"/>
    <n v="-1.0520201343717714"/>
    <b v="0"/>
    <n v="462569.85"/>
    <x v="0"/>
    <n v="27"/>
  </r>
  <r>
    <n v="2889"/>
    <s v="HOMBRE"/>
    <n v="100000"/>
    <s v="ASALARIADO"/>
    <s v="SECTOR PRIVADO"/>
    <s v="SI"/>
    <s v="NO"/>
    <x v="0"/>
    <n v="24"/>
    <n v="-0.68746316890557213"/>
    <b v="0"/>
    <n v="-1.263746124603184"/>
    <b v="0"/>
    <n v="100000"/>
    <x v="0"/>
    <n v="24"/>
  </r>
  <r>
    <n v="2890"/>
    <s v="HOMBRE"/>
    <n v="337811"/>
    <s v="PENSIONADOS EN SU PROPIO SISTEMA"/>
    <s v="SECTOR PUBLICO"/>
    <s v="SI"/>
    <s v="NO"/>
    <x v="0"/>
    <n v="81"/>
    <n v="-0.39423223065201879"/>
    <b v="0"/>
    <n v="2.759047689793654"/>
    <b v="1"/>
    <n v="337811"/>
    <x v="1"/>
    <n v="81"/>
  </r>
  <r>
    <n v="2891"/>
    <s v="MUJER"/>
    <n v="359544.27"/>
    <s v="CONVENIOS ESPECIALES DE ASEGURADOS VOLUNTARIOS"/>
    <s v="SECTOR PRIVADO"/>
    <s v="SI"/>
    <s v="SI"/>
    <x v="0"/>
    <n v="38"/>
    <n v="-0.36743419711522773"/>
    <b v="0"/>
    <n v="-0.27569150352325889"/>
    <b v="0"/>
    <n v="359544.27"/>
    <x v="5"/>
    <n v="38"/>
  </r>
  <r>
    <n v="2892"/>
    <s v="HOMBRE"/>
    <n v="444389.01"/>
    <s v="ASALARIADO"/>
    <s v="SECTOR PUBLICO"/>
    <s v="SI"/>
    <s v="NO"/>
    <x v="0"/>
    <n v="60"/>
    <n v="-0.26281707378586627"/>
    <b v="0"/>
    <n v="1.2769657581737661"/>
    <b v="0"/>
    <n v="444389.01"/>
    <x v="0"/>
    <n v="60"/>
  </r>
  <r>
    <n v="2893"/>
    <s v="HOMBRE"/>
    <n v="299046"/>
    <s v="ASEGURADO VOLUNTARIO"/>
    <s v="SECTOR PRIVADO"/>
    <s v="SI"/>
    <s v="NO"/>
    <x v="0"/>
    <n v="31"/>
    <n v="-0.44203110169414461"/>
    <b v="0"/>
    <n v="-0.7697188140632214"/>
    <b v="0"/>
    <n v="299046"/>
    <x v="2"/>
    <n v="31"/>
  </r>
  <r>
    <n v="2894"/>
    <s v="HOMBRE"/>
    <n v="1270596.6499999999"/>
    <s v="ASALARIADO"/>
    <s v="SECTOR PUBLICO"/>
    <s v="SI"/>
    <s v="NO"/>
    <x v="0"/>
    <n v="44"/>
    <n v="0.75593160255565695"/>
    <b v="0"/>
    <n v="0.14776047693956615"/>
    <b v="0"/>
    <n v="1270596.6499999999"/>
    <x v="0"/>
    <n v="44"/>
  </r>
  <r>
    <n v="2895"/>
    <s v="HOMBRE"/>
    <n v="922788.75"/>
    <s v="ASALARIADO"/>
    <s v="SECTOR PRIVADO"/>
    <s v="SI"/>
    <s v="NO"/>
    <x v="0"/>
    <n v="25"/>
    <n v="0.32706987265671189"/>
    <b v="0"/>
    <n v="-1.1931707945260464"/>
    <b v="0"/>
    <n v="922788.75"/>
    <x v="0"/>
    <n v="25"/>
  </r>
  <r>
    <n v="2896"/>
    <s v="HOMBRE"/>
    <n v="297045"/>
    <s v="TRABAJADOR INDEPENDIENTE"/>
    <s v="SECTOR PRIVADO"/>
    <s v="SI"/>
    <s v="NO"/>
    <x v="0"/>
    <n v="49"/>
    <n v="-0.44449841862837125"/>
    <b v="0"/>
    <n v="0.50063712732525367"/>
    <b v="0"/>
    <n v="297045"/>
    <x v="3"/>
    <n v="49"/>
  </r>
  <r>
    <n v="2897"/>
    <s v="MUJER"/>
    <n v="1055938.04"/>
    <s v="ASALARIADO"/>
    <s v="SECTOR PUBLICO"/>
    <s v="SI"/>
    <s v="NO"/>
    <x v="0"/>
    <n v="30"/>
    <n v="0.49124853232550131"/>
    <b v="0"/>
    <n v="-0.84029414414035897"/>
    <b v="0"/>
    <n v="1055938.04"/>
    <x v="0"/>
    <n v="30"/>
  </r>
  <r>
    <n v="2898"/>
    <s v="MUJER"/>
    <n v="639148"/>
    <s v="ASEGURADO VOLUNTARIO"/>
    <s v="SECTOR PRIVADO"/>
    <s v="SI"/>
    <s v="NO"/>
    <x v="0"/>
    <n v="75"/>
    <n v="-2.267106972796144E-2"/>
    <b v="0"/>
    <n v="2.3355957093308288"/>
    <b v="1"/>
    <n v="639148"/>
    <x v="2"/>
    <n v="75"/>
  </r>
  <r>
    <n v="2899"/>
    <s v="HOMBRE"/>
    <n v="385093.62"/>
    <s v="ASALARIADO"/>
    <s v="SECTOR PRIVADO"/>
    <s v="SI"/>
    <s v="NO"/>
    <x v="0"/>
    <n v="44"/>
    <n v="-0.33593077686861"/>
    <b v="0"/>
    <n v="0.14776047693956615"/>
    <b v="0"/>
    <n v="385093.62"/>
    <x v="0"/>
    <n v="44"/>
  </r>
  <r>
    <n v="2900"/>
    <s v="HOMBRE"/>
    <n v="646251.66"/>
    <s v="ASALARIADO"/>
    <s v="SECTOR PRIVADO"/>
    <s v="SI"/>
    <s v="NO"/>
    <x v="0"/>
    <n v="27"/>
    <n v="-1.3911958976842923E-2"/>
    <b v="0"/>
    <n v="-1.0520201343717714"/>
    <b v="0"/>
    <n v="646251.66"/>
    <x v="0"/>
    <n v="27"/>
  </r>
  <r>
    <n v="2901"/>
    <s v="HOMBRE"/>
    <n v="330000"/>
    <s v="ASALARIADO"/>
    <s v="SECTOR PRIVADO"/>
    <s v="SI"/>
    <s v="SI"/>
    <x v="0"/>
    <n v="47"/>
    <n v="-0.40386352129332009"/>
    <b v="0"/>
    <n v="0.35948646717097865"/>
    <b v="0"/>
    <n v="330000"/>
    <x v="0"/>
    <n v="47"/>
  </r>
  <r>
    <n v="2902"/>
    <s v="HOMBRE"/>
    <n v="297046"/>
    <s v="TRABAJADOR INDEPENDIENTE"/>
    <s v="SECTOR PRIVADO"/>
    <s v="SI"/>
    <s v="NO"/>
    <x v="0"/>
    <n v="63"/>
    <n v="-0.44449718558642509"/>
    <b v="0"/>
    <n v="1.4886917484051787"/>
    <b v="0"/>
    <n v="297046"/>
    <x v="3"/>
    <n v="63"/>
  </r>
  <r>
    <n v="2903"/>
    <s v="MUJER"/>
    <n v="622394.65"/>
    <s v="ASALARIADO"/>
    <s v="SECTOR PRIVADO"/>
    <s v="SI"/>
    <s v="NO"/>
    <x v="1"/>
    <n v="23"/>
    <n v="-4.3328653016329773E-2"/>
    <b v="0"/>
    <n v="-1.3343214546803215"/>
    <b v="0"/>
    <n v="622394.65"/>
    <x v="0"/>
    <n v="23"/>
  </r>
  <r>
    <n v="2904"/>
    <s v="HOMBRE"/>
    <n v="171000"/>
    <s v="ASALARIADO"/>
    <s v="SECTOR PRIVADO"/>
    <s v="SI"/>
    <s v="NO"/>
    <x v="0"/>
    <n v="56"/>
    <n v="-0.59991719072961602"/>
    <b v="0"/>
    <n v="0.99466443786521619"/>
    <b v="0"/>
    <n v="171000"/>
    <x v="0"/>
    <n v="56"/>
  </r>
  <r>
    <n v="2905"/>
    <s v="MUJER"/>
    <n v="385400.61"/>
    <s v="ASALARIADO"/>
    <s v="SECTOR PRIVADO"/>
    <s v="SI"/>
    <s v="SI"/>
    <x v="0"/>
    <n v="30"/>
    <n v="-0.33555224532156441"/>
    <b v="0"/>
    <n v="-0.84029414414035897"/>
    <b v="0"/>
    <n v="385400.61"/>
    <x v="0"/>
    <n v="30"/>
  </r>
  <r>
    <n v="2906"/>
    <s v="MUJER"/>
    <n v="1619313.26"/>
    <s v="ASALARIADO"/>
    <s v="SECTOR PRIVADO"/>
    <s v="SI"/>
    <s v="NO"/>
    <x v="0"/>
    <n v="33"/>
    <n v="1.1859138100014792"/>
    <b v="0"/>
    <n v="-0.62856815390894638"/>
    <b v="0"/>
    <n v="1619313.26"/>
    <x v="0"/>
    <n v="33"/>
  </r>
  <r>
    <n v="2907"/>
    <s v="HOMBRE"/>
    <n v="403541.67"/>
    <s v="ASALARIADO"/>
    <s v="SECTOR PRIVADO"/>
    <s v="SI"/>
    <s v="NO"/>
    <x v="0"/>
    <n v="43"/>
    <n v="-0.3131835573941178"/>
    <b v="0"/>
    <n v="7.7185146862428639E-2"/>
    <b v="0"/>
    <n v="403541.67"/>
    <x v="0"/>
    <n v="43"/>
  </r>
  <r>
    <n v="2908"/>
    <s v="HOMBRE"/>
    <n v="600000"/>
    <s v="ASALARIADO"/>
    <s v="SECTOR PRIVADO"/>
    <s v="SI"/>
    <s v="NO"/>
    <x v="0"/>
    <n v="24"/>
    <n v="-7.0942195835459007E-2"/>
    <b v="0"/>
    <n v="-1.263746124603184"/>
    <b v="0"/>
    <n v="600000"/>
    <x v="0"/>
    <n v="24"/>
  </r>
  <r>
    <n v="2909"/>
    <s v="HOMBRE"/>
    <n v="319300"/>
    <s v="ASALARIADO"/>
    <s v="SECTOR PRIVADO"/>
    <s v="SI"/>
    <s v="NO"/>
    <x v="0"/>
    <n v="69"/>
    <n v="-0.41705707011702048"/>
    <b v="0"/>
    <n v="1.9121437288680037"/>
    <b v="0"/>
    <n v="319300"/>
    <x v="0"/>
    <n v="69"/>
  </r>
  <r>
    <n v="2910"/>
    <s v="HOMBRE"/>
    <n v="445567"/>
    <s v="TRABAJADOR INDEPENDIENTE"/>
    <s v="SECTOR PRIVADO"/>
    <s v="SI"/>
    <s v="NO"/>
    <x v="1"/>
    <n v="35"/>
    <n v="-0.26136456270373254"/>
    <b v="0"/>
    <n v="-0.48741749375467142"/>
    <b v="0"/>
    <n v="445567"/>
    <x v="3"/>
    <n v="35"/>
  </r>
  <r>
    <n v="2911"/>
    <s v="HOMBRE"/>
    <n v="314396"/>
    <s v="ASALARIADO"/>
    <s v="SECTOR PUBLICO"/>
    <s v="SI"/>
    <s v="NO"/>
    <x v="1"/>
    <n v="53"/>
    <n v="-0.42310390782089213"/>
    <b v="0"/>
    <n v="0.78293844763380371"/>
    <b v="0"/>
    <n v="314396"/>
    <x v="0"/>
    <n v="53"/>
  </r>
  <r>
    <n v="2912"/>
    <s v="MUJER"/>
    <n v="1165110"/>
    <s v="ASALARIADO"/>
    <s v="SECTOR PUBLICO"/>
    <s v="SI"/>
    <s v="NO"/>
    <x v="1"/>
    <n v="38"/>
    <n v="0.62586213834784421"/>
    <b v="0"/>
    <n v="-0.27569150352325889"/>
    <b v="0"/>
    <n v="1165110"/>
    <x v="0"/>
    <n v="38"/>
  </r>
  <r>
    <n v="2913"/>
    <s v="HOMBRE"/>
    <n v="639148"/>
    <s v="TRABAJADOR INDEPENDIENTE"/>
    <s v="SECTOR PRIVADO"/>
    <s v="SI"/>
    <s v="NO"/>
    <x v="1"/>
    <n v="69"/>
    <n v="-2.267106972796144E-2"/>
    <b v="0"/>
    <n v="1.9121437288680037"/>
    <b v="0"/>
    <n v="639148"/>
    <x v="3"/>
    <n v="69"/>
  </r>
  <r>
    <n v="2914"/>
    <s v="MUJER"/>
    <n v="659819.65"/>
    <s v="ASALARIADO"/>
    <s v="SECTOR PUBLICO"/>
    <s v="SI"/>
    <s v="NO"/>
    <x v="0"/>
    <n v="26"/>
    <n v="2.8179418179681932E-3"/>
    <b v="0"/>
    <n v="-1.1225954644489089"/>
    <b v="0"/>
    <n v="659819.65"/>
    <x v="0"/>
    <n v="26"/>
  </r>
  <r>
    <n v="2915"/>
    <s v="MUJER"/>
    <n v="297500"/>
    <s v="ASEGURADO VOLUNTARIO"/>
    <s v="SECTOR PRIVADO"/>
    <s v="SI"/>
    <s v="SI"/>
    <x v="0"/>
    <n v="29"/>
    <n v="-0.4439373845428774"/>
    <b v="0"/>
    <n v="-0.91086947421749642"/>
    <b v="0"/>
    <n v="297500"/>
    <x v="2"/>
    <n v="29"/>
  </r>
  <r>
    <n v="2916"/>
    <s v="HOMBRE"/>
    <n v="756084.19"/>
    <s v="ASALARIADO"/>
    <s v="SECTOR PRIVADO"/>
    <s v="SI"/>
    <s v="NO"/>
    <x v="0"/>
    <n v="21"/>
    <n v="0.12151615756386173"/>
    <b v="0"/>
    <n v="-1.4754721148345964"/>
    <b v="0"/>
    <n v="756084.19"/>
    <x v="0"/>
    <n v="21"/>
  </r>
  <r>
    <n v="2917"/>
    <s v="MUJER"/>
    <n v="379237.5"/>
    <s v="ASALARIADO"/>
    <s v="SECTOR PUBLICO"/>
    <s v="SI"/>
    <s v="NO"/>
    <x v="0"/>
    <n v="25"/>
    <n v="-0.34315161847024067"/>
    <b v="0"/>
    <n v="-1.1931707945260464"/>
    <b v="0"/>
    <n v="379237.5"/>
    <x v="0"/>
    <n v="25"/>
  </r>
  <r>
    <n v="2918"/>
    <s v="HOMBRE"/>
    <n v="311585.03999999998"/>
    <s v="ASALARIADO"/>
    <s v="SECTOR PRIVADO"/>
    <s v="SI"/>
    <s v="NO"/>
    <x v="0"/>
    <n v="26"/>
    <n v="-0.42656993940981452"/>
    <b v="0"/>
    <n v="-1.1225954644489089"/>
    <b v="0"/>
    <n v="311585.03999999998"/>
    <x v="0"/>
    <n v="26"/>
  </r>
  <r>
    <n v="2919"/>
    <s v="MUJER"/>
    <n v="1983460.5"/>
    <s v="ASALARIADO"/>
    <s v="SECTOR PUBLICO"/>
    <s v="SI"/>
    <s v="NO"/>
    <x v="0"/>
    <n v="61"/>
    <n v="1.6349226314926713"/>
    <b v="0"/>
    <n v="1.3475410882509038"/>
    <b v="0"/>
    <n v="1983460.5"/>
    <x v="0"/>
    <n v="61"/>
  </r>
  <r>
    <n v="2920"/>
    <s v="HOMBRE"/>
    <n v="723495"/>
    <s v="ASALARIADO"/>
    <s v="SECTOR PUBLICO"/>
    <s v="SI"/>
    <s v="NO"/>
    <x v="0"/>
    <n v="37"/>
    <n v="8.1332319303128217E-2"/>
    <b v="0"/>
    <n v="-0.3462668336003964"/>
    <b v="0"/>
    <n v="723495"/>
    <x v="0"/>
    <n v="37"/>
  </r>
  <r>
    <n v="2921"/>
    <s v="HOMBRE"/>
    <n v="426977.82"/>
    <s v="ASALARIADO"/>
    <s v="SECTOR PRIVADO"/>
    <s v="SI"/>
    <s v="SI"/>
    <x v="0"/>
    <n v="53"/>
    <n v="-0.28428580138808351"/>
    <b v="0"/>
    <n v="0.78293844763380371"/>
    <b v="0"/>
    <n v="426977.82"/>
    <x v="0"/>
    <n v="53"/>
  </r>
  <r>
    <n v="2922"/>
    <s v="MUJER"/>
    <n v="1459586"/>
    <s v="ASALARIADO"/>
    <s v="SECTOR PUBLICO"/>
    <s v="SI"/>
    <s v="NO"/>
    <x v="0"/>
    <n v="47"/>
    <n v="0.98896339847943338"/>
    <b v="0"/>
    <n v="0.35948646717097865"/>
    <b v="0"/>
    <n v="1459586"/>
    <x v="0"/>
    <n v="47"/>
  </r>
  <r>
    <n v="2923"/>
    <s v="HOMBRE"/>
    <n v="447825.78"/>
    <s v="ASALARIADO"/>
    <s v="SECTOR PRIVADO"/>
    <s v="SI"/>
    <s v="NO"/>
    <x v="0"/>
    <n v="53"/>
    <n v="-0.2585793922166299"/>
    <b v="0"/>
    <n v="0.78293844763380371"/>
    <b v="0"/>
    <n v="447825.78"/>
    <x v="0"/>
    <n v="53"/>
  </r>
  <r>
    <n v="2924"/>
    <s v="MUJER"/>
    <n v="297865"/>
    <s v="TRABAJADOR INDEPENDIENTE"/>
    <s v="SECTOR PRIVADO"/>
    <s v="SI"/>
    <s v="NO"/>
    <x v="0"/>
    <n v="41"/>
    <n v="-0.44348732423253623"/>
    <b v="0"/>
    <n v="-6.3965513291846368E-2"/>
    <b v="0"/>
    <n v="297865"/>
    <x v="3"/>
    <n v="41"/>
  </r>
  <r>
    <n v="2925"/>
    <s v="HOMBRE"/>
    <n v="416406.24"/>
    <s v="ASALARIADO"/>
    <s v="SECTOR PRIVADO"/>
    <s v="SI"/>
    <s v="NO"/>
    <x v="0"/>
    <n v="35"/>
    <n v="-0.29732100296506064"/>
    <b v="0"/>
    <n v="-0.48741749375467142"/>
    <b v="0"/>
    <n v="416406.24"/>
    <x v="0"/>
    <n v="35"/>
  </r>
  <r>
    <n v="2926"/>
    <s v="HOMBRE"/>
    <n v="548611.75"/>
    <s v="ASALARIADO"/>
    <s v="SECTOR PRIVADO"/>
    <s v="SI"/>
    <s v="NO"/>
    <x v="0"/>
    <n v="27"/>
    <n v="-0.1343060636241995"/>
    <b v="0"/>
    <n v="-1.0520201343717714"/>
    <b v="0"/>
    <n v="548611.75"/>
    <x v="0"/>
    <n v="27"/>
  </r>
  <r>
    <n v="2927"/>
    <s v="HOMBRE"/>
    <n v="445567"/>
    <s v="TRABAJADOR INDEPENDIENTE"/>
    <s v="SECTOR PRIVADO"/>
    <s v="SI"/>
    <s v="NO"/>
    <x v="1"/>
    <n v="52"/>
    <n v="-0.26136456270373254"/>
    <b v="0"/>
    <n v="0.71236311755666615"/>
    <b v="0"/>
    <n v="445567"/>
    <x v="3"/>
    <n v="52"/>
  </r>
  <r>
    <n v="2928"/>
    <s v="MUJER"/>
    <n v="918531"/>
    <s v="ASALARIADO"/>
    <s v="SECTOR PRIVADO"/>
    <s v="SI"/>
    <s v="NO"/>
    <x v="0"/>
    <n v="33"/>
    <n v="0.32181988831053338"/>
    <b v="0"/>
    <n v="-0.62856815390894638"/>
    <b v="0"/>
    <n v="918531"/>
    <x v="0"/>
    <n v="33"/>
  </r>
  <r>
    <n v="2929"/>
    <s v="HOMBRE"/>
    <n v="484083"/>
    <s v="ASALARIADO"/>
    <s v="SECTOR PRIVADO"/>
    <s v="SI"/>
    <s v="NO"/>
    <x v="0"/>
    <n v="33"/>
    <n v="-0.2138727191061956"/>
    <b v="0"/>
    <n v="-0.62856815390894638"/>
    <b v="0"/>
    <n v="484083"/>
    <x v="0"/>
    <n v="33"/>
  </r>
  <r>
    <n v="2930"/>
    <s v="HOMBRE"/>
    <n v="437310"/>
    <s v="ASALARIADO"/>
    <s v="SECTOR PRIVADO"/>
    <s v="SI"/>
    <s v="NO"/>
    <x v="0"/>
    <n v="31"/>
    <n v="-0.27154579005301238"/>
    <b v="0"/>
    <n v="-0.7697188140632214"/>
    <b v="0"/>
    <n v="437310"/>
    <x v="0"/>
    <n v="31"/>
  </r>
  <r>
    <n v="2931"/>
    <s v="HOMBRE"/>
    <n v="330226.88"/>
    <s v="ASALARIADO"/>
    <s v="SECTOR PRIVADO"/>
    <s v="SI"/>
    <s v="SI"/>
    <x v="0"/>
    <n v="49"/>
    <n v="-0.40358376873657975"/>
    <b v="0"/>
    <n v="0.50063712732525367"/>
    <b v="0"/>
    <n v="330226.88"/>
    <x v="0"/>
    <n v="49"/>
  </r>
  <r>
    <n v="2932"/>
    <s v="HOMBRE"/>
    <n v="3217274"/>
    <s v="PENSIONADOS EN SU PROPIO SISTEMA"/>
    <s v="SECTOR PUBLICO"/>
    <s v="SI"/>
    <s v="NO"/>
    <x v="0"/>
    <n v="80"/>
    <n v="3.1562664307067552"/>
    <b v="1"/>
    <n v="2.6884723597165161"/>
    <b v="1"/>
    <n v="3217274"/>
    <x v="1"/>
    <n v="80"/>
  </r>
  <r>
    <n v="2933"/>
    <s v="MUJER"/>
    <n v="250000"/>
    <s v="ASALARIADO"/>
    <s v="SECTOR PRIVADO"/>
    <s v="SI"/>
    <s v="SI"/>
    <x v="0"/>
    <n v="53"/>
    <n v="-0.50250687698453811"/>
    <b v="0"/>
    <n v="0.78293844763380371"/>
    <b v="0"/>
    <n v="250000"/>
    <x v="0"/>
    <n v="53"/>
  </r>
  <r>
    <n v="2934"/>
    <s v="MUJER"/>
    <n v="297046"/>
    <s v="ASEGURADO VOLUNTARIO"/>
    <s v="SECTOR PRIVADO"/>
    <s v="SI"/>
    <s v="NO"/>
    <x v="0"/>
    <n v="55"/>
    <n v="-0.44449718558642509"/>
    <b v="0"/>
    <n v="0.92408910778807873"/>
    <b v="0"/>
    <n v="297046"/>
    <x v="2"/>
    <n v="55"/>
  </r>
  <r>
    <n v="2935"/>
    <s v="HOMBRE"/>
    <n v="359544.27"/>
    <s v="CONVENIOS ESPECIALES DE ASEGURADOS VOLUNTARIOS"/>
    <s v="SECTOR PRIVADO"/>
    <s v="SI"/>
    <s v="SI"/>
    <x v="0"/>
    <n v="66"/>
    <n v="-0.36743419711522773"/>
    <b v="0"/>
    <n v="1.7004177386365913"/>
    <b v="0"/>
    <n v="359544.27"/>
    <x v="5"/>
    <n v="66"/>
  </r>
  <r>
    <n v="2936"/>
    <s v="HOMBRE"/>
    <n v="924999.9"/>
    <s v="ASALARIADO"/>
    <s v="SECTOR PRIVADO"/>
    <s v="SI"/>
    <s v="NO"/>
    <x v="0"/>
    <n v="27"/>
    <n v="0.32979631335591991"/>
    <b v="0"/>
    <n v="-1.0520201343717714"/>
    <b v="0"/>
    <n v="924999.9"/>
    <x v="0"/>
    <n v="27"/>
  </r>
  <r>
    <n v="2937"/>
    <s v="MUJER"/>
    <n v="323296"/>
    <s v="ASEGURADO VOLUNTARIO"/>
    <s v="SECTOR PRIVADO"/>
    <s v="SI"/>
    <s v="SI"/>
    <x v="0"/>
    <n v="38"/>
    <n v="-0.41212983450024415"/>
    <b v="0"/>
    <n v="-0.27569150352325889"/>
    <b v="0"/>
    <n v="323296"/>
    <x v="2"/>
    <n v="38"/>
  </r>
  <r>
    <n v="2938"/>
    <s v="HOMBRE"/>
    <n v="348000"/>
    <s v="ASALARIADO"/>
    <s v="SECTOR PRIVADO"/>
    <s v="SI"/>
    <s v="NO"/>
    <x v="1"/>
    <n v="19"/>
    <n v="-0.381668766262796"/>
    <b v="0"/>
    <n v="-1.6166227749888715"/>
    <b v="0"/>
    <n v="348000"/>
    <x v="0"/>
    <n v="19"/>
  </r>
  <r>
    <n v="2939"/>
    <s v="MUJER"/>
    <n v="295000"/>
    <s v="ASEGURADO VOLUNTARIO"/>
    <s v="SECTOR PRIVADO"/>
    <s v="SI"/>
    <s v="SI"/>
    <x v="0"/>
    <n v="33"/>
    <n v="-0.44701998940822796"/>
    <b v="0"/>
    <n v="-0.62856815390894638"/>
    <b v="0"/>
    <n v="295000"/>
    <x v="2"/>
    <n v="33"/>
  </r>
  <r>
    <n v="2940"/>
    <s v="HOMBRE"/>
    <n v="297045"/>
    <s v="TRABAJADOR INDEPENDIENTE"/>
    <s v="SECTOR PRIVADO"/>
    <s v="SI"/>
    <s v="NO"/>
    <x v="0"/>
    <n v="49"/>
    <n v="-0.44449841862837125"/>
    <b v="0"/>
    <n v="0.50063712732525367"/>
    <b v="0"/>
    <n v="297045"/>
    <x v="3"/>
    <n v="49"/>
  </r>
  <r>
    <n v="2941"/>
    <s v="HOMBRE"/>
    <n v="1889038"/>
    <s v="PENSIONADOS EN SU PROPIO SISTEMA"/>
    <s v="SECTOR PUBLICO"/>
    <s v="SI"/>
    <s v="NO"/>
    <x v="0"/>
    <n v="67"/>
    <n v="1.5184957283332459"/>
    <b v="0"/>
    <n v="1.7709930687137287"/>
    <b v="0"/>
    <n v="1889038"/>
    <x v="1"/>
    <n v="67"/>
  </r>
  <r>
    <n v="2942"/>
    <s v="MUJER"/>
    <n v="1675853"/>
    <s v="PENSIONADOS EN SU PROPIO SISTEMA"/>
    <s v="SECTOR PUBLICO"/>
    <s v="SI"/>
    <s v="NO"/>
    <x v="0"/>
    <n v="55"/>
    <n v="1.2556296810453418"/>
    <b v="0"/>
    <n v="0.92408910778807873"/>
    <b v="0"/>
    <n v="1675853"/>
    <x v="1"/>
    <n v="55"/>
  </r>
  <r>
    <n v="2943"/>
    <s v="HOMBRE"/>
    <n v="25000"/>
    <s v="ASALARIADO"/>
    <s v="SECTOR PRIVADO"/>
    <s v="SI"/>
    <s v="NO"/>
    <x v="0"/>
    <n v="18"/>
    <n v="-0.77994131486608909"/>
    <b v="0"/>
    <n v="-1.687198105066009"/>
    <b v="0"/>
    <n v="25000"/>
    <x v="0"/>
    <n v="18"/>
  </r>
  <r>
    <n v="2944"/>
    <s v="HOMBRE"/>
    <n v="377730.1"/>
    <s v="ASALARIADO"/>
    <s v="SECTOR PRIVADO"/>
    <s v="SI"/>
    <s v="NO"/>
    <x v="0"/>
    <n v="46"/>
    <n v="-0.34501030589985249"/>
    <b v="0"/>
    <n v="0.28891113709384114"/>
    <b v="0"/>
    <n v="377730.1"/>
    <x v="0"/>
    <n v="46"/>
  </r>
  <r>
    <n v="2945"/>
    <s v="HOMBRE"/>
    <n v="385411.82"/>
    <s v="ASALARIADO"/>
    <s v="SECTOR PRIVADO"/>
    <s v="SI"/>
    <s v="NO"/>
    <x v="0"/>
    <n v="24"/>
    <n v="-0.33553842292134817"/>
    <b v="0"/>
    <n v="-1.263746124603184"/>
    <b v="0"/>
    <n v="385411.82"/>
    <x v="0"/>
    <n v="24"/>
  </r>
  <r>
    <n v="2946"/>
    <s v="MUJER"/>
    <n v="1621195"/>
    <s v="ASALARIADO"/>
    <s v="SECTOR PUBLICO"/>
    <s v="SI"/>
    <s v="NO"/>
    <x v="0"/>
    <n v="31"/>
    <n v="1.1882340743532092"/>
    <b v="0"/>
    <n v="-0.7697188140632214"/>
    <b v="0"/>
    <n v="1621195"/>
    <x v="0"/>
    <n v="31"/>
  </r>
  <r>
    <n v="2947"/>
    <s v="MUJER"/>
    <n v="782500"/>
    <s v="ASALARIADO"/>
    <s v="SECTOR PUBLICO"/>
    <s v="SI"/>
    <s v="NO"/>
    <x v="0"/>
    <n v="28"/>
    <n v="0.15408795933513225"/>
    <b v="0"/>
    <n v="-0.98144480429463388"/>
    <b v="0"/>
    <n v="782500"/>
    <x v="0"/>
    <n v="28"/>
  </r>
  <r>
    <n v="2948"/>
    <s v="HOMBRE"/>
    <n v="467011"/>
    <s v="ASALARIADO"/>
    <s v="SECTOR PRIVADO"/>
    <s v="SI"/>
    <s v="NO"/>
    <x v="0"/>
    <n v="57"/>
    <n v="-0.23492321121070156"/>
    <b v="0"/>
    <n v="1.0652397679423538"/>
    <b v="0"/>
    <n v="467011"/>
    <x v="0"/>
    <n v="57"/>
  </r>
  <r>
    <n v="2949"/>
    <s v="MUJER"/>
    <n v="240000"/>
    <s v="ASALARIADO"/>
    <s v="SECTOR PRIVADO"/>
    <s v="SI"/>
    <s v="NO"/>
    <x v="0"/>
    <n v="41"/>
    <n v="-0.51483729644594045"/>
    <b v="0"/>
    <n v="-6.3965513291846368E-2"/>
    <b v="0"/>
    <n v="240000"/>
    <x v="0"/>
    <n v="41"/>
  </r>
  <r>
    <n v="2950"/>
    <s v="MUJER"/>
    <n v="806421.08"/>
    <s v="ASALARIADO"/>
    <s v="SECTOR PRIVADO"/>
    <s v="SI"/>
    <s v="NO"/>
    <x v="0"/>
    <n v="58"/>
    <n v="0.18358365437210825"/>
    <b v="0"/>
    <n v="1.1358150980194912"/>
    <b v="0"/>
    <n v="806421.08"/>
    <x v="0"/>
    <n v="58"/>
  </r>
  <r>
    <n v="2951"/>
    <s v="MUJER"/>
    <n v="400000"/>
    <s v="ASALARIADO"/>
    <s v="SECTOR PRIVADO"/>
    <s v="SI"/>
    <s v="NO"/>
    <x v="0"/>
    <n v="25"/>
    <n v="-0.31755058506350425"/>
    <b v="0"/>
    <n v="-1.1931707945260464"/>
    <b v="0"/>
    <n v="400000"/>
    <x v="0"/>
    <n v="25"/>
  </r>
  <r>
    <n v="2952"/>
    <s v="HOMBRE"/>
    <n v="299441"/>
    <s v="TRABAJADOR INDEPENDIENTE"/>
    <s v="SECTOR PRIVADO"/>
    <s v="SI"/>
    <s v="SI"/>
    <x v="1"/>
    <n v="53"/>
    <n v="-0.44154405012541925"/>
    <b v="0"/>
    <n v="0.78293844763380371"/>
    <b v="0"/>
    <n v="299441"/>
    <x v="3"/>
    <n v="53"/>
  </r>
  <r>
    <n v="2953"/>
    <s v="HOMBRE"/>
    <n v="377164.37"/>
    <s v="ASALARIADO"/>
    <s v="SECTOR PRIVADO"/>
    <s v="SI"/>
    <s v="NO"/>
    <x v="0"/>
    <n v="39"/>
    <n v="-0.34570787472004239"/>
    <b v="0"/>
    <n v="-0.20511617344612137"/>
    <b v="0"/>
    <n v="377164.37"/>
    <x v="0"/>
    <n v="39"/>
  </r>
  <r>
    <n v="2954"/>
    <s v="MUJER"/>
    <n v="523392"/>
    <s v="ASALARIADO"/>
    <s v="SECTOR PRIVADO"/>
    <s v="SI"/>
    <s v="NO"/>
    <x v="0"/>
    <n v="21"/>
    <n v="-0.16540307324536946"/>
    <b v="0"/>
    <n v="-1.4754721148345964"/>
    <b v="0"/>
    <n v="523392"/>
    <x v="0"/>
    <n v="21"/>
  </r>
  <r>
    <n v="2955"/>
    <s v="HOMBRE"/>
    <n v="297046"/>
    <s v="TRABAJADOR INDEPENDIENTE"/>
    <s v="SECTOR PRIVADO"/>
    <s v="NO"/>
    <s v="NO"/>
    <x v="1"/>
    <n v="69"/>
    <n v="-0.44449718558642509"/>
    <b v="0"/>
    <n v="1.9121437288680037"/>
    <b v="0"/>
    <n v="297046"/>
    <x v="3"/>
    <n v="69"/>
  </r>
  <r>
    <n v="2956"/>
    <s v="MUJER"/>
    <n v="397559.9"/>
    <s v="ASALARIADO"/>
    <s v="SECTOR PRIVADO"/>
    <s v="SI"/>
    <s v="SI"/>
    <x v="0"/>
    <n v="26"/>
    <n v="-0.32055933071628095"/>
    <b v="0"/>
    <n v="-1.1225954644489089"/>
    <b v="0"/>
    <n v="397559.9"/>
    <x v="0"/>
    <n v="26"/>
  </r>
  <r>
    <n v="2957"/>
    <s v="HOMBRE"/>
    <n v="566795.41"/>
    <s v="ASALARIADO"/>
    <s v="SECTOR PUBLICO"/>
    <s v="SI"/>
    <s v="NO"/>
    <x v="0"/>
    <n v="45"/>
    <n v="-0.11188484810984727"/>
    <b v="0"/>
    <n v="0.21833580701670366"/>
    <b v="0"/>
    <n v="566795.41"/>
    <x v="0"/>
    <n v="45"/>
  </r>
  <r>
    <n v="2958"/>
    <s v="HOMBRE"/>
    <n v="590421.69999999995"/>
    <s v="ASALARIADO"/>
    <s v="SECTOR PUBLICO"/>
    <s v="SI"/>
    <s v="NO"/>
    <x v="0"/>
    <n v="34"/>
    <n v="-8.2752641508174005E-2"/>
    <b v="0"/>
    <n v="-0.55799282383180893"/>
    <b v="0"/>
    <n v="590421.69999999995"/>
    <x v="0"/>
    <n v="34"/>
  </r>
  <r>
    <n v="2959"/>
    <s v="HOMBRE"/>
    <n v="363833.34"/>
    <s v="ASALARIADO"/>
    <s v="SECTOR PRIVADO"/>
    <s v="SI"/>
    <s v="NO"/>
    <x v="0"/>
    <n v="33"/>
    <n v="-0.3621455938952961"/>
    <b v="0"/>
    <n v="-0.62856815390894638"/>
    <b v="0"/>
    <n v="363833.34"/>
    <x v="0"/>
    <n v="33"/>
  </r>
  <r>
    <n v="2960"/>
    <s v="HOMBRE"/>
    <n v="297046"/>
    <s v="TRABAJADOR INDEPENDIENTE"/>
    <s v="SECTOR PRIVADO"/>
    <s v="SI"/>
    <s v="SI"/>
    <x v="1"/>
    <n v="36"/>
    <n v="-0.44449718558642509"/>
    <b v="0"/>
    <n v="-0.41684216367753391"/>
    <b v="0"/>
    <n v="297046"/>
    <x v="3"/>
    <n v="36"/>
  </r>
  <r>
    <n v="2961"/>
    <s v="HOMBRE"/>
    <n v="225000"/>
    <s v="ASALARIADO"/>
    <s v="SECTOR PRIVADO"/>
    <s v="SI"/>
    <s v="SI"/>
    <x v="1"/>
    <n v="47"/>
    <n v="-0.5333329256380438"/>
    <b v="0"/>
    <n v="0.35948646717097865"/>
    <b v="0"/>
    <n v="225000"/>
    <x v="0"/>
    <n v="47"/>
  </r>
  <r>
    <n v="2962"/>
    <s v="HOMBRE"/>
    <n v="1054914.8899999999"/>
    <s v="ASALARIADO"/>
    <s v="SECTOR PUBLICO"/>
    <s v="SI"/>
    <s v="NO"/>
    <x v="0"/>
    <n v="50"/>
    <n v="0.48998694545830773"/>
    <b v="0"/>
    <n v="0.57121245740239113"/>
    <b v="0"/>
    <n v="1054914.8899999999"/>
    <x v="0"/>
    <n v="50"/>
  </r>
  <r>
    <n v="2963"/>
    <s v="HOMBRE"/>
    <n v="229028"/>
    <s v="ASALARIADO"/>
    <s v="SECTOR PRIVADO"/>
    <s v="SI"/>
    <s v="NO"/>
    <x v="0"/>
    <n v="20"/>
    <n v="-0.52836623267899097"/>
    <b v="0"/>
    <n v="-1.5460474449117341"/>
    <b v="0"/>
    <n v="229028"/>
    <x v="0"/>
    <n v="20"/>
  </r>
  <r>
    <n v="2964"/>
    <s v="HOMBRE"/>
    <n v="836076"/>
    <s v="ASALARIADO"/>
    <s v="SECTOR PUBLICO"/>
    <s v="SI"/>
    <s v="NO"/>
    <x v="0"/>
    <n v="32"/>
    <n v="0.220149414641541"/>
    <b v="0"/>
    <n v="-0.69914348398608395"/>
    <b v="0"/>
    <n v="836076"/>
    <x v="0"/>
    <n v="32"/>
  </r>
  <r>
    <n v="2965"/>
    <s v="MUJER"/>
    <n v="297046"/>
    <s v="TRABAJADOR INDEPENDIENTE"/>
    <s v="SECTOR PRIVADO"/>
    <s v="SI"/>
    <s v="NO"/>
    <x v="1"/>
    <n v="38"/>
    <n v="-0.44449718558642509"/>
    <b v="0"/>
    <n v="-0.27569150352325889"/>
    <b v="0"/>
    <n v="297046"/>
    <x v="3"/>
    <n v="38"/>
  </r>
  <r>
    <n v="2966"/>
    <s v="MUJER"/>
    <n v="660259.69999999995"/>
    <s v="ASALARIADO"/>
    <s v="SECTOR PUBLICO"/>
    <s v="SI"/>
    <s v="NO"/>
    <x v="0"/>
    <n v="24"/>
    <n v="3.3605419263671135E-3"/>
    <b v="0"/>
    <n v="-1.263746124603184"/>
    <b v="0"/>
    <n v="660259.69999999995"/>
    <x v="0"/>
    <n v="24"/>
  </r>
  <r>
    <n v="2967"/>
    <s v="MUJER"/>
    <n v="297139"/>
    <s v="ASEGURADO VOLUNTARIO"/>
    <s v="SECTOR PRIVADO"/>
    <s v="SI"/>
    <s v="NO"/>
    <x v="0"/>
    <n v="56"/>
    <n v="-0.44438251268543405"/>
    <b v="0"/>
    <n v="0.99466443786521619"/>
    <b v="0"/>
    <n v="297139"/>
    <x v="2"/>
    <n v="56"/>
  </r>
  <r>
    <n v="2968"/>
    <s v="MUJER"/>
    <n v="1253343.1200000001"/>
    <s v="ASALARIADO"/>
    <s v="SECTOR PRIVADO"/>
    <s v="SI"/>
    <s v="NO"/>
    <x v="0"/>
    <n v="35"/>
    <n v="0.73465727634666844"/>
    <b v="0"/>
    <n v="-0.48741749375467142"/>
    <b v="0"/>
    <n v="1253343.1200000001"/>
    <x v="0"/>
    <n v="35"/>
  </r>
  <r>
    <n v="2969"/>
    <s v="HOMBRE"/>
    <n v="297046"/>
    <s v="TRABAJADOR INDEPENDIENTE"/>
    <s v="SECTOR PRIVADO"/>
    <s v="SI"/>
    <s v="NO"/>
    <x v="0"/>
    <n v="59"/>
    <n v="-0.44449718558642509"/>
    <b v="0"/>
    <n v="1.2063904280966287"/>
    <b v="0"/>
    <n v="297046"/>
    <x v="3"/>
    <n v="59"/>
  </r>
  <r>
    <n v="2970"/>
    <s v="HOMBRE"/>
    <n v="392675"/>
    <s v="TRABAJADOR INDEPENDIENTE"/>
    <s v="SECTOR PRIVADO"/>
    <s v="SI"/>
    <s v="NO"/>
    <x v="0"/>
    <n v="44"/>
    <n v="-0.32658261731898142"/>
    <b v="0"/>
    <n v="0.14776047693956615"/>
    <b v="0"/>
    <n v="392675"/>
    <x v="3"/>
    <n v="44"/>
  </r>
  <r>
    <n v="2971"/>
    <s v="MUJER"/>
    <n v="300018"/>
    <s v="ASEGURADO VOLUNTARIO"/>
    <s v="SECTOR PRIVADO"/>
    <s v="SI"/>
    <s v="NO"/>
    <x v="0"/>
    <n v="58"/>
    <n v="-0.44083258492249633"/>
    <b v="0"/>
    <n v="1.1358150980194912"/>
    <b v="0"/>
    <n v="300018"/>
    <x v="2"/>
    <n v="58"/>
  </r>
  <r>
    <n v="2972"/>
    <s v="MUJER"/>
    <n v="127500"/>
    <s v="ASALARIADO"/>
    <s v="SECTOR PRIVADO"/>
    <s v="SI"/>
    <s v="NO"/>
    <x v="1"/>
    <n v="52"/>
    <n v="-0.65355451538671583"/>
    <b v="0"/>
    <n v="0.71236311755666615"/>
    <b v="0"/>
    <n v="127500"/>
    <x v="0"/>
    <n v="52"/>
  </r>
  <r>
    <n v="2973"/>
    <s v="MUJER"/>
    <n v="296000"/>
    <s v="ASALARIADO"/>
    <s v="SECTOR PRIVADO"/>
    <s v="SI"/>
    <s v="NO"/>
    <x v="0"/>
    <n v="57"/>
    <n v="-0.44578694746208775"/>
    <b v="0"/>
    <n v="1.0652397679423538"/>
    <b v="0"/>
    <n v="296000"/>
    <x v="0"/>
    <n v="57"/>
  </r>
  <r>
    <n v="2974"/>
    <s v="MUJER"/>
    <n v="64851.19"/>
    <s v="ASALARIADO"/>
    <s v="SECTOR PRIVADO"/>
    <s v="SI"/>
    <s v="NO"/>
    <x v="0"/>
    <n v="25"/>
    <n v="-0.7308031259924852"/>
    <b v="0"/>
    <n v="-1.1931707945260464"/>
    <b v="0"/>
    <n v="64851.19"/>
    <x v="0"/>
    <n v="25"/>
  </r>
  <r>
    <n v="2975"/>
    <s v="MUJER"/>
    <n v="10"/>
    <s v="ASALARIADO"/>
    <s v="SECTOR PUBLICO"/>
    <s v="SI"/>
    <s v="NO"/>
    <x v="0"/>
    <n v="51"/>
    <n v="-0.8107550331001333"/>
    <b v="0"/>
    <n v="0.64178778747952869"/>
    <b v="0"/>
    <n v="10"/>
    <x v="0"/>
    <n v="51"/>
  </r>
  <r>
    <n v="2976"/>
    <s v="MUJER"/>
    <n v="976868.32"/>
    <s v="ASALARIADO"/>
    <s v="SECTOR PRIVADO"/>
    <s v="SI"/>
    <s v="NO"/>
    <x v="0"/>
    <n v="37"/>
    <n v="0.3937522508959384"/>
    <b v="0"/>
    <n v="-0.3462668336003964"/>
    <b v="0"/>
    <n v="976868.32"/>
    <x v="0"/>
    <n v="37"/>
  </r>
  <r>
    <n v="2977"/>
    <s v="HOMBRE"/>
    <n v="301783"/>
    <s v="ASALARIADO"/>
    <s v="SECTOR PRIVADO"/>
    <s v="SI"/>
    <s v="NO"/>
    <x v="1"/>
    <n v="36"/>
    <n v="-0.43865626588755885"/>
    <b v="0"/>
    <n v="-0.41684216367753391"/>
    <b v="0"/>
    <n v="301783"/>
    <x v="0"/>
    <n v="36"/>
  </r>
  <r>
    <n v="2978"/>
    <s v="HOMBRE"/>
    <n v="299647"/>
    <s v="ASEGURADO VOLUNTARIO"/>
    <s v="SECTOR PRIVADO"/>
    <s v="SI"/>
    <s v="NO"/>
    <x v="0"/>
    <n v="62"/>
    <n v="-0.44129004348451434"/>
    <b v="0"/>
    <n v="1.4181164183280413"/>
    <b v="0"/>
    <n v="299647"/>
    <x v="2"/>
    <n v="62"/>
  </r>
  <r>
    <n v="2979"/>
    <s v="MUJER"/>
    <n v="1893569.1"/>
    <s v="ASALARIADO"/>
    <s v="SECTOR PUBLICO"/>
    <s v="SI"/>
    <s v="NO"/>
    <x v="0"/>
    <n v="54"/>
    <n v="1.5240827646954018"/>
    <b v="0"/>
    <n v="0.85351377771094117"/>
    <b v="0"/>
    <n v="1893569.1"/>
    <x v="0"/>
    <n v="54"/>
  </r>
  <r>
    <n v="2980"/>
    <s v="HOMBRE"/>
    <n v="173700"/>
    <s v="ASALARIADO"/>
    <s v="SECTOR PRIVADO"/>
    <s v="SI"/>
    <s v="NO"/>
    <x v="0"/>
    <n v="51"/>
    <n v="-0.59658797747503745"/>
    <b v="0"/>
    <n v="0.64178778747952869"/>
    <b v="0"/>
    <n v="173700"/>
    <x v="0"/>
    <n v="51"/>
  </r>
  <r>
    <n v="2981"/>
    <s v="MUJER"/>
    <n v="766774"/>
    <s v="ASALARIADO"/>
    <s v="SECTOR PRIVADO"/>
    <s v="SI"/>
    <s v="SI"/>
    <x v="0"/>
    <n v="52"/>
    <n v="0.13469714169013106"/>
    <b v="0"/>
    <n v="0.71236311755666615"/>
    <b v="0"/>
    <n v="766774"/>
    <x v="0"/>
    <n v="52"/>
  </r>
  <r>
    <n v="2982"/>
    <s v="HOMBRE"/>
    <n v="291514"/>
    <s v="ASEGURADO VOLUNTARIO"/>
    <s v="SECTOR PRIVADO"/>
    <s v="SI"/>
    <s v="NO"/>
    <x v="0"/>
    <n v="51"/>
    <n v="-0.45131837363247279"/>
    <b v="0"/>
    <n v="0.64178778747952869"/>
    <b v="0"/>
    <n v="291514"/>
    <x v="2"/>
    <n v="51"/>
  </r>
  <r>
    <n v="2983"/>
    <s v="HOMBRE"/>
    <n v="490122"/>
    <s v="TRABAJADOR INDEPENDIENTE"/>
    <s v="SECTOR PRIVADO"/>
    <s v="SI"/>
    <s v="NO"/>
    <x v="0"/>
    <n v="63"/>
    <n v="-0.20642637879345477"/>
    <b v="0"/>
    <n v="1.4886917484051787"/>
    <b v="0"/>
    <n v="490122"/>
    <x v="3"/>
    <n v="63"/>
  </r>
  <r>
    <n v="2984"/>
    <s v="MUJER"/>
    <n v="299647"/>
    <s v="ASEGURADO VOLUNTARIO"/>
    <s v="SECTOR PRIVADO"/>
    <s v="SI"/>
    <s v="SI"/>
    <x v="0"/>
    <n v="69"/>
    <n v="-0.44129004348451434"/>
    <b v="0"/>
    <n v="1.9121437288680037"/>
    <b v="0"/>
    <n v="299647"/>
    <x v="2"/>
    <n v="69"/>
  </r>
  <r>
    <n v="2985"/>
    <s v="HOMBRE"/>
    <n v="297046"/>
    <s v="TRABAJADOR INDEPENDIENTE"/>
    <s v="SECTOR PRIVADO"/>
    <s v="NO"/>
    <s v="NO"/>
    <x v="1"/>
    <n v="55"/>
    <n v="-0.44449718558642509"/>
    <b v="0"/>
    <n v="0.92408910778807873"/>
    <b v="0"/>
    <n v="297046"/>
    <x v="3"/>
    <n v="55"/>
  </r>
  <r>
    <n v="2986"/>
    <s v="MUJER"/>
    <n v="300018"/>
    <s v="ASEGURADO VOLUNTARIO"/>
    <s v="SECTOR PRIVADO"/>
    <s v="SI"/>
    <s v="NO"/>
    <x v="0"/>
    <n v="53"/>
    <n v="-0.44083258492249633"/>
    <b v="0"/>
    <n v="0.78293844763380371"/>
    <b v="0"/>
    <n v="300018"/>
    <x v="2"/>
    <n v="53"/>
  </r>
  <r>
    <n v="2987"/>
    <s v="HOMBRE"/>
    <n v="321550"/>
    <s v="TRABAJADOR INDEPENDIENTE"/>
    <s v="SECTOR PRIVADO"/>
    <s v="SI"/>
    <s v="NO"/>
    <x v="1"/>
    <n v="51"/>
    <n v="-0.41428272573820496"/>
    <b v="0"/>
    <n v="0.64178778747952869"/>
    <b v="0"/>
    <n v="321550"/>
    <x v="3"/>
    <n v="51"/>
  </r>
  <r>
    <n v="2988"/>
    <s v="HOMBRE"/>
    <n v="422424"/>
    <s v="ASALARIADO"/>
    <s v="SECTOR PRIVADO"/>
    <s v="SI"/>
    <s v="NO"/>
    <x v="0"/>
    <n v="27"/>
    <n v="-0.28990085246325581"/>
    <b v="0"/>
    <n v="-1.0520201343717714"/>
    <b v="0"/>
    <n v="422424"/>
    <x v="0"/>
    <n v="27"/>
  </r>
  <r>
    <n v="2989"/>
    <s v="MUJER"/>
    <n v="351531.84"/>
    <s v="ASALARIADO"/>
    <s v="SECTOR PRIVADO"/>
    <s v="SI"/>
    <s v="NO"/>
    <x v="0"/>
    <n v="38"/>
    <n v="-0.37731385939574008"/>
    <b v="0"/>
    <n v="-0.27569150352325889"/>
    <b v="0"/>
    <n v="351531.84"/>
    <x v="0"/>
    <n v="38"/>
  </r>
  <r>
    <n v="2990"/>
    <s v="HOMBRE"/>
    <n v="356000"/>
    <s v="ASALARIADO"/>
    <s v="SECTOR PRIVADO"/>
    <s v="SI"/>
    <s v="NO"/>
    <x v="0"/>
    <n v="57"/>
    <n v="-0.37180443069367419"/>
    <b v="0"/>
    <n v="1.0652397679423538"/>
    <b v="0"/>
    <n v="356000"/>
    <x v="0"/>
    <n v="57"/>
  </r>
  <r>
    <n v="2991"/>
    <s v="MUJER"/>
    <n v="278031"/>
    <s v="ASEGURADO VOLUNTARIO"/>
    <s v="SECTOR PRIVADO"/>
    <s v="SI"/>
    <s v="NO"/>
    <x v="0"/>
    <n v="39"/>
    <n v="-0.46794347819228149"/>
    <b v="0"/>
    <n v="-0.20511617344612137"/>
    <b v="0"/>
    <n v="278031"/>
    <x v="2"/>
    <n v="39"/>
  </r>
  <r>
    <n v="2992"/>
    <s v="HOMBRE"/>
    <n v="2247500"/>
    <s v="ASALARIADO"/>
    <s v="SECTOR PRIVADO"/>
    <s v="SI"/>
    <s v="NO"/>
    <x v="0"/>
    <n v="45"/>
    <n v="1.9604944104305635"/>
    <b v="1"/>
    <n v="0.21833580701670366"/>
    <b v="0"/>
    <n v="2247500"/>
    <x v="0"/>
    <n v="45"/>
  </r>
  <r>
    <n v="2993"/>
    <s v="HOMBRE"/>
    <n v="340000"/>
    <s v="ASALARIADO"/>
    <s v="SECTOR PRIVADO"/>
    <s v="SI"/>
    <s v="NO"/>
    <x v="0"/>
    <n v="34"/>
    <n v="-0.39153310183191781"/>
    <b v="0"/>
    <n v="-0.55799282383180893"/>
    <b v="0"/>
    <n v="340000"/>
    <x v="0"/>
    <n v="34"/>
  </r>
  <r>
    <n v="2994"/>
    <s v="HOMBRE"/>
    <n v="50000"/>
    <s v="ASALARIADO"/>
    <s v="SECTOR PRIVADO"/>
    <s v="SI"/>
    <s v="SI"/>
    <x v="1"/>
    <n v="53"/>
    <n v="-0.7491152662125834"/>
    <b v="0"/>
    <n v="0.78293844763380371"/>
    <b v="0"/>
    <n v="50000"/>
    <x v="0"/>
    <n v="53"/>
  </r>
  <r>
    <n v="2995"/>
    <s v="HOMBRE"/>
    <n v="389718"/>
    <s v="ASALARIADO"/>
    <s v="SECTOR PRIVADO"/>
    <s v="SI"/>
    <s v="NO"/>
    <x v="0"/>
    <n v="41"/>
    <n v="-0.33022872235371803"/>
    <b v="0"/>
    <n v="-6.3965513291846368E-2"/>
    <b v="0"/>
    <n v="389718"/>
    <x v="0"/>
    <n v="41"/>
  </r>
  <r>
    <n v="2996"/>
    <s v="MUJER"/>
    <n v="2032262.93"/>
    <s v="ASALARIADO"/>
    <s v="SECTOR PRIVADO"/>
    <s v="SI"/>
    <s v="NO"/>
    <x v="0"/>
    <n v="54"/>
    <n v="1.6950980747562434"/>
    <b v="0"/>
    <n v="0.85351377771094117"/>
    <b v="0"/>
    <n v="2032262.93"/>
    <x v="0"/>
    <n v="54"/>
  </r>
  <r>
    <n v="2997"/>
    <s v="MUJER"/>
    <n v="89567"/>
    <s v="ASALARIADO"/>
    <s v="SECTOR PUBLICO"/>
    <s v="SI"/>
    <s v="NO"/>
    <x v="0"/>
    <n v="34"/>
    <n v="-0.70032749552965301"/>
    <b v="0"/>
    <n v="-0.55799282383180893"/>
    <b v="0"/>
    <n v="89567"/>
    <x v="0"/>
    <n v="34"/>
  </r>
  <r>
    <n v="2998"/>
    <s v="HOMBRE"/>
    <n v="316965"/>
    <s v="ASALARIADO"/>
    <s v="SECTOR PRIVADO"/>
    <s v="SI"/>
    <s v="NO"/>
    <x v="0"/>
    <n v="25"/>
    <n v="-0.41993622306125794"/>
    <b v="0"/>
    <n v="-1.1931707945260464"/>
    <b v="0"/>
    <n v="316965"/>
    <x v="0"/>
    <n v="25"/>
  </r>
  <r>
    <n v="2999"/>
    <s v="MUJER"/>
    <n v="347135"/>
    <s v="ASEGURADO VOLUNTARIO"/>
    <s v="SECTOR PRIVADO"/>
    <s v="SI"/>
    <s v="SI"/>
    <x v="0"/>
    <n v="63"/>
    <n v="-0.38273534754620731"/>
    <b v="0"/>
    <n v="1.4886917484051787"/>
    <b v="0"/>
    <n v="347135"/>
    <x v="2"/>
    <n v="63"/>
  </r>
  <r>
    <n v="3000"/>
    <s v="MUJER"/>
    <n v="1501649.3"/>
    <s v="ASALARIADO"/>
    <s v="SECTOR PRIVADO"/>
    <s v="SI"/>
    <s v="SI"/>
    <x v="0"/>
    <n v="35"/>
    <n v="1.0408292117725135"/>
    <b v="0"/>
    <n v="-0.48741749375467142"/>
    <b v="0"/>
    <n v="1501649.3"/>
    <x v="0"/>
    <n v="35"/>
  </r>
  <r>
    <n v="3001"/>
    <s v="HOMBRE"/>
    <n v="302470"/>
    <s v="TRABAJADOR INDEPENDIENTE"/>
    <s v="SECTOR PRIVADO"/>
    <s v="SI"/>
    <s v="NO"/>
    <x v="0"/>
    <n v="61"/>
    <n v="-0.43780916607056047"/>
    <b v="0"/>
    <n v="1.3475410882509038"/>
    <b v="0"/>
    <n v="302470"/>
    <x v="3"/>
    <n v="61"/>
  </r>
  <r>
    <n v="3002"/>
    <s v="MUJER"/>
    <n v="477140"/>
    <s v="ASALARIADO"/>
    <s v="SECTOR PUBLICO"/>
    <s v="SI"/>
    <s v="NO"/>
    <x v="0"/>
    <n v="48"/>
    <n v="-0.2224337293382472"/>
    <b v="0"/>
    <n v="0.43006179724811616"/>
    <b v="0"/>
    <n v="477140"/>
    <x v="0"/>
    <n v="48"/>
  </r>
  <r>
    <n v="3003"/>
    <s v="HOMBRE"/>
    <n v="1194392"/>
    <s v="ASALARIADO"/>
    <s v="SECTOR PRIVADO"/>
    <s v="SI"/>
    <s v="NO"/>
    <x v="0"/>
    <n v="28"/>
    <n v="0.66196807261472224"/>
    <b v="0"/>
    <n v="-0.98144480429463388"/>
    <b v="0"/>
    <n v="1194392"/>
    <x v="0"/>
    <n v="28"/>
  </r>
  <r>
    <n v="3004"/>
    <s v="MUJER"/>
    <n v="1876023.5"/>
    <s v="ASALARIADO"/>
    <s v="SECTOR PUBLICO"/>
    <s v="SI"/>
    <s v="NO"/>
    <x v="0"/>
    <n v="46"/>
    <n v="1.5024483039252039"/>
    <b v="0"/>
    <n v="0.28891113709384114"/>
    <b v="0"/>
    <n v="1876023.5"/>
    <x v="0"/>
    <n v="46"/>
  </r>
  <r>
    <n v="3005"/>
    <s v="MUJER"/>
    <n v="582000"/>
    <s v="ASALARIADO"/>
    <s v="SECTOR PRIVADO"/>
    <s v="SI"/>
    <s v="NO"/>
    <x v="0"/>
    <n v="23"/>
    <n v="-9.3136950865983087E-2"/>
    <b v="0"/>
    <n v="-1.3343214546803215"/>
    <b v="0"/>
    <n v="582000"/>
    <x v="0"/>
    <n v="23"/>
  </r>
  <r>
    <n v="3006"/>
    <s v="MUJER"/>
    <n v="627691"/>
    <s v="ASALARIADO"/>
    <s v="SECTOR PUBLICO"/>
    <s v="SI"/>
    <s v="NO"/>
    <x v="0"/>
    <n v="41"/>
    <n v="-3.6798031304890011E-2"/>
    <b v="0"/>
    <n v="-6.3965513291846368E-2"/>
    <b v="0"/>
    <n v="627691"/>
    <x v="0"/>
    <n v="41"/>
  </r>
  <r>
    <n v="3007"/>
    <s v="HOMBRE"/>
    <n v="297046"/>
    <s v="ASEGURADO VOLUNTARIO"/>
    <s v="SECTOR PRIVADO"/>
    <s v="SI"/>
    <s v="NO"/>
    <x v="0"/>
    <n v="59"/>
    <n v="-0.44449718558642509"/>
    <b v="0"/>
    <n v="1.2063904280966287"/>
    <b v="0"/>
    <n v="297046"/>
    <x v="2"/>
    <n v="59"/>
  </r>
  <r>
    <n v="3008"/>
    <s v="MUJER"/>
    <n v="944226"/>
    <s v="ASALARIADO"/>
    <s v="SECTOR PUBLICO"/>
    <s v="SI"/>
    <s v="NO"/>
    <x v="1"/>
    <n v="40"/>
    <n v="0.35350290111660648"/>
    <b v="0"/>
    <n v="-0.13454084336898386"/>
    <b v="0"/>
    <n v="944226"/>
    <x v="0"/>
    <n v="40"/>
  </r>
  <r>
    <n v="3009"/>
    <s v="MUJER"/>
    <n v="5249730"/>
    <s v="ASALARIADO"/>
    <s v="SECTOR PUBLICO"/>
    <s v="SI"/>
    <s v="NO"/>
    <x v="0"/>
    <n v="63"/>
    <n v="5.662369932391135"/>
    <b v="1"/>
    <n v="1.4886917484051787"/>
    <b v="0"/>
    <n v="5249730"/>
    <x v="0"/>
    <n v="63"/>
  </r>
  <r>
    <n v="3010"/>
    <s v="MUJER"/>
    <n v="737925"/>
    <s v="ASALARIADO"/>
    <s v="SECTOR PRIVADO"/>
    <s v="SI"/>
    <s v="NO"/>
    <x v="0"/>
    <n v="51"/>
    <n v="9.9125114585931678E-2"/>
    <b v="0"/>
    <n v="0.64178778747952869"/>
    <b v="0"/>
    <n v="737925"/>
    <x v="0"/>
    <n v="51"/>
  </r>
  <r>
    <n v="3011"/>
    <s v="MUJER"/>
    <n v="700000"/>
    <s v="ASALARIADO"/>
    <s v="SECTOR PRIVADO"/>
    <s v="SI"/>
    <s v="NO"/>
    <x v="0"/>
    <n v="27"/>
    <n v="5.2361998778563602E-2"/>
    <b v="0"/>
    <n v="-1.0520201343717714"/>
    <b v="0"/>
    <n v="700000"/>
    <x v="0"/>
    <n v="27"/>
  </r>
  <r>
    <n v="3012"/>
    <s v="HOMBRE"/>
    <n v="278030"/>
    <s v="CONVENIOS ESPECIALES DE TRABAJADORES INDEPENDIENTES"/>
    <s v="SECTOR PRIVADO"/>
    <s v="SI"/>
    <s v="NO"/>
    <x v="0"/>
    <n v="42"/>
    <n v="-0.46794471123422759"/>
    <b v="0"/>
    <n v="6.6098167852911317E-3"/>
    <b v="0"/>
    <n v="278030"/>
    <x v="4"/>
    <n v="42"/>
  </r>
  <r>
    <n v="3013"/>
    <s v="HOMBRE"/>
    <n v="398401.34"/>
    <s v="ASALARIADO"/>
    <s v="SECTOR PRIVADO"/>
    <s v="SI"/>
    <s v="NO"/>
    <x v="0"/>
    <n v="38"/>
    <n v="-0.31952179990112073"/>
    <b v="0"/>
    <n v="-0.27569150352325889"/>
    <b v="0"/>
    <n v="398401.34"/>
    <x v="0"/>
    <n v="38"/>
  </r>
  <r>
    <n v="3014"/>
    <s v="HOMBRE"/>
    <n v="361529.4"/>
    <s v="ASALARIADO"/>
    <s v="SECTOR PRIVADO"/>
    <s v="SI"/>
    <s v="NO"/>
    <x v="0"/>
    <n v="32"/>
    <n v="-0.36498644855668638"/>
    <b v="0"/>
    <n v="-0.69914348398608395"/>
    <b v="0"/>
    <n v="361529.4"/>
    <x v="0"/>
    <n v="32"/>
  </r>
  <r>
    <n v="3015"/>
    <s v="HOMBRE"/>
    <n v="2399594.0699999998"/>
    <s v="ASALARIADO"/>
    <s v="SECTOR PRIVADO"/>
    <s v="SI"/>
    <s v="NO"/>
    <x v="0"/>
    <n v="44"/>
    <n v="2.148032778499751"/>
    <b v="1"/>
    <n v="0.14776047693956615"/>
    <b v="0"/>
    <n v="2399594.0699999998"/>
    <x v="0"/>
    <n v="44"/>
  </r>
  <r>
    <n v="3016"/>
    <s v="MUJER"/>
    <n v="610142"/>
    <s v="TRABAJADOR INDEPENDIENTE"/>
    <s v="SECTOR PRIVADO"/>
    <s v="SI"/>
    <s v="NO"/>
    <x v="0"/>
    <n v="46"/>
    <n v="-5.8436684417704839E-2"/>
    <b v="0"/>
    <n v="0.28891113709384114"/>
    <b v="0"/>
    <n v="610142"/>
    <x v="3"/>
    <n v="46"/>
  </r>
  <r>
    <n v="3017"/>
    <s v="HOMBRE"/>
    <n v="1465627.44"/>
    <s v="PENSIONADOS EN SU PROPIO SISTEMA"/>
    <s v="SECTOR PUBLICO"/>
    <s v="SI"/>
    <s v="NO"/>
    <x v="0"/>
    <n v="61"/>
    <n v="0.99641274741452279"/>
    <b v="0"/>
    <n v="1.3475410882509038"/>
    <b v="0"/>
    <n v="1465627.44"/>
    <x v="1"/>
    <n v="61"/>
  </r>
  <r>
    <n v="3018"/>
    <s v="HOMBRE"/>
    <n v="298500"/>
    <s v="ASEGURADO VOLUNTARIO"/>
    <s v="SECTOR PRIVADO"/>
    <s v="SI"/>
    <s v="SI"/>
    <x v="0"/>
    <n v="27"/>
    <n v="-0.44270434259673719"/>
    <b v="0"/>
    <n v="-1.0520201343717714"/>
    <b v="0"/>
    <n v="298500"/>
    <x v="2"/>
    <n v="27"/>
  </r>
  <r>
    <n v="3019"/>
    <s v="HOMBRE"/>
    <n v="278030"/>
    <s v="CONVENIOS ESPECIALES DE TRABAJADORES INDEPENDIENTES"/>
    <s v="SECTOR PRIVADO"/>
    <s v="SI"/>
    <s v="NO"/>
    <x v="0"/>
    <n v="50"/>
    <n v="-0.46794471123422759"/>
    <b v="0"/>
    <n v="0.57121245740239113"/>
    <b v="0"/>
    <n v="278030"/>
    <x v="4"/>
    <n v="50"/>
  </r>
  <r>
    <n v="3020"/>
    <s v="MUJER"/>
    <n v="1921928.32"/>
    <s v="ASALARIADO"/>
    <s v="SECTOR PUBLICO"/>
    <s v="SI"/>
    <s v="NO"/>
    <x v="0"/>
    <n v="51"/>
    <n v="1.5590508725152208"/>
    <b v="0"/>
    <n v="0.64178778747952869"/>
    <b v="0"/>
    <n v="1921928.32"/>
    <x v="0"/>
    <n v="51"/>
  </r>
  <r>
    <n v="3021"/>
    <s v="HOMBRE"/>
    <n v="639148"/>
    <s v="ASEGURADO VOLUNTARIO"/>
    <s v="SECTOR PRIVADO"/>
    <s v="SI"/>
    <s v="SI"/>
    <x v="0"/>
    <n v="79"/>
    <n v="-2.267106972796144E-2"/>
    <b v="0"/>
    <n v="2.6178970296393786"/>
    <b v="1"/>
    <n v="639148"/>
    <x v="2"/>
    <n v="79"/>
  </r>
  <r>
    <n v="3022"/>
    <s v="MUJER"/>
    <n v="322866"/>
    <s v="ASALARIADO"/>
    <s v="SECTOR PRIVADO"/>
    <s v="SI"/>
    <s v="NO"/>
    <x v="0"/>
    <n v="19"/>
    <n v="-0.41266004253708444"/>
    <b v="0"/>
    <n v="-1.6166227749888715"/>
    <b v="0"/>
    <n v="322866"/>
    <x v="0"/>
    <n v="19"/>
  </r>
  <r>
    <n v="3023"/>
    <s v="HOMBRE"/>
    <n v="405002.33"/>
    <s v="ASALARIADO"/>
    <s v="SECTOR PUBLICO"/>
    <s v="SI"/>
    <s v="NO"/>
    <x v="0"/>
    <n v="47"/>
    <n v="-0.31138250234506859"/>
    <b v="0"/>
    <n v="0.35948646717097865"/>
    <b v="0"/>
    <n v="405002.33"/>
    <x v="0"/>
    <n v="47"/>
  </r>
  <r>
    <n v="3024"/>
    <s v="HOMBRE"/>
    <n v="297046"/>
    <s v="ASEGURADO VOLUNTARIO"/>
    <s v="SECTOR PRIVADO"/>
    <s v="SI"/>
    <s v="NO"/>
    <x v="0"/>
    <n v="64"/>
    <n v="-0.44449718558642509"/>
    <b v="0"/>
    <n v="1.5592670784823162"/>
    <b v="0"/>
    <n v="297046"/>
    <x v="2"/>
    <n v="64"/>
  </r>
  <r>
    <n v="3025"/>
    <s v="MUJER"/>
    <n v="651333.19999999995"/>
    <s v="ASALARIADO"/>
    <s v="SECTOR PUBLICO"/>
    <s v="SI"/>
    <s v="NO"/>
    <x v="0"/>
    <n v="36"/>
    <n v="-7.6462070058536148E-3"/>
    <b v="0"/>
    <n v="-0.41684216367753391"/>
    <b v="0"/>
    <n v="651333.19999999995"/>
    <x v="0"/>
    <n v="36"/>
  </r>
  <r>
    <n v="3026"/>
    <s v="HOMBRE"/>
    <n v="577384"/>
    <s v="ASALARIADO"/>
    <s v="SECTOR PRIVADO"/>
    <s v="SI"/>
    <s v="NO"/>
    <x v="0"/>
    <n v="41"/>
    <n v="-9.8828672489366373E-2"/>
    <b v="0"/>
    <n v="-6.3965513291846368E-2"/>
    <b v="0"/>
    <n v="577384"/>
    <x v="0"/>
    <n v="41"/>
  </r>
  <r>
    <n v="3027"/>
    <s v="MUJER"/>
    <n v="1207004.3999999999"/>
    <s v="ASALARIADO"/>
    <s v="SECTOR PUBLICO"/>
    <s v="SI"/>
    <s v="NO"/>
    <x v="0"/>
    <n v="45"/>
    <n v="0.6775196908562211"/>
    <b v="0"/>
    <n v="0.21833580701670366"/>
    <b v="0"/>
    <n v="1207004.3999999999"/>
    <x v="0"/>
    <n v="45"/>
  </r>
  <r>
    <n v="3028"/>
    <s v="HOMBRE"/>
    <n v="355880"/>
    <s v="ASALARIADO"/>
    <s v="SECTOR PRIVADO"/>
    <s v="SI"/>
    <s v="NO"/>
    <x v="0"/>
    <n v="41"/>
    <n v="-0.371952395727211"/>
    <b v="0"/>
    <n v="-6.3965513291846368E-2"/>
    <b v="0"/>
    <n v="355880"/>
    <x v="0"/>
    <n v="41"/>
  </r>
  <r>
    <n v="3029"/>
    <s v="MUJER"/>
    <n v="278030"/>
    <s v="CONVENIOS ESPECIALES DE TRABAJADORES INDEPENDIENTES"/>
    <s v="SECTOR PRIVADO"/>
    <s v="SI"/>
    <s v="NO"/>
    <x v="0"/>
    <n v="40"/>
    <n v="-0.46794471123422759"/>
    <b v="0"/>
    <n v="-0.13454084336898386"/>
    <b v="0"/>
    <n v="278030"/>
    <x v="4"/>
    <n v="40"/>
  </r>
  <r>
    <n v="3030"/>
    <s v="HOMBRE"/>
    <n v="156631.5"/>
    <s v="PENSIONADOS EN SU PROPIO SISTEMA"/>
    <s v="SECTOR PUBLICO"/>
    <s v="SI"/>
    <s v="NO"/>
    <x v="0"/>
    <n v="91"/>
    <n v="-0.61763415393273191"/>
    <b v="0"/>
    <n v="3.464800990565029"/>
    <b v="1"/>
    <n v="156631.5"/>
    <x v="1"/>
    <n v="91"/>
  </r>
  <r>
    <n v="3031"/>
    <s v="HOMBRE"/>
    <n v="341207"/>
    <s v="ASALARIADO"/>
    <s v="SECTOR PRIVADO"/>
    <s v="SI"/>
    <s v="NO"/>
    <x v="1"/>
    <n v="38"/>
    <n v="-0.39004482020292658"/>
    <b v="0"/>
    <n v="-0.27569150352325889"/>
    <b v="0"/>
    <n v="341207"/>
    <x v="0"/>
    <n v="38"/>
  </r>
  <r>
    <n v="3032"/>
    <s v="MUJER"/>
    <n v="1517417.52"/>
    <s v="ASALARIADO"/>
    <s v="SECTOR PUBLICO"/>
    <s v="SI"/>
    <s v="NO"/>
    <x v="0"/>
    <n v="42"/>
    <n v="1.0602720884484809"/>
    <b v="0"/>
    <n v="6.6098167852911317E-3"/>
    <b v="0"/>
    <n v="1517417.52"/>
    <x v="0"/>
    <n v="42"/>
  </r>
  <r>
    <n v="3033"/>
    <s v="HOMBRE"/>
    <n v="292945.2"/>
    <s v="ASALARIADO"/>
    <s v="SECTOR PRIVADO"/>
    <s v="SI"/>
    <s v="NO"/>
    <x v="0"/>
    <n v="47"/>
    <n v="-0.44955364399915693"/>
    <b v="0"/>
    <n v="0.35948646717097865"/>
    <b v="0"/>
    <n v="292945.2"/>
    <x v="0"/>
    <n v="47"/>
  </r>
  <r>
    <n v="3034"/>
    <s v="HOMBRE"/>
    <n v="514062"/>
    <s v="TRABAJADOR INDEPENDIENTE"/>
    <s v="SECTOR PRIVADO"/>
    <s v="SI"/>
    <s v="NO"/>
    <x v="1"/>
    <n v="45"/>
    <n v="-0.17690735460285778"/>
    <b v="0"/>
    <n v="0.21833580701670366"/>
    <b v="0"/>
    <n v="514062"/>
    <x v="3"/>
    <n v="45"/>
  </r>
  <r>
    <n v="3035"/>
    <s v="MUJER"/>
    <n v="192657.4"/>
    <s v="ASALARIADO"/>
    <s v="SECTOR PUBLICO"/>
    <s v="SI"/>
    <s v="NO"/>
    <x v="0"/>
    <n v="36"/>
    <n v="-0.57321270808527869"/>
    <b v="0"/>
    <n v="-0.41684216367753391"/>
    <b v="0"/>
    <n v="192657.4"/>
    <x v="0"/>
    <n v="36"/>
  </r>
  <r>
    <n v="3036"/>
    <s v="HOMBRE"/>
    <n v="331181"/>
    <s v="ASEGURADO VOLUNTARIO"/>
    <s v="SECTOR PRIVADO"/>
    <s v="SI"/>
    <s v="NO"/>
    <x v="0"/>
    <n v="41"/>
    <n v="-0.40240729875492848"/>
    <b v="0"/>
    <n v="-6.3965513291846368E-2"/>
    <b v="0"/>
    <n v="331181"/>
    <x v="2"/>
    <n v="41"/>
  </r>
  <r>
    <n v="3037"/>
    <s v="HOMBRE"/>
    <n v="1346208.75"/>
    <s v="ASALARIADO"/>
    <s v="SECTOR PRIVADO"/>
    <s v="SI"/>
    <s v="NO"/>
    <x v="0"/>
    <n v="38"/>
    <n v="0.84916449349140644"/>
    <b v="0"/>
    <n v="-0.27569150352325889"/>
    <b v="0"/>
    <n v="1346208.75"/>
    <x v="0"/>
    <n v="38"/>
  </r>
  <r>
    <n v="3038"/>
    <s v="HOMBRE"/>
    <n v="639143"/>
    <s v="CONVENIOS ESPECIALES DE ASEGURADOS VOLUNTARIOS"/>
    <s v="SECTOR PRIVADO"/>
    <s v="SI"/>
    <s v="SI"/>
    <x v="0"/>
    <n v="75"/>
    <n v="-2.2677234937692144E-2"/>
    <b v="0"/>
    <n v="2.3355957093308288"/>
    <b v="1"/>
    <n v="639143"/>
    <x v="5"/>
    <n v="75"/>
  </r>
  <r>
    <n v="3039"/>
    <s v="MUJER"/>
    <n v="545338.75"/>
    <s v="ASALARIADO"/>
    <s v="SECTOR PUBLICO"/>
    <s v="SI"/>
    <s v="NO"/>
    <x v="0"/>
    <n v="27"/>
    <n v="-0.13834180991391645"/>
    <b v="0"/>
    <n v="-1.0520201343717714"/>
    <b v="0"/>
    <n v="545338.75"/>
    <x v="0"/>
    <n v="27"/>
  </r>
  <r>
    <n v="3040"/>
    <s v="HOMBRE"/>
    <n v="396543.85"/>
    <s v="ASALARIADO"/>
    <s v="SECTOR PRIVADO"/>
    <s v="SI"/>
    <s v="NO"/>
    <x v="0"/>
    <n v="27"/>
    <n v="-0.32181216298565679"/>
    <b v="0"/>
    <n v="-1.0520201343717714"/>
    <b v="0"/>
    <n v="396543.85"/>
    <x v="0"/>
    <n v="27"/>
  </r>
  <r>
    <n v="3041"/>
    <s v="MUJER"/>
    <n v="941448"/>
    <s v="ASALARIADO"/>
    <s v="SECTOR PUBLICO"/>
    <s v="SI"/>
    <s v="NO"/>
    <x v="0"/>
    <n v="27"/>
    <n v="0.3500775105902289"/>
    <b v="0"/>
    <n v="-1.0520201343717714"/>
    <b v="0"/>
    <n v="941448"/>
    <x v="0"/>
    <n v="27"/>
  </r>
  <r>
    <n v="3042"/>
    <s v="MUJER"/>
    <n v="929129"/>
    <s v="ASALARIADO"/>
    <s v="SECTOR PUBLICO"/>
    <s v="SI"/>
    <s v="NO"/>
    <x v="0"/>
    <n v="38"/>
    <n v="0.33488766685572746"/>
    <b v="0"/>
    <n v="-0.27569150352325889"/>
    <b v="0"/>
    <n v="929129"/>
    <x v="0"/>
    <n v="38"/>
  </r>
  <r>
    <n v="3043"/>
    <s v="HOMBRE"/>
    <n v="352881"/>
    <s v="ASEGURADO VOLUNTARIO"/>
    <s v="SECTOR PRIVADO"/>
    <s v="SI"/>
    <s v="SI"/>
    <x v="0"/>
    <n v="57"/>
    <n v="-0.37565028852368554"/>
    <b v="0"/>
    <n v="1.0652397679423538"/>
    <b v="0"/>
    <n v="352881"/>
    <x v="2"/>
    <n v="57"/>
  </r>
  <r>
    <n v="3044"/>
    <s v="HOMBRE"/>
    <n v="340369.08"/>
    <s v="ASALARIADO"/>
    <s v="SECTOR PRIVADO"/>
    <s v="SI"/>
    <s v="NO"/>
    <x v="0"/>
    <n v="29"/>
    <n v="-0.39107801071043635"/>
    <b v="0"/>
    <n v="-0.91086947421749642"/>
    <b v="0"/>
    <n v="340369.08"/>
    <x v="0"/>
    <n v="29"/>
  </r>
  <r>
    <n v="3045"/>
    <s v="HOMBRE"/>
    <n v="358468"/>
    <s v="ASALARIADO"/>
    <s v="SECTOR PRIVADO"/>
    <s v="SI"/>
    <s v="NO"/>
    <x v="0"/>
    <n v="42"/>
    <n v="-0.36876128317060008"/>
    <b v="0"/>
    <n v="6.6098167852911317E-3"/>
    <b v="0"/>
    <n v="358468"/>
    <x v="0"/>
    <n v="42"/>
  </r>
  <r>
    <n v="3046"/>
    <s v="HOMBRE"/>
    <n v="814688"/>
    <s v="ASALARIADO"/>
    <s v="SECTOR PRIVADO"/>
    <s v="SI"/>
    <s v="NO"/>
    <x v="0"/>
    <n v="36"/>
    <n v="0.19377711349749385"/>
    <b v="0"/>
    <n v="-0.41684216367753391"/>
    <b v="0"/>
    <n v="814688"/>
    <x v="0"/>
    <n v="36"/>
  </r>
  <r>
    <n v="3047"/>
    <s v="MUJER"/>
    <n v="358640"/>
    <s v="ASEGURADO VOLUNTARIO"/>
    <s v="SECTOR PRIVADO"/>
    <s v="SI"/>
    <s v="SI"/>
    <x v="0"/>
    <n v="67"/>
    <n v="-0.36854919995586399"/>
    <b v="0"/>
    <n v="1.7709930687137287"/>
    <b v="0"/>
    <n v="358640"/>
    <x v="2"/>
    <n v="67"/>
  </r>
  <r>
    <n v="3048"/>
    <s v="MUJER"/>
    <n v="1324052"/>
    <s v="ASALARIADO"/>
    <s v="SECTOR PUBLICO"/>
    <s v="SI"/>
    <s v="NO"/>
    <x v="1"/>
    <n v="43"/>
    <n v="0.82184429135126402"/>
    <b v="0"/>
    <n v="7.7185146862428639E-2"/>
    <b v="0"/>
    <n v="1324052"/>
    <x v="0"/>
    <n v="43"/>
  </r>
  <r>
    <n v="3049"/>
    <s v="HOMBRE"/>
    <n v="298018"/>
    <s v="ASEGURADO VOLUNTARIO"/>
    <s v="SECTOR PRIVADO"/>
    <s v="SI"/>
    <s v="NO"/>
    <x v="0"/>
    <n v="29"/>
    <n v="-0.44329866881477681"/>
    <b v="0"/>
    <n v="-0.91086947421749642"/>
    <b v="0"/>
    <n v="298018"/>
    <x v="2"/>
    <n v="29"/>
  </r>
  <r>
    <n v="3050"/>
    <s v="HOMBRE"/>
    <n v="316030"/>
    <s v="ASALARIADO"/>
    <s v="SECTOR PRIVADO"/>
    <s v="SI"/>
    <s v="NO"/>
    <x v="0"/>
    <n v="52"/>
    <n v="-0.42108911728089904"/>
    <b v="0"/>
    <n v="0.71236311755666615"/>
    <b v="0"/>
    <n v="316030"/>
    <x v="0"/>
    <n v="52"/>
  </r>
  <r>
    <n v="3051"/>
    <s v="HOMBRE"/>
    <n v="304299.8"/>
    <s v="PENSIONADOS EN SU PROPIO SISTEMA"/>
    <s v="SECTOR PUBLICO"/>
    <s v="SI"/>
    <s v="NO"/>
    <x v="0"/>
    <n v="55"/>
    <n v="-0.43555294591751315"/>
    <b v="0"/>
    <n v="0.92408910778807873"/>
    <b v="0"/>
    <n v="304299.8"/>
    <x v="1"/>
    <n v="55"/>
  </r>
  <r>
    <n v="3052"/>
    <s v="MUJER"/>
    <n v="297046"/>
    <s v="ASEGURADO VOLUNTARIO"/>
    <s v="SECTOR PRIVADO"/>
    <s v="SI"/>
    <s v="NO"/>
    <x v="1"/>
    <n v="36"/>
    <n v="-0.44449718558642509"/>
    <b v="0"/>
    <n v="-0.41684216367753391"/>
    <b v="0"/>
    <n v="297046"/>
    <x v="2"/>
    <n v="36"/>
  </r>
  <r>
    <n v="3053"/>
    <s v="HOMBRE"/>
    <n v="106560"/>
    <s v="ASALARIADO"/>
    <s v="SECTOR PRIVADO"/>
    <s v="SI"/>
    <s v="NO"/>
    <x v="0"/>
    <n v="47"/>
    <n v="-0.67937441373889218"/>
    <b v="0"/>
    <n v="0.35948646717097865"/>
    <b v="0"/>
    <n v="106560"/>
    <x v="0"/>
    <n v="47"/>
  </r>
  <r>
    <n v="3054"/>
    <s v="MUJER"/>
    <n v="407609"/>
    <s v="TRABAJADOR INDEPENDIENTE"/>
    <s v="SECTOR PRIVADO"/>
    <s v="SI"/>
    <s v="NO"/>
    <x v="0"/>
    <n v="59"/>
    <n v="-0.30816836889532329"/>
    <b v="0"/>
    <n v="1.2063904280966287"/>
    <b v="0"/>
    <n v="407609"/>
    <x v="3"/>
    <n v="59"/>
  </r>
  <r>
    <n v="3055"/>
    <s v="HOMBRE"/>
    <n v="639148"/>
    <s v="TRABAJADOR INDEPENDIENTE"/>
    <s v="SECTOR PRIVADO"/>
    <s v="SI"/>
    <s v="NO"/>
    <x v="0"/>
    <n v="53"/>
    <n v="-2.267106972796144E-2"/>
    <b v="0"/>
    <n v="0.78293844763380371"/>
    <b v="0"/>
    <n v="639148"/>
    <x v="3"/>
    <n v="53"/>
  </r>
  <r>
    <n v="3056"/>
    <s v="HOMBRE"/>
    <n v="405063"/>
    <s v="TRABAJADOR INDEPENDIENTE"/>
    <s v="SECTOR PRIVADO"/>
    <s v="SI"/>
    <s v="NO"/>
    <x v="1"/>
    <n v="42"/>
    <n v="-0.31130769369019629"/>
    <b v="0"/>
    <n v="6.6098167852911317E-3"/>
    <b v="0"/>
    <n v="405063"/>
    <x v="3"/>
    <n v="42"/>
  </r>
  <r>
    <n v="3057"/>
    <s v="MUJER"/>
    <n v="1828114.74"/>
    <s v="ASALARIADO"/>
    <s v="SECTOR PUBLICO"/>
    <s v="SI"/>
    <s v="NO"/>
    <x v="0"/>
    <n v="33"/>
    <n v="1.4433747932576388"/>
    <b v="0"/>
    <n v="-0.62856815390894638"/>
    <b v="0"/>
    <n v="1828114.74"/>
    <x v="0"/>
    <n v="33"/>
  </r>
  <r>
    <n v="3058"/>
    <s v="MUJER"/>
    <n v="383625"/>
    <s v="ASALARIADO"/>
    <s v="SECTOR PRIVADO"/>
    <s v="SI"/>
    <s v="NO"/>
    <x v="0"/>
    <n v="26"/>
    <n v="-0.33774164693155045"/>
    <b v="0"/>
    <n v="-1.1225954644489089"/>
    <b v="0"/>
    <n v="383625"/>
    <x v="0"/>
    <n v="26"/>
  </r>
  <r>
    <n v="3059"/>
    <s v="HOMBRE"/>
    <n v="278030"/>
    <s v="CONVENIOS ESPECIALES DE TRABAJADORES INDEPENDIENTES"/>
    <s v="SECTOR PRIVADO"/>
    <s v="SI"/>
    <s v="NO"/>
    <x v="0"/>
    <n v="26"/>
    <n v="-0.46794471123422759"/>
    <b v="0"/>
    <n v="-1.1225954644489089"/>
    <b v="0"/>
    <n v="278030"/>
    <x v="4"/>
    <n v="26"/>
  </r>
  <r>
    <n v="3060"/>
    <s v="MUJER"/>
    <n v="381783.6"/>
    <s v="ASALARIADO"/>
    <s v="SECTOR PRIVADO"/>
    <s v="SI"/>
    <s v="NO"/>
    <x v="0"/>
    <n v="31"/>
    <n v="-0.34001217037117309"/>
    <b v="0"/>
    <n v="-0.7697188140632214"/>
    <b v="0"/>
    <n v="381783.6"/>
    <x v="0"/>
    <n v="31"/>
  </r>
  <r>
    <n v="3061"/>
    <s v="MUJER"/>
    <n v="485000"/>
    <s v="ASALARIADO"/>
    <s v="SECTOR PRIVADO"/>
    <s v="SI"/>
    <s v="NO"/>
    <x v="0"/>
    <n v="39"/>
    <n v="-0.21274201964158501"/>
    <b v="0"/>
    <n v="-0.20511617344612137"/>
    <b v="0"/>
    <n v="485000"/>
    <x v="0"/>
    <n v="39"/>
  </r>
  <r>
    <n v="3062"/>
    <s v="HOMBRE"/>
    <n v="301566"/>
    <s v="TRABAJADOR INDEPENDIENTE"/>
    <s v="SECTOR PRIVADO"/>
    <s v="SI"/>
    <s v="NO"/>
    <x v="1"/>
    <n v="28"/>
    <n v="-0.43892383598987128"/>
    <b v="0"/>
    <n v="-0.98144480429463388"/>
    <b v="0"/>
    <n v="301566"/>
    <x v="3"/>
    <n v="28"/>
  </r>
  <r>
    <n v="3063"/>
    <s v="HOMBRE"/>
    <n v="1492800.6"/>
    <s v="ASALARIADO"/>
    <s v="SECTOR PUBLICO"/>
    <s v="SI"/>
    <s v="NO"/>
    <x v="0"/>
    <n v="37"/>
    <n v="1.0299183935037026"/>
    <b v="0"/>
    <n v="-0.3462668336003964"/>
    <b v="0"/>
    <n v="1492800.6"/>
    <x v="0"/>
    <n v="37"/>
  </r>
  <r>
    <n v="3064"/>
    <s v="MUJER"/>
    <n v="749840"/>
    <s v="ASALARIADO"/>
    <s v="SECTOR PRIVADO"/>
    <s v="SI"/>
    <s v="NO"/>
    <x v="0"/>
    <n v="23"/>
    <n v="0.11381680937419247"/>
    <b v="0"/>
    <n v="-1.3343214546803215"/>
    <b v="0"/>
    <n v="749840"/>
    <x v="0"/>
    <n v="23"/>
  </r>
  <r>
    <n v="3065"/>
    <s v="MUJER"/>
    <n v="371527"/>
    <s v="ASALARIADO"/>
    <s v="SECTOR PRIVADO"/>
    <s v="SI"/>
    <s v="NO"/>
    <x v="0"/>
    <n v="35"/>
    <n v="-0.35265898839595489"/>
    <b v="0"/>
    <n v="-0.48741749375467142"/>
    <b v="0"/>
    <n v="371527"/>
    <x v="0"/>
    <n v="35"/>
  </r>
  <r>
    <n v="3066"/>
    <s v="MUJER"/>
    <n v="297044"/>
    <s v="ASEGURADO VOLUNTARIO"/>
    <s v="SECTOR PRIVADO"/>
    <s v="SI"/>
    <s v="SI"/>
    <x v="1"/>
    <n v="33"/>
    <n v="-0.44449965167031735"/>
    <b v="0"/>
    <n v="-0.62856815390894638"/>
    <b v="0"/>
    <n v="297044"/>
    <x v="2"/>
    <n v="33"/>
  </r>
  <r>
    <n v="3067"/>
    <s v="MUJER"/>
    <n v="1498971"/>
    <s v="ASALARIADO"/>
    <s v="SECTOR PUBLICO"/>
    <s v="SI"/>
    <s v="NO"/>
    <x v="1"/>
    <n v="42"/>
    <n v="1.0375267555281662"/>
    <b v="0"/>
    <n v="6.6098167852911317E-3"/>
    <b v="0"/>
    <n v="1498971"/>
    <x v="0"/>
    <n v="42"/>
  </r>
  <r>
    <n v="3068"/>
    <s v="HOMBRE"/>
    <n v="611409"/>
    <s v="TRABAJADOR INDEPENDIENTE"/>
    <s v="SECTOR PRIVADO"/>
    <s v="SI"/>
    <s v="NO"/>
    <x v="0"/>
    <n v="45"/>
    <n v="-5.6874420271945177E-2"/>
    <b v="0"/>
    <n v="0.21833580701670366"/>
    <b v="0"/>
    <n v="611409"/>
    <x v="3"/>
    <n v="45"/>
  </r>
  <r>
    <n v="3069"/>
    <s v="MUJER"/>
    <n v="390655"/>
    <s v="PENSIONADOS EN SU PROPIO SISTEMA"/>
    <s v="SECTOR PUBLICO"/>
    <s v="SI"/>
    <s v="NO"/>
    <x v="0"/>
    <n v="57"/>
    <n v="-0.32907336205018467"/>
    <b v="0"/>
    <n v="1.0652397679423538"/>
    <b v="0"/>
    <n v="390655"/>
    <x v="1"/>
    <n v="57"/>
  </r>
  <r>
    <n v="3070"/>
    <s v="HOMBRE"/>
    <n v="406358"/>
    <s v="TRABAJADOR INDEPENDIENTE"/>
    <s v="SECTOR PRIVADO"/>
    <s v="SI"/>
    <s v="SI"/>
    <x v="1"/>
    <n v="71"/>
    <n v="-0.3097109043699447"/>
    <b v="0"/>
    <n v="2.0532943890222786"/>
    <b v="1"/>
    <n v="406358"/>
    <x v="3"/>
    <n v="71"/>
  </r>
  <r>
    <n v="3071"/>
    <s v="MUJER"/>
    <n v="148986.9"/>
    <s v="ASALARIADO"/>
    <s v="SECTOR PUBLICO"/>
    <s v="SI"/>
    <s v="NO"/>
    <x v="0"/>
    <n v="28"/>
    <n v="-0.62706026639419543"/>
    <b v="0"/>
    <n v="-0.98144480429463388"/>
    <b v="0"/>
    <n v="148986.9"/>
    <x v="0"/>
    <n v="28"/>
  </r>
  <r>
    <n v="3072"/>
    <s v="MUJER"/>
    <n v="1044634.5"/>
    <s v="ASALARIADO"/>
    <s v="SECTOR PUBLICO"/>
    <s v="SI"/>
    <s v="NO"/>
    <x v="0"/>
    <n v="37"/>
    <n v="0.47731079336562737"/>
    <b v="0"/>
    <n v="-0.3462668336003964"/>
    <b v="0"/>
    <n v="1044634.5"/>
    <x v="0"/>
    <n v="37"/>
  </r>
  <r>
    <n v="3073"/>
    <s v="MUJER"/>
    <n v="377729.94"/>
    <s v="ASALARIADO"/>
    <s v="SECTOR PRIVADO"/>
    <s v="SI"/>
    <s v="NO"/>
    <x v="0"/>
    <n v="40"/>
    <n v="-0.34501050318656384"/>
    <b v="0"/>
    <n v="-0.13454084336898386"/>
    <b v="0"/>
    <n v="377729.94"/>
    <x v="0"/>
    <n v="40"/>
  </r>
  <r>
    <n v="3074"/>
    <s v="HOMBRE"/>
    <n v="75000"/>
    <s v="ASALARIADO"/>
    <s v="SECTOR PRIVADO"/>
    <s v="SI"/>
    <s v="NO"/>
    <x v="0"/>
    <n v="29"/>
    <n v="-0.71828921755907771"/>
    <b v="0"/>
    <n v="-0.91086947421749642"/>
    <b v="0"/>
    <n v="75000"/>
    <x v="0"/>
    <n v="29"/>
  </r>
  <r>
    <n v="3075"/>
    <s v="MUJER"/>
    <n v="341091"/>
    <s v="ASALARIADO"/>
    <s v="SECTOR PRIVADO"/>
    <s v="SI"/>
    <s v="NO"/>
    <x v="0"/>
    <n v="43"/>
    <n v="-0.39018785306867881"/>
    <b v="0"/>
    <n v="7.7185146862428639E-2"/>
    <b v="0"/>
    <n v="341091"/>
    <x v="0"/>
    <n v="43"/>
  </r>
  <r>
    <n v="3076"/>
    <s v="MUJER"/>
    <n v="297045"/>
    <s v="ASEGURADO VOLUNTARIO"/>
    <s v="SECTOR PRIVADO"/>
    <s v="SI"/>
    <s v="NO"/>
    <x v="0"/>
    <n v="54"/>
    <n v="-0.44449841862837125"/>
    <b v="0"/>
    <n v="0.85351377771094117"/>
    <b v="0"/>
    <n v="297045"/>
    <x v="2"/>
    <n v="54"/>
  </r>
  <r>
    <n v="3077"/>
    <s v="HOMBRE"/>
    <n v="300000"/>
    <s v="ASALARIADO"/>
    <s v="SECTOR PRIVADO"/>
    <s v="SI"/>
    <s v="SI"/>
    <x v="0"/>
    <n v="33"/>
    <n v="-0.44085477967752684"/>
    <b v="0"/>
    <n v="-0.62856815390894638"/>
    <b v="0"/>
    <n v="300000"/>
    <x v="0"/>
    <n v="33"/>
  </r>
  <r>
    <n v="3078"/>
    <s v="HOMBRE"/>
    <n v="488266.33"/>
    <s v="ASALARIADO"/>
    <s v="SECTOR PRIVADO"/>
    <s v="SI"/>
    <s v="NO"/>
    <x v="0"/>
    <n v="31"/>
    <n v="-0.2087144977416488"/>
    <b v="0"/>
    <n v="-0.7697188140632214"/>
    <b v="0"/>
    <n v="488266.33"/>
    <x v="0"/>
    <n v="31"/>
  </r>
  <r>
    <n v="3079"/>
    <s v="HOMBRE"/>
    <n v="278031"/>
    <s v="ASEGURADO VOLUNTARIO"/>
    <s v="SECTOR PRIVADO"/>
    <s v="NO"/>
    <s v="NO"/>
    <x v="1"/>
    <n v="47"/>
    <n v="-0.46794347819228149"/>
    <b v="0"/>
    <n v="0.35948646717097865"/>
    <b v="0"/>
    <n v="278031"/>
    <x v="2"/>
    <n v="47"/>
  </r>
  <r>
    <n v="3080"/>
    <s v="HOMBRE"/>
    <n v="705577.5"/>
    <s v="ASALARIADO"/>
    <s v="SECTOR PRIVADO"/>
    <s v="SI"/>
    <s v="NO"/>
    <x v="0"/>
    <n v="53"/>
    <n v="5.9239290233160713E-2"/>
    <b v="0"/>
    <n v="0.78293844763380371"/>
    <b v="0"/>
    <n v="705577.5"/>
    <x v="0"/>
    <n v="53"/>
  </r>
  <r>
    <n v="3081"/>
    <s v="HOMBRE"/>
    <n v="1291732"/>
    <s v="ASALARIADO"/>
    <s v="SECTOR PUBLICO"/>
    <s v="SI"/>
    <s v="NO"/>
    <x v="0"/>
    <n v="49"/>
    <n v="0.78199237565201185"/>
    <b v="0"/>
    <n v="0.50063712732525367"/>
    <b v="0"/>
    <n v="1291732"/>
    <x v="0"/>
    <n v="49"/>
  </r>
  <r>
    <n v="3082"/>
    <s v="HOMBRE"/>
    <n v="786256.75"/>
    <s v="ASALARIADO"/>
    <s v="SECTOR PUBLICO"/>
    <s v="SI"/>
    <s v="NO"/>
    <x v="0"/>
    <n v="26"/>
    <n v="0.15872018966629456"/>
    <b v="0"/>
    <n v="-1.1225954644489089"/>
    <b v="0"/>
    <n v="786256.75"/>
    <x v="0"/>
    <n v="26"/>
  </r>
  <r>
    <n v="3083"/>
    <s v="MUJER"/>
    <n v="385548"/>
    <s v="TRABAJADOR INDEPENDIENTE"/>
    <s v="SECTOR PRIVADO"/>
    <s v="SI"/>
    <s v="NO"/>
    <x v="1"/>
    <n v="37"/>
    <n v="-0.33537050726912276"/>
    <b v="0"/>
    <n v="-0.3462668336003964"/>
    <b v="0"/>
    <n v="385548"/>
    <x v="3"/>
    <n v="37"/>
  </r>
  <r>
    <n v="3084"/>
    <s v="HOMBRE"/>
    <n v="793190.96"/>
    <s v="ASALARIADO"/>
    <s v="SECTOR PRIVADO"/>
    <s v="SI"/>
    <s v="NO"/>
    <x v="0"/>
    <n v="59"/>
    <n v="0.16727036145963953"/>
    <b v="0"/>
    <n v="1.2063904280966287"/>
    <b v="0"/>
    <n v="793190.96"/>
    <x v="0"/>
    <n v="59"/>
  </r>
  <r>
    <n v="3085"/>
    <s v="HOMBRE"/>
    <n v="297046"/>
    <s v="TRABAJADOR INDEPENDIENTE"/>
    <s v="SECTOR PRIVADO"/>
    <s v="SI"/>
    <s v="NO"/>
    <x v="0"/>
    <n v="60"/>
    <n v="-0.44449718558642509"/>
    <b v="0"/>
    <n v="1.2769657581737661"/>
    <b v="0"/>
    <n v="297046"/>
    <x v="3"/>
    <n v="60"/>
  </r>
  <r>
    <n v="3086"/>
    <s v="MUJER"/>
    <n v="1762215.6"/>
    <s v="ASALARIADO"/>
    <s v="SECTOR PUBLICO"/>
    <s v="SI"/>
    <s v="NO"/>
    <x v="0"/>
    <n v="57"/>
    <n v="1.3621183894230717"/>
    <b v="0"/>
    <n v="1.0652397679423538"/>
    <b v="0"/>
    <n v="1762215.6"/>
    <x v="0"/>
    <n v="57"/>
  </r>
  <r>
    <n v="3087"/>
    <s v="MUJER"/>
    <n v="615850.17000000004"/>
    <s v="ASALARIADO"/>
    <s v="SECTOR PRIVADO"/>
    <s v="SI"/>
    <s v="NO"/>
    <x v="0"/>
    <n v="53"/>
    <n v="-5.1398271372005533E-2"/>
    <b v="0"/>
    <n v="0.78293844763380371"/>
    <b v="0"/>
    <n v="615850.17000000004"/>
    <x v="0"/>
    <n v="53"/>
  </r>
  <r>
    <n v="3088"/>
    <s v="HOMBRE"/>
    <n v="299647"/>
    <s v="ASEGURADO VOLUNTARIO"/>
    <s v="SECTOR PRIVADO"/>
    <s v="SI"/>
    <s v="NO"/>
    <x v="1"/>
    <n v="46"/>
    <n v="-0.44129004348451434"/>
    <b v="0"/>
    <n v="0.28891113709384114"/>
    <b v="0"/>
    <n v="299647"/>
    <x v="2"/>
    <n v="46"/>
  </r>
  <r>
    <n v="3089"/>
    <s v="HOMBRE"/>
    <n v="1400000"/>
    <s v="ASALARIADO"/>
    <s v="SECTOR PRIVADO"/>
    <s v="SI"/>
    <s v="NO"/>
    <x v="0"/>
    <n v="68"/>
    <n v="0.91549136107672191"/>
    <b v="0"/>
    <n v="1.8415683987908662"/>
    <b v="0"/>
    <n v="1400000"/>
    <x v="0"/>
    <n v="68"/>
  </r>
  <r>
    <n v="3090"/>
    <s v="MUJER"/>
    <n v="370682.66"/>
    <s v="ASALARIADO"/>
    <s v="SECTOR PRIVADO"/>
    <s v="SI"/>
    <s v="NO"/>
    <x v="1"/>
    <n v="50"/>
    <n v="-0.35370009503275895"/>
    <b v="0"/>
    <n v="0.57121245740239113"/>
    <b v="0"/>
    <n v="370682.66"/>
    <x v="0"/>
    <n v="50"/>
  </r>
  <r>
    <n v="3091"/>
    <s v="HOMBRE"/>
    <n v="299441"/>
    <s v="TRABAJADOR INDEPENDIENTE"/>
    <s v="SECTOR PRIVADO"/>
    <s v="SI"/>
    <s v="SI"/>
    <x v="1"/>
    <n v="40"/>
    <n v="-0.44154405012541925"/>
    <b v="0"/>
    <n v="-0.13454084336898386"/>
    <b v="0"/>
    <n v="299441"/>
    <x v="3"/>
    <n v="40"/>
  </r>
  <r>
    <n v="3092"/>
    <s v="MUJER"/>
    <n v="1095319"/>
    <s v="ASALARIADO"/>
    <s v="SECTOR PUBLICO"/>
    <s v="SI"/>
    <s v="NO"/>
    <x v="1"/>
    <n v="28"/>
    <n v="0.5398069078847717"/>
    <b v="0"/>
    <n v="-0.98144480429463388"/>
    <b v="0"/>
    <n v="1095319"/>
    <x v="0"/>
    <n v="28"/>
  </r>
  <r>
    <n v="3093"/>
    <s v="HOMBRE"/>
    <n v="298698"/>
    <s v="ASALARIADO"/>
    <s v="SECTOR PRIVADO"/>
    <s v="SI"/>
    <s v="SI"/>
    <x v="0"/>
    <n v="49"/>
    <n v="-0.44246020029140143"/>
    <b v="0"/>
    <n v="0.50063712732525367"/>
    <b v="0"/>
    <n v="298698"/>
    <x v="0"/>
    <n v="49"/>
  </r>
  <r>
    <n v="3094"/>
    <s v="MUJER"/>
    <n v="1248224.55"/>
    <s v="ASALARIADO"/>
    <s v="SECTOR PRIVADO"/>
    <s v="SI"/>
    <s v="NO"/>
    <x v="0"/>
    <n v="35"/>
    <n v="0.72834586483241337"/>
    <b v="0"/>
    <n v="-0.48741749375467142"/>
    <b v="0"/>
    <n v="1248224.55"/>
    <x v="0"/>
    <n v="35"/>
  </r>
  <r>
    <n v="3095"/>
    <s v="MUJER"/>
    <n v="329333.44"/>
    <s v="ASALARIADO"/>
    <s v="SECTOR PRIVADO"/>
    <s v="SI"/>
    <s v="NO"/>
    <x v="0"/>
    <n v="43"/>
    <n v="-0.40468541773293931"/>
    <b v="0"/>
    <n v="7.7185146862428639E-2"/>
    <b v="0"/>
    <n v="329333.44"/>
    <x v="0"/>
    <n v="43"/>
  </r>
  <r>
    <n v="3096"/>
    <s v="HOMBRE"/>
    <n v="465084.15999999997"/>
    <s v="ASALARIADO"/>
    <s v="SECTOR PRIVADO"/>
    <s v="SI"/>
    <s v="NO"/>
    <x v="0"/>
    <n v="27"/>
    <n v="-0.23729908575420242"/>
    <b v="0"/>
    <n v="-1.0520201343717714"/>
    <b v="0"/>
    <n v="465084.15999999997"/>
    <x v="0"/>
    <n v="27"/>
  </r>
  <r>
    <n v="3097"/>
    <s v="MUJER"/>
    <n v="446160"/>
    <s v="ASALARIADO"/>
    <s v="SECTOR PRIVADO"/>
    <s v="SI"/>
    <s v="SI"/>
    <x v="0"/>
    <n v="29"/>
    <n v="-0.26063336882967142"/>
    <b v="0"/>
    <n v="-0.91086947421749642"/>
    <b v="0"/>
    <n v="446160"/>
    <x v="0"/>
    <n v="29"/>
  </r>
  <r>
    <n v="3098"/>
    <s v="HOMBRE"/>
    <n v="1484376"/>
    <s v="ASALARIADO"/>
    <s v="SECTOR PRIVADO"/>
    <s v="SI"/>
    <s v="NO"/>
    <x v="0"/>
    <n v="55"/>
    <n v="1.0195305083242496"/>
    <b v="0"/>
    <n v="0.92408910778807873"/>
    <b v="0"/>
    <n v="1484376"/>
    <x v="0"/>
    <n v="55"/>
  </r>
  <r>
    <n v="3099"/>
    <s v="HOMBRE"/>
    <n v="604899.99"/>
    <s v="ASALARIADO"/>
    <s v="SECTOR PRIVADO"/>
    <s v="SI"/>
    <s v="NO"/>
    <x v="0"/>
    <n v="22"/>
    <n v="-6.4900302629791379E-2"/>
    <b v="0"/>
    <n v="-1.4048967847574589"/>
    <b v="0"/>
    <n v="604899.99"/>
    <x v="0"/>
    <n v="22"/>
  </r>
  <r>
    <n v="3100"/>
    <s v="HOMBRE"/>
    <n v="758002.24"/>
    <s v="ASALARIADO"/>
    <s v="SECTOR PRIVADO"/>
    <s v="SI"/>
    <s v="NO"/>
    <x v="0"/>
    <n v="32"/>
    <n v="0.12388119366865606"/>
    <b v="0"/>
    <n v="-0.69914348398608395"/>
    <b v="0"/>
    <n v="758002.24"/>
    <x v="0"/>
    <n v="32"/>
  </r>
  <r>
    <n v="3101"/>
    <s v="MUJER"/>
    <n v="146988"/>
    <s v="ASALARIADO"/>
    <s v="SECTOR PRIVADO"/>
    <s v="SI"/>
    <s v="NO"/>
    <x v="0"/>
    <n v="36"/>
    <n v="-0.62952499394033512"/>
    <b v="0"/>
    <n v="-0.41684216367753391"/>
    <b v="0"/>
    <n v="146988"/>
    <x v="0"/>
    <n v="36"/>
  </r>
  <r>
    <n v="3102"/>
    <s v="HOMBRE"/>
    <n v="278031"/>
    <s v="ASEGURADO VOLUNTARIO"/>
    <s v="SECTOR PRIVADO"/>
    <s v="NO"/>
    <s v="NO"/>
    <x v="0"/>
    <n v="34"/>
    <n v="-0.46794347819228149"/>
    <b v="0"/>
    <n v="-0.55799282383180893"/>
    <b v="0"/>
    <n v="278031"/>
    <x v="2"/>
    <n v="34"/>
  </r>
  <r>
    <n v="3103"/>
    <s v="MUJER"/>
    <n v="477903"/>
    <s v="TRABAJADOR INDEPENDIENTE"/>
    <s v="SECTOR PRIVADO"/>
    <s v="SI"/>
    <s v="NO"/>
    <x v="0"/>
    <n v="51"/>
    <n v="-0.2214929183333422"/>
    <b v="0"/>
    <n v="0.64178778747952869"/>
    <b v="0"/>
    <n v="477903"/>
    <x v="3"/>
    <n v="51"/>
  </r>
  <r>
    <n v="3104"/>
    <s v="HOMBRE"/>
    <n v="744238"/>
    <s v="PENSIONADOS EN SU PROPIO SISTEMA"/>
    <s v="SECTOR PUBLICO"/>
    <s v="SI"/>
    <s v="NO"/>
    <x v="0"/>
    <n v="56"/>
    <n v="0.10690930839191493"/>
    <b v="0"/>
    <n v="0.99466443786521619"/>
    <b v="0"/>
    <n v="744238"/>
    <x v="1"/>
    <n v="56"/>
  </r>
  <r>
    <n v="3105"/>
    <s v="MUJER"/>
    <n v="297046"/>
    <s v="ASEGURADO VOLUNTARIO"/>
    <s v="SECTOR PRIVADO"/>
    <s v="SI"/>
    <s v="NO"/>
    <x v="0"/>
    <n v="60"/>
    <n v="-0.44449718558642509"/>
    <b v="0"/>
    <n v="1.2769657581737661"/>
    <b v="0"/>
    <n v="297046"/>
    <x v="2"/>
    <n v="60"/>
  </r>
  <r>
    <n v="3106"/>
    <s v="HOMBRE"/>
    <n v="1353797"/>
    <s v="ASALARIADO"/>
    <s v="SECTOR PUBLICO"/>
    <s v="SI"/>
    <s v="NO"/>
    <x v="1"/>
    <n v="44"/>
    <n v="0.858521124039205"/>
    <b v="0"/>
    <n v="0.14776047693956615"/>
    <b v="0"/>
    <n v="1353797"/>
    <x v="0"/>
    <n v="44"/>
  </r>
  <r>
    <n v="3107"/>
    <s v="MUJER"/>
    <n v="486013"/>
    <s v="TRABAJADOR INDEPENDIENTE"/>
    <s v="SECTOR PRIVADO"/>
    <s v="SI"/>
    <s v="NO"/>
    <x v="0"/>
    <n v="63"/>
    <n v="-0.21149294815014497"/>
    <b v="0"/>
    <n v="1.4886917484051787"/>
    <b v="0"/>
    <n v="486013"/>
    <x v="3"/>
    <n v="63"/>
  </r>
  <r>
    <n v="3108"/>
    <s v="HOMBRE"/>
    <n v="278030"/>
    <s v="CONVENIOS ESPECIALES DE TRABAJADORES INDEPENDIENTES"/>
    <s v="SECTOR PRIVADO"/>
    <s v="SI"/>
    <s v="NO"/>
    <x v="0"/>
    <n v="33"/>
    <n v="-0.46794471123422759"/>
    <b v="0"/>
    <n v="-0.62856815390894638"/>
    <b v="0"/>
    <n v="278030"/>
    <x v="4"/>
    <n v="33"/>
  </r>
  <r>
    <n v="3109"/>
    <s v="MUJER"/>
    <n v="278030"/>
    <s v="CONVENIOS ESPECIALES DE TRABAJADORES INDEPENDIENTES"/>
    <s v="SECTOR PRIVADO"/>
    <s v="SI"/>
    <s v="NO"/>
    <x v="0"/>
    <n v="40"/>
    <n v="-0.46794471123422759"/>
    <b v="0"/>
    <n v="-0.13454084336898386"/>
    <b v="0"/>
    <n v="278030"/>
    <x v="4"/>
    <n v="40"/>
  </r>
  <r>
    <n v="3110"/>
    <s v="HOMBRE"/>
    <n v="255744"/>
    <s v="ASALARIADO"/>
    <s v="SECTOR PRIVADO"/>
    <s v="SI"/>
    <s v="NO"/>
    <x v="1"/>
    <n v="26"/>
    <n v="-0.49542428404590871"/>
    <b v="0"/>
    <n v="-1.1225954644489089"/>
    <b v="0"/>
    <n v="255744"/>
    <x v="0"/>
    <n v="26"/>
  </r>
  <r>
    <n v="3111"/>
    <s v="HOMBRE"/>
    <n v="1602326.3"/>
    <s v="ASALARIADO"/>
    <s v="SECTOR PUBLICO"/>
    <s v="SI"/>
    <s v="NO"/>
    <x v="0"/>
    <n v="62"/>
    <n v="1.1649681757840731"/>
    <b v="0"/>
    <n v="1.4181164183280413"/>
    <b v="0"/>
    <n v="1602326.3"/>
    <x v="0"/>
    <n v="62"/>
  </r>
  <r>
    <n v="3112"/>
    <s v="HOMBRE"/>
    <n v="356455"/>
    <s v="TRABAJADOR INDEPENDIENTE"/>
    <s v="SECTOR PRIVADO"/>
    <s v="SI"/>
    <s v="NO"/>
    <x v="1"/>
    <n v="41"/>
    <n v="-0.3712433966081804"/>
    <b v="0"/>
    <n v="-6.3965513291846368E-2"/>
    <b v="0"/>
    <n v="356455"/>
    <x v="3"/>
    <n v="41"/>
  </r>
  <r>
    <n v="3113"/>
    <s v="HOMBRE"/>
    <n v="389940"/>
    <s v="TRABAJADOR INDEPENDIENTE"/>
    <s v="SECTOR PRIVADO"/>
    <s v="SI"/>
    <s v="NO"/>
    <x v="1"/>
    <n v="47"/>
    <n v="-0.32995498704167492"/>
    <b v="0"/>
    <n v="0.35948646717097865"/>
    <b v="0"/>
    <n v="389940"/>
    <x v="3"/>
    <n v="47"/>
  </r>
  <r>
    <n v="3114"/>
    <s v="MUJER"/>
    <n v="300018"/>
    <s v="ASEGURADO VOLUNTARIO"/>
    <s v="SECTOR PRIVADO"/>
    <s v="SI"/>
    <s v="NO"/>
    <x v="0"/>
    <n v="43"/>
    <n v="-0.44083258492249633"/>
    <b v="0"/>
    <n v="7.7185146862428639E-2"/>
    <b v="0"/>
    <n v="300018"/>
    <x v="2"/>
    <n v="43"/>
  </r>
  <r>
    <n v="3115"/>
    <s v="MUJER"/>
    <n v="110300"/>
    <s v="ASALARIADO"/>
    <s v="SECTOR PRIVADO"/>
    <s v="SI"/>
    <s v="NO"/>
    <x v="0"/>
    <n v="53"/>
    <n v="-0.67476283686032779"/>
    <b v="0"/>
    <n v="0.78293844763380371"/>
    <b v="0"/>
    <n v="110300"/>
    <x v="0"/>
    <n v="53"/>
  </r>
  <r>
    <n v="3116"/>
    <s v="HOMBRE"/>
    <n v="247406.29"/>
    <s v="ASALARIADO"/>
    <s v="SECTOR PRIVADO"/>
    <s v="SI"/>
    <s v="NO"/>
    <x v="0"/>
    <n v="33"/>
    <n v="-0.50570503021066149"/>
    <b v="0"/>
    <n v="-0.62856815390894638"/>
    <b v="0"/>
    <n v="247406.29"/>
    <x v="0"/>
    <n v="33"/>
  </r>
  <r>
    <n v="3117"/>
    <s v="HOMBRE"/>
    <n v="594092"/>
    <s v="TRABAJADOR INDEPENDIENTE"/>
    <s v="SECTOR PRIVADO"/>
    <s v="SI"/>
    <s v="NO"/>
    <x v="1"/>
    <n v="62"/>
    <n v="-7.8227007653255465E-2"/>
    <b v="0"/>
    <n v="1.4181164183280413"/>
    <b v="0"/>
    <n v="594092"/>
    <x v="3"/>
    <n v="62"/>
  </r>
  <r>
    <n v="3118"/>
    <s v="MUJER"/>
    <n v="297046"/>
    <s v="TRABAJADOR INDEPENDIENTE"/>
    <s v="SECTOR PRIVADO"/>
    <s v="SI"/>
    <s v="NO"/>
    <x v="1"/>
    <n v="40"/>
    <n v="-0.44449718558642509"/>
    <b v="0"/>
    <n v="-0.13454084336898386"/>
    <b v="0"/>
    <n v="297046"/>
    <x v="3"/>
    <n v="40"/>
  </r>
  <r>
    <n v="3119"/>
    <s v="HOMBRE"/>
    <n v="546000"/>
    <s v="ASALARIADO"/>
    <s v="SECTOR PRIVADO"/>
    <s v="SI"/>
    <s v="NO"/>
    <x v="0"/>
    <n v="54"/>
    <n v="-0.13752646092703122"/>
    <b v="0"/>
    <n v="0.85351377771094117"/>
    <b v="0"/>
    <n v="546000"/>
    <x v="0"/>
    <n v="54"/>
  </r>
  <r>
    <n v="3120"/>
    <s v="HOMBRE"/>
    <n v="3446699"/>
    <s v="ASALARIADO"/>
    <s v="SECTOR PUBLICO"/>
    <s v="SI"/>
    <s v="NO"/>
    <x v="0"/>
    <n v="57"/>
    <n v="3.4391570791999766"/>
    <b v="1"/>
    <n v="1.0652397679423538"/>
    <b v="0"/>
    <n v="3446699"/>
    <x v="0"/>
    <n v="57"/>
  </r>
  <r>
    <n v="3121"/>
    <s v="HOMBRE"/>
    <n v="442605.85"/>
    <s v="ASALARIADO"/>
    <s v="SECTOR PRIVADO"/>
    <s v="SI"/>
    <s v="NO"/>
    <x v="0"/>
    <n v="22"/>
    <n v="-0.26501578486254573"/>
    <b v="0"/>
    <n v="-1.4048967847574589"/>
    <b v="0"/>
    <n v="442605.85"/>
    <x v="0"/>
    <n v="22"/>
  </r>
  <r>
    <n v="3122"/>
    <s v="HOMBRE"/>
    <n v="1326601"/>
    <s v="PENSIONADOS EN SU PROPIO SISTEMA"/>
    <s v="SECTOR PUBLICO"/>
    <s v="SI"/>
    <s v="NO"/>
    <x v="0"/>
    <n v="72"/>
    <n v="0.82498731527197544"/>
    <b v="0"/>
    <n v="2.1238697190994165"/>
    <b v="1"/>
    <n v="1326601"/>
    <x v="1"/>
    <n v="72"/>
  </r>
  <r>
    <n v="3123"/>
    <s v="HOMBRE"/>
    <n v="300018"/>
    <s v="TRABAJADOR INDEPENDIENTE"/>
    <s v="SECTOR PRIVADO"/>
    <s v="SI"/>
    <s v="SI"/>
    <x v="1"/>
    <n v="45"/>
    <n v="-0.44083258492249633"/>
    <b v="0"/>
    <n v="0.21833580701670366"/>
    <b v="0"/>
    <n v="300018"/>
    <x v="3"/>
    <n v="45"/>
  </r>
  <r>
    <n v="3124"/>
    <s v="MUJER"/>
    <n v="299000"/>
    <s v="TRABAJADOR INDEPENDIENTE"/>
    <s v="SECTOR PRIVADO"/>
    <s v="SI"/>
    <s v="NO"/>
    <x v="0"/>
    <n v="28"/>
    <n v="-0.44208782162366705"/>
    <b v="0"/>
    <n v="-0.98144480429463388"/>
    <b v="0"/>
    <n v="299000"/>
    <x v="3"/>
    <n v="28"/>
  </r>
  <r>
    <n v="3125"/>
    <s v="HOMBRE"/>
    <n v="296540"/>
    <s v="TRABAJADOR INDEPENDIENTE"/>
    <s v="SECTOR PRIVADO"/>
    <s v="SI"/>
    <s v="NO"/>
    <x v="1"/>
    <n v="44"/>
    <n v="-0.44512110481117206"/>
    <b v="0"/>
    <n v="0.14776047693956615"/>
    <b v="0"/>
    <n v="296540"/>
    <x v="3"/>
    <n v="44"/>
  </r>
  <r>
    <n v="3126"/>
    <s v="HOMBRE"/>
    <n v="639148"/>
    <s v="ASEGURADO VOLUNTARIO"/>
    <s v="SECTOR PRIVADO"/>
    <s v="SI"/>
    <s v="SI"/>
    <x v="0"/>
    <n v="76"/>
    <n v="-2.267106972796144E-2"/>
    <b v="0"/>
    <n v="2.4061710394079663"/>
    <b v="1"/>
    <n v="639148"/>
    <x v="2"/>
    <n v="76"/>
  </r>
  <r>
    <n v="3127"/>
    <s v="HOMBRE"/>
    <n v="616500"/>
    <s v="ASALARIADO"/>
    <s v="SECTOR PRIVADO"/>
    <s v="SI"/>
    <s v="NO"/>
    <x v="0"/>
    <n v="21"/>
    <n v="-5.059700372414528E-2"/>
    <b v="0"/>
    <n v="-1.4754721148345964"/>
    <b v="0"/>
    <n v="616500"/>
    <x v="0"/>
    <n v="21"/>
  </r>
  <r>
    <n v="3128"/>
    <s v="MUJER"/>
    <n v="557959.78"/>
    <s v="ASALARIADO"/>
    <s v="SECTOR PUBLICO"/>
    <s v="SI"/>
    <s v="NO"/>
    <x v="0"/>
    <n v="30"/>
    <n v="-0.12277955052042223"/>
    <b v="0"/>
    <n v="-0.84029414414035897"/>
    <b v="0"/>
    <n v="557959.78"/>
    <x v="0"/>
    <n v="30"/>
  </r>
  <r>
    <n v="3129"/>
    <s v="HOMBRE"/>
    <n v="594267.31999999995"/>
    <s v="ASALARIADO"/>
    <s v="SECTOR PRIVADO"/>
    <s v="SI"/>
    <s v="NO"/>
    <x v="0"/>
    <n v="34"/>
    <n v="-7.8010830739258227E-2"/>
    <b v="0"/>
    <n v="-0.55799282383180893"/>
    <b v="0"/>
    <n v="594267.31999999995"/>
    <x v="0"/>
    <n v="34"/>
  </r>
  <r>
    <n v="3130"/>
    <s v="HOMBRE"/>
    <n v="375277"/>
    <s v="ASALARIADO"/>
    <s v="SECTOR PUBLICO"/>
    <s v="SI"/>
    <s v="NO"/>
    <x v="0"/>
    <n v="63"/>
    <n v="-0.34803508109792908"/>
    <b v="0"/>
    <n v="1.4886917484051787"/>
    <b v="0"/>
    <n v="375277"/>
    <x v="0"/>
    <n v="63"/>
  </r>
  <r>
    <n v="3131"/>
    <s v="HOMBRE"/>
    <n v="153968"/>
    <s v="ASALARIADO"/>
    <s v="SECTOR PRIVADO"/>
    <s v="SI"/>
    <s v="NO"/>
    <x v="0"/>
    <n v="42"/>
    <n v="-0.62091836115627641"/>
    <b v="0"/>
    <n v="6.6098167852911317E-3"/>
    <b v="0"/>
    <n v="153968"/>
    <x v="0"/>
    <n v="42"/>
  </r>
  <r>
    <n v="3132"/>
    <s v="HOMBRE"/>
    <n v="352314"/>
    <s v="TRABAJADOR INDEPENDIENTE"/>
    <s v="SECTOR PRIVADO"/>
    <s v="SI"/>
    <s v="NO"/>
    <x v="1"/>
    <n v="37"/>
    <n v="-0.37634942330714705"/>
    <b v="0"/>
    <n v="-0.3462668336003964"/>
    <b v="0"/>
    <n v="352314"/>
    <x v="3"/>
    <n v="37"/>
  </r>
  <r>
    <n v="3133"/>
    <s v="HOMBRE"/>
    <n v="1389242.41"/>
    <s v="ASALARIADO"/>
    <s v="SECTOR PRIVADO"/>
    <s v="SI"/>
    <s v="NO"/>
    <x v="0"/>
    <n v="45"/>
    <n v="0.90222680136734312"/>
    <b v="0"/>
    <n v="0.21833580701670366"/>
    <b v="0"/>
    <n v="1389242.41"/>
    <x v="0"/>
    <n v="45"/>
  </r>
  <r>
    <n v="3134"/>
    <s v="HOMBRE"/>
    <n v="376977.2"/>
    <s v="ASALARIADO"/>
    <s v="SECTOR PUBLICO"/>
    <s v="SI"/>
    <s v="NO"/>
    <x v="0"/>
    <n v="47"/>
    <n v="-0.34593866318110145"/>
    <b v="0"/>
    <n v="0.35948646717097865"/>
    <b v="0"/>
    <n v="376977.2"/>
    <x v="0"/>
    <n v="47"/>
  </r>
  <r>
    <n v="3135"/>
    <s v="HOMBRE"/>
    <n v="350955"/>
    <s v="ASALARIADO"/>
    <s v="SECTOR PRIVADO"/>
    <s v="SI"/>
    <s v="NO"/>
    <x v="0"/>
    <n v="41"/>
    <n v="-0.37802512731195165"/>
    <b v="0"/>
    <n v="-6.3965513291846368E-2"/>
    <b v="0"/>
    <n v="350955"/>
    <x v="0"/>
    <n v="41"/>
  </r>
  <r>
    <n v="3136"/>
    <s v="MUJER"/>
    <n v="1275143"/>
    <s v="ASALARIADO"/>
    <s v="SECTOR PRIVADO"/>
    <s v="SI"/>
    <s v="NO"/>
    <x v="0"/>
    <n v="53"/>
    <n v="0.76153744280749169"/>
    <b v="0"/>
    <n v="0.78293844763380371"/>
    <b v="0"/>
    <n v="1275143"/>
    <x v="0"/>
    <n v="53"/>
  </r>
  <r>
    <n v="3137"/>
    <s v="MUJER"/>
    <n v="666437.5"/>
    <s v="ASALARIADO"/>
    <s v="SECTOR PUBLICO"/>
    <s v="SI"/>
    <s v="NO"/>
    <x v="0"/>
    <n v="26"/>
    <n v="1.097802846123226E-2"/>
    <b v="0"/>
    <n v="-1.1225954644489089"/>
    <b v="0"/>
    <n v="666437.5"/>
    <x v="0"/>
    <n v="26"/>
  </r>
  <r>
    <n v="3138"/>
    <s v="HOMBRE"/>
    <n v="10652"/>
    <s v="ASALARIADO"/>
    <s v="SECTOR PRIVADO"/>
    <s v="SI"/>
    <s v="SI"/>
    <x v="0"/>
    <n v="23"/>
    <n v="-0.79763300070930898"/>
    <b v="0"/>
    <n v="-1.3343214546803215"/>
    <b v="0"/>
    <n v="10652"/>
    <x v="0"/>
    <n v="23"/>
  </r>
  <r>
    <n v="3139"/>
    <s v="HOMBRE"/>
    <n v="698559.5"/>
    <s v="ASALARIADO"/>
    <s v="SECTOR PUBLICO"/>
    <s v="SI"/>
    <s v="NO"/>
    <x v="0"/>
    <n v="31"/>
    <n v="5.0585801855148604E-2"/>
    <b v="0"/>
    <n v="-0.7697188140632214"/>
    <b v="0"/>
    <n v="698559.5"/>
    <x v="0"/>
    <n v="31"/>
  </r>
  <r>
    <n v="3140"/>
    <s v="MUJER"/>
    <n v="150000"/>
    <s v="ASALARIADO"/>
    <s v="SECTOR PRIVADO"/>
    <s v="SI"/>
    <s v="NO"/>
    <x v="0"/>
    <n v="21"/>
    <n v="-0.62581107159856075"/>
    <b v="0"/>
    <n v="-1.4754721148345964"/>
    <b v="0"/>
    <n v="150000"/>
    <x v="0"/>
    <n v="21"/>
  </r>
  <r>
    <n v="3141"/>
    <s v="MUJER"/>
    <n v="406159.28"/>
    <s v="ASALARIADO"/>
    <s v="SECTOR PRIVADO"/>
    <s v="SI"/>
    <s v="NO"/>
    <x v="0"/>
    <n v="25"/>
    <n v="-0.30995593446548164"/>
    <b v="0"/>
    <n v="-1.1931707945260464"/>
    <b v="0"/>
    <n v="406159.28"/>
    <x v="0"/>
    <n v="25"/>
  </r>
  <r>
    <n v="3142"/>
    <s v="MUJER"/>
    <n v="801190.2"/>
    <s v="ASALARIADO"/>
    <s v="SECTOR PRIVADO"/>
    <s v="SI"/>
    <s v="NO"/>
    <x v="0"/>
    <n v="43"/>
    <n v="0.17713375991688227"/>
    <b v="0"/>
    <n v="7.7185146862428639E-2"/>
    <b v="0"/>
    <n v="801190.2"/>
    <x v="0"/>
    <n v="43"/>
  </r>
  <r>
    <n v="3143"/>
    <s v="HOMBRE"/>
    <n v="980353.5"/>
    <s v="ASALARIADO"/>
    <s v="SECTOR PUBLICO"/>
    <s v="SI"/>
    <s v="NO"/>
    <x v="0"/>
    <n v="34"/>
    <n v="0.39804962402578747"/>
    <b v="0"/>
    <n v="-0.55799282383180893"/>
    <b v="0"/>
    <n v="980353.5"/>
    <x v="0"/>
    <n v="34"/>
  </r>
  <r>
    <n v="3144"/>
    <s v="HOMBRE"/>
    <n v="847403.34"/>
    <s v="ASALARIADO"/>
    <s v="SECTOR PRIVADO"/>
    <s v="SI"/>
    <s v="NO"/>
    <x v="0"/>
    <n v="45"/>
    <n v="0.234116499999733"/>
    <b v="0"/>
    <n v="0.21833580701670366"/>
    <b v="0"/>
    <n v="847403.34"/>
    <x v="0"/>
    <n v="45"/>
  </r>
  <r>
    <n v="3145"/>
    <s v="HOMBRE"/>
    <n v="295505"/>
    <s v="ASALARIADO"/>
    <s v="SECTOR PRIVADO"/>
    <s v="SI"/>
    <s v="NO"/>
    <x v="0"/>
    <n v="36"/>
    <n v="-0.44639730322542714"/>
    <b v="0"/>
    <n v="-0.41684216367753391"/>
    <b v="0"/>
    <n v="295505"/>
    <x v="0"/>
    <n v="36"/>
  </r>
  <r>
    <n v="3146"/>
    <s v="HOMBRE"/>
    <n v="297046"/>
    <s v="ASEGURADO VOLUNTARIO"/>
    <s v="SECTOR PRIVADO"/>
    <s v="SI"/>
    <s v="NO"/>
    <x v="0"/>
    <n v="25"/>
    <n v="-0.44449718558642509"/>
    <b v="0"/>
    <n v="-1.1931707945260464"/>
    <b v="0"/>
    <n v="297046"/>
    <x v="2"/>
    <n v="25"/>
  </r>
  <r>
    <n v="3147"/>
    <s v="MUJER"/>
    <n v="457220"/>
    <s v="ASALARIADO"/>
    <s v="SECTOR PUBLICO"/>
    <s v="SI"/>
    <s v="NO"/>
    <x v="0"/>
    <n v="25"/>
    <n v="-0.24699592490536051"/>
    <b v="0"/>
    <n v="-1.1931707945260464"/>
    <b v="0"/>
    <n v="457220"/>
    <x v="0"/>
    <n v="25"/>
  </r>
  <r>
    <n v="3148"/>
    <s v="HOMBRE"/>
    <n v="458557"/>
    <s v="TRABAJADOR INDEPENDIENTE"/>
    <s v="SECTOR PRIVADO"/>
    <s v="SI"/>
    <s v="NO"/>
    <x v="1"/>
    <n v="33"/>
    <n v="-0.24534734782337103"/>
    <b v="0"/>
    <n v="-0.62856815390894638"/>
    <b v="0"/>
    <n v="458557"/>
    <x v="3"/>
    <n v="33"/>
  </r>
  <r>
    <n v="3149"/>
    <s v="MUJER"/>
    <n v="308439"/>
    <s v="TRABAJADOR INDEPENDIENTE"/>
    <s v="SECTOR PRIVADO"/>
    <s v="SI"/>
    <s v="NO"/>
    <x v="1"/>
    <n v="31"/>
    <n v="-0.43044913869404949"/>
    <b v="0"/>
    <n v="-0.7697188140632214"/>
    <b v="0"/>
    <n v="308439"/>
    <x v="3"/>
    <n v="31"/>
  </r>
  <r>
    <n v="3150"/>
    <s v="MUJER"/>
    <n v="456605"/>
    <s v="PENSIONADOS EN SU PROPIO SISTEMA"/>
    <s v="SECTOR PUBLICO"/>
    <s v="SI"/>
    <s v="NO"/>
    <x v="0"/>
    <n v="67"/>
    <n v="-0.24775424570223675"/>
    <b v="0"/>
    <n v="1.7709930687137287"/>
    <b v="0"/>
    <n v="456605"/>
    <x v="1"/>
    <n v="67"/>
  </r>
  <r>
    <n v="3151"/>
    <s v="MUJER"/>
    <n v="1542959.58"/>
    <s v="ASALARIADO"/>
    <s v="SECTOR PRIVADO"/>
    <s v="SI"/>
    <s v="NO"/>
    <x v="0"/>
    <n v="58"/>
    <n v="1.0917665198193114"/>
    <b v="0"/>
    <n v="1.1358150980194912"/>
    <b v="0"/>
    <n v="1542959.58"/>
    <x v="0"/>
    <n v="58"/>
  </r>
  <r>
    <n v="3152"/>
    <s v="HOMBRE"/>
    <n v="297046"/>
    <s v="TRABAJADOR INDEPENDIENTE"/>
    <s v="SECTOR PRIVADO"/>
    <s v="SI"/>
    <s v="NO"/>
    <x v="0"/>
    <n v="52"/>
    <n v="-0.44449718558642509"/>
    <b v="0"/>
    <n v="0.71236311755666615"/>
    <b v="0"/>
    <n v="297046"/>
    <x v="3"/>
    <n v="52"/>
  </r>
  <r>
    <n v="3153"/>
    <s v="HOMBRE"/>
    <n v="433254"/>
    <s v="TRABAJADOR INDEPENDIENTE"/>
    <s v="SECTOR PRIVADO"/>
    <s v="SI"/>
    <s v="NO"/>
    <x v="1"/>
    <n v="59"/>
    <n v="-0.27654700818655714"/>
    <b v="0"/>
    <n v="1.2063904280966287"/>
    <b v="0"/>
    <n v="433254"/>
    <x v="3"/>
    <n v="59"/>
  </r>
  <r>
    <n v="3154"/>
    <s v="HOMBRE"/>
    <n v="471223.1"/>
    <s v="ASALARIADO"/>
    <s v="SECTOR PRIVADO"/>
    <s v="SI"/>
    <s v="NO"/>
    <x v="0"/>
    <n v="23"/>
    <n v="-0.22972951522936433"/>
    <b v="0"/>
    <n v="-1.3343214546803215"/>
    <b v="0"/>
    <n v="471223.1"/>
    <x v="0"/>
    <n v="23"/>
  </r>
  <r>
    <n v="3155"/>
    <s v="MUJER"/>
    <n v="532710.84"/>
    <s v="ASALARIADO"/>
    <s v="SECTOR PUBLICO"/>
    <s v="SI"/>
    <s v="NO"/>
    <x v="0"/>
    <n v="44"/>
    <n v="-0.15391255263600012"/>
    <b v="0"/>
    <n v="0.14776047693956615"/>
    <b v="0"/>
    <n v="532710.84"/>
    <x v="0"/>
    <n v="44"/>
  </r>
  <r>
    <n v="3156"/>
    <s v="HOMBRE"/>
    <n v="800000"/>
    <s v="ASALARIADO"/>
    <s v="SECTOR PRIVADO"/>
    <s v="SI"/>
    <s v="NO"/>
    <x v="0"/>
    <n v="35"/>
    <n v="0.17566619339258621"/>
    <b v="0"/>
    <n v="-0.48741749375467142"/>
    <b v="0"/>
    <n v="800000"/>
    <x v="0"/>
    <n v="35"/>
  </r>
  <r>
    <n v="3157"/>
    <s v="MUJER"/>
    <n v="2467875.73"/>
    <s v="ASALARIADO"/>
    <s v="SECTOR PUBLICO"/>
    <s v="SI"/>
    <s v="NO"/>
    <x v="0"/>
    <n v="31"/>
    <n v="2.2322269294318366"/>
    <b v="1"/>
    <n v="-0.7697188140632214"/>
    <b v="0"/>
    <n v="2467875.73"/>
    <x v="0"/>
    <n v="31"/>
  </r>
  <r>
    <n v="3158"/>
    <s v="MUJER"/>
    <n v="384515.19"/>
    <s v="ASALARIADO"/>
    <s v="SECTOR PRIVADO"/>
    <s v="SI"/>
    <s v="NO"/>
    <x v="0"/>
    <n v="26"/>
    <n v="-0.33664400532151589"/>
    <b v="0"/>
    <n v="-1.1225954644489089"/>
    <b v="0"/>
    <n v="384515.19"/>
    <x v="0"/>
    <n v="26"/>
  </r>
  <r>
    <n v="3159"/>
    <s v="HOMBRE"/>
    <n v="784810.69"/>
    <s v="ASALARIADO"/>
    <s v="SECTOR PUBLICO"/>
    <s v="SI"/>
    <s v="NO"/>
    <x v="0"/>
    <n v="35"/>
    <n v="0.15693713702965895"/>
    <b v="0"/>
    <n v="-0.48741749375467142"/>
    <b v="0"/>
    <n v="784810.69"/>
    <x v="0"/>
    <n v="35"/>
  </r>
  <r>
    <n v="3160"/>
    <s v="MUJER"/>
    <n v="532793"/>
    <s v="ASALARIADO"/>
    <s v="SECTOR PRIVADO"/>
    <s v="SI"/>
    <s v="NO"/>
    <x v="0"/>
    <n v="47"/>
    <n v="-0.15381124590970519"/>
    <b v="0"/>
    <n v="0.35948646717097865"/>
    <b v="0"/>
    <n v="532793"/>
    <x v="0"/>
    <n v="47"/>
  </r>
  <r>
    <n v="3161"/>
    <s v="HOMBRE"/>
    <n v="388390"/>
    <s v="ASALARIADO"/>
    <s v="SECTOR PRIVADO"/>
    <s v="SI"/>
    <s v="NO"/>
    <x v="0"/>
    <n v="55"/>
    <n v="-0.33186620205819228"/>
    <b v="0"/>
    <n v="0.92408910778807873"/>
    <b v="0"/>
    <n v="388390"/>
    <x v="0"/>
    <n v="55"/>
  </r>
  <r>
    <n v="3162"/>
    <s v="MUJER"/>
    <n v="410367"/>
    <s v="ASALARIADO"/>
    <s v="SECTOR PRIVADO"/>
    <s v="SI"/>
    <s v="NO"/>
    <x v="0"/>
    <n v="38"/>
    <n v="-0.30476763920786853"/>
    <b v="0"/>
    <n v="-0.27569150352325889"/>
    <b v="0"/>
    <n v="410367"/>
    <x v="0"/>
    <n v="38"/>
  </r>
  <r>
    <n v="3163"/>
    <s v="HOMBRE"/>
    <n v="1583534"/>
    <s v="ASALARIADO"/>
    <s v="SECTOR PUBLICO"/>
    <s v="SI"/>
    <s v="NO"/>
    <x v="0"/>
    <n v="59"/>
    <n v="1.1417964816196222"/>
    <b v="0"/>
    <n v="1.2063904280966287"/>
    <b v="0"/>
    <n v="1583534"/>
    <x v="0"/>
    <n v="59"/>
  </r>
  <r>
    <n v="3164"/>
    <s v="HOMBRE"/>
    <n v="356455"/>
    <s v="TRABAJADOR INDEPENDIENTE"/>
    <s v="SECTOR PRIVADO"/>
    <s v="SI"/>
    <s v="NO"/>
    <x v="1"/>
    <n v="36"/>
    <n v="-0.3712433966081804"/>
    <b v="0"/>
    <n v="-0.41684216367753391"/>
    <b v="0"/>
    <n v="356455"/>
    <x v="3"/>
    <n v="36"/>
  </r>
  <r>
    <n v="3165"/>
    <s v="MUJER"/>
    <n v="125727.03999999999"/>
    <s v="PENSIONADOS EN SU PROPIO SISTEMA"/>
    <s v="SECTOR PUBLICO"/>
    <s v="SI"/>
    <s v="NO"/>
    <x v="0"/>
    <n v="73"/>
    <n v="-0.65574064943554455"/>
    <b v="0"/>
    <n v="2.1944450491765539"/>
    <b v="1"/>
    <n v="125727.03999999999"/>
    <x v="1"/>
    <n v="73"/>
  </r>
  <r>
    <n v="3166"/>
    <s v="HOMBRE"/>
    <n v="268811.75"/>
    <s v="ASALARIADO"/>
    <s v="SECTOR PUBLICO"/>
    <s v="SI"/>
    <s v="NO"/>
    <x v="0"/>
    <n v="33"/>
    <n v="-0.47931120015423478"/>
    <b v="0"/>
    <n v="-0.62856815390894638"/>
    <b v="0"/>
    <n v="268811.75"/>
    <x v="0"/>
    <n v="33"/>
  </r>
  <r>
    <n v="3167"/>
    <s v="HOMBRE"/>
    <n v="406824"/>
    <s v="ASALARIADO"/>
    <s v="SECTOR PRIVADO"/>
    <s v="SI"/>
    <s v="NO"/>
    <x v="0"/>
    <n v="25"/>
    <n v="-0.30913630682304333"/>
    <b v="0"/>
    <n v="-1.1931707945260464"/>
    <b v="0"/>
    <n v="406824"/>
    <x v="0"/>
    <n v="25"/>
  </r>
  <r>
    <n v="3168"/>
    <s v="HOMBRE"/>
    <n v="1872119"/>
    <s v="ASALARIADO"/>
    <s v="SECTOR PUBLICO"/>
    <s v="SI"/>
    <s v="NO"/>
    <x v="0"/>
    <n v="37"/>
    <n v="1.4976338916464993"/>
    <b v="0"/>
    <n v="-0.3462668336003964"/>
    <b v="0"/>
    <n v="1872119"/>
    <x v="0"/>
    <n v="37"/>
  </r>
  <r>
    <n v="3169"/>
    <s v="HOMBRE"/>
    <n v="1562879"/>
    <s v="ASALARIADO"/>
    <s v="SECTOR PUBLICO"/>
    <s v="SI"/>
    <s v="NO"/>
    <x v="1"/>
    <n v="42"/>
    <n v="1.1163280002220959"/>
    <b v="0"/>
    <n v="6.6098167852911317E-3"/>
    <b v="0"/>
    <n v="1562879"/>
    <x v="0"/>
    <n v="42"/>
  </r>
  <r>
    <n v="3170"/>
    <s v="MUJER"/>
    <n v="501500"/>
    <s v="ASALARIADO"/>
    <s v="SECTOR PRIVADO"/>
    <s v="SI"/>
    <s v="NO"/>
    <x v="1"/>
    <n v="55"/>
    <n v="-0.19239682753027129"/>
    <b v="0"/>
    <n v="0.92408910778807873"/>
    <b v="0"/>
    <n v="501500"/>
    <x v="0"/>
    <n v="55"/>
  </r>
  <r>
    <n v="3171"/>
    <s v="MUJER"/>
    <n v="458371"/>
    <s v="ASALARIADO"/>
    <s v="SECTOR PUBLICO"/>
    <s v="SI"/>
    <s v="NO"/>
    <x v="1"/>
    <n v="43"/>
    <n v="-0.24557669362535309"/>
    <b v="0"/>
    <n v="7.7185146862428639E-2"/>
    <b v="0"/>
    <n v="458371"/>
    <x v="0"/>
    <n v="43"/>
  </r>
  <r>
    <n v="3172"/>
    <s v="MUJER"/>
    <n v="466740"/>
    <s v="ASALARIADO"/>
    <s v="SECTOR PUBLICO"/>
    <s v="SI"/>
    <s v="NO"/>
    <x v="1"/>
    <n v="30"/>
    <n v="-0.23525736557810556"/>
    <b v="0"/>
    <n v="-0.84029414414035897"/>
    <b v="0"/>
    <n v="466740"/>
    <x v="0"/>
    <n v="30"/>
  </r>
  <r>
    <n v="3173"/>
    <s v="HOMBRE"/>
    <n v="416721.88"/>
    <s v="ASALARIADO"/>
    <s v="SECTOR PRIVADO"/>
    <s v="SI"/>
    <s v="NO"/>
    <x v="0"/>
    <n v="29"/>
    <n v="-0.2969318056051809"/>
    <b v="0"/>
    <n v="-0.91086947421749642"/>
    <b v="0"/>
    <n v="416721.88"/>
    <x v="0"/>
    <n v="29"/>
  </r>
  <r>
    <n v="3174"/>
    <s v="HOMBRE"/>
    <n v="518642.73"/>
    <s v="ASALARIADO"/>
    <s v="SECTOR PRIVADO"/>
    <s v="SI"/>
    <s v="SI"/>
    <x v="0"/>
    <n v="40"/>
    <n v="-0.17125912236891488"/>
    <b v="0"/>
    <n v="-0.13454084336898386"/>
    <b v="0"/>
    <n v="518642.73"/>
    <x v="0"/>
    <n v="40"/>
  </r>
  <r>
    <n v="3175"/>
    <s v="HOMBRE"/>
    <n v="297046"/>
    <s v="TRABAJADOR INDEPENDIENTE"/>
    <s v="SECTOR PRIVADO"/>
    <s v="SI"/>
    <s v="SI"/>
    <x v="1"/>
    <n v="36"/>
    <n v="-0.44449718558642509"/>
    <b v="0"/>
    <n v="-0.41684216367753391"/>
    <b v="0"/>
    <n v="297046"/>
    <x v="3"/>
    <n v="36"/>
  </r>
  <r>
    <n v="3176"/>
    <s v="HOMBRE"/>
    <n v="326749"/>
    <s v="TRABAJADOR INDEPENDIENTE"/>
    <s v="SECTOR PRIVADO"/>
    <s v="SI"/>
    <s v="NO"/>
    <x v="1"/>
    <n v="50"/>
    <n v="-0.40787214066022193"/>
    <b v="0"/>
    <n v="0.57121245740239113"/>
    <b v="0"/>
    <n v="326749"/>
    <x v="3"/>
    <n v="50"/>
  </r>
  <r>
    <n v="3177"/>
    <s v="MUJER"/>
    <n v="703520.79"/>
    <s v="ASALARIADO"/>
    <s v="SECTOR PRIVADO"/>
    <s v="SI"/>
    <s v="NO"/>
    <x v="0"/>
    <n v="36"/>
    <n v="5.6703280532114694E-2"/>
    <b v="0"/>
    <n v="-0.41684216367753391"/>
    <b v="0"/>
    <n v="703520.79"/>
    <x v="0"/>
    <n v="36"/>
  </r>
  <r>
    <n v="3178"/>
    <s v="HOMBRE"/>
    <n v="360000"/>
    <s v="ASALARIADO"/>
    <s v="SECTOR PRIVADO"/>
    <s v="SI"/>
    <s v="NO"/>
    <x v="0"/>
    <n v="23"/>
    <n v="-0.36687226290911329"/>
    <b v="0"/>
    <n v="-1.3343214546803215"/>
    <b v="0"/>
    <n v="360000"/>
    <x v="0"/>
    <n v="23"/>
  </r>
  <r>
    <n v="3179"/>
    <s v="MUJER"/>
    <n v="1251585"/>
    <s v="ASALARIADO"/>
    <s v="SECTOR PUBLICO"/>
    <s v="SI"/>
    <s v="NO"/>
    <x v="1"/>
    <n v="50"/>
    <n v="0.73248944064032018"/>
    <b v="0"/>
    <n v="0.57121245740239113"/>
    <b v="0"/>
    <n v="1251585"/>
    <x v="0"/>
    <n v="50"/>
  </r>
  <r>
    <n v="3180"/>
    <s v="MUJER"/>
    <n v="278030"/>
    <s v="CONVENIOS ESPECIALES DE TRABAJADORES INDEPENDIENTES"/>
    <s v="SECTOR PRIVADO"/>
    <s v="SI"/>
    <s v="NO"/>
    <x v="0"/>
    <n v="35"/>
    <n v="-0.46794471123422759"/>
    <b v="0"/>
    <n v="-0.48741749375467142"/>
    <b v="0"/>
    <n v="278030"/>
    <x v="4"/>
    <n v="35"/>
  </r>
  <r>
    <n v="3181"/>
    <s v="MUJER"/>
    <n v="473621"/>
    <s v="ASALARIADO"/>
    <s v="SECTOR PUBLICO"/>
    <s v="SI"/>
    <s v="NO"/>
    <x v="1"/>
    <n v="48"/>
    <n v="-0.22677280394671465"/>
    <b v="0"/>
    <n v="0.43006179724811616"/>
    <b v="0"/>
    <n v="473621"/>
    <x v="0"/>
    <n v="48"/>
  </r>
  <r>
    <n v="3182"/>
    <s v="HOMBRE"/>
    <n v="559000"/>
    <s v="ASALARIADO"/>
    <s v="SECTOR PRIVADO"/>
    <s v="SI"/>
    <s v="NO"/>
    <x v="0"/>
    <n v="33"/>
    <n v="-0.12149691562720828"/>
    <b v="0"/>
    <n v="-0.62856815390894638"/>
    <b v="0"/>
    <n v="559000"/>
    <x v="0"/>
    <n v="33"/>
  </r>
  <r>
    <n v="3183"/>
    <s v="HOMBRE"/>
    <n v="484144"/>
    <s v="ASALARIADO"/>
    <s v="SECTOR PRIVADO"/>
    <s v="SI"/>
    <s v="NO"/>
    <x v="0"/>
    <n v="46"/>
    <n v="-0.21379750354748106"/>
    <b v="0"/>
    <n v="0.28891113709384114"/>
    <b v="0"/>
    <n v="484144"/>
    <x v="0"/>
    <n v="46"/>
  </r>
  <r>
    <n v="3184"/>
    <s v="MUJER"/>
    <n v="278030"/>
    <s v="ASEGURADO VOLUNTARIO"/>
    <s v="SECTOR PRIVADO"/>
    <s v="SI"/>
    <s v="NO"/>
    <x v="0"/>
    <n v="26"/>
    <n v="-0.46794471123422759"/>
    <b v="0"/>
    <n v="-1.1225954644489089"/>
    <b v="0"/>
    <n v="278030"/>
    <x v="2"/>
    <n v="26"/>
  </r>
  <r>
    <n v="3185"/>
    <s v="HOMBRE"/>
    <n v="1000000"/>
    <s v="ASALARIADO"/>
    <s v="SECTOR PRIVADO"/>
    <s v="SI"/>
    <s v="NO"/>
    <x v="0"/>
    <n v="24"/>
    <n v="0.42227458262063144"/>
    <b v="0"/>
    <n v="-1.263746124603184"/>
    <b v="0"/>
    <n v="1000000"/>
    <x v="0"/>
    <n v="24"/>
  </r>
  <r>
    <n v="3186"/>
    <s v="HOMBRE"/>
    <n v="532896.9"/>
    <s v="ASALARIADO"/>
    <s v="SECTOR PUBLICO"/>
    <s v="SI"/>
    <s v="NO"/>
    <x v="0"/>
    <n v="35"/>
    <n v="-0.1536831328515012"/>
    <b v="0"/>
    <n v="-0.48741749375467142"/>
    <b v="0"/>
    <n v="532896.9"/>
    <x v="0"/>
    <n v="35"/>
  </r>
  <r>
    <n v="3187"/>
    <s v="HOMBRE"/>
    <n v="914404.3"/>
    <s v="ASALARIADO"/>
    <s v="SECTOR PRIVADO"/>
    <s v="SI"/>
    <s v="NO"/>
    <x v="0"/>
    <n v="29"/>
    <n v="0.31673149411139656"/>
    <b v="0"/>
    <n v="-0.91086947421749642"/>
    <b v="0"/>
    <n v="914404.3"/>
    <x v="0"/>
    <n v="29"/>
  </r>
  <r>
    <n v="3188"/>
    <s v="HOMBRE"/>
    <n v="680960"/>
    <s v="ASALARIADO"/>
    <s v="SECTOR PUBLICO"/>
    <s v="SI"/>
    <s v="NO"/>
    <x v="0"/>
    <n v="32"/>
    <n v="2.8884880124053693E-2"/>
    <b v="0"/>
    <n v="-0.69914348398608395"/>
    <b v="0"/>
    <n v="680960"/>
    <x v="0"/>
    <n v="32"/>
  </r>
  <r>
    <n v="3189"/>
    <s v="HOMBRE"/>
    <n v="409256.03"/>
    <s v="ASALARIADO"/>
    <s v="SECTOR PRIVADO"/>
    <s v="SI"/>
    <s v="NO"/>
    <x v="0"/>
    <n v="34"/>
    <n v="-0.30613751181877191"/>
    <b v="0"/>
    <n v="-0.55799282383180893"/>
    <b v="0"/>
    <n v="409256.03"/>
    <x v="0"/>
    <n v="34"/>
  </r>
  <r>
    <n v="3190"/>
    <s v="MUJER"/>
    <n v="297045"/>
    <s v="TRABAJADOR INDEPENDIENTE"/>
    <s v="SECTOR PRIVADO"/>
    <s v="SI"/>
    <s v="NO"/>
    <x v="0"/>
    <n v="39"/>
    <n v="-0.44449841862837125"/>
    <b v="0"/>
    <n v="-0.20511617344612137"/>
    <b v="0"/>
    <n v="297045"/>
    <x v="3"/>
    <n v="39"/>
  </r>
  <r>
    <n v="3191"/>
    <s v="HOMBRE"/>
    <n v="278030"/>
    <s v="CONVENIOS ESPECIALES DE TRABAJADORES INDEPENDIENTES"/>
    <s v="SECTOR PRIVADO"/>
    <s v="SI"/>
    <s v="NO"/>
    <x v="0"/>
    <n v="45"/>
    <n v="-0.46794471123422759"/>
    <b v="0"/>
    <n v="0.21833580701670366"/>
    <b v="0"/>
    <n v="278030"/>
    <x v="4"/>
    <n v="45"/>
  </r>
  <r>
    <n v="3192"/>
    <s v="HOMBRE"/>
    <n v="762359.6"/>
    <s v="ASALARIADO"/>
    <s v="SECTOR PRIVADO"/>
    <s v="SI"/>
    <s v="NO"/>
    <x v="0"/>
    <n v="34"/>
    <n v="0.12925400132308962"/>
    <b v="0"/>
    <n v="-0.55799282383180893"/>
    <b v="0"/>
    <n v="762359.6"/>
    <x v="0"/>
    <n v="34"/>
  </r>
  <r>
    <n v="3193"/>
    <s v="MUJER"/>
    <n v="639148"/>
    <s v="TRABAJADOR INDEPENDIENTE"/>
    <s v="SECTOR PRIVADO"/>
    <s v="SI"/>
    <s v="NO"/>
    <x v="1"/>
    <n v="74"/>
    <n v="-2.267106972796144E-2"/>
    <b v="0"/>
    <n v="2.2650203792536914"/>
    <b v="1"/>
    <n v="639148"/>
    <x v="3"/>
    <n v="74"/>
  </r>
  <r>
    <n v="3194"/>
    <s v="HOMBRE"/>
    <n v="410495.2"/>
    <s v="ASALARIADO"/>
    <s v="SECTOR PRIVADO"/>
    <s v="SI"/>
    <s v="SI"/>
    <x v="1"/>
    <n v="29"/>
    <n v="-0.3046095632303733"/>
    <b v="0"/>
    <n v="-0.91086947421749642"/>
    <b v="0"/>
    <n v="410495.2"/>
    <x v="0"/>
    <n v="29"/>
  </r>
  <r>
    <n v="3195"/>
    <s v="MUJER"/>
    <n v="504218.48"/>
    <s v="ASALARIADO"/>
    <s v="SECTOR PRIVADO"/>
    <s v="SI"/>
    <s v="SI"/>
    <x v="0"/>
    <n v="49"/>
    <n v="-0.18904482766052802"/>
    <b v="0"/>
    <n v="0.50063712732525367"/>
    <b v="0"/>
    <n v="504218.48"/>
    <x v="0"/>
    <n v="49"/>
  </r>
  <r>
    <n v="3196"/>
    <s v="HOMBRE"/>
    <n v="660746"/>
    <s v="ASALARIADO"/>
    <s v="SECTOR PUBLICO"/>
    <s v="SI"/>
    <s v="NO"/>
    <x v="0"/>
    <n v="35"/>
    <n v="3.9601702247751627E-3"/>
    <b v="0"/>
    <n v="-0.48741749375467142"/>
    <b v="0"/>
    <n v="660746"/>
    <x v="0"/>
    <n v="35"/>
  </r>
  <r>
    <n v="3197"/>
    <s v="MUJER"/>
    <n v="874538.66"/>
    <s v="ASALARIADO"/>
    <s v="SECTOR PRIVADO"/>
    <s v="SI"/>
    <s v="NO"/>
    <x v="0"/>
    <n v="40"/>
    <n v="0.2675754877816709"/>
    <b v="0"/>
    <n v="-0.13454084336898386"/>
    <b v="0"/>
    <n v="874538.66"/>
    <x v="0"/>
    <n v="40"/>
  </r>
  <r>
    <n v="3198"/>
    <s v="MUJER"/>
    <n v="346062"/>
    <s v="ASEGURADO VOLUNTARIO"/>
    <s v="SECTOR PRIVADO"/>
    <s v="SI"/>
    <s v="NO"/>
    <x v="0"/>
    <n v="43"/>
    <n v="-0.38405840155441578"/>
    <b v="0"/>
    <n v="7.7185146862428639E-2"/>
    <b v="0"/>
    <n v="346062"/>
    <x v="2"/>
    <n v="43"/>
  </r>
  <r>
    <n v="3199"/>
    <s v="MUJER"/>
    <n v="641782.9"/>
    <s v="ASALARIADO"/>
    <s v="SECTOR PUBLICO"/>
    <s v="SI"/>
    <s v="SI"/>
    <x v="0"/>
    <n v="55"/>
    <n v="-1.9422127504076531E-2"/>
    <b v="0"/>
    <n v="0.92408910778807873"/>
    <b v="0"/>
    <n v="641782.9"/>
    <x v="0"/>
    <n v="55"/>
  </r>
  <r>
    <n v="3200"/>
    <s v="MUJER"/>
    <n v="359544.27"/>
    <s v="CONVENIOS ESPECIALES DE ASEGURADOS VOLUNTARIOS"/>
    <s v="SECTOR PRIVADO"/>
    <s v="SI"/>
    <s v="SI"/>
    <x v="0"/>
    <n v="32"/>
    <n v="-0.36743419711522773"/>
    <b v="0"/>
    <n v="-0.69914348398608395"/>
    <b v="0"/>
    <n v="359544.27"/>
    <x v="5"/>
    <n v="32"/>
  </r>
  <r>
    <n v="3201"/>
    <s v="HOMBRE"/>
    <n v="326704.05"/>
    <s v="ASALARIADO"/>
    <s v="SECTOR PUBLICO"/>
    <s v="SI"/>
    <s v="NO"/>
    <x v="0"/>
    <n v="33"/>
    <n v="-0.40792756589570095"/>
    <b v="0"/>
    <n v="-0.62856815390894638"/>
    <b v="0"/>
    <n v="326704.05"/>
    <x v="0"/>
    <n v="33"/>
  </r>
  <r>
    <n v="3202"/>
    <s v="HOMBRE"/>
    <n v="300018"/>
    <s v="ASEGURADO VOLUNTARIO"/>
    <s v="SECTOR PRIVADO"/>
    <s v="SI"/>
    <s v="NO"/>
    <x v="0"/>
    <n v="85"/>
    <n v="-0.44083258492249633"/>
    <b v="0"/>
    <n v="3.0413490101022038"/>
    <b v="1"/>
    <n v="300018"/>
    <x v="2"/>
    <n v="85"/>
  </r>
  <r>
    <n v="3203"/>
    <s v="HOMBRE"/>
    <n v="1160637.07"/>
    <s v="ASALARIADO"/>
    <s v="SECTOR PRIVADO"/>
    <s v="SI"/>
    <s v="NO"/>
    <x v="1"/>
    <n v="29"/>
    <n v="0.6203468280356953"/>
    <b v="0"/>
    <n v="-0.91086947421749642"/>
    <b v="0"/>
    <n v="1160637.07"/>
    <x v="0"/>
    <n v="29"/>
  </r>
  <r>
    <n v="3204"/>
    <s v="HOMBRE"/>
    <n v="367220"/>
    <s v="ASALARIADO"/>
    <s v="SECTOR PRIVADO"/>
    <s v="SI"/>
    <s v="SI"/>
    <x v="0"/>
    <n v="25"/>
    <n v="-0.35796970005798084"/>
    <b v="0"/>
    <n v="-1.1931707945260464"/>
    <b v="0"/>
    <n v="367220"/>
    <x v="0"/>
    <n v="25"/>
  </r>
  <r>
    <n v="3205"/>
    <s v="HOMBRE"/>
    <n v="450886"/>
    <s v="TRABAJADOR INDEPENDIENTE"/>
    <s v="SECTOR PRIVADO"/>
    <s v="SI"/>
    <s v="SI"/>
    <x v="1"/>
    <n v="45"/>
    <n v="-0.25480601259221269"/>
    <b v="0"/>
    <n v="0.21833580701670366"/>
    <b v="0"/>
    <n v="450886"/>
    <x v="3"/>
    <n v="45"/>
  </r>
  <r>
    <n v="3206"/>
    <s v="MUJER"/>
    <n v="80000"/>
    <s v="ASALARIADO"/>
    <s v="SECTOR PRIVADO"/>
    <s v="SI"/>
    <s v="NO"/>
    <x v="0"/>
    <n v="44"/>
    <n v="-0.71212400782837659"/>
    <b v="0"/>
    <n v="0.14776047693956615"/>
    <b v="0"/>
    <n v="80000"/>
    <x v="0"/>
    <n v="44"/>
  </r>
  <r>
    <n v="3207"/>
    <s v="HOMBRE"/>
    <n v="297046"/>
    <s v="TRABAJADOR INDEPENDIENTE"/>
    <s v="SECTOR PRIVADO"/>
    <s v="SI"/>
    <s v="SI"/>
    <x v="1"/>
    <n v="50"/>
    <n v="-0.44449718558642509"/>
    <b v="0"/>
    <n v="0.57121245740239113"/>
    <b v="0"/>
    <n v="297046"/>
    <x v="3"/>
    <n v="50"/>
  </r>
  <r>
    <n v="3208"/>
    <s v="MUJER"/>
    <n v="280000"/>
    <s v="ASALARIADO"/>
    <s v="SECTOR PRIVADO"/>
    <s v="SI"/>
    <s v="SI"/>
    <x v="1"/>
    <n v="44"/>
    <n v="-0.46551561860033136"/>
    <b v="0"/>
    <n v="0.14776047693956615"/>
    <b v="0"/>
    <n v="280000"/>
    <x v="0"/>
    <n v="44"/>
  </r>
  <r>
    <n v="3209"/>
    <s v="MUJER"/>
    <n v="575000"/>
    <s v="ASALARIADO"/>
    <s v="SECTOR PRIVADO"/>
    <s v="SI"/>
    <s v="NO"/>
    <x v="1"/>
    <n v="21"/>
    <n v="-0.10176824448896467"/>
    <b v="0"/>
    <n v="-1.4754721148345964"/>
    <b v="0"/>
    <n v="575000"/>
    <x v="0"/>
    <n v="21"/>
  </r>
  <r>
    <n v="3210"/>
    <s v="HOMBRE"/>
    <n v="356455"/>
    <s v="TRABAJADOR INDEPENDIENTE"/>
    <s v="SECTOR PRIVADO"/>
    <s v="SI"/>
    <s v="NO"/>
    <x v="1"/>
    <n v="50"/>
    <n v="-0.3712433966081804"/>
    <b v="0"/>
    <n v="0.57121245740239113"/>
    <b v="0"/>
    <n v="356455"/>
    <x v="3"/>
    <n v="50"/>
  </r>
  <r>
    <n v="3211"/>
    <s v="HOMBRE"/>
    <n v="1250882.3500000001"/>
    <s v="ASALARIADO"/>
    <s v="SECTOR PUBLICO"/>
    <s v="SI"/>
    <s v="NO"/>
    <x v="0"/>
    <n v="30"/>
    <n v="0.73162304371686493"/>
    <b v="0"/>
    <n v="-0.84029414414035897"/>
    <b v="0"/>
    <n v="1250882.3500000001"/>
    <x v="0"/>
    <n v="30"/>
  </r>
  <r>
    <n v="3212"/>
    <s v="HOMBRE"/>
    <n v="1065177"/>
    <s v="ASEGURADO VOLUNTARIO"/>
    <s v="SECTOR PRIVADO"/>
    <s v="SI"/>
    <s v="NO"/>
    <x v="0"/>
    <n v="59"/>
    <n v="0.502640557544213"/>
    <b v="0"/>
    <n v="1.2063904280966287"/>
    <b v="0"/>
    <n v="1065177"/>
    <x v="2"/>
    <n v="59"/>
  </r>
  <r>
    <n v="3213"/>
    <s v="HOMBRE"/>
    <n v="285000"/>
    <s v="ASALARIADO"/>
    <s v="SECTOR PRIVADO"/>
    <s v="SI"/>
    <s v="NO"/>
    <x v="1"/>
    <n v="51"/>
    <n v="-0.45935040886963024"/>
    <b v="0"/>
    <n v="0.64178778747952869"/>
    <b v="0"/>
    <n v="285000"/>
    <x v="0"/>
    <n v="51"/>
  </r>
  <r>
    <n v="3214"/>
    <s v="MUJER"/>
    <n v="1279275"/>
    <s v="ASALARIADO"/>
    <s v="SECTOR PUBLICO"/>
    <s v="SI"/>
    <s v="NO"/>
    <x v="0"/>
    <n v="31"/>
    <n v="0.76663237212894308"/>
    <b v="0"/>
    <n v="-0.7697188140632214"/>
    <b v="0"/>
    <n v="1279275"/>
    <x v="0"/>
    <n v="31"/>
  </r>
  <r>
    <n v="3215"/>
    <s v="MUJER"/>
    <n v="563332"/>
    <s v="ASALARIADO"/>
    <s v="SECTOR PRIVADO"/>
    <s v="SI"/>
    <s v="NO"/>
    <x v="0"/>
    <n v="34"/>
    <n v="-0.11615537791652883"/>
    <b v="0"/>
    <n v="-0.55799282383180893"/>
    <b v="0"/>
    <n v="563332"/>
    <x v="0"/>
    <n v="34"/>
  </r>
  <r>
    <n v="3216"/>
    <s v="MUJER"/>
    <n v="450886"/>
    <s v="ASEGURADO VOLUNTARIO"/>
    <s v="SECTOR PRIVADO"/>
    <s v="SI"/>
    <s v="SI"/>
    <x v="0"/>
    <n v="95"/>
    <n v="-0.25480601259221269"/>
    <b v="0"/>
    <n v="3.7471023108735788"/>
    <b v="1"/>
    <n v="450886"/>
    <x v="2"/>
    <n v="95"/>
  </r>
  <r>
    <n v="3217"/>
    <s v="HOMBRE"/>
    <n v="58985"/>
    <s v="ASALARIADO"/>
    <s v="SECTOR PRIVADO"/>
    <s v="SI"/>
    <s v="NO"/>
    <x v="1"/>
    <n v="45"/>
    <n v="-0.73803638432651342"/>
    <b v="0"/>
    <n v="0.21833580701670366"/>
    <b v="0"/>
    <n v="58985"/>
    <x v="0"/>
    <n v="45"/>
  </r>
  <r>
    <n v="3218"/>
    <s v="HOMBRE"/>
    <n v="278030"/>
    <s v="CONVENIOS ESPECIALES DE TRABAJADORES INDEPENDIENTES"/>
    <s v="SECTOR PRIVADO"/>
    <s v="SI"/>
    <s v="NO"/>
    <x v="0"/>
    <n v="35"/>
    <n v="-0.46794471123422759"/>
    <b v="0"/>
    <n v="-0.48741749375467142"/>
    <b v="0"/>
    <n v="278030"/>
    <x v="4"/>
    <n v="35"/>
  </r>
  <r>
    <n v="3219"/>
    <s v="HOMBRE"/>
    <n v="347737.5"/>
    <s v="ASALARIADO"/>
    <s v="SECTOR PRIVADO"/>
    <s v="SI"/>
    <s v="NO"/>
    <x v="0"/>
    <n v="27"/>
    <n v="-0.38199243977365782"/>
    <b v="0"/>
    <n v="-1.0520201343717714"/>
    <b v="0"/>
    <n v="347737.5"/>
    <x v="0"/>
    <n v="27"/>
  </r>
  <r>
    <n v="3220"/>
    <s v="MUJER"/>
    <n v="455206.04"/>
    <s v="ASALARIADO"/>
    <s v="SECTOR PRIVADO"/>
    <s v="SI"/>
    <s v="NO"/>
    <x v="0"/>
    <n v="32"/>
    <n v="-0.24947922206320911"/>
    <b v="0"/>
    <n v="-0.69914348398608395"/>
    <b v="0"/>
    <n v="455206.04"/>
    <x v="0"/>
    <n v="32"/>
  </r>
  <r>
    <n v="3221"/>
    <s v="MUJER"/>
    <n v="339794.4"/>
    <s v="ASALARIADO"/>
    <s v="SECTOR PUBLICO"/>
    <s v="SI"/>
    <s v="NO"/>
    <x v="0"/>
    <n v="46"/>
    <n v="-0.39178661525604419"/>
    <b v="0"/>
    <n v="0.28891113709384114"/>
    <b v="0"/>
    <n v="339794.4"/>
    <x v="0"/>
    <n v="46"/>
  </r>
  <r>
    <n v="3222"/>
    <s v="MUJER"/>
    <n v="445821"/>
    <s v="TRABAJADOR INDEPENDIENTE"/>
    <s v="SECTOR PRIVADO"/>
    <s v="SI"/>
    <s v="NO"/>
    <x v="0"/>
    <n v="63"/>
    <n v="-0.26105137004941292"/>
    <b v="0"/>
    <n v="1.4886917484051787"/>
    <b v="0"/>
    <n v="445821"/>
    <x v="3"/>
    <n v="63"/>
  </r>
  <r>
    <n v="3223"/>
    <s v="HOMBRE"/>
    <n v="326322"/>
    <s v="ASALARIADO"/>
    <s v="SECTOR PRIVADO"/>
    <s v="SI"/>
    <s v="NO"/>
    <x v="0"/>
    <n v="57"/>
    <n v="-0.40839864957122385"/>
    <b v="0"/>
    <n v="1.0652397679423538"/>
    <b v="0"/>
    <n v="326322"/>
    <x v="0"/>
    <n v="57"/>
  </r>
  <r>
    <n v="3224"/>
    <s v="HOMBRE"/>
    <n v="278030"/>
    <s v="CONVENIOS ESPECIALES DE TRABAJADORES INDEPENDIENTES"/>
    <s v="SECTOR PRIVADO"/>
    <s v="SI"/>
    <s v="NO"/>
    <x v="0"/>
    <n v="57"/>
    <n v="-0.46794471123422759"/>
    <b v="0"/>
    <n v="1.0652397679423538"/>
    <b v="0"/>
    <n v="278030"/>
    <x v="4"/>
    <n v="57"/>
  </r>
  <r>
    <n v="3225"/>
    <s v="HOMBRE"/>
    <n v="300018"/>
    <s v="ASEGURADO VOLUNTARIO"/>
    <s v="SECTOR PRIVADO"/>
    <s v="SI"/>
    <s v="NO"/>
    <x v="0"/>
    <n v="60"/>
    <n v="-0.44083258492249633"/>
    <b v="0"/>
    <n v="1.2769657581737661"/>
    <b v="0"/>
    <n v="300018"/>
    <x v="2"/>
    <n v="60"/>
  </r>
  <r>
    <n v="3226"/>
    <s v="MUJER"/>
    <n v="420214.94"/>
    <s v="ASALARIADO"/>
    <s v="SECTOR PRIVADO"/>
    <s v="SI"/>
    <s v="NO"/>
    <x v="0"/>
    <n v="34"/>
    <n v="-0.29262471610479635"/>
    <b v="0"/>
    <n v="-0.55799282383180893"/>
    <b v="0"/>
    <n v="420214.94"/>
    <x v="0"/>
    <n v="34"/>
  </r>
  <r>
    <n v="3227"/>
    <s v="HOMBRE"/>
    <n v="202396.55"/>
    <s v="ASALARIADO"/>
    <s v="SECTOR PRIVADO"/>
    <s v="SI"/>
    <s v="NO"/>
    <x v="0"/>
    <n v="22"/>
    <n v="-0.56120392761552718"/>
    <b v="0"/>
    <n v="-1.4048967847574589"/>
    <b v="0"/>
    <n v="202396.55"/>
    <x v="0"/>
    <n v="22"/>
  </r>
  <r>
    <n v="3228"/>
    <s v="HOMBRE"/>
    <n v="1000025.21"/>
    <s v="PENSIONADOS EN SU PROPIO SISTEMA"/>
    <s v="SECTOR PUBLICO"/>
    <s v="SI"/>
    <s v="NO"/>
    <x v="0"/>
    <n v="67"/>
    <n v="0.42230566760809357"/>
    <b v="0"/>
    <n v="1.7709930687137287"/>
    <b v="0"/>
    <n v="1000025.21"/>
    <x v="1"/>
    <n v="67"/>
  </r>
  <r>
    <n v="3229"/>
    <s v="HOMBRE"/>
    <n v="924499"/>
    <s v="ASALARIADO"/>
    <s v="SECTOR PUBLICO"/>
    <s v="SI"/>
    <s v="NO"/>
    <x v="0"/>
    <n v="42"/>
    <n v="0.32917868264509825"/>
    <b v="0"/>
    <n v="6.6098167852911317E-3"/>
    <b v="0"/>
    <n v="924499"/>
    <x v="0"/>
    <n v="42"/>
  </r>
  <r>
    <n v="3230"/>
    <s v="HOMBRE"/>
    <n v="336000"/>
    <s v="ASALARIADO"/>
    <s v="SECTOR PRIVADO"/>
    <s v="SI"/>
    <s v="NO"/>
    <x v="1"/>
    <n v="39"/>
    <n v="-0.39646526961647871"/>
    <b v="0"/>
    <n v="-0.20511617344612137"/>
    <b v="0"/>
    <n v="336000"/>
    <x v="0"/>
    <n v="39"/>
  </r>
  <r>
    <n v="3231"/>
    <s v="HOMBRE"/>
    <n v="278030"/>
    <s v="CONVENIOS ESPECIALES DE TRABAJADORES INDEPENDIENTES"/>
    <s v="SECTOR PRIVADO"/>
    <s v="SI"/>
    <s v="NO"/>
    <x v="0"/>
    <n v="89"/>
    <n v="-0.46794471123422759"/>
    <b v="0"/>
    <n v="3.3236503304107536"/>
    <b v="1"/>
    <n v="278030"/>
    <x v="4"/>
    <n v="89"/>
  </r>
  <r>
    <n v="3232"/>
    <s v="HOMBRE"/>
    <n v="1529457.14"/>
    <s v="ASALARIADO"/>
    <s v="SECTOR PRIVADO"/>
    <s v="SI"/>
    <s v="NO"/>
    <x v="0"/>
    <n v="32"/>
    <n v="1.0751174449240695"/>
    <b v="0"/>
    <n v="-0.69914348398608395"/>
    <b v="0"/>
    <n v="1529457.14"/>
    <x v="0"/>
    <n v="32"/>
  </r>
  <r>
    <n v="3233"/>
    <s v="HOMBRE"/>
    <n v="297046"/>
    <s v="TRABAJADOR INDEPENDIENTE"/>
    <s v="SECTOR PRIVADO"/>
    <s v="SI"/>
    <s v="NO"/>
    <x v="1"/>
    <n v="59"/>
    <n v="-0.44449718558642509"/>
    <b v="0"/>
    <n v="1.2063904280966287"/>
    <b v="0"/>
    <n v="297046"/>
    <x v="3"/>
    <n v="59"/>
  </r>
  <r>
    <n v="3234"/>
    <s v="HOMBRE"/>
    <n v="358640"/>
    <s v="TRABAJADOR INDEPENDIENTE"/>
    <s v="SECTOR PRIVADO"/>
    <s v="SI"/>
    <s v="NO"/>
    <x v="1"/>
    <n v="63"/>
    <n v="-0.36854919995586399"/>
    <b v="0"/>
    <n v="1.4886917484051787"/>
    <b v="0"/>
    <n v="358640"/>
    <x v="3"/>
    <n v="63"/>
  </r>
  <r>
    <n v="3235"/>
    <s v="HOMBRE"/>
    <n v="414416"/>
    <s v="ASALARIADO"/>
    <s v="SECTOR PRIVADO"/>
    <s v="SI"/>
    <s v="NO"/>
    <x v="0"/>
    <n v="61"/>
    <n v="-0.29977505236794671"/>
    <b v="0"/>
    <n v="1.3475410882509038"/>
    <b v="0"/>
    <n v="414416"/>
    <x v="0"/>
    <n v="61"/>
  </r>
  <r>
    <n v="3236"/>
    <s v="MUJER"/>
    <n v="347256"/>
    <s v="ASALARIADO"/>
    <s v="SECTOR PUBLICO"/>
    <s v="SI"/>
    <s v="NO"/>
    <x v="1"/>
    <n v="47"/>
    <n v="-0.38258614947072433"/>
    <b v="0"/>
    <n v="0.35948646717097865"/>
    <b v="0"/>
    <n v="347256"/>
    <x v="0"/>
    <n v="47"/>
  </r>
  <r>
    <n v="3237"/>
    <s v="HOMBRE"/>
    <n v="1119534"/>
    <s v="TRABAJADOR INDEPENDIENTE"/>
    <s v="SECTOR PRIVADO"/>
    <s v="SI"/>
    <s v="NO"/>
    <x v="0"/>
    <n v="71"/>
    <n v="0.56966501861055718"/>
    <b v="0"/>
    <n v="2.0532943890222786"/>
    <b v="1"/>
    <n v="1119534"/>
    <x v="3"/>
    <n v="71"/>
  </r>
  <r>
    <n v="3238"/>
    <s v="MUJER"/>
    <n v="346666.67"/>
    <s v="ASALARIADO"/>
    <s v="SECTOR PRIVADO"/>
    <s v="SI"/>
    <s v="NO"/>
    <x v="0"/>
    <n v="38"/>
    <n v="-0.38331281808084317"/>
    <b v="0"/>
    <n v="-0.27569150352325889"/>
    <b v="0"/>
    <n v="346666.67"/>
    <x v="0"/>
    <n v="38"/>
  </r>
  <r>
    <n v="3239"/>
    <s v="HOMBRE"/>
    <n v="594092"/>
    <s v="TRABAJADOR INDEPENDIENTE"/>
    <s v="SECTOR PRIVADO"/>
    <s v="SI"/>
    <s v="NO"/>
    <x v="1"/>
    <n v="39"/>
    <n v="-7.8227007653255465E-2"/>
    <b v="0"/>
    <n v="-0.20511617344612137"/>
    <b v="0"/>
    <n v="594092"/>
    <x v="3"/>
    <n v="39"/>
  </r>
  <r>
    <n v="3240"/>
    <s v="MUJER"/>
    <n v="175000"/>
    <s v="ASALARIADO"/>
    <s v="SECTOR PRIVADO"/>
    <s v="SI"/>
    <s v="NO"/>
    <x v="0"/>
    <n v="31"/>
    <n v="-0.59498502294505518"/>
    <b v="0"/>
    <n v="-0.7697188140632214"/>
    <b v="0"/>
    <n v="175000"/>
    <x v="0"/>
    <n v="31"/>
  </r>
  <r>
    <n v="3241"/>
    <s v="MUJER"/>
    <n v="2214734.2999999998"/>
    <s v="ASALARIADO"/>
    <s v="SECTOR PUBLICO"/>
    <s v="SI"/>
    <s v="NO"/>
    <x v="0"/>
    <n v="54"/>
    <n v="1.9200929279359165"/>
    <b v="0"/>
    <n v="0.85351377771094117"/>
    <b v="0"/>
    <n v="2214734.2999999998"/>
    <x v="0"/>
    <n v="54"/>
  </r>
  <r>
    <n v="3242"/>
    <s v="MUJER"/>
    <n v="657562.5"/>
    <s v="ASALARIADO"/>
    <s v="SECTOR PUBLICO"/>
    <s v="SI"/>
    <s v="NO"/>
    <x v="0"/>
    <n v="27"/>
    <n v="3.4781189237753192E-5"/>
    <b v="0"/>
    <n v="-1.0520201343717714"/>
    <b v="0"/>
    <n v="657562.5"/>
    <x v="0"/>
    <n v="27"/>
  </r>
  <r>
    <n v="3243"/>
    <s v="HOMBRE"/>
    <n v="297502"/>
    <s v="ASEGURADO VOLUNTARIO"/>
    <s v="SECTOR PRIVADO"/>
    <s v="SI"/>
    <s v="NO"/>
    <x v="0"/>
    <n v="67"/>
    <n v="-0.44393491845898514"/>
    <b v="0"/>
    <n v="1.7709930687137287"/>
    <b v="0"/>
    <n v="297502"/>
    <x v="2"/>
    <n v="67"/>
  </r>
  <r>
    <n v="3244"/>
    <s v="HOMBRE"/>
    <n v="422231"/>
    <s v="ASALARIADO"/>
    <s v="SECTOR PUBLICO"/>
    <s v="SI"/>
    <s v="NO"/>
    <x v="0"/>
    <n v="49"/>
    <n v="-0.29013882955886089"/>
    <b v="0"/>
    <n v="0.50063712732525367"/>
    <b v="0"/>
    <n v="422231"/>
    <x v="0"/>
    <n v="49"/>
  </r>
  <r>
    <n v="3245"/>
    <s v="MUJER"/>
    <n v="500937.8"/>
    <s v="ASALARIADO"/>
    <s v="SECTOR PRIVADO"/>
    <s v="SI"/>
    <s v="NO"/>
    <x v="0"/>
    <n v="50"/>
    <n v="-0.19309004371239133"/>
    <b v="0"/>
    <n v="0.57121245740239113"/>
    <b v="0"/>
    <n v="500937.8"/>
    <x v="0"/>
    <n v="50"/>
  </r>
  <r>
    <n v="3246"/>
    <s v="HOMBRE"/>
    <n v="278031"/>
    <s v="TRABAJADOR INDEPENDIENTE"/>
    <s v="SECTOR PRIVADO"/>
    <s v="SI"/>
    <s v="NO"/>
    <x v="0"/>
    <n v="42"/>
    <n v="-0.46794347819228149"/>
    <b v="0"/>
    <n v="6.6098167852911317E-3"/>
    <b v="0"/>
    <n v="278031"/>
    <x v="3"/>
    <n v="42"/>
  </r>
  <r>
    <n v="3247"/>
    <s v="HOMBRE"/>
    <n v="180000"/>
    <s v="ASALARIADO"/>
    <s v="SECTOR PRIVADO"/>
    <s v="SI"/>
    <s v="NO"/>
    <x v="1"/>
    <n v="41"/>
    <n v="-0.58881981321435395"/>
    <b v="0"/>
    <n v="-6.3965513291846368E-2"/>
    <b v="0"/>
    <n v="180000"/>
    <x v="0"/>
    <n v="41"/>
  </r>
  <r>
    <n v="3248"/>
    <s v="HOMBRE"/>
    <n v="194000"/>
    <s v="ASALARIADO"/>
    <s v="SECTOR PRIVADO"/>
    <s v="SI"/>
    <s v="NO"/>
    <x v="0"/>
    <n v="57"/>
    <n v="-0.57155722596839087"/>
    <b v="0"/>
    <n v="1.0652397679423538"/>
    <b v="0"/>
    <n v="194000"/>
    <x v="0"/>
    <n v="57"/>
  </r>
  <r>
    <n v="3249"/>
    <s v="HOMBRE"/>
    <n v="606313.31000000006"/>
    <s v="PENSIONADOS EN SU PROPIO SISTEMA"/>
    <s v="SECTOR PUBLICO"/>
    <s v="SI"/>
    <s v="NO"/>
    <x v="0"/>
    <n v="62"/>
    <n v="-6.3157619786472399E-2"/>
    <b v="0"/>
    <n v="1.4181164183280413"/>
    <b v="0"/>
    <n v="606313.31000000006"/>
    <x v="1"/>
    <n v="62"/>
  </r>
  <r>
    <n v="3250"/>
    <s v="HOMBRE"/>
    <n v="556116.75"/>
    <s v="ASALARIADO"/>
    <s v="SECTOR PRIVADO"/>
    <s v="SI"/>
    <s v="NO"/>
    <x v="0"/>
    <n v="52"/>
    <n v="-0.12505208381841709"/>
    <b v="0"/>
    <n v="0.71236311755666615"/>
    <b v="0"/>
    <n v="556116.75"/>
    <x v="0"/>
    <n v="52"/>
  </r>
  <r>
    <n v="3251"/>
    <s v="HOMBRE"/>
    <n v="1106966.42"/>
    <s v="ASALARIADO"/>
    <s v="SECTOR PUBLICO"/>
    <s v="SI"/>
    <s v="NO"/>
    <x v="0"/>
    <n v="36"/>
    <n v="0.55416866530908415"/>
    <b v="0"/>
    <n v="-0.41684216367753391"/>
    <b v="0"/>
    <n v="1106966.42"/>
    <x v="0"/>
    <n v="36"/>
  </r>
  <r>
    <n v="3252"/>
    <s v="HOMBRE"/>
    <n v="415064.04"/>
    <s v="ASALARIADO"/>
    <s v="SECTOR PRIVADO"/>
    <s v="SI"/>
    <s v="NO"/>
    <x v="0"/>
    <n v="24"/>
    <n v="-0.29897599186517004"/>
    <b v="0"/>
    <n v="-1.263746124603184"/>
    <b v="0"/>
    <n v="415064.04"/>
    <x v="0"/>
    <n v="24"/>
  </r>
  <r>
    <n v="3253"/>
    <s v="HOMBRE"/>
    <n v="500700"/>
    <s v="ASALARIADO"/>
    <s v="SECTOR PRIVADO"/>
    <s v="SI"/>
    <s v="NO"/>
    <x v="0"/>
    <n v="50"/>
    <n v="-0.19338326108718346"/>
    <b v="0"/>
    <n v="0.57121245740239113"/>
    <b v="0"/>
    <n v="500700"/>
    <x v="0"/>
    <n v="50"/>
  </r>
  <r>
    <n v="3254"/>
    <s v="MUJER"/>
    <n v="1585515"/>
    <s v="ASALARIADO"/>
    <s v="SECTOR PUBLICO"/>
    <s v="SI"/>
    <s v="NO"/>
    <x v="0"/>
    <n v="61"/>
    <n v="1.1442391377149259"/>
    <b v="0"/>
    <n v="1.3475410882509038"/>
    <b v="0"/>
    <n v="1585515"/>
    <x v="0"/>
    <n v="61"/>
  </r>
  <r>
    <n v="3255"/>
    <s v="HOMBRE"/>
    <n v="567425"/>
    <s v="ASALARIADO"/>
    <s v="SECTOR PUBLICO"/>
    <s v="SI"/>
    <s v="NO"/>
    <x v="0"/>
    <n v="35"/>
    <n v="-0.11110853723097688"/>
    <b v="0"/>
    <n v="-0.48741749375467142"/>
    <b v="0"/>
    <n v="567425"/>
    <x v="0"/>
    <n v="35"/>
  </r>
  <r>
    <n v="3256"/>
    <s v="HOMBRE"/>
    <n v="3623771"/>
    <s v="ASALARIADO"/>
    <s v="SECTOR PUBLICO"/>
    <s v="SI"/>
    <s v="NO"/>
    <x v="0"/>
    <n v="60"/>
    <n v="3.6574942826869186"/>
    <b v="1"/>
    <n v="1.2769657581737661"/>
    <b v="0"/>
    <n v="3623771"/>
    <x v="0"/>
    <n v="60"/>
  </r>
  <r>
    <n v="3257"/>
    <s v="MUJER"/>
    <n v="310124"/>
    <s v="TRABAJADOR INDEPENDIENTE"/>
    <s v="SECTOR PRIVADO"/>
    <s v="SI"/>
    <s v="NO"/>
    <x v="0"/>
    <n v="48"/>
    <n v="-0.42837146301480322"/>
    <b v="0"/>
    <n v="0.43006179724811616"/>
    <b v="0"/>
    <n v="310124"/>
    <x v="3"/>
    <n v="48"/>
  </r>
  <r>
    <n v="3258"/>
    <s v="HOMBRE"/>
    <n v="559014.66"/>
    <s v="ASALARIADO"/>
    <s v="SECTOR PRIVADO"/>
    <s v="SI"/>
    <s v="NO"/>
    <x v="1"/>
    <n v="44"/>
    <n v="-0.12147883923227783"/>
    <b v="0"/>
    <n v="0.14776047693956615"/>
    <b v="0"/>
    <n v="559014.66"/>
    <x v="0"/>
    <n v="44"/>
  </r>
  <r>
    <n v="3259"/>
    <s v="HOMBRE"/>
    <n v="150000"/>
    <s v="ASALARIADO"/>
    <s v="SECTOR PRIVADO"/>
    <s v="SI"/>
    <s v="NO"/>
    <x v="0"/>
    <n v="24"/>
    <n v="-0.62581107159856075"/>
    <b v="0"/>
    <n v="-1.263746124603184"/>
    <b v="0"/>
    <n v="150000"/>
    <x v="0"/>
    <n v="24"/>
  </r>
  <r>
    <n v="3260"/>
    <s v="HOMBRE"/>
    <n v="280000"/>
    <s v="ASALARIADO"/>
    <s v="SECTOR PRIVADO"/>
    <s v="SI"/>
    <s v="NO"/>
    <x v="0"/>
    <n v="40"/>
    <n v="-0.46551561860033136"/>
    <b v="0"/>
    <n v="-0.13454084336898386"/>
    <b v="0"/>
    <n v="280000"/>
    <x v="0"/>
    <n v="40"/>
  </r>
  <r>
    <n v="3261"/>
    <s v="HOMBRE"/>
    <n v="2667169.88"/>
    <s v="ASALARIADO"/>
    <s v="SECTOR PUBLICO"/>
    <s v="SI"/>
    <s v="NO"/>
    <x v="0"/>
    <n v="31"/>
    <n v="2.4779649760021987"/>
    <b v="1"/>
    <n v="-0.7697188140632214"/>
    <b v="0"/>
    <n v="2667169.88"/>
    <x v="0"/>
    <n v="31"/>
  </r>
  <r>
    <n v="3262"/>
    <s v="HOMBRE"/>
    <n v="315617"/>
    <s v="ASEGURADO VOLUNTARIO"/>
    <s v="SECTOR PRIVADO"/>
    <s v="SI"/>
    <s v="NO"/>
    <x v="0"/>
    <n v="44"/>
    <n v="-0.42159836360465497"/>
    <b v="0"/>
    <n v="0.14776047693956615"/>
    <b v="0"/>
    <n v="315617"/>
    <x v="2"/>
    <n v="44"/>
  </r>
  <r>
    <n v="3263"/>
    <s v="MUJER"/>
    <n v="446610.91"/>
    <s v="ASALARIADO"/>
    <s v="SECTOR PRIVADO"/>
    <s v="SI"/>
    <s v="NO"/>
    <x v="0"/>
    <n v="23"/>
    <n v="-0.26007737788573737"/>
    <b v="0"/>
    <n v="-1.3343214546803215"/>
    <b v="0"/>
    <n v="446610.91"/>
    <x v="0"/>
    <n v="23"/>
  </r>
  <r>
    <n v="3264"/>
    <s v="HOMBRE"/>
    <n v="549000"/>
    <s v="ASALARIADO"/>
    <s v="SECTOR PRIVADO"/>
    <s v="SI"/>
    <s v="NO"/>
    <x v="0"/>
    <n v="35"/>
    <n v="-0.13382733508861056"/>
    <b v="0"/>
    <n v="-0.48741749375467142"/>
    <b v="0"/>
    <n v="549000"/>
    <x v="0"/>
    <n v="35"/>
  </r>
  <r>
    <n v="3265"/>
    <s v="MUJER"/>
    <n v="370123"/>
    <s v="ASEGURADO VOLUNTARIO"/>
    <s v="SECTOR PRIVADO"/>
    <s v="SI"/>
    <s v="NO"/>
    <x v="0"/>
    <n v="53"/>
    <n v="-0.35439017928833577"/>
    <b v="0"/>
    <n v="0.78293844763380371"/>
    <b v="0"/>
    <n v="370123"/>
    <x v="2"/>
    <n v="53"/>
  </r>
  <r>
    <n v="3266"/>
    <s v="HOMBRE"/>
    <n v="5412755.4900000002"/>
    <s v="ASALARIADO"/>
    <s v="SECTOR PRIVADO"/>
    <s v="SI"/>
    <s v="NO"/>
    <x v="0"/>
    <n v="34"/>
    <n v="5.863387199851199"/>
    <b v="1"/>
    <n v="-0.55799282383180893"/>
    <b v="0"/>
    <n v="5412755.4900000002"/>
    <x v="0"/>
    <n v="34"/>
  </r>
  <r>
    <n v="3267"/>
    <s v="HOMBRE"/>
    <n v="271250"/>
    <s v="ASALARIADO"/>
    <s v="SECTOR PRIVADO"/>
    <s v="SI"/>
    <s v="NO"/>
    <x v="1"/>
    <n v="19"/>
    <n v="-0.47630473562905834"/>
    <b v="0"/>
    <n v="-1.6166227749888715"/>
    <b v="0"/>
    <n v="271250"/>
    <x v="0"/>
    <n v="19"/>
  </r>
  <r>
    <n v="3268"/>
    <s v="MUJER"/>
    <n v="300018"/>
    <s v="ASEGURADO VOLUNTARIO"/>
    <s v="SECTOR PRIVADO"/>
    <s v="SI"/>
    <s v="NO"/>
    <x v="0"/>
    <n v="57"/>
    <n v="-0.44083258492249633"/>
    <b v="0"/>
    <n v="1.0652397679423538"/>
    <b v="0"/>
    <n v="300018"/>
    <x v="2"/>
    <n v="57"/>
  </r>
  <r>
    <n v="3269"/>
    <s v="HOMBRE"/>
    <n v="516873"/>
    <s v="TRABAJADOR INDEPENDIENTE"/>
    <s v="SECTOR PRIVADO"/>
    <s v="SI"/>
    <s v="NO"/>
    <x v="0"/>
    <n v="38"/>
    <n v="-0.17344127369225759"/>
    <b v="0"/>
    <n v="-0.27569150352325889"/>
    <b v="0"/>
    <n v="516873"/>
    <x v="3"/>
    <n v="38"/>
  </r>
  <r>
    <n v="3270"/>
    <s v="HOMBRE"/>
    <n v="678863"/>
    <s v="PENSIONADOS EN SU PROPIO SISTEMA"/>
    <s v="SECTOR PUBLICO"/>
    <s v="SI"/>
    <s v="NO"/>
    <x v="0"/>
    <n v="79"/>
    <n v="2.6299191162997639E-2"/>
    <b v="0"/>
    <n v="2.6178970296393786"/>
    <b v="1"/>
    <n v="678863"/>
    <x v="1"/>
    <n v="79"/>
  </r>
  <r>
    <n v="3271"/>
    <s v="HOMBRE"/>
    <n v="362964"/>
    <s v="TRABAJADOR INDEPENDIENTE"/>
    <s v="SECTOR PRIVADO"/>
    <s v="SI"/>
    <s v="NO"/>
    <x v="1"/>
    <n v="52"/>
    <n v="-0.36321752658075368"/>
    <b v="0"/>
    <n v="0.71236311755666615"/>
    <b v="0"/>
    <n v="362964"/>
    <x v="3"/>
    <n v="52"/>
  </r>
  <r>
    <n v="3272"/>
    <s v="HOMBRE"/>
    <n v="639148"/>
    <s v="TRABAJADOR INDEPENDIENTE"/>
    <s v="SECTOR PRIVADO"/>
    <s v="SI"/>
    <s v="NO"/>
    <x v="1"/>
    <n v="43"/>
    <n v="-2.267106972796144E-2"/>
    <b v="0"/>
    <n v="7.7185146862428639E-2"/>
    <b v="0"/>
    <n v="639148"/>
    <x v="3"/>
    <n v="43"/>
  </r>
  <r>
    <n v="3273"/>
    <s v="MUJER"/>
    <n v="100000"/>
    <s v="ASALARIADO"/>
    <s v="SECTOR PRIVADO"/>
    <s v="SI"/>
    <s v="SI"/>
    <x v="0"/>
    <n v="30"/>
    <n v="-0.68746316890557213"/>
    <b v="0"/>
    <n v="-0.84029414414035897"/>
    <b v="0"/>
    <n v="100000"/>
    <x v="0"/>
    <n v="30"/>
  </r>
  <r>
    <n v="3274"/>
    <s v="MUJER"/>
    <n v="1160614"/>
    <s v="PENSIONADOS EN SU PROPIO SISTEMA"/>
    <s v="SECTOR PUBLICO"/>
    <s v="SI"/>
    <s v="NO"/>
    <x v="0"/>
    <n v="65"/>
    <n v="0.62031838175799769"/>
    <b v="0"/>
    <n v="1.6298424085594538"/>
    <b v="0"/>
    <n v="1160614"/>
    <x v="1"/>
    <n v="65"/>
  </r>
  <r>
    <n v="3275"/>
    <s v="HOMBRE"/>
    <n v="298018"/>
    <s v="TRABAJADOR INDEPENDIENTE"/>
    <s v="SECTOR PRIVADO"/>
    <s v="SI"/>
    <s v="SI"/>
    <x v="1"/>
    <n v="43"/>
    <n v="-0.44329866881477681"/>
    <b v="0"/>
    <n v="7.7185146862428639E-2"/>
    <b v="0"/>
    <n v="298018"/>
    <x v="3"/>
    <n v="43"/>
  </r>
  <r>
    <n v="3276"/>
    <s v="HOMBRE"/>
    <n v="278030.99"/>
    <s v="CONVENIOS ESPECIALES DE TRABAJADORES INDEPENDIENTES"/>
    <s v="SECTOR PRIVADO"/>
    <s v="SI"/>
    <s v="NO"/>
    <x v="0"/>
    <n v="25"/>
    <n v="-0.46794349052270096"/>
    <b v="0"/>
    <n v="-1.1931707945260464"/>
    <b v="0"/>
    <n v="278030.99"/>
    <x v="4"/>
    <n v="25"/>
  </r>
  <r>
    <n v="3277"/>
    <s v="HOMBRE"/>
    <n v="1718999.67"/>
    <s v="ASALARIADO"/>
    <s v="SECTOR PRIVADO"/>
    <s v="SI"/>
    <s v="SI"/>
    <x v="0"/>
    <n v="32"/>
    <n v="1.3088313349916116"/>
    <b v="0"/>
    <n v="-0.69914348398608395"/>
    <b v="0"/>
    <n v="1718999.67"/>
    <x v="0"/>
    <n v="32"/>
  </r>
  <r>
    <n v="3278"/>
    <s v="HOMBRE"/>
    <n v="358468.86"/>
    <s v="ASALARIADO"/>
    <s v="SECTOR PRIVADO"/>
    <s v="SI"/>
    <s v="NO"/>
    <x v="0"/>
    <n v="52"/>
    <n v="-0.36876022275452647"/>
    <b v="0"/>
    <n v="0.71236311755666615"/>
    <b v="0"/>
    <n v="358468.86"/>
    <x v="0"/>
    <n v="52"/>
  </r>
  <r>
    <n v="3279"/>
    <s v="HOMBRE"/>
    <n v="439167"/>
    <s v="ASALARIADO"/>
    <s v="SECTOR PRIVADO"/>
    <s v="SI"/>
    <s v="NO"/>
    <x v="0"/>
    <n v="44"/>
    <n v="-0.26925603115903002"/>
    <b v="0"/>
    <n v="0.14776047693956615"/>
    <b v="0"/>
    <n v="439167"/>
    <x v="0"/>
    <n v="44"/>
  </r>
  <r>
    <n v="3280"/>
    <s v="HOMBRE"/>
    <n v="639148"/>
    <s v="TRABAJADOR INDEPENDIENTE"/>
    <s v="SECTOR PRIVADO"/>
    <s v="SI"/>
    <s v="NO"/>
    <x v="0"/>
    <n v="54"/>
    <n v="-2.267106972796144E-2"/>
    <b v="0"/>
    <n v="0.85351377771094117"/>
    <b v="0"/>
    <n v="639148"/>
    <x v="3"/>
    <n v="54"/>
  </r>
  <r>
    <n v="3281"/>
    <s v="HOMBRE"/>
    <n v="589824.6"/>
    <s v="ASALARIADO"/>
    <s v="SECTOR PRIVADO"/>
    <s v="SI"/>
    <s v="NO"/>
    <x v="0"/>
    <n v="33"/>
    <n v="-8.3488890854214293E-2"/>
    <b v="0"/>
    <n v="-0.62856815390894638"/>
    <b v="0"/>
    <n v="589824.6"/>
    <x v="0"/>
    <n v="33"/>
  </r>
  <r>
    <n v="3282"/>
    <s v="MUJER"/>
    <n v="264315.09999999998"/>
    <s v="ASALARIADO"/>
    <s v="SECTOR PRIVADO"/>
    <s v="SI"/>
    <s v="NO"/>
    <x v="0"/>
    <n v="23"/>
    <n v="-0.48485575822134624"/>
    <b v="0"/>
    <n v="-1.3343214546803215"/>
    <b v="0"/>
    <n v="264315.09999999998"/>
    <x v="0"/>
    <n v="23"/>
  </r>
  <r>
    <n v="3283"/>
    <s v="HOMBRE"/>
    <n v="939801.74"/>
    <s v="ASALARIADO"/>
    <s v="SECTOR PUBLICO"/>
    <s v="SI"/>
    <s v="NO"/>
    <x v="0"/>
    <n v="34"/>
    <n v="0.34804760295597609"/>
    <b v="0"/>
    <n v="-0.55799282383180893"/>
    <b v="0"/>
    <n v="939801.74"/>
    <x v="0"/>
    <n v="34"/>
  </r>
  <r>
    <n v="3284"/>
    <s v="HOMBRE"/>
    <n v="297045"/>
    <s v="ASEGURADO VOLUNTARIO"/>
    <s v="SECTOR PRIVADO"/>
    <s v="SI"/>
    <s v="SI"/>
    <x v="0"/>
    <n v="61"/>
    <n v="-0.44449841862837125"/>
    <b v="0"/>
    <n v="1.3475410882509038"/>
    <b v="0"/>
    <n v="297045"/>
    <x v="2"/>
    <n v="61"/>
  </r>
  <r>
    <n v="3285"/>
    <s v="MUJER"/>
    <n v="996628.96"/>
    <s v="ASALARIADO"/>
    <s v="SECTOR PUBLICO"/>
    <s v="SI"/>
    <s v="NO"/>
    <x v="0"/>
    <n v="34"/>
    <n v="0.41811794889851484"/>
    <b v="0"/>
    <n v="-0.55799282383180893"/>
    <b v="0"/>
    <n v="996628.96"/>
    <x v="0"/>
    <n v="34"/>
  </r>
  <r>
    <n v="3286"/>
    <s v="HOMBRE"/>
    <n v="600000"/>
    <s v="ASALARIADO"/>
    <s v="SECTOR PRIVADO"/>
    <s v="SI"/>
    <s v="NO"/>
    <x v="0"/>
    <n v="48"/>
    <n v="-7.0942195835459007E-2"/>
    <b v="0"/>
    <n v="0.43006179724811616"/>
    <b v="0"/>
    <n v="600000"/>
    <x v="0"/>
    <n v="48"/>
  </r>
  <r>
    <n v="3287"/>
    <s v="HOMBRE"/>
    <n v="193800"/>
    <s v="ASALARIADO"/>
    <s v="SECTOR PRIVADO"/>
    <s v="SI"/>
    <s v="NO"/>
    <x v="0"/>
    <n v="28"/>
    <n v="-0.57180383435761883"/>
    <b v="0"/>
    <n v="-0.98144480429463388"/>
    <b v="0"/>
    <n v="193800"/>
    <x v="0"/>
    <n v="28"/>
  </r>
  <r>
    <n v="3288"/>
    <s v="HOMBRE"/>
    <n v="278030"/>
    <s v="CONVENIOS ESPECIALES DE TRABAJADORES INDEPENDIENTES"/>
    <s v="SECTOR PRIVADO"/>
    <s v="SI"/>
    <s v="NO"/>
    <x v="0"/>
    <n v="30"/>
    <n v="-0.46794471123422759"/>
    <b v="0"/>
    <n v="-0.84029414414035897"/>
    <b v="0"/>
    <n v="278030"/>
    <x v="4"/>
    <n v="30"/>
  </r>
  <r>
    <n v="3289"/>
    <s v="HOMBRE"/>
    <n v="538043.07999999996"/>
    <s v="ASALARIADO"/>
    <s v="SECTOR PRIVADO"/>
    <s v="SI"/>
    <s v="NO"/>
    <x v="0"/>
    <n v="45"/>
    <n v="-0.14733767704911335"/>
    <b v="0"/>
    <n v="0.21833580701670366"/>
    <b v="0"/>
    <n v="538043.07999999996"/>
    <x v="0"/>
    <n v="45"/>
  </r>
  <r>
    <n v="3290"/>
    <s v="MUJER"/>
    <n v="465000"/>
    <s v="ASALARIADO"/>
    <s v="SECTOR PRIVADO"/>
    <s v="SI"/>
    <s v="NO"/>
    <x v="1"/>
    <n v="28"/>
    <n v="-0.23740285856438953"/>
    <b v="0"/>
    <n v="-0.98144480429463388"/>
    <b v="0"/>
    <n v="465000"/>
    <x v="0"/>
    <n v="28"/>
  </r>
  <r>
    <n v="3291"/>
    <s v="HOMBRE"/>
    <n v="318610"/>
    <s v="TRABAJADOR INDEPENDIENTE"/>
    <s v="SECTOR PRIVADO"/>
    <s v="SI"/>
    <s v="NO"/>
    <x v="0"/>
    <n v="44"/>
    <n v="-0.41790786905985727"/>
    <b v="0"/>
    <n v="0.14776047693956615"/>
    <b v="0"/>
    <n v="318610"/>
    <x v="3"/>
    <n v="44"/>
  </r>
  <r>
    <n v="3292"/>
    <s v="MUJER"/>
    <n v="272000"/>
    <s v="ASALARIADO"/>
    <s v="SECTOR PRIVADO"/>
    <s v="SI"/>
    <s v="NO"/>
    <x v="0"/>
    <n v="60"/>
    <n v="-0.47537995416945317"/>
    <b v="0"/>
    <n v="1.2769657581737661"/>
    <b v="0"/>
    <n v="272000"/>
    <x v="0"/>
    <n v="60"/>
  </r>
  <r>
    <n v="3293"/>
    <s v="MUJER"/>
    <n v="2588242.2000000002"/>
    <s v="ASALARIADO"/>
    <s v="SECTOR PUBLICO"/>
    <s v="SI"/>
    <s v="NO"/>
    <x v="0"/>
    <n v="32"/>
    <n v="2.3806438358506661"/>
    <b v="1"/>
    <n v="-0.69914348398608395"/>
    <b v="0"/>
    <n v="2588242.2000000002"/>
    <x v="0"/>
    <n v="32"/>
  </r>
  <r>
    <n v="3294"/>
    <s v="MUJER"/>
    <n v="302470"/>
    <s v="TRABAJADOR INDEPENDIENTE"/>
    <s v="SECTOR PRIVADO"/>
    <s v="SI"/>
    <s v="NO"/>
    <x v="0"/>
    <n v="28"/>
    <n v="-0.43780916607056047"/>
    <b v="0"/>
    <n v="-0.98144480429463388"/>
    <b v="0"/>
    <n v="302470"/>
    <x v="3"/>
    <n v="28"/>
  </r>
  <r>
    <n v="3295"/>
    <s v="HOMBRE"/>
    <n v="300018"/>
    <s v="ASEGURADO VOLUNTARIO"/>
    <s v="SECTOR PRIVADO"/>
    <s v="NO"/>
    <s v="NO"/>
    <x v="0"/>
    <n v="85"/>
    <n v="-0.44083258492249633"/>
    <b v="0"/>
    <n v="3.0413490101022038"/>
    <b v="1"/>
    <n v="300018"/>
    <x v="2"/>
    <n v="85"/>
  </r>
  <r>
    <n v="3296"/>
    <s v="MUJER"/>
    <n v="509509"/>
    <s v="TRABAJADOR INDEPENDIENTE"/>
    <s v="SECTOR PRIVADO"/>
    <s v="SI"/>
    <s v="NO"/>
    <x v="1"/>
    <n v="36"/>
    <n v="-0.18252139458363423"/>
    <b v="0"/>
    <n v="-0.41684216367753391"/>
    <b v="0"/>
    <n v="509509"/>
    <x v="3"/>
    <n v="36"/>
  </r>
  <r>
    <n v="3297"/>
    <s v="HOMBRE"/>
    <n v="25000"/>
    <s v="ASALARIADO"/>
    <s v="SECTOR PRIVADO"/>
    <s v="SI"/>
    <s v="NO"/>
    <x v="0"/>
    <n v="27"/>
    <n v="-0.77994131486608909"/>
    <b v="0"/>
    <n v="-1.0520201343717714"/>
    <b v="0"/>
    <n v="25000"/>
    <x v="0"/>
    <n v="27"/>
  </r>
  <r>
    <n v="3298"/>
    <s v="MUJER"/>
    <n v="355022.46"/>
    <s v="ASALARIADO"/>
    <s v="SECTOR PRIVADO"/>
    <s v="SI"/>
    <s v="NO"/>
    <x v="0"/>
    <n v="37"/>
    <n v="-0.37300977851770406"/>
    <b v="0"/>
    <n v="-0.3462668336003964"/>
    <b v="0"/>
    <n v="355022.46"/>
    <x v="0"/>
    <n v="37"/>
  </r>
  <r>
    <n v="3299"/>
    <s v="MUJER"/>
    <n v="727896.34"/>
    <s v="ASALARIADO"/>
    <s v="SECTOR PUBLICO"/>
    <s v="SI"/>
    <s v="NO"/>
    <x v="0"/>
    <n v="28"/>
    <n v="8.6759356142353E-2"/>
    <b v="0"/>
    <n v="-0.98144480429463388"/>
    <b v="0"/>
    <n v="727896.34"/>
    <x v="0"/>
    <n v="28"/>
  </r>
  <r>
    <n v="3300"/>
    <s v="HOMBRE"/>
    <n v="343393"/>
    <s v="ASALARIADO"/>
    <s v="SECTOR PRIVADO"/>
    <s v="SI"/>
    <s v="NO"/>
    <x v="0"/>
    <n v="37"/>
    <n v="-0.38734939050866402"/>
    <b v="0"/>
    <n v="-0.3462668336003964"/>
    <b v="0"/>
    <n v="343393"/>
    <x v="0"/>
    <n v="37"/>
  </r>
  <r>
    <n v="3301"/>
    <s v="MUJER"/>
    <n v="296610"/>
    <s v="ASEGURADO VOLUNTARIO"/>
    <s v="SECTOR PRIVADO"/>
    <s v="SI"/>
    <s v="NO"/>
    <x v="0"/>
    <n v="22"/>
    <n v="-0.44503479187494221"/>
    <b v="0"/>
    <n v="-1.4048967847574589"/>
    <b v="0"/>
    <n v="296610"/>
    <x v="2"/>
    <n v="22"/>
  </r>
  <r>
    <n v="3302"/>
    <s v="HOMBRE"/>
    <n v="1309556"/>
    <s v="PENSIONADOS EN SU PROPIO SISTEMA"/>
    <s v="SECTOR PUBLICO"/>
    <s v="SI"/>
    <s v="NO"/>
    <x v="0"/>
    <n v="55"/>
    <n v="0.80397011530001528"/>
    <b v="0"/>
    <n v="0.92408910778807873"/>
    <b v="0"/>
    <n v="1309556"/>
    <x v="1"/>
    <n v="55"/>
  </r>
  <r>
    <n v="3303"/>
    <s v="HOMBRE"/>
    <n v="278030.99"/>
    <s v="CONVENIOS ESPECIALES DE TRABAJADORES INDEPENDIENTES"/>
    <s v="SECTOR PRIVADO"/>
    <s v="SI"/>
    <s v="NO"/>
    <x v="0"/>
    <n v="64"/>
    <n v="-0.46794349052270096"/>
    <b v="0"/>
    <n v="1.5592670784823162"/>
    <b v="0"/>
    <n v="278030.99"/>
    <x v="4"/>
    <n v="64"/>
  </r>
  <r>
    <n v="3304"/>
    <s v="HOMBRE"/>
    <n v="184600"/>
    <s v="ASALARIADO"/>
    <s v="SECTOR PRIVADO"/>
    <s v="SI"/>
    <s v="NO"/>
    <x v="0"/>
    <n v="35"/>
    <n v="-0.58314782026210898"/>
    <b v="0"/>
    <n v="-0.48741749375467142"/>
    <b v="0"/>
    <n v="184600"/>
    <x v="0"/>
    <n v="35"/>
  </r>
  <r>
    <n v="3305"/>
    <s v="MUJER"/>
    <n v="1437897"/>
    <s v="ASALARIADO"/>
    <s v="SECTOR PUBLICO"/>
    <s v="SI"/>
    <s v="NO"/>
    <x v="0"/>
    <n v="59"/>
    <n v="0.96221995170959806"/>
    <b v="0"/>
    <n v="1.2063904280966287"/>
    <b v="0"/>
    <n v="1437897"/>
    <x v="0"/>
    <n v="59"/>
  </r>
  <r>
    <n v="3306"/>
    <s v="HOMBRE"/>
    <n v="298000"/>
    <s v="ASALARIADO"/>
    <s v="SECTOR PRIVADO"/>
    <s v="SI"/>
    <s v="NO"/>
    <x v="0"/>
    <n v="31"/>
    <n v="-0.44332086356980732"/>
    <b v="0"/>
    <n v="-0.7697188140632214"/>
    <b v="0"/>
    <n v="298000"/>
    <x v="0"/>
    <n v="31"/>
  </r>
  <r>
    <n v="3307"/>
    <s v="HOMBRE"/>
    <n v="324750"/>
    <s v="ASALARIADO"/>
    <s v="SECTOR PRIVADO"/>
    <s v="SI"/>
    <s v="NO"/>
    <x v="0"/>
    <n v="33"/>
    <n v="-0.41033699151055625"/>
    <b v="0"/>
    <n v="-0.62856815390894638"/>
    <b v="0"/>
    <n v="324750"/>
    <x v="0"/>
    <n v="33"/>
  </r>
  <r>
    <n v="3308"/>
    <s v="MUJER"/>
    <n v="1120416.72"/>
    <s v="ASALARIADO"/>
    <s v="SECTOR PRIVADO"/>
    <s v="SI"/>
    <s v="NO"/>
    <x v="0"/>
    <n v="33"/>
    <n v="0.57075344939725414"/>
    <b v="0"/>
    <n v="-0.62856815390894638"/>
    <b v="0"/>
    <n v="1120416.72"/>
    <x v="0"/>
    <n v="33"/>
  </r>
  <r>
    <n v="3309"/>
    <s v="HOMBRE"/>
    <n v="484940"/>
    <s v="TRABAJADOR INDEPENDIENTE"/>
    <s v="SECTOR PRIVADO"/>
    <s v="SI"/>
    <s v="NO"/>
    <x v="1"/>
    <n v="33"/>
    <n v="-0.21281600215835345"/>
    <b v="0"/>
    <n v="-0.62856815390894638"/>
    <b v="0"/>
    <n v="484940"/>
    <x v="3"/>
    <n v="33"/>
  </r>
  <r>
    <n v="3310"/>
    <s v="MUJER"/>
    <n v="467175.25"/>
    <s v="ASALARIADO"/>
    <s v="SECTOR PRIVADO"/>
    <s v="SI"/>
    <s v="NO"/>
    <x v="0"/>
    <n v="28"/>
    <n v="-0.23472068407104801"/>
    <b v="0"/>
    <n v="-0.98144480429463388"/>
    <b v="0"/>
    <n v="467175.25"/>
    <x v="0"/>
    <n v="28"/>
  </r>
  <r>
    <n v="3311"/>
    <s v="MUJER"/>
    <n v="405000"/>
    <s v="ASALARIADO"/>
    <s v="SECTOR PRIVADO"/>
    <s v="SI"/>
    <s v="NO"/>
    <x v="0"/>
    <n v="41"/>
    <n v="-0.31138537533280308"/>
    <b v="0"/>
    <n v="-6.3965513291846368E-2"/>
    <b v="0"/>
    <n v="405000"/>
    <x v="0"/>
    <n v="41"/>
  </r>
  <r>
    <n v="3312"/>
    <s v="HOMBRE"/>
    <n v="597549.97"/>
    <s v="ASALARIADO"/>
    <s v="SECTOR PRIVADO"/>
    <s v="SI"/>
    <s v="NO"/>
    <x v="0"/>
    <n v="25"/>
    <n v="-7.3963185594760991E-2"/>
    <b v="0"/>
    <n v="-1.1931707945260464"/>
    <b v="0"/>
    <n v="597549.97"/>
    <x v="0"/>
    <n v="25"/>
  </r>
  <r>
    <n v="3313"/>
    <s v="MUJER"/>
    <n v="643308"/>
    <s v="PENSIONADOS EN SU PROPIO SISTEMA"/>
    <s v="SECTOR PUBLICO"/>
    <s v="SI"/>
    <s v="NO"/>
    <x v="0"/>
    <n v="74"/>
    <n v="-1.7541615232018099E-2"/>
    <b v="0"/>
    <n v="2.2650203792536914"/>
    <b v="1"/>
    <n v="643308"/>
    <x v="1"/>
    <n v="74"/>
  </r>
  <r>
    <n v="3314"/>
    <s v="MUJER"/>
    <n v="510866"/>
    <s v="ASALARIADO"/>
    <s v="SECTOR PRIVADO"/>
    <s v="SI"/>
    <s v="NO"/>
    <x v="0"/>
    <n v="26"/>
    <n v="-0.18084815666272194"/>
    <b v="0"/>
    <n v="-1.1225954644489089"/>
    <b v="0"/>
    <n v="510866"/>
    <x v="0"/>
    <n v="26"/>
  </r>
  <r>
    <n v="3315"/>
    <s v="HOMBRE"/>
    <n v="297046"/>
    <s v="ASEGURADO VOLUNTARIO"/>
    <s v="SECTOR PRIVADO"/>
    <s v="SI"/>
    <s v="NO"/>
    <x v="0"/>
    <n v="36"/>
    <n v="-0.44449718558642509"/>
    <b v="0"/>
    <n v="-0.41684216367753391"/>
    <b v="0"/>
    <n v="297046"/>
    <x v="2"/>
    <n v="36"/>
  </r>
  <r>
    <n v="3316"/>
    <s v="MUJER"/>
    <n v="688499"/>
    <s v="ASALARIADO"/>
    <s v="SECTOR PRIVADO"/>
    <s v="SI"/>
    <s v="NO"/>
    <x v="0"/>
    <n v="32"/>
    <n v="3.818078335600486E-2"/>
    <b v="0"/>
    <n v="-0.69914348398608395"/>
    <b v="0"/>
    <n v="688499"/>
    <x v="0"/>
    <n v="32"/>
  </r>
  <r>
    <n v="3317"/>
    <s v="HOMBRE"/>
    <n v="310253.48"/>
    <s v="ASALARIADO"/>
    <s v="SECTOR PRIVADO"/>
    <s v="SI"/>
    <s v="NO"/>
    <x v="0"/>
    <n v="59"/>
    <n v="-0.42821180874361697"/>
    <b v="0"/>
    <n v="1.2063904280966287"/>
    <b v="0"/>
    <n v="310253.48"/>
    <x v="0"/>
    <n v="59"/>
  </r>
  <r>
    <n v="3318"/>
    <s v="MUJER"/>
    <n v="297046"/>
    <s v="ASEGURADO VOLUNTARIO"/>
    <s v="SECTOR PRIVADO"/>
    <s v="SI"/>
    <s v="NO"/>
    <x v="0"/>
    <n v="57"/>
    <n v="-0.44449718558642509"/>
    <b v="0"/>
    <n v="1.0652397679423538"/>
    <b v="0"/>
    <n v="297046"/>
    <x v="2"/>
    <n v="57"/>
  </r>
  <r>
    <n v="3319"/>
    <s v="HOMBRE"/>
    <n v="877095.21"/>
    <s v="ASALARIADO"/>
    <s v="SECTOR PRIVADO"/>
    <s v="SI"/>
    <s v="NO"/>
    <x v="0"/>
    <n v="43"/>
    <n v="0.27072782116907557"/>
    <b v="0"/>
    <n v="7.7185146862428639E-2"/>
    <b v="0"/>
    <n v="877095.21"/>
    <x v="0"/>
    <n v="43"/>
  </r>
  <r>
    <n v="3320"/>
    <s v="HOMBRE"/>
    <n v="689245.69"/>
    <s v="ASALARIADO"/>
    <s v="SECTOR PRIVADO"/>
    <s v="SI"/>
    <s v="NO"/>
    <x v="0"/>
    <n v="38"/>
    <n v="3.9101483446768233E-2"/>
    <b v="0"/>
    <n v="-0.27569150352325889"/>
    <b v="0"/>
    <n v="689245.69"/>
    <x v="0"/>
    <n v="38"/>
  </r>
  <r>
    <n v="3321"/>
    <s v="MUJER"/>
    <n v="1314275"/>
    <s v="ASALARIADO"/>
    <s v="SECTOR PUBLICO"/>
    <s v="SI"/>
    <s v="NO"/>
    <x v="0"/>
    <n v="46"/>
    <n v="0.809788840243851"/>
    <b v="0"/>
    <n v="0.28891113709384114"/>
    <b v="0"/>
    <n v="1314275"/>
    <x v="0"/>
    <n v="46"/>
  </r>
  <r>
    <n v="3322"/>
    <s v="MUJER"/>
    <n v="540083"/>
    <s v="ASEGURADO VOLUNTARIO"/>
    <s v="SECTOR PRIVADO"/>
    <s v="NO"/>
    <s v="SI"/>
    <x v="1"/>
    <n v="73"/>
    <n v="-0.14482237012234295"/>
    <b v="0"/>
    <n v="2.1944450491765539"/>
    <b v="1"/>
    <n v="540083"/>
    <x v="2"/>
    <n v="73"/>
  </r>
  <r>
    <n v="3323"/>
    <s v="HOMBRE"/>
    <n v="609663"/>
    <s v="ASALARIADO"/>
    <s v="SECTOR PRIVADO"/>
    <s v="SI"/>
    <s v="NO"/>
    <x v="1"/>
    <n v="41"/>
    <n v="-5.9027311509906005E-2"/>
    <b v="0"/>
    <n v="-6.3965513291846368E-2"/>
    <b v="0"/>
    <n v="609663"/>
    <x v="0"/>
    <n v="41"/>
  </r>
  <r>
    <n v="3324"/>
    <s v="HOMBRE"/>
    <n v="727926.26"/>
    <s v="ASALARIADO"/>
    <s v="SECTOR PRIVADO"/>
    <s v="SI"/>
    <s v="NO"/>
    <x v="0"/>
    <n v="48"/>
    <n v="8.6796248757381567E-2"/>
    <b v="0"/>
    <n v="0.43006179724811616"/>
    <b v="0"/>
    <n v="727926.26"/>
    <x v="0"/>
    <n v="48"/>
  </r>
  <r>
    <n v="3325"/>
    <s v="MUJER"/>
    <n v="1632331"/>
    <s v="ASALARIADO"/>
    <s v="SECTOR PUBLICO"/>
    <s v="SI"/>
    <s v="NO"/>
    <x v="0"/>
    <n v="44"/>
    <n v="1.2019652294654268"/>
    <b v="0"/>
    <n v="0.14776047693956615"/>
    <b v="0"/>
    <n v="1632331"/>
    <x v="0"/>
    <n v="44"/>
  </r>
  <r>
    <n v="3326"/>
    <s v="HOMBRE"/>
    <n v="444937.63"/>
    <s v="ASALARIADO"/>
    <s v="SECTOR PRIVADO"/>
    <s v="SI"/>
    <s v="SI"/>
    <x v="0"/>
    <n v="48"/>
    <n v="-0.26214060231337483"/>
    <b v="0"/>
    <n v="0.43006179724811616"/>
    <b v="0"/>
    <n v="444937.63"/>
    <x v="0"/>
    <n v="48"/>
  </r>
  <r>
    <n v="3327"/>
    <s v="HOMBRE"/>
    <n v="185956"/>
    <s v="ASALARIADO"/>
    <s v="SECTOR PRIVADO"/>
    <s v="SI"/>
    <s v="NO"/>
    <x v="0"/>
    <n v="64"/>
    <n v="-0.58147581538314286"/>
    <b v="0"/>
    <n v="1.5592670784823162"/>
    <b v="0"/>
    <n v="185956"/>
    <x v="0"/>
    <n v="64"/>
  </r>
  <r>
    <n v="3328"/>
    <s v="HOMBRE"/>
    <n v="121368.02"/>
    <s v="ASALARIADO"/>
    <s v="SECTOR PRIVADO"/>
    <s v="SI"/>
    <s v="NO"/>
    <x v="0"/>
    <n v="26"/>
    <n v="-0.66111550393960883"/>
    <b v="0"/>
    <n v="-1.1225954644489089"/>
    <b v="0"/>
    <n v="121368.02"/>
    <x v="0"/>
    <n v="26"/>
  </r>
  <r>
    <n v="3329"/>
    <s v="HOMBRE"/>
    <n v="532800"/>
    <s v="ASALARIADO"/>
    <s v="SECTOR PRIVADO"/>
    <s v="SI"/>
    <s v="NO"/>
    <x v="0"/>
    <n v="31"/>
    <n v="-0.15380261461608222"/>
    <b v="0"/>
    <n v="-0.7697188140632214"/>
    <b v="0"/>
    <n v="532800"/>
    <x v="0"/>
    <n v="31"/>
  </r>
  <r>
    <n v="3330"/>
    <s v="HOMBRE"/>
    <n v="1066381.08"/>
    <s v="ASALARIADO"/>
    <s v="SECTOR PRIVADO"/>
    <s v="SI"/>
    <s v="NO"/>
    <x v="0"/>
    <n v="29"/>
    <n v="0.50412523869072157"/>
    <b v="0"/>
    <n v="-0.91086947421749642"/>
    <b v="0"/>
    <n v="1066381.08"/>
    <x v="0"/>
    <n v="29"/>
  </r>
  <r>
    <n v="3331"/>
    <s v="HOMBRE"/>
    <n v="280000"/>
    <s v="TRABAJADOR INDEPENDIENTE"/>
    <s v="SECTOR PRIVADO"/>
    <s v="SI"/>
    <s v="NO"/>
    <x v="0"/>
    <n v="40"/>
    <n v="-0.46551561860033136"/>
    <b v="0"/>
    <n v="-0.13454084336898386"/>
    <b v="0"/>
    <n v="280000"/>
    <x v="3"/>
    <n v="40"/>
  </r>
  <r>
    <n v="3332"/>
    <s v="HOMBRE"/>
    <n v="342225.26"/>
    <s v="ASALARIADO"/>
    <s v="SECTOR PRIVADO"/>
    <s v="SI"/>
    <s v="NO"/>
    <x v="0"/>
    <n v="44"/>
    <n v="-0.38878926291084981"/>
    <b v="0"/>
    <n v="0.14776047693956615"/>
    <b v="0"/>
    <n v="342225.26"/>
    <x v="0"/>
    <n v="44"/>
  </r>
  <r>
    <n v="3333"/>
    <s v="MUJER"/>
    <n v="535736.47"/>
    <s v="ASALARIADO"/>
    <s v="SECTOR PRIVADO"/>
    <s v="SI"/>
    <s v="NO"/>
    <x v="0"/>
    <n v="35"/>
    <n v="-0.15018182393249985"/>
    <b v="0"/>
    <n v="-0.48741749375467142"/>
    <b v="0"/>
    <n v="535736.47"/>
    <x v="0"/>
    <n v="35"/>
  </r>
  <r>
    <n v="3334"/>
    <s v="HOMBRE"/>
    <n v="288313.38"/>
    <s v="ASALARIADO"/>
    <s v="SECTOR PRIVADO"/>
    <s v="SI"/>
    <s v="NO"/>
    <x v="0"/>
    <n v="57"/>
    <n v="-0.45526487234612811"/>
    <b v="0"/>
    <n v="1.0652397679423538"/>
    <b v="0"/>
    <n v="288313.38"/>
    <x v="0"/>
    <n v="57"/>
  </r>
  <r>
    <n v="3335"/>
    <s v="HOMBRE"/>
    <n v="1374999.99"/>
    <s v="ASALARIADO"/>
    <s v="SECTOR PRIVADO"/>
    <s v="SI"/>
    <s v="SI"/>
    <x v="0"/>
    <n v="37"/>
    <n v="0.88466530009279676"/>
    <b v="0"/>
    <n v="-0.3462668336003964"/>
    <b v="0"/>
    <n v="1374999.99"/>
    <x v="0"/>
    <n v="37"/>
  </r>
  <r>
    <n v="3336"/>
    <s v="MUJER"/>
    <n v="748465"/>
    <s v="ASALARIADO"/>
    <s v="SECTOR PUBLICO"/>
    <s v="SI"/>
    <s v="NO"/>
    <x v="0"/>
    <n v="40"/>
    <n v="0.11212137669824966"/>
    <b v="0"/>
    <n v="-0.13454084336898386"/>
    <b v="0"/>
    <n v="748465"/>
    <x v="0"/>
    <n v="40"/>
  </r>
  <r>
    <n v="3337"/>
    <s v="MUJER"/>
    <n v="235768.2"/>
    <s v="ASALARIADO"/>
    <s v="SECTOR PUBLICO"/>
    <s v="SI"/>
    <s v="NO"/>
    <x v="0"/>
    <n v="47"/>
    <n v="-0.52005528335361662"/>
    <b v="0"/>
    <n v="0.35948646717097865"/>
    <b v="0"/>
    <n v="235768.2"/>
    <x v="0"/>
    <n v="47"/>
  </r>
  <r>
    <n v="3338"/>
    <s v="HOMBRE"/>
    <n v="11200"/>
    <s v="ASALARIADO"/>
    <s v="SECTOR PRIVADO"/>
    <s v="SI"/>
    <s v="SI"/>
    <x v="1"/>
    <n v="24"/>
    <n v="-0.7969572937228242"/>
    <b v="0"/>
    <n v="-1.263746124603184"/>
    <b v="0"/>
    <n v="11200"/>
    <x v="0"/>
    <n v="24"/>
  </r>
  <r>
    <n v="3339"/>
    <s v="HOMBRE"/>
    <n v="377425.93"/>
    <s v="ASALARIADO"/>
    <s v="SECTOR PRIVADO"/>
    <s v="SI"/>
    <s v="NO"/>
    <x v="0"/>
    <n v="54"/>
    <n v="-0.34538536026860994"/>
    <b v="0"/>
    <n v="0.85351377771094117"/>
    <b v="0"/>
    <n v="377425.93"/>
    <x v="0"/>
    <n v="54"/>
  </r>
  <r>
    <n v="3340"/>
    <s v="HOMBRE"/>
    <n v="297044"/>
    <s v="ASEGURADO VOLUNTARIO"/>
    <s v="SECTOR PRIVADO"/>
    <s v="SI"/>
    <s v="SI"/>
    <x v="0"/>
    <n v="55"/>
    <n v="-0.44449965167031735"/>
    <b v="0"/>
    <n v="0.92408910778807873"/>
    <b v="0"/>
    <n v="297044"/>
    <x v="2"/>
    <n v="55"/>
  </r>
  <r>
    <n v="3341"/>
    <s v="HOMBRE"/>
    <n v="85221.33"/>
    <s v="ASALARIADO"/>
    <s v="SECTOR PRIVADO"/>
    <s v="SI"/>
    <s v="NO"/>
    <x v="0"/>
    <n v="52"/>
    <n v="-0.70568588892373629"/>
    <b v="0"/>
    <n v="0.71236311755666615"/>
    <b v="0"/>
    <n v="85221.33"/>
    <x v="0"/>
    <n v="52"/>
  </r>
  <r>
    <n v="3342"/>
    <s v="HOMBRE"/>
    <n v="297046"/>
    <s v="TRABAJADOR INDEPENDIENTE"/>
    <s v="SECTOR PRIVADO"/>
    <s v="SI"/>
    <s v="NO"/>
    <x v="0"/>
    <n v="59"/>
    <n v="-0.44449718558642509"/>
    <b v="0"/>
    <n v="1.2063904280966287"/>
    <b v="0"/>
    <n v="297046"/>
    <x v="3"/>
    <n v="59"/>
  </r>
  <r>
    <n v="3343"/>
    <s v="HOMBRE"/>
    <n v="280000"/>
    <s v="ASALARIADO"/>
    <s v="SECTOR PRIVADO"/>
    <s v="SI"/>
    <s v="NO"/>
    <x v="0"/>
    <n v="70"/>
    <n v="-0.46551561860033136"/>
    <b v="0"/>
    <n v="1.9827190589451413"/>
    <b v="1"/>
    <n v="280000"/>
    <x v="0"/>
    <n v="70"/>
  </r>
  <r>
    <n v="3344"/>
    <s v="HOMBRE"/>
    <n v="400000"/>
    <s v="ASALARIADO"/>
    <s v="SECTOR PRIVADO"/>
    <s v="SI"/>
    <s v="NO"/>
    <x v="0"/>
    <n v="47"/>
    <n v="-0.31755058506350425"/>
    <b v="0"/>
    <n v="0.35948646717097865"/>
    <b v="0"/>
    <n v="400000"/>
    <x v="0"/>
    <n v="47"/>
  </r>
  <r>
    <n v="3345"/>
    <s v="HOMBRE"/>
    <n v="664950.56000000006"/>
    <s v="ASALARIADO"/>
    <s v="SECTOR PRIVADO"/>
    <s v="SI"/>
    <s v="SI"/>
    <x v="0"/>
    <n v="38"/>
    <n v="9.1445690698385811E-3"/>
    <b v="0"/>
    <n v="-0.27569150352325889"/>
    <b v="0"/>
    <n v="664950.56000000006"/>
    <x v="0"/>
    <n v="38"/>
  </r>
  <r>
    <n v="3346"/>
    <s v="MUJER"/>
    <n v="580000"/>
    <s v="ASALARIADO"/>
    <s v="SECTOR PRIVADO"/>
    <s v="SI"/>
    <s v="NO"/>
    <x v="0"/>
    <n v="25"/>
    <n v="-9.5603034758263539E-2"/>
    <b v="0"/>
    <n v="-1.1931707945260464"/>
    <b v="0"/>
    <n v="580000"/>
    <x v="0"/>
    <n v="25"/>
  </r>
  <r>
    <n v="3347"/>
    <s v="MUJER"/>
    <n v="183760"/>
    <s v="ASALARIADO"/>
    <s v="SECTOR PRIVADO"/>
    <s v="SI"/>
    <s v="SI"/>
    <x v="0"/>
    <n v="53"/>
    <n v="-0.58418357549686672"/>
    <b v="0"/>
    <n v="0.78293844763380371"/>
    <b v="0"/>
    <n v="183760"/>
    <x v="0"/>
    <n v="53"/>
  </r>
  <r>
    <n v="3348"/>
    <s v="MUJER"/>
    <n v="591000"/>
    <s v="ASALARIADO"/>
    <s v="SECTOR PRIVADO"/>
    <s v="SI"/>
    <s v="NO"/>
    <x v="0"/>
    <n v="45"/>
    <n v="-8.2039573350721054E-2"/>
    <b v="0"/>
    <n v="0.21833580701670366"/>
    <b v="0"/>
    <n v="591000"/>
    <x v="0"/>
    <n v="45"/>
  </r>
  <r>
    <n v="3349"/>
    <s v="HOMBRE"/>
    <n v="1461023.23"/>
    <s v="ASALARIADO"/>
    <s v="SECTOR PRIVADO"/>
    <s v="SI"/>
    <s v="NO"/>
    <x v="0"/>
    <n v="30"/>
    <n v="0.99073556335568447"/>
    <b v="0"/>
    <n v="-0.84029414414035897"/>
    <b v="0"/>
    <n v="1461023.23"/>
    <x v="0"/>
    <n v="30"/>
  </r>
  <r>
    <n v="3350"/>
    <s v="MUJER"/>
    <n v="1167041"/>
    <s v="ASALARIADO"/>
    <s v="SECTOR PUBLICO"/>
    <s v="SI"/>
    <s v="NO"/>
    <x v="1"/>
    <n v="32"/>
    <n v="0.628243142345841"/>
    <b v="0"/>
    <n v="-0.69914348398608395"/>
    <b v="0"/>
    <n v="1167041"/>
    <x v="0"/>
    <n v="32"/>
  </r>
  <r>
    <n v="3351"/>
    <s v="MUJER"/>
    <n v="240000"/>
    <s v="ASALARIADO"/>
    <s v="SECTOR PRIVADO"/>
    <s v="SI"/>
    <s v="SI"/>
    <x v="1"/>
    <n v="42"/>
    <n v="-0.51483729644594045"/>
    <b v="0"/>
    <n v="6.6098167852911317E-3"/>
    <b v="0"/>
    <n v="240000"/>
    <x v="0"/>
    <n v="42"/>
  </r>
  <r>
    <n v="3352"/>
    <s v="MUJER"/>
    <n v="227197.58"/>
    <s v="ASALARIADO"/>
    <s v="SECTOR PRIVADO"/>
    <s v="SI"/>
    <s v="NO"/>
    <x v="0"/>
    <n v="36"/>
    <n v="-0.53062321731804507"/>
    <b v="0"/>
    <n v="-0.41684216367753391"/>
    <b v="0"/>
    <n v="227197.58"/>
    <x v="0"/>
    <n v="36"/>
  </r>
  <r>
    <n v="3353"/>
    <s v="MUJER"/>
    <n v="346384"/>
    <s v="ASALARIADO"/>
    <s v="SECTOR PUBLICO"/>
    <s v="SI"/>
    <s v="NO"/>
    <x v="0"/>
    <n v="43"/>
    <n v="-0.38366136204775858"/>
    <b v="0"/>
    <n v="7.7185146862428639E-2"/>
    <b v="0"/>
    <n v="346384"/>
    <x v="0"/>
    <n v="43"/>
  </r>
  <r>
    <n v="3354"/>
    <s v="HOMBRE"/>
    <n v="821327.28"/>
    <s v="ASALARIADO"/>
    <s v="SECTOR PRIVADO"/>
    <s v="SI"/>
    <s v="NO"/>
    <x v="0"/>
    <n v="60"/>
    <n v="0.20196362422966377"/>
    <b v="0"/>
    <n v="1.2769657581737661"/>
    <b v="0"/>
    <n v="821327.28"/>
    <x v="0"/>
    <n v="60"/>
  </r>
  <r>
    <n v="3355"/>
    <s v="HOMBRE"/>
    <n v="350000"/>
    <s v="ASALARIADO"/>
    <s v="SECTOR PRIVADO"/>
    <s v="SI"/>
    <s v="NO"/>
    <x v="0"/>
    <n v="36"/>
    <n v="-0.37920268237051552"/>
    <b v="0"/>
    <n v="-0.41684216367753391"/>
    <b v="0"/>
    <n v="350000"/>
    <x v="0"/>
    <n v="36"/>
  </r>
  <r>
    <n v="3356"/>
    <s v="HOMBRE"/>
    <n v="351536.79"/>
    <s v="ASALARIADO"/>
    <s v="SECTOR PRIVADO"/>
    <s v="SI"/>
    <s v="NO"/>
    <x v="0"/>
    <n v="46"/>
    <n v="-0.37730775583810672"/>
    <b v="0"/>
    <n v="0.28891113709384114"/>
    <b v="0"/>
    <n v="351536.79"/>
    <x v="0"/>
    <n v="46"/>
  </r>
  <r>
    <n v="3357"/>
    <s v="MUJER"/>
    <n v="258542.5"/>
    <s v="ASALARIADO"/>
    <s v="SECTOR PRIVADO"/>
    <s v="SI"/>
    <s v="NO"/>
    <x v="0"/>
    <n v="53"/>
    <n v="-0.49197361615963525"/>
    <b v="0"/>
    <n v="0.78293844763380371"/>
    <b v="0"/>
    <n v="258542.5"/>
    <x v="0"/>
    <n v="53"/>
  </r>
  <r>
    <n v="3358"/>
    <s v="MUJER"/>
    <n v="297045"/>
    <s v="ASEGURADO VOLUNTARIO"/>
    <s v="SECTOR PRIVADO"/>
    <s v="SI"/>
    <s v="SI"/>
    <x v="0"/>
    <n v="40"/>
    <n v="-0.44449841862837125"/>
    <b v="0"/>
    <n v="-0.13454084336898386"/>
    <b v="0"/>
    <n v="297045"/>
    <x v="2"/>
    <n v="40"/>
  </r>
  <r>
    <n v="3359"/>
    <s v="MUJER"/>
    <n v="289729"/>
    <s v="ASALARIADO"/>
    <s v="SECTOR PUBLICO"/>
    <s v="SI"/>
    <s v="NO"/>
    <x v="1"/>
    <n v="41"/>
    <n v="-0.4535193535063331"/>
    <b v="0"/>
    <n v="-6.3965513291846368E-2"/>
    <b v="0"/>
    <n v="289729"/>
    <x v="0"/>
    <n v="41"/>
  </r>
  <r>
    <n v="3360"/>
    <s v="MUJER"/>
    <n v="550000"/>
    <s v="ASALARIADO"/>
    <s v="SECTOR PRIVADO"/>
    <s v="SI"/>
    <s v="NO"/>
    <x v="0"/>
    <n v="22"/>
    <n v="-0.13259429314247032"/>
    <b v="0"/>
    <n v="-1.4048967847574589"/>
    <b v="0"/>
    <n v="550000"/>
    <x v="0"/>
    <n v="22"/>
  </r>
  <r>
    <n v="3361"/>
    <s v="MUJER"/>
    <n v="1418498.89"/>
    <s v="ASALARIADO"/>
    <s v="SECTOR PRIVADO"/>
    <s v="SI"/>
    <s v="NO"/>
    <x v="0"/>
    <n v="48"/>
    <n v="0.93830126840375572"/>
    <b v="0"/>
    <n v="0.43006179724811616"/>
    <b v="0"/>
    <n v="1418498.89"/>
    <x v="0"/>
    <n v="48"/>
  </r>
  <r>
    <n v="3362"/>
    <s v="HOMBRE"/>
    <n v="2409620.6"/>
    <s v="ASALARIADO"/>
    <s v="SECTOR PUBLICO"/>
    <s v="SI"/>
    <s v="NO"/>
    <x v="0"/>
    <n v="52"/>
    <n v="2.1603959105639849"/>
    <b v="1"/>
    <n v="0.71236311755666615"/>
    <b v="0"/>
    <n v="2409620.6"/>
    <x v="0"/>
    <n v="52"/>
  </r>
  <r>
    <n v="3363"/>
    <s v="MUJER"/>
    <n v="225000"/>
    <s v="ASALARIADO"/>
    <s v="SECTOR PRIVADO"/>
    <s v="SI"/>
    <s v="NO"/>
    <x v="0"/>
    <n v="36"/>
    <n v="-0.5333329256380438"/>
    <b v="0"/>
    <n v="-0.41684216367753391"/>
    <b v="0"/>
    <n v="225000"/>
    <x v="0"/>
    <n v="36"/>
  </r>
  <r>
    <n v="3364"/>
    <s v="MUJER"/>
    <n v="578167.4"/>
    <s v="ASALARIADO"/>
    <s v="SECTOR PUBLICO"/>
    <s v="SI"/>
    <s v="NO"/>
    <x v="0"/>
    <n v="40"/>
    <n v="-9.786270742876009E-2"/>
    <b v="0"/>
    <n v="-0.13454084336898386"/>
    <b v="0"/>
    <n v="578167.4"/>
    <x v="0"/>
    <n v="40"/>
  </r>
  <r>
    <n v="3365"/>
    <s v="MUJER"/>
    <n v="282305"/>
    <s v="ASEGURADO VOLUNTARIO"/>
    <s v="SECTOR PRIVADO"/>
    <s v="NO"/>
    <s v="NO"/>
    <x v="0"/>
    <n v="65"/>
    <n v="-0.46267345691447814"/>
    <b v="0"/>
    <n v="1.6298424085594538"/>
    <b v="0"/>
    <n v="282305"/>
    <x v="2"/>
    <n v="65"/>
  </r>
  <r>
    <n v="3366"/>
    <s v="MUJER"/>
    <n v="585519.47"/>
    <s v="ASALARIADO"/>
    <s v="SECTOR PUBLICO"/>
    <s v="SI"/>
    <s v="NO"/>
    <x v="0"/>
    <n v="54"/>
    <n v="-8.879729672780097E-2"/>
    <b v="0"/>
    <n v="0.85351377771094117"/>
    <b v="0"/>
    <n v="585519.47"/>
    <x v="0"/>
    <n v="54"/>
  </r>
  <r>
    <n v="3367"/>
    <s v="HOMBRE"/>
    <n v="477206.99"/>
    <s v="ASALARIADO"/>
    <s v="SECTOR PRIVADO"/>
    <s v="SI"/>
    <s v="NO"/>
    <x v="0"/>
    <n v="27"/>
    <n v="-0.22235112785827527"/>
    <b v="0"/>
    <n v="-1.0520201343717714"/>
    <b v="0"/>
    <n v="477206.99"/>
    <x v="0"/>
    <n v="27"/>
  </r>
  <r>
    <n v="3368"/>
    <s v="MUJER"/>
    <n v="366740.15"/>
    <s v="ASALARIADO"/>
    <s v="SECTOR PRIVADO"/>
    <s v="SI"/>
    <s v="NO"/>
    <x v="0"/>
    <n v="37"/>
    <n v="-0.3585613752358362"/>
    <b v="0"/>
    <n v="-0.3462668336003964"/>
    <b v="0"/>
    <n v="366740.15"/>
    <x v="0"/>
    <n v="37"/>
  </r>
  <r>
    <n v="3369"/>
    <s v="MUJER"/>
    <n v="297045"/>
    <s v="ASEGURADO VOLUNTARIO"/>
    <s v="SECTOR PRIVADO"/>
    <s v="SI"/>
    <s v="NO"/>
    <x v="0"/>
    <n v="29"/>
    <n v="-0.44449841862837125"/>
    <b v="0"/>
    <n v="-0.91086947421749642"/>
    <b v="0"/>
    <n v="297045"/>
    <x v="2"/>
    <n v="29"/>
  </r>
  <r>
    <n v="3370"/>
    <s v="MUJER"/>
    <n v="375728"/>
    <s v="ASALARIADO"/>
    <s v="SECTOR PRIVADO"/>
    <s v="SI"/>
    <s v="SI"/>
    <x v="0"/>
    <n v="41"/>
    <n v="-0.3474789791802198"/>
    <b v="0"/>
    <n v="-6.3965513291846368E-2"/>
    <b v="0"/>
    <n v="375728"/>
    <x v="0"/>
    <n v="41"/>
  </r>
  <r>
    <n v="3371"/>
    <s v="HOMBRE"/>
    <n v="541286.99"/>
    <s v="ASALARIADO"/>
    <s v="SECTOR PRIVADO"/>
    <s v="SI"/>
    <s v="NO"/>
    <x v="0"/>
    <n v="38"/>
    <n v="-0.14333779994960957"/>
    <b v="0"/>
    <n v="-0.27569150352325889"/>
    <b v="0"/>
    <n v="541286.99"/>
    <x v="0"/>
    <n v="38"/>
  </r>
  <r>
    <n v="3372"/>
    <s v="HOMBRE"/>
    <n v="1486779"/>
    <s v="PENSIONADOS EN SU PROPIO SISTEMA"/>
    <s v="SECTOR PUBLICO"/>
    <s v="SI"/>
    <s v="NO"/>
    <x v="0"/>
    <n v="60"/>
    <n v="1.0224935081208246"/>
    <b v="0"/>
    <n v="1.2769657581737661"/>
    <b v="0"/>
    <n v="1486779"/>
    <x v="1"/>
    <n v="60"/>
  </r>
  <r>
    <n v="3373"/>
    <s v="MUJER"/>
    <n v="297045"/>
    <s v="ASEGURADO VOLUNTARIO"/>
    <s v="SECTOR PRIVADO"/>
    <s v="SI"/>
    <s v="NO"/>
    <x v="0"/>
    <n v="62"/>
    <n v="-0.44449841862837125"/>
    <b v="0"/>
    <n v="1.4181164183280413"/>
    <b v="0"/>
    <n v="297045"/>
    <x v="2"/>
    <n v="62"/>
  </r>
  <r>
    <n v="3374"/>
    <s v="HOMBRE"/>
    <n v="297046"/>
    <s v="ASEGURADO VOLUNTARIO"/>
    <s v="SECTOR PRIVADO"/>
    <s v="SI"/>
    <s v="SI"/>
    <x v="0"/>
    <n v="38"/>
    <n v="-0.44449718558642509"/>
    <b v="0"/>
    <n v="-0.27569150352325889"/>
    <b v="0"/>
    <n v="297046"/>
    <x v="2"/>
    <n v="38"/>
  </r>
  <r>
    <n v="3375"/>
    <s v="MUJER"/>
    <n v="557319"/>
    <s v="TRABAJADOR INDEPENDIENTE"/>
    <s v="SECTOR PRIVADO"/>
    <s v="SI"/>
    <s v="NO"/>
    <x v="0"/>
    <n v="57"/>
    <n v="-0.12356965913867"/>
    <b v="0"/>
    <n v="1.0652397679423538"/>
    <b v="0"/>
    <n v="557319"/>
    <x v="3"/>
    <n v="57"/>
  </r>
  <r>
    <n v="3376"/>
    <s v="HOMBRE"/>
    <n v="833592.1"/>
    <s v="ASALARIADO"/>
    <s v="SECTOR PUBLICO"/>
    <s v="SI"/>
    <s v="NO"/>
    <x v="0"/>
    <n v="31"/>
    <n v="0.21708666175152327"/>
    <b v="0"/>
    <n v="-0.7697188140632214"/>
    <b v="0"/>
    <n v="833592.1"/>
    <x v="0"/>
    <n v="31"/>
  </r>
  <r>
    <n v="3377"/>
    <s v="HOMBRE"/>
    <n v="297950"/>
    <s v="CONVENIOS ESPECIALES DE TRABAJADORES INDEPENDIENTES"/>
    <s v="SECTOR PRIVADO"/>
    <s v="SI"/>
    <s v="NO"/>
    <x v="0"/>
    <n v="44"/>
    <n v="-0.44338251566711434"/>
    <b v="0"/>
    <n v="0.14776047693956615"/>
    <b v="0"/>
    <n v="297950"/>
    <x v="4"/>
    <n v="44"/>
  </r>
  <r>
    <n v="3378"/>
    <s v="HOMBRE"/>
    <n v="356455"/>
    <s v="TRABAJADOR INDEPENDIENTE"/>
    <s v="SECTOR PRIVADO"/>
    <s v="SI"/>
    <s v="NO"/>
    <x v="1"/>
    <n v="40"/>
    <n v="-0.3712433966081804"/>
    <b v="0"/>
    <n v="-0.13454084336898386"/>
    <b v="0"/>
    <n v="356455"/>
    <x v="3"/>
    <n v="40"/>
  </r>
  <r>
    <n v="3379"/>
    <s v="HOMBRE"/>
    <n v="300438.55"/>
    <s v="ASALARIADO"/>
    <s v="SECTOR PRIVADO"/>
    <s v="SI"/>
    <s v="NO"/>
    <x v="0"/>
    <n v="19"/>
    <n v="-0.44031402913204709"/>
    <b v="0"/>
    <n v="-1.6166227749888715"/>
    <b v="0"/>
    <n v="300438.55"/>
    <x v="0"/>
    <n v="19"/>
  </r>
  <r>
    <n v="3380"/>
    <s v="MUJER"/>
    <n v="278030"/>
    <s v="CONVENIOS ESPECIALES DE ASEGURADOS VOLUNTARIOS"/>
    <s v="SECTOR PRIVADO"/>
    <s v="SI"/>
    <s v="NO"/>
    <x v="0"/>
    <n v="27"/>
    <n v="-0.46794471123422759"/>
    <b v="0"/>
    <n v="-1.0520201343717714"/>
    <b v="0"/>
    <n v="278030"/>
    <x v="5"/>
    <n v="27"/>
  </r>
  <r>
    <n v="3381"/>
    <s v="HOMBRE"/>
    <n v="354166"/>
    <s v="ASALARIADO"/>
    <s v="SECTOR PRIVADO"/>
    <s v="SI"/>
    <s v="NO"/>
    <x v="0"/>
    <n v="25"/>
    <n v="-0.37406582962289536"/>
    <b v="0"/>
    <n v="-1.1931707945260464"/>
    <b v="0"/>
    <n v="354166"/>
    <x v="0"/>
    <n v="25"/>
  </r>
  <r>
    <n v="3382"/>
    <s v="HOMBRE"/>
    <n v="963859.52"/>
    <s v="ASALARIADO"/>
    <s v="SECTOR PUBLICO"/>
    <s v="SI"/>
    <s v="NO"/>
    <x v="0"/>
    <n v="55"/>
    <n v="0.37771185482698955"/>
    <b v="0"/>
    <n v="0.92408910778807873"/>
    <b v="0"/>
    <n v="963859.52"/>
    <x v="0"/>
    <n v="55"/>
  </r>
  <r>
    <n v="3383"/>
    <s v="HOMBRE"/>
    <n v="1057967.08"/>
    <s v="ASALARIADO"/>
    <s v="SECTOR PRIVADO"/>
    <s v="SI"/>
    <s v="NO"/>
    <x v="0"/>
    <n v="31"/>
    <n v="0.49375042375589773"/>
    <b v="0"/>
    <n v="-0.7697188140632214"/>
    <b v="0"/>
    <n v="1057967.08"/>
    <x v="0"/>
    <n v="31"/>
  </r>
  <r>
    <n v="3384"/>
    <s v="HOMBRE"/>
    <n v="586234.97"/>
    <s v="ASALARIADO"/>
    <s v="SECTOR PRIVADO"/>
    <s v="SI"/>
    <s v="NO"/>
    <x v="0"/>
    <n v="57"/>
    <n v="-8.7915055215337642E-2"/>
    <b v="0"/>
    <n v="1.0652397679423538"/>
    <b v="0"/>
    <n v="586234.97"/>
    <x v="0"/>
    <n v="57"/>
  </r>
  <r>
    <n v="3385"/>
    <s v="HOMBRE"/>
    <n v="278030"/>
    <s v="CONVENIOS ESPECIALES DE TRABAJADORES INDEPENDIENTES"/>
    <s v="SECTOR PRIVADO"/>
    <s v="SI"/>
    <s v="NO"/>
    <x v="0"/>
    <n v="29"/>
    <n v="-0.46794471123422759"/>
    <b v="0"/>
    <n v="-0.91086947421749642"/>
    <b v="0"/>
    <n v="278030"/>
    <x v="4"/>
    <n v="29"/>
  </r>
  <r>
    <n v="3386"/>
    <s v="HOMBRE"/>
    <n v="399148"/>
    <s v="TRABAJADOR INDEPENDIENTE"/>
    <s v="SECTOR PRIVADO"/>
    <s v="SI"/>
    <s v="NO"/>
    <x v="1"/>
    <n v="59"/>
    <n v="-0.31860113680161573"/>
    <b v="0"/>
    <n v="1.2063904280966287"/>
    <b v="0"/>
    <n v="399148"/>
    <x v="3"/>
    <n v="59"/>
  </r>
  <r>
    <n v="3387"/>
    <s v="MUJER"/>
    <n v="1377923.86"/>
    <s v="ASALARIADO"/>
    <s v="SECTOR PRIVADO"/>
    <s v="SI"/>
    <s v="NO"/>
    <x v="0"/>
    <n v="56"/>
    <n v="0.88827055444785796"/>
    <b v="0"/>
    <n v="0.99466443786521619"/>
    <b v="0"/>
    <n v="1377923.86"/>
    <x v="0"/>
    <n v="56"/>
  </r>
  <r>
    <n v="3388"/>
    <s v="HOMBRE"/>
    <n v="384000"/>
    <s v="ASALARIADO"/>
    <s v="SECTOR PRIVADO"/>
    <s v="SI"/>
    <s v="NO"/>
    <x v="1"/>
    <n v="43"/>
    <n v="-0.33727925620174787"/>
    <b v="0"/>
    <n v="7.7185146862428639E-2"/>
    <b v="0"/>
    <n v="384000"/>
    <x v="0"/>
    <n v="43"/>
  </r>
  <r>
    <n v="3389"/>
    <s v="HOMBRE"/>
    <n v="641830"/>
    <s v="ASALARIADO"/>
    <s v="SECTOR PRIVADO"/>
    <s v="SI"/>
    <s v="NO"/>
    <x v="0"/>
    <n v="50"/>
    <n v="-1.9364051228413354E-2"/>
    <b v="0"/>
    <n v="0.57121245740239113"/>
    <b v="0"/>
    <n v="641830"/>
    <x v="0"/>
    <n v="50"/>
  </r>
  <r>
    <n v="3390"/>
    <s v="HOMBRE"/>
    <n v="467680.51"/>
    <s v="ASALARIADO"/>
    <s v="SECTOR PRIVADO"/>
    <s v="SI"/>
    <s v="SI"/>
    <x v="0"/>
    <n v="31"/>
    <n v="-0.23409767729734118"/>
    <b v="0"/>
    <n v="-0.7697188140632214"/>
    <b v="0"/>
    <n v="467680.51"/>
    <x v="0"/>
    <n v="31"/>
  </r>
  <r>
    <n v="3391"/>
    <s v="HOMBRE"/>
    <n v="572881"/>
    <s v="ASALARIADO"/>
    <s v="SECTOR PRIVADO"/>
    <s v="SI"/>
    <s v="NO"/>
    <x v="0"/>
    <n v="27"/>
    <n v="-0.1043810603728358"/>
    <b v="0"/>
    <n v="-1.0520201343717714"/>
    <b v="0"/>
    <n v="572881"/>
    <x v="0"/>
    <n v="27"/>
  </r>
  <r>
    <n v="3392"/>
    <s v="HOMBRE"/>
    <n v="450242.43"/>
    <s v="ASALARIADO"/>
    <s v="SECTOR PRIVADO"/>
    <s v="SI"/>
    <s v="NO"/>
    <x v="0"/>
    <n v="24"/>
    <n v="-0.25559956139749018"/>
    <b v="0"/>
    <n v="-1.263746124603184"/>
    <b v="0"/>
    <n v="450242.43"/>
    <x v="0"/>
    <n v="24"/>
  </r>
  <r>
    <n v="3393"/>
    <s v="HOMBRE"/>
    <n v="618962.9"/>
    <s v="ASALARIADO"/>
    <s v="SECTOR PRIVADO"/>
    <s v="SI"/>
    <s v="NO"/>
    <x v="0"/>
    <n v="51"/>
    <n v="-4.7560144714996491E-2"/>
    <b v="0"/>
    <n v="0.64178778747952869"/>
    <b v="0"/>
    <n v="618962.9"/>
    <x v="0"/>
    <n v="51"/>
  </r>
  <r>
    <n v="3394"/>
    <s v="MUJER"/>
    <n v="319591"/>
    <s v="ASALARIADO"/>
    <s v="SECTOR PRIVADO"/>
    <s v="SI"/>
    <s v="SI"/>
    <x v="0"/>
    <n v="34"/>
    <n v="-0.41669825491069368"/>
    <b v="0"/>
    <n v="-0.55799282383180893"/>
    <b v="0"/>
    <n v="319591"/>
    <x v="0"/>
    <n v="34"/>
  </r>
  <r>
    <n v="3395"/>
    <s v="HOMBRE"/>
    <n v="316412"/>
    <s v="TRABAJADOR INDEPENDIENTE"/>
    <s v="SECTOR PRIVADO"/>
    <s v="SI"/>
    <s v="NO"/>
    <x v="1"/>
    <n v="55"/>
    <n v="-0.42061809525747346"/>
    <b v="0"/>
    <n v="0.92408910778807873"/>
    <b v="0"/>
    <n v="316412"/>
    <x v="3"/>
    <n v="55"/>
  </r>
  <r>
    <n v="3396"/>
    <s v="MUJER"/>
    <n v="356455"/>
    <s v="TRABAJADOR INDEPENDIENTE"/>
    <s v="SECTOR PRIVADO"/>
    <s v="SI"/>
    <s v="NO"/>
    <x v="0"/>
    <n v="43"/>
    <n v="-0.3712433966081804"/>
    <b v="0"/>
    <n v="7.7185146862428639E-2"/>
    <b v="0"/>
    <n v="356455"/>
    <x v="3"/>
    <n v="43"/>
  </r>
  <r>
    <n v="3397"/>
    <s v="HOMBRE"/>
    <n v="785855.82"/>
    <s v="ASALARIADO"/>
    <s v="SECTOR PRIVADO"/>
    <s v="SI"/>
    <s v="NO"/>
    <x v="0"/>
    <n v="55"/>
    <n v="0.15822582615882849"/>
    <b v="0"/>
    <n v="0.92408910778807873"/>
    <b v="0"/>
    <n v="785855.82"/>
    <x v="0"/>
    <n v="55"/>
  </r>
  <r>
    <n v="3398"/>
    <s v="HOMBRE"/>
    <n v="420000"/>
    <s v="ASALARIADO"/>
    <s v="SECTOR PRIVADO"/>
    <s v="SI"/>
    <s v="NO"/>
    <x v="0"/>
    <n v="52"/>
    <n v="-0.29288974614069974"/>
    <b v="0"/>
    <n v="0.71236311755666615"/>
    <b v="0"/>
    <n v="420000"/>
    <x v="0"/>
    <n v="52"/>
  </r>
  <r>
    <n v="3399"/>
    <s v="HOMBRE"/>
    <n v="405063"/>
    <s v="TRABAJADOR INDEPENDIENTE"/>
    <s v="SECTOR PRIVADO"/>
    <s v="SI"/>
    <s v="NO"/>
    <x v="1"/>
    <n v="53"/>
    <n v="-0.31130769369019629"/>
    <b v="0"/>
    <n v="0.78293844763380371"/>
    <b v="0"/>
    <n v="405063"/>
    <x v="3"/>
    <n v="53"/>
  </r>
  <r>
    <n v="3400"/>
    <s v="MUJER"/>
    <n v="297139"/>
    <s v="ASEGURADO VOLUNTARIO"/>
    <s v="SECTOR PRIVADO"/>
    <s v="SI"/>
    <s v="SI"/>
    <x v="0"/>
    <n v="36"/>
    <n v="-0.44438251268543405"/>
    <b v="0"/>
    <n v="-0.41684216367753391"/>
    <b v="0"/>
    <n v="297139"/>
    <x v="2"/>
    <n v="36"/>
  </r>
  <r>
    <n v="3401"/>
    <s v="HOMBRE"/>
    <n v="175000"/>
    <s v="ASALARIADO"/>
    <s v="SECTOR PRIVADO"/>
    <s v="SI"/>
    <s v="NO"/>
    <x v="0"/>
    <n v="32"/>
    <n v="-0.59498502294505518"/>
    <b v="0"/>
    <n v="-0.69914348398608395"/>
    <b v="0"/>
    <n v="175000"/>
    <x v="0"/>
    <n v="32"/>
  </r>
  <r>
    <n v="3402"/>
    <s v="HOMBRE"/>
    <n v="299647"/>
    <s v="ASEGURADO VOLUNTARIO"/>
    <s v="SECTOR PRIVADO"/>
    <s v="NO"/>
    <s v="NO"/>
    <x v="0"/>
    <n v="52"/>
    <n v="-0.44129004348451434"/>
    <b v="0"/>
    <n v="0.71236311755666615"/>
    <b v="0"/>
    <n v="299647"/>
    <x v="2"/>
    <n v="52"/>
  </r>
  <r>
    <n v="3403"/>
    <s v="HOMBRE"/>
    <n v="1202402.74"/>
    <s v="ASALARIADO"/>
    <s v="SECTOR PUBLICO"/>
    <s v="SI"/>
    <s v="NO"/>
    <x v="0"/>
    <n v="53"/>
    <n v="0.67184565105434557"/>
    <b v="0"/>
    <n v="0.78293844763380371"/>
    <b v="0"/>
    <n v="1202402.74"/>
    <x v="0"/>
    <n v="53"/>
  </r>
  <r>
    <n v="3404"/>
    <s v="HOMBRE"/>
    <n v="264929.65999999997"/>
    <s v="ASALARIADO"/>
    <s v="SECTOR PRIVADO"/>
    <s v="SI"/>
    <s v="NO"/>
    <x v="0"/>
    <n v="48"/>
    <n v="-0.48409797996292631"/>
    <b v="0"/>
    <n v="0.43006179724811616"/>
    <b v="0"/>
    <n v="264929.65999999997"/>
    <x v="0"/>
    <n v="48"/>
  </r>
  <r>
    <n v="3405"/>
    <s v="HOMBRE"/>
    <n v="623902.14"/>
    <s v="ASALARIADO"/>
    <s v="SECTOR PRIVADO"/>
    <s v="SI"/>
    <s v="NO"/>
    <x v="0"/>
    <n v="44"/>
    <n v="-4.146985461294285E-2"/>
    <b v="0"/>
    <n v="0.14776047693956615"/>
    <b v="0"/>
    <n v="623902.14"/>
    <x v="0"/>
    <n v="44"/>
  </r>
  <r>
    <n v="3406"/>
    <s v="MUJER"/>
    <n v="425046"/>
    <s v="ASALARIADO"/>
    <s v="SECTOR PUBLICO"/>
    <s v="SI"/>
    <s v="NO"/>
    <x v="0"/>
    <n v="42"/>
    <n v="-0.28666781648047612"/>
    <b v="0"/>
    <n v="6.6098167852911317E-3"/>
    <b v="0"/>
    <n v="425046"/>
    <x v="0"/>
    <n v="42"/>
  </r>
  <r>
    <n v="3407"/>
    <s v="HOMBRE"/>
    <n v="420375"/>
    <s v="ASALARIADO"/>
    <s v="SECTOR PRIVADO"/>
    <s v="SI"/>
    <s v="NO"/>
    <x v="0"/>
    <n v="30"/>
    <n v="-0.29242735541089715"/>
    <b v="0"/>
    <n v="-0.84029414414035897"/>
    <b v="0"/>
    <n v="420375"/>
    <x v="0"/>
    <n v="30"/>
  </r>
  <r>
    <n v="3408"/>
    <s v="HOMBRE"/>
    <n v="1429399.25"/>
    <s v="ASALARIADO"/>
    <s v="SECTOR PRIVADO"/>
    <s v="SI"/>
    <s v="NO"/>
    <x v="0"/>
    <n v="51"/>
    <n v="0.95174186951178497"/>
    <b v="0"/>
    <n v="0.64178778747952869"/>
    <b v="0"/>
    <n v="1429399.25"/>
    <x v="0"/>
    <n v="51"/>
  </r>
  <r>
    <n v="3409"/>
    <s v="HOMBRE"/>
    <n v="640789.43999999994"/>
    <s v="ASALARIADO"/>
    <s v="SECTOR PRIVADO"/>
    <s v="SI"/>
    <s v="NO"/>
    <x v="0"/>
    <n v="23"/>
    <n v="-2.0647105355889098E-2"/>
    <b v="0"/>
    <n v="-1.3343214546803215"/>
    <b v="0"/>
    <n v="640789.43999999994"/>
    <x v="0"/>
    <n v="23"/>
  </r>
  <r>
    <n v="3410"/>
    <s v="HOMBRE"/>
    <n v="394800"/>
    <s v="ASALARIADO"/>
    <s v="SECTOR PRIVADO"/>
    <s v="SI"/>
    <s v="NO"/>
    <x v="0"/>
    <n v="51"/>
    <n v="-0.32396240318343339"/>
    <b v="0"/>
    <n v="0.64178778747952869"/>
    <b v="0"/>
    <n v="394800"/>
    <x v="0"/>
    <n v="51"/>
  </r>
  <r>
    <n v="3411"/>
    <s v="HOMBRE"/>
    <n v="16858742"/>
    <s v="TRABAJADOR INDEPENDIENTE"/>
    <s v="SECTOR PRIVADO"/>
    <s v="SI"/>
    <s v="NO"/>
    <x v="0"/>
    <n v="75"/>
    <n v="19.976768681636372"/>
    <b v="1"/>
    <n v="2.3355957093308288"/>
    <b v="1"/>
    <n v="16858742"/>
    <x v="3"/>
    <n v="75"/>
  </r>
  <r>
    <n v="3412"/>
    <s v="HOMBRE"/>
    <n v="485025.35"/>
    <s v="ASALARIADO"/>
    <s v="SECTOR PUBLICO"/>
    <s v="SI"/>
    <s v="NO"/>
    <x v="0"/>
    <n v="30"/>
    <n v="-0.2127107620282504"/>
    <b v="0"/>
    <n v="-0.84029414414035897"/>
    <b v="0"/>
    <n v="485025.35"/>
    <x v="0"/>
    <n v="30"/>
  </r>
  <r>
    <n v="3413"/>
    <s v="HOMBRE"/>
    <n v="263696"/>
    <s v="ASALARIADO"/>
    <s v="SECTOR PRIVADO"/>
    <s v="SI"/>
    <s v="NO"/>
    <x v="1"/>
    <n v="60"/>
    <n v="-0.48561913449020161"/>
    <b v="0"/>
    <n v="1.2769657581737661"/>
    <b v="0"/>
    <n v="263696"/>
    <x v="0"/>
    <n v="60"/>
  </r>
  <r>
    <n v="3414"/>
    <s v="HOMBRE"/>
    <n v="362773"/>
    <s v="ASALARIADO"/>
    <s v="SECTOR PUBLICO"/>
    <s v="SI"/>
    <s v="NO"/>
    <x v="0"/>
    <n v="27"/>
    <n v="-0.36345303759246644"/>
    <b v="0"/>
    <n v="-1.0520201343717714"/>
    <b v="0"/>
    <n v="362773"/>
    <x v="0"/>
    <n v="27"/>
  </r>
  <r>
    <n v="3415"/>
    <s v="HOMBRE"/>
    <n v="4006214.55"/>
    <s v="ASALARIADO"/>
    <s v="SECTOR PUBLICO"/>
    <s v="SI"/>
    <s v="NO"/>
    <x v="0"/>
    <n v="51"/>
    <n v="4.1290632218676953"/>
    <b v="1"/>
    <n v="0.64178778747952869"/>
    <b v="0"/>
    <n v="4006214.55"/>
    <x v="0"/>
    <n v="51"/>
  </r>
  <r>
    <n v="3416"/>
    <s v="HOMBRE"/>
    <n v="476556.35"/>
    <s v="ASALARIADO"/>
    <s v="SECTOR PRIVADO"/>
    <s v="SI"/>
    <s v="NO"/>
    <x v="0"/>
    <n v="26"/>
    <n v="-0.22315339427011197"/>
    <b v="0"/>
    <n v="-1.1225954644489089"/>
    <b v="0"/>
    <n v="476556.35"/>
    <x v="0"/>
    <n v="26"/>
  </r>
  <r>
    <n v="3417"/>
    <s v="HOMBRE"/>
    <n v="672285.72"/>
    <s v="ASALARIADO"/>
    <s v="SECTOR PRIVADO"/>
    <s v="SI"/>
    <s v="NO"/>
    <x v="0"/>
    <n v="40"/>
    <n v="1.8189129031488418E-2"/>
    <b v="0"/>
    <n v="-0.13454084336898386"/>
    <b v="0"/>
    <n v="672285.72"/>
    <x v="0"/>
    <n v="40"/>
  </r>
  <r>
    <n v="3418"/>
    <s v="HOMBRE"/>
    <n v="501333.33"/>
    <s v="ASALARIADO"/>
    <s v="SECTOR PRIVADO"/>
    <s v="SI"/>
    <s v="NO"/>
    <x v="0"/>
    <n v="41"/>
    <n v="-0.19260233863143447"/>
    <b v="0"/>
    <n v="-6.3965513291846368E-2"/>
    <b v="0"/>
    <n v="501333.33"/>
    <x v="0"/>
    <n v="41"/>
  </r>
  <r>
    <n v="3419"/>
    <s v="MUJER"/>
    <n v="1038075"/>
    <s v="PENSIONADOS EN SU PROPIO SISTEMA"/>
    <s v="SECTOR PUBLICO"/>
    <s v="SI"/>
    <s v="NO"/>
    <x v="0"/>
    <n v="62"/>
    <n v="0.46922265471992053"/>
    <b v="0"/>
    <n v="1.4181164183280413"/>
    <b v="0"/>
    <n v="1038075"/>
    <x v="1"/>
    <n v="62"/>
  </r>
  <r>
    <n v="3420"/>
    <s v="HOMBRE"/>
    <n v="685502.53"/>
    <s v="ASALARIADO"/>
    <s v="SECTOR PRIVADO"/>
    <s v="SI"/>
    <s v="NO"/>
    <x v="1"/>
    <n v="58"/>
    <n v="3.4486010155654091E-2"/>
    <b v="0"/>
    <n v="1.1358150980194912"/>
    <b v="0"/>
    <n v="685502.53"/>
    <x v="0"/>
    <n v="58"/>
  </r>
  <r>
    <n v="3421"/>
    <s v="HOMBRE"/>
    <n v="389050"/>
    <s v="ASALARIADO"/>
    <s v="SECTOR PRIVADO"/>
    <s v="SI"/>
    <s v="SI"/>
    <x v="1"/>
    <n v="36"/>
    <n v="-0.33105239437373973"/>
    <b v="0"/>
    <n v="-0.41684216367753391"/>
    <b v="0"/>
    <n v="389050"/>
    <x v="0"/>
    <n v="36"/>
  </r>
  <r>
    <n v="3422"/>
    <s v="HOMBRE"/>
    <n v="959035"/>
    <s v="TRABAJADOR INDEPENDIENTE"/>
    <s v="SECTOR PRIVADO"/>
    <s v="SI"/>
    <s v="NO"/>
    <x v="1"/>
    <n v="68"/>
    <n v="0.37176301929699707"/>
    <b v="0"/>
    <n v="1.8415683987908662"/>
    <b v="0"/>
    <n v="959035"/>
    <x v="3"/>
    <n v="68"/>
  </r>
  <r>
    <n v="3423"/>
    <s v="HOMBRE"/>
    <n v="400000"/>
    <s v="ASALARIADO"/>
    <s v="SECTOR PRIVADO"/>
    <s v="SI"/>
    <s v="NO"/>
    <x v="0"/>
    <n v="26"/>
    <n v="-0.31755058506350425"/>
    <b v="0"/>
    <n v="-1.1225954644489089"/>
    <b v="0"/>
    <n v="400000"/>
    <x v="0"/>
    <n v="26"/>
  </r>
  <r>
    <n v="3424"/>
    <s v="MUJER"/>
    <n v="675000"/>
    <s v="ASALARIADO"/>
    <s v="SECTOR PRIVADO"/>
    <s v="SI"/>
    <s v="NO"/>
    <x v="0"/>
    <n v="27"/>
    <n v="2.1535950125057945E-2"/>
    <b v="0"/>
    <n v="-1.0520201343717714"/>
    <b v="0"/>
    <n v="675000"/>
    <x v="0"/>
    <n v="27"/>
  </r>
  <r>
    <n v="3425"/>
    <s v="HOMBRE"/>
    <n v="277828.07"/>
    <s v="ASALARIADO"/>
    <s v="SECTOR PRIVADO"/>
    <s v="SI"/>
    <s v="NO"/>
    <x v="0"/>
    <n v="22"/>
    <n v="-0.46819369939441169"/>
    <b v="0"/>
    <n v="-1.4048967847574589"/>
    <b v="0"/>
    <n v="277828.07"/>
    <x v="0"/>
    <n v="22"/>
  </r>
  <r>
    <n v="3426"/>
    <s v="HOMBRE"/>
    <n v="270000"/>
    <s v="ASALARIADO"/>
    <s v="SECTOR PRIVADO"/>
    <s v="SI"/>
    <s v="NO"/>
    <x v="0"/>
    <n v="58"/>
    <n v="-0.47784603806173365"/>
    <b v="0"/>
    <n v="1.1358150980194912"/>
    <b v="0"/>
    <n v="270000"/>
    <x v="0"/>
    <n v="58"/>
  </r>
  <r>
    <n v="3427"/>
    <s v="MUJER"/>
    <n v="514380"/>
    <s v="ASALARIADO"/>
    <s v="SECTOR PUBLICO"/>
    <s v="SI"/>
    <s v="NO"/>
    <x v="0"/>
    <n v="57"/>
    <n v="-0.17651524726398518"/>
    <b v="0"/>
    <n v="1.0652397679423538"/>
    <b v="0"/>
    <n v="514380"/>
    <x v="0"/>
    <n v="57"/>
  </r>
  <r>
    <n v="3428"/>
    <s v="HOMBRE"/>
    <n v="995069.79"/>
    <s v="ASALARIADO"/>
    <s v="SECTOR PRIVADO"/>
    <s v="SI"/>
    <s v="NO"/>
    <x v="0"/>
    <n v="37"/>
    <n v="0.41619542688735151"/>
    <b v="0"/>
    <n v="-0.3462668336003964"/>
    <b v="0"/>
    <n v="995069.79"/>
    <x v="0"/>
    <n v="37"/>
  </r>
  <r>
    <n v="3429"/>
    <s v="HOMBRE"/>
    <n v="278500"/>
    <s v="ASALARIADO"/>
    <s v="SECTOR PRIVADO"/>
    <s v="SI"/>
    <s v="NO"/>
    <x v="0"/>
    <n v="43"/>
    <n v="-0.46736518151954171"/>
    <b v="0"/>
    <n v="7.7185146862428639E-2"/>
    <b v="0"/>
    <n v="278500"/>
    <x v="0"/>
    <n v="43"/>
  </r>
  <r>
    <n v="3430"/>
    <s v="MUJER"/>
    <n v="368282"/>
    <s v="ASALARIADO"/>
    <s v="SECTOR PRIVADO"/>
    <s v="SI"/>
    <s v="NO"/>
    <x v="0"/>
    <n v="54"/>
    <n v="-0.35666020951117994"/>
    <b v="0"/>
    <n v="0.85351377771094117"/>
    <b v="0"/>
    <n v="368282"/>
    <x v="0"/>
    <n v="54"/>
  </r>
  <r>
    <n v="3431"/>
    <s v="MUJER"/>
    <n v="509509"/>
    <s v="TRABAJADOR INDEPENDIENTE"/>
    <s v="SECTOR PRIVADO"/>
    <s v="SI"/>
    <s v="NO"/>
    <x v="1"/>
    <n v="45"/>
    <n v="-0.18252139458363423"/>
    <b v="0"/>
    <n v="0.21833580701670366"/>
    <b v="0"/>
    <n v="509509"/>
    <x v="3"/>
    <n v="45"/>
  </r>
  <r>
    <n v="3432"/>
    <s v="MUJER"/>
    <n v="690000"/>
    <s v="ASALARIADO"/>
    <s v="SECTOR PRIVADO"/>
    <s v="SI"/>
    <s v="NO"/>
    <x v="0"/>
    <n v="40"/>
    <n v="4.0031579317161337E-2"/>
    <b v="0"/>
    <n v="-0.13454084336898386"/>
    <b v="0"/>
    <n v="690000"/>
    <x v="0"/>
    <n v="40"/>
  </r>
  <r>
    <n v="3433"/>
    <s v="HOMBRE"/>
    <n v="404463"/>
    <s v="TRABAJADOR INDEPENDIENTE"/>
    <s v="SECTOR PRIVADO"/>
    <s v="SI"/>
    <s v="NO"/>
    <x v="0"/>
    <n v="50"/>
    <n v="-0.3120475188578804"/>
    <b v="0"/>
    <n v="0.57121245740239113"/>
    <b v="0"/>
    <n v="404463"/>
    <x v="3"/>
    <n v="50"/>
  </r>
  <r>
    <n v="3434"/>
    <s v="HOMBRE"/>
    <n v="873081"/>
    <s v="ASALARIADO"/>
    <s v="SECTOR PUBLICO"/>
    <s v="SI"/>
    <s v="NO"/>
    <x v="0"/>
    <n v="36"/>
    <n v="0.26577813185846005"/>
    <b v="0"/>
    <n v="-0.41684216367753391"/>
    <b v="0"/>
    <n v="873081"/>
    <x v="0"/>
    <n v="36"/>
  </r>
  <r>
    <n v="3435"/>
    <s v="MUJER"/>
    <n v="298186"/>
    <s v="ASEGURADO VOLUNTARIO"/>
    <s v="SECTOR PRIVADO"/>
    <s v="SI"/>
    <s v="NO"/>
    <x v="0"/>
    <n v="54"/>
    <n v="-0.44309151776782524"/>
    <b v="0"/>
    <n v="0.85351377771094117"/>
    <b v="0"/>
    <n v="298186"/>
    <x v="2"/>
    <n v="54"/>
  </r>
  <r>
    <n v="3436"/>
    <s v="MUJER"/>
    <n v="1088763.67"/>
    <s v="ASALARIADO"/>
    <s v="SECTOR PRIVADO"/>
    <s v="SI"/>
    <s v="NO"/>
    <x v="0"/>
    <n v="36"/>
    <n v="0.5317239110239802"/>
    <b v="0"/>
    <n v="-0.41684216367753391"/>
    <b v="0"/>
    <n v="1088763.67"/>
    <x v="0"/>
    <n v="36"/>
  </r>
  <r>
    <n v="3437"/>
    <s v="HOMBRE"/>
    <n v="300000"/>
    <s v="ASEGURADO VOLUNTARIO"/>
    <s v="SECTOR PRIVADO"/>
    <s v="SI"/>
    <s v="SI"/>
    <x v="0"/>
    <n v="32"/>
    <n v="-0.44085477967752684"/>
    <b v="0"/>
    <n v="-0.69914348398608395"/>
    <b v="0"/>
    <n v="300000"/>
    <x v="2"/>
    <n v="32"/>
  </r>
  <r>
    <n v="3438"/>
    <s v="HOMBRE"/>
    <n v="934810.14"/>
    <s v="ASALARIADO"/>
    <s v="SECTOR PUBLICO"/>
    <s v="SI"/>
    <s v="NO"/>
    <x v="0"/>
    <n v="34"/>
    <n v="0.3418927507776226"/>
    <b v="0"/>
    <n v="-0.55799282383180893"/>
    <b v="0"/>
    <n v="934810.14"/>
    <x v="0"/>
    <n v="34"/>
  </r>
  <r>
    <n v="3439"/>
    <s v="MUJER"/>
    <n v="278030"/>
    <s v="CONVENIOS ESPECIALES DE TRABAJADORES INDEPENDIENTES"/>
    <s v="SECTOR PRIVADO"/>
    <s v="SI"/>
    <s v="SI"/>
    <x v="0"/>
    <n v="29"/>
    <n v="-0.46794471123422759"/>
    <b v="0"/>
    <n v="-0.91086947421749642"/>
    <b v="0"/>
    <n v="278030"/>
    <x v="4"/>
    <n v="29"/>
  </r>
  <r>
    <n v="3440"/>
    <s v="MUJER"/>
    <n v="765893.37"/>
    <s v="ASALARIADO"/>
    <s v="SECTOR PRIVADO"/>
    <s v="SI"/>
    <s v="NO"/>
    <x v="0"/>
    <n v="24"/>
    <n v="0.13361128796110158"/>
    <b v="0"/>
    <n v="-1.263746124603184"/>
    <b v="0"/>
    <n v="765893.37"/>
    <x v="0"/>
    <n v="24"/>
  </r>
  <r>
    <n v="3441"/>
    <s v="HOMBRE"/>
    <n v="425426.15"/>
    <s v="ASALARIADO"/>
    <s v="SECTOR PRIVADO"/>
    <s v="SI"/>
    <s v="NO"/>
    <x v="0"/>
    <n v="21"/>
    <n v="-0.28619907558465091"/>
    <b v="0"/>
    <n v="-1.4754721148345964"/>
    <b v="0"/>
    <n v="425426.15"/>
    <x v="0"/>
    <n v="21"/>
  </r>
  <r>
    <n v="3442"/>
    <s v="MUJER"/>
    <n v="655560"/>
    <s v="ASALARIADO"/>
    <s v="SECTOR PUBLICO"/>
    <s v="SI"/>
    <s v="NO"/>
    <x v="0"/>
    <n v="39"/>
    <n v="-2.4343853079080496E-3"/>
    <b v="0"/>
    <n v="-0.20511617344612137"/>
    <b v="0"/>
    <n v="655560"/>
    <x v="0"/>
    <n v="39"/>
  </r>
  <r>
    <n v="3443"/>
    <s v="HOMBRE"/>
    <n v="106848"/>
    <s v="ASALARIADO"/>
    <s v="SECTOR PRIVADO"/>
    <s v="SI"/>
    <s v="SI"/>
    <x v="0"/>
    <n v="36"/>
    <n v="-0.67901929765840385"/>
    <b v="0"/>
    <n v="-0.41684216367753391"/>
    <b v="0"/>
    <n v="106848"/>
    <x v="0"/>
    <n v="36"/>
  </r>
  <r>
    <n v="3444"/>
    <s v="HOMBRE"/>
    <n v="1492130.65"/>
    <s v="ASALARIADO"/>
    <s v="SECTOR PUBLICO"/>
    <s v="SI"/>
    <s v="NO"/>
    <x v="0"/>
    <n v="58"/>
    <n v="1.0290923170518858"/>
    <b v="0"/>
    <n v="1.1358150980194912"/>
    <b v="0"/>
    <n v="1492130.65"/>
    <x v="0"/>
    <n v="58"/>
  </r>
  <r>
    <n v="3445"/>
    <s v="HOMBRE"/>
    <n v="175130"/>
    <s v="ASALARIADO"/>
    <s v="SECTOR PUBLICO"/>
    <s v="SI"/>
    <s v="NO"/>
    <x v="0"/>
    <n v="36"/>
    <n v="-0.59482472749205684"/>
    <b v="0"/>
    <n v="-0.41684216367753391"/>
    <b v="0"/>
    <n v="175130"/>
    <x v="0"/>
    <n v="36"/>
  </r>
  <r>
    <n v="3446"/>
    <s v="MUJER"/>
    <n v="516452.8"/>
    <s v="ASALARIADO"/>
    <s v="SECTOR PUBLICO"/>
    <s v="SI"/>
    <s v="NO"/>
    <x v="0"/>
    <n v="30"/>
    <n v="-0.17395939791802573"/>
    <b v="0"/>
    <n v="-0.84029414414035897"/>
    <b v="0"/>
    <n v="516452.8"/>
    <x v="0"/>
    <n v="30"/>
  </r>
  <r>
    <n v="3447"/>
    <s v="HOMBRE"/>
    <n v="11292323.83"/>
    <s v="ASALARIADO"/>
    <s v="SECTOR PRIVADO"/>
    <s v="SI"/>
    <s v="SI"/>
    <x v="0"/>
    <n v="55"/>
    <n v="13.113141588269258"/>
    <b v="1"/>
    <n v="0.92408910778807873"/>
    <b v="0"/>
    <n v="11292323.83"/>
    <x v="0"/>
    <n v="55"/>
  </r>
  <r>
    <n v="3448"/>
    <s v="MUJER"/>
    <n v="815000"/>
    <s v="ASALARIADO"/>
    <s v="SECTOR PUBLICO"/>
    <s v="SI"/>
    <s v="NO"/>
    <x v="0"/>
    <n v="29"/>
    <n v="0.19416182258468961"/>
    <b v="0"/>
    <n v="-0.91086947421749642"/>
    <b v="0"/>
    <n v="815000"/>
    <x v="0"/>
    <n v="29"/>
  </r>
  <r>
    <n v="3449"/>
    <s v="MUJER"/>
    <n v="1450033.3"/>
    <s v="ASALARIADO"/>
    <s v="SECTOR PUBLICO"/>
    <s v="SI"/>
    <s v="NO"/>
    <x v="0"/>
    <n v="32"/>
    <n v="0.97718451868053968"/>
    <b v="0"/>
    <n v="-0.69914348398608395"/>
    <b v="0"/>
    <n v="1450033.3"/>
    <x v="0"/>
    <n v="32"/>
  </r>
  <r>
    <n v="3450"/>
    <s v="HOMBRE"/>
    <n v="439415.1"/>
    <s v="ASALARIADO"/>
    <s v="SECTOR PRIVADO"/>
    <s v="SI"/>
    <s v="NO"/>
    <x v="0"/>
    <n v="52"/>
    <n v="-0.26895011345219266"/>
    <b v="0"/>
    <n v="0.71236311755666615"/>
    <b v="0"/>
    <n v="439415.1"/>
    <x v="0"/>
    <n v="52"/>
  </r>
  <r>
    <n v="3451"/>
    <s v="HOMBRE"/>
    <n v="405063"/>
    <s v="ASEGURADO VOLUNTARIO"/>
    <s v="SECTOR PRIVADO"/>
    <s v="SI"/>
    <s v="NO"/>
    <x v="1"/>
    <n v="63"/>
    <n v="-0.31130769369019629"/>
    <b v="0"/>
    <n v="1.4886917484051787"/>
    <b v="0"/>
    <n v="405063"/>
    <x v="2"/>
    <n v="63"/>
  </r>
  <r>
    <n v="3452"/>
    <s v="HOMBRE"/>
    <n v="914285.71"/>
    <s v="ASALARIADO"/>
    <s v="SECTOR PRIVADO"/>
    <s v="SI"/>
    <s v="NO"/>
    <x v="0"/>
    <n v="43"/>
    <n v="0.31658526766700368"/>
    <b v="0"/>
    <n v="7.7185146862428639E-2"/>
    <b v="0"/>
    <n v="914285.71"/>
    <x v="0"/>
    <n v="43"/>
  </r>
  <r>
    <n v="3453"/>
    <s v="HOMBRE"/>
    <n v="598673"/>
    <s v="TRABAJADOR INDEPENDIENTE"/>
    <s v="SECTOR PRIVADO"/>
    <s v="NO"/>
    <s v="NO"/>
    <x v="1"/>
    <n v="45"/>
    <n v="-7.2578442497987089E-2"/>
    <b v="0"/>
    <n v="0.21833580701670366"/>
    <b v="0"/>
    <n v="598673"/>
    <x v="3"/>
    <n v="45"/>
  </r>
  <r>
    <n v="3454"/>
    <s v="MUJER"/>
    <n v="622035.84"/>
    <s v="ASALARIADO"/>
    <s v="SECTOR PUBLICO"/>
    <s v="SI"/>
    <s v="NO"/>
    <x v="0"/>
    <n v="27"/>
    <n v="-4.3771080797024416E-2"/>
    <b v="0"/>
    <n v="-1.0520201343717714"/>
    <b v="0"/>
    <n v="622035.84"/>
    <x v="0"/>
    <n v="27"/>
  </r>
  <r>
    <n v="3455"/>
    <s v="HOMBRE"/>
    <n v="450000"/>
    <s v="ASALARIADO"/>
    <s v="SECTOR PUBLICO"/>
    <s v="SI"/>
    <s v="NO"/>
    <x v="0"/>
    <n v="25"/>
    <n v="-0.25589848775649293"/>
    <b v="0"/>
    <n v="-1.1931707945260464"/>
    <b v="0"/>
    <n v="450000"/>
    <x v="0"/>
    <n v="25"/>
  </r>
  <r>
    <n v="3456"/>
    <s v="HOMBRE"/>
    <n v="40000"/>
    <s v="ASALARIADO"/>
    <s v="SECTOR PRIVADO"/>
    <s v="SI"/>
    <s v="NO"/>
    <x v="0"/>
    <n v="22"/>
    <n v="-0.76144568567398563"/>
    <b v="0"/>
    <n v="-1.4048967847574589"/>
    <b v="0"/>
    <n v="40000"/>
    <x v="0"/>
    <n v="22"/>
  </r>
  <r>
    <n v="3457"/>
    <s v="MUJER"/>
    <n v="925327.23"/>
    <s v="PENSIONADOS EN SU PROPIO SISTEMA"/>
    <s v="SECTOR PUBLICO"/>
    <s v="SI"/>
    <s v="NO"/>
    <x v="0"/>
    <n v="86"/>
    <n v="0.33019992497614992"/>
    <b v="0"/>
    <n v="3.1119243401793413"/>
    <b v="1"/>
    <n v="925327.23"/>
    <x v="1"/>
    <n v="86"/>
  </r>
  <r>
    <n v="3458"/>
    <s v="MUJER"/>
    <n v="647099"/>
    <s v="ASALARIADO"/>
    <s v="SECTOR PUBLICO"/>
    <s v="SI"/>
    <s v="NO"/>
    <x v="0"/>
    <n v="35"/>
    <n v="-1.2867153214200504E-2"/>
    <b v="0"/>
    <n v="-0.48741749375467142"/>
    <b v="0"/>
    <n v="647099"/>
    <x v="0"/>
    <n v="35"/>
  </r>
  <r>
    <n v="3459"/>
    <s v="HOMBRE"/>
    <n v="762280"/>
    <s v="ASALARIADO"/>
    <s v="SECTOR PRIVADO"/>
    <s v="SI"/>
    <s v="NO"/>
    <x v="0"/>
    <n v="39"/>
    <n v="0.12915585118417688"/>
    <b v="0"/>
    <n v="-0.20511617344612137"/>
    <b v="0"/>
    <n v="762280"/>
    <x v="0"/>
    <n v="39"/>
  </r>
  <r>
    <n v="3460"/>
    <s v="HOMBRE"/>
    <n v="2000000"/>
    <s v="ASALARIADO"/>
    <s v="SECTOR PRIVADO"/>
    <s v="SI"/>
    <s v="NO"/>
    <x v="0"/>
    <n v="32"/>
    <n v="1.6553165287608576"/>
    <b v="0"/>
    <n v="-0.69914348398608395"/>
    <b v="0"/>
    <n v="2000000"/>
    <x v="0"/>
    <n v="32"/>
  </r>
  <r>
    <n v="3461"/>
    <s v="HOMBRE"/>
    <n v="1200000"/>
    <s v="ASALARIADO"/>
    <s v="SECTOR PRIVADO"/>
    <s v="SI"/>
    <s v="NO"/>
    <x v="0"/>
    <n v="30"/>
    <n v="0.66888297184867662"/>
    <b v="0"/>
    <n v="-0.84029414414035897"/>
    <b v="0"/>
    <n v="1200000"/>
    <x v="0"/>
    <n v="30"/>
  </r>
  <r>
    <n v="3462"/>
    <s v="MUJER"/>
    <n v="299647"/>
    <s v="ASEGURADO VOLUNTARIO"/>
    <s v="SECTOR PRIVADO"/>
    <s v="SI"/>
    <s v="NO"/>
    <x v="0"/>
    <n v="55"/>
    <n v="-0.44129004348451434"/>
    <b v="0"/>
    <n v="0.92408910778807873"/>
    <b v="0"/>
    <n v="299647"/>
    <x v="2"/>
    <n v="55"/>
  </r>
  <r>
    <n v="3463"/>
    <s v="HOMBRE"/>
    <n v="1195224"/>
    <s v="ASALARIADO"/>
    <s v="SECTOR PRIVADO"/>
    <s v="SI"/>
    <s v="NO"/>
    <x v="0"/>
    <n v="28"/>
    <n v="0.66299396351391093"/>
    <b v="0"/>
    <n v="-0.98144480429463388"/>
    <b v="0"/>
    <n v="1195224"/>
    <x v="0"/>
    <n v="28"/>
  </r>
  <r>
    <n v="3464"/>
    <s v="HOMBRE"/>
    <n v="4268905.2300000004"/>
    <s v="ASALARIADO"/>
    <s v="SECTOR PRIVADO"/>
    <s v="SI"/>
    <s v="NO"/>
    <x v="0"/>
    <n v="61"/>
    <n v="4.4529718491677954"/>
    <b v="1"/>
    <n v="1.3475410882509038"/>
    <b v="0"/>
    <n v="4268905.2300000004"/>
    <x v="0"/>
    <n v="61"/>
  </r>
  <r>
    <n v="3465"/>
    <s v="HOMBRE"/>
    <n v="677945.4"/>
    <s v="ASALARIADO"/>
    <s v="SECTOR PRIVADO"/>
    <s v="SI"/>
    <s v="NO"/>
    <x v="0"/>
    <n v="61"/>
    <n v="2.5167751873219398E-2"/>
    <b v="0"/>
    <n v="1.3475410882509038"/>
    <b v="0"/>
    <n v="677945.4"/>
    <x v="0"/>
    <n v="61"/>
  </r>
  <r>
    <n v="3466"/>
    <s v="HOMBRE"/>
    <n v="434729"/>
    <s v="ASALARIADO"/>
    <s v="SECTOR PRIVADO"/>
    <s v="SI"/>
    <s v="NO"/>
    <x v="0"/>
    <n v="40"/>
    <n v="-0.27472827131600031"/>
    <b v="0"/>
    <n v="-0.13454084336898386"/>
    <b v="0"/>
    <n v="434729"/>
    <x v="0"/>
    <n v="40"/>
  </r>
  <r>
    <n v="3467"/>
    <s v="MUJER"/>
    <n v="817963.42"/>
    <s v="ASALARIADO"/>
    <s v="SECTOR PUBLICO"/>
    <s v="SI"/>
    <s v="NO"/>
    <x v="0"/>
    <n v="52"/>
    <n v="0.19781584374872052"/>
    <b v="0"/>
    <n v="0.71236311755666615"/>
    <b v="0"/>
    <n v="817963.42"/>
    <x v="0"/>
    <n v="52"/>
  </r>
  <r>
    <n v="3468"/>
    <s v="MUJER"/>
    <n v="278030"/>
    <s v="ASEGURADO VOLUNTARIO"/>
    <s v="SECTOR PRIVADO"/>
    <s v="SI"/>
    <s v="NO"/>
    <x v="0"/>
    <n v="55"/>
    <n v="-0.46794471123422759"/>
    <b v="0"/>
    <n v="0.92408910778807873"/>
    <b v="0"/>
    <n v="278030"/>
    <x v="2"/>
    <n v="55"/>
  </r>
  <r>
    <n v="3469"/>
    <s v="MUJER"/>
    <n v="400000"/>
    <s v="ASALARIADO"/>
    <s v="SECTOR PRIVADO"/>
    <s v="SI"/>
    <s v="NO"/>
    <x v="0"/>
    <n v="40"/>
    <n v="-0.31755058506350425"/>
    <b v="0"/>
    <n v="-0.13454084336898386"/>
    <b v="0"/>
    <n v="400000"/>
    <x v="0"/>
    <n v="40"/>
  </r>
  <r>
    <n v="3470"/>
    <s v="HOMBRE"/>
    <n v="324880"/>
    <s v="ASALARIADO"/>
    <s v="SECTOR PRIVADO"/>
    <s v="SI"/>
    <s v="NO"/>
    <x v="0"/>
    <n v="37"/>
    <n v="-0.41017669605755802"/>
    <b v="0"/>
    <n v="-0.3462668336003964"/>
    <b v="0"/>
    <n v="324880"/>
    <x v="0"/>
    <n v="37"/>
  </r>
  <r>
    <n v="3471"/>
    <s v="HOMBRE"/>
    <n v="427070.54"/>
    <s v="ASALARIADO"/>
    <s v="SECTOR PRIVADO"/>
    <s v="SI"/>
    <s v="SI"/>
    <x v="0"/>
    <n v="61"/>
    <n v="-0.28417147373883744"/>
    <b v="0"/>
    <n v="1.3475410882509038"/>
    <b v="0"/>
    <n v="427070.54"/>
    <x v="0"/>
    <n v="61"/>
  </r>
  <r>
    <n v="3472"/>
    <s v="HOMBRE"/>
    <n v="300018"/>
    <s v="TRABAJADOR INDEPENDIENTE"/>
    <s v="SECTOR PRIVADO"/>
    <s v="SI"/>
    <s v="NO"/>
    <x v="1"/>
    <n v="47"/>
    <n v="-0.44083258492249633"/>
    <b v="0"/>
    <n v="0.35948646717097865"/>
    <b v="0"/>
    <n v="300018"/>
    <x v="3"/>
    <n v="47"/>
  </r>
  <r>
    <n v="3473"/>
    <s v="HOMBRE"/>
    <n v="285000"/>
    <s v="ASALARIADO"/>
    <s v="SECTOR PRIVADO"/>
    <s v="SI"/>
    <s v="SI"/>
    <x v="0"/>
    <n v="29"/>
    <n v="-0.45935040886963024"/>
    <b v="0"/>
    <n v="-0.91086947421749642"/>
    <b v="0"/>
    <n v="285000"/>
    <x v="0"/>
    <n v="29"/>
  </r>
  <r>
    <n v="3474"/>
    <s v="HOMBRE"/>
    <n v="383254"/>
    <s v="TRABAJADOR INDEPENDIENTE"/>
    <s v="SECTOR PRIVADO"/>
    <s v="SI"/>
    <s v="NO"/>
    <x v="0"/>
    <n v="45"/>
    <n v="-0.33819910549356846"/>
    <b v="0"/>
    <n v="0.21833580701670366"/>
    <b v="0"/>
    <n v="383254"/>
    <x v="3"/>
    <n v="45"/>
  </r>
  <r>
    <n v="3475"/>
    <s v="HOMBRE"/>
    <n v="299647"/>
    <s v="ASEGURADO VOLUNTARIO"/>
    <s v="SECTOR PRIVADO"/>
    <s v="SI"/>
    <s v="NO"/>
    <x v="0"/>
    <n v="82"/>
    <n v="-0.44129004348451434"/>
    <b v="0"/>
    <n v="2.8296230198707915"/>
    <b v="1"/>
    <n v="299647"/>
    <x v="2"/>
    <n v="82"/>
  </r>
  <r>
    <n v="3476"/>
    <s v="MUJER"/>
    <n v="388243.95"/>
    <s v="ASALARIADO"/>
    <s v="SECTOR PRIVADO"/>
    <s v="SI"/>
    <s v="NO"/>
    <x v="0"/>
    <n v="27"/>
    <n v="-0.33204628783442602"/>
    <b v="0"/>
    <n v="-1.0520201343717714"/>
    <b v="0"/>
    <n v="388243.95"/>
    <x v="0"/>
    <n v="27"/>
  </r>
  <r>
    <n v="3477"/>
    <s v="HOMBRE"/>
    <n v="403164.44"/>
    <s v="ASALARIADO"/>
    <s v="SECTOR PRIVADO"/>
    <s v="SI"/>
    <s v="NO"/>
    <x v="0"/>
    <n v="62"/>
    <n v="-0.31364869780746024"/>
    <b v="0"/>
    <n v="1.4181164183280413"/>
    <b v="0"/>
    <n v="403164.44"/>
    <x v="0"/>
    <n v="62"/>
  </r>
  <r>
    <n v="3478"/>
    <s v="HOMBRE"/>
    <n v="14173194"/>
    <s v="PENSIONADOS EN SU PROPIO SISTEMA"/>
    <s v="SECTOR PUBLICO"/>
    <s v="SI"/>
    <s v="NO"/>
    <x v="0"/>
    <n v="73"/>
    <n v="16.665375349263382"/>
    <b v="1"/>
    <n v="2.1944450491765539"/>
    <b v="1"/>
    <n v="14173194"/>
    <x v="1"/>
    <n v="73"/>
  </r>
  <r>
    <n v="3479"/>
    <s v="HOMBRE"/>
    <n v="295206.84999999998"/>
    <s v="ASALARIADO"/>
    <s v="SECTOR PRIVADO"/>
    <s v="SI"/>
    <s v="NO"/>
    <x v="0"/>
    <n v="22"/>
    <n v="-0.44676493468166889"/>
    <b v="0"/>
    <n v="-1.4048967847574589"/>
    <b v="0"/>
    <n v="295206.84999999998"/>
    <x v="0"/>
    <n v="22"/>
  </r>
  <r>
    <n v="3480"/>
    <s v="HOMBRE"/>
    <n v="1006500"/>
    <s v="ASALARIADO"/>
    <s v="SECTOR PRIVADO"/>
    <s v="SI"/>
    <s v="NO"/>
    <x v="0"/>
    <n v="25"/>
    <n v="0.43028935527054291"/>
    <b v="0"/>
    <n v="-1.1931707945260464"/>
    <b v="0"/>
    <n v="1006500"/>
    <x v="0"/>
    <n v="25"/>
  </r>
  <r>
    <n v="3481"/>
    <s v="MUJER"/>
    <n v="1314729"/>
    <s v="ASALARIADO"/>
    <s v="SECTOR PUBLICO"/>
    <s v="SI"/>
    <s v="NO"/>
    <x v="0"/>
    <n v="35"/>
    <n v="0.8103486412873987"/>
    <b v="0"/>
    <n v="-0.48741749375467142"/>
    <b v="0"/>
    <n v="1314729"/>
    <x v="0"/>
    <n v="35"/>
  </r>
  <r>
    <n v="3482"/>
    <s v="MUJER"/>
    <n v="568820"/>
    <s v="ASALARIADO"/>
    <s v="SECTOR PRIVADO"/>
    <s v="SI"/>
    <s v="NO"/>
    <x v="0"/>
    <n v="28"/>
    <n v="-0.10938844371611127"/>
    <b v="0"/>
    <n v="-0.98144480429463388"/>
    <b v="0"/>
    <n v="568820"/>
    <x v="0"/>
    <n v="28"/>
  </r>
  <r>
    <n v="3483"/>
    <s v="HOMBRE"/>
    <n v="63720"/>
    <s v="ASALARIADO"/>
    <s v="SECTOR PRIVADO"/>
    <s v="SI"/>
    <s v="SI"/>
    <x v="1"/>
    <n v="22"/>
    <n v="-0.73219793071153949"/>
    <b v="0"/>
    <n v="-1.4048967847574589"/>
    <b v="0"/>
    <n v="63720"/>
    <x v="0"/>
    <n v="22"/>
  </r>
  <r>
    <n v="3484"/>
    <s v="HOMBRE"/>
    <n v="684986"/>
    <s v="ASALARIADO"/>
    <s v="SECTOR PRIVADO"/>
    <s v="SI"/>
    <s v="NO"/>
    <x v="0"/>
    <n v="44"/>
    <n v="3.3849106999214243E-2"/>
    <b v="0"/>
    <n v="0.14776047693956615"/>
    <b v="0"/>
    <n v="684986"/>
    <x v="0"/>
    <n v="44"/>
  </r>
  <r>
    <n v="3485"/>
    <s v="HOMBRE"/>
    <n v="246000"/>
    <s v="ASALARIADO"/>
    <s v="SECTOR PRIVADO"/>
    <s v="SI"/>
    <s v="NO"/>
    <x v="0"/>
    <n v="38"/>
    <n v="-0.50743904476909907"/>
    <b v="0"/>
    <n v="-0.27569150352325889"/>
    <b v="0"/>
    <n v="246000"/>
    <x v="0"/>
    <n v="38"/>
  </r>
  <r>
    <n v="3486"/>
    <s v="HOMBRE"/>
    <n v="337480"/>
    <s v="TRABAJADOR INDEPENDIENTE"/>
    <s v="SECTOR PRIVADO"/>
    <s v="SI"/>
    <s v="NO"/>
    <x v="0"/>
    <n v="29"/>
    <n v="-0.39464036753619119"/>
    <b v="0"/>
    <n v="-0.91086947421749642"/>
    <b v="0"/>
    <n v="337480"/>
    <x v="3"/>
    <n v="29"/>
  </r>
  <r>
    <n v="3487"/>
    <s v="HOMBRE"/>
    <n v="485860"/>
    <s v="TRABAJADOR INDEPENDIENTE"/>
    <s v="SECTOR PRIVADO"/>
    <s v="SI"/>
    <s v="NO"/>
    <x v="0"/>
    <n v="42"/>
    <n v="-0.21168160356790441"/>
    <b v="0"/>
    <n v="6.6098167852911317E-3"/>
    <b v="0"/>
    <n v="485860"/>
    <x v="3"/>
    <n v="42"/>
  </r>
  <r>
    <n v="3488"/>
    <s v="MUJER"/>
    <n v="889137"/>
    <s v="ASALARIADO"/>
    <s v="SECTOR PUBLICO"/>
    <s v="SI"/>
    <s v="NO"/>
    <x v="1"/>
    <n v="40"/>
    <n v="0.28557585334568752"/>
    <b v="0"/>
    <n v="-0.13454084336898386"/>
    <b v="0"/>
    <n v="889137"/>
    <x v="0"/>
    <n v="40"/>
  </r>
  <r>
    <n v="3489"/>
    <s v="HOMBRE"/>
    <n v="324000"/>
    <s v="ASALARIADO"/>
    <s v="SECTOR PRIVADO"/>
    <s v="SI"/>
    <s v="NO"/>
    <x v="1"/>
    <n v="55"/>
    <n v="-0.41126177297016142"/>
    <b v="0"/>
    <n v="0.92408910778807873"/>
    <b v="0"/>
    <n v="324000"/>
    <x v="0"/>
    <n v="55"/>
  </r>
  <r>
    <n v="3490"/>
    <s v="MUJER"/>
    <n v="716100"/>
    <s v="ASALARIADO"/>
    <s v="SECTOR PUBLICO"/>
    <s v="SI"/>
    <s v="NO"/>
    <x v="1"/>
    <n v="29"/>
    <n v="7.2213974111421247E-2"/>
    <b v="0"/>
    <n v="-0.91086947421749642"/>
    <b v="0"/>
    <n v="716100"/>
    <x v="0"/>
    <n v="29"/>
  </r>
  <r>
    <n v="3491"/>
    <s v="HOMBRE"/>
    <n v="100000"/>
    <s v="ASALARIADO"/>
    <s v="SECTOR PRIVADO"/>
    <s v="SI"/>
    <s v="NO"/>
    <x v="1"/>
    <n v="52"/>
    <n v="-0.68746316890557213"/>
    <b v="0"/>
    <n v="0.71236311755666615"/>
    <b v="0"/>
    <n v="100000"/>
    <x v="0"/>
    <n v="52"/>
  </r>
  <r>
    <n v="3492"/>
    <s v="MUJER"/>
    <n v="550234.51"/>
    <s v="ASALARIADO"/>
    <s v="SECTOR PRIVADO"/>
    <s v="SI"/>
    <s v="NO"/>
    <x v="0"/>
    <n v="41"/>
    <n v="-0.13230513247568096"/>
    <b v="0"/>
    <n v="-6.3965513291846368E-2"/>
    <b v="0"/>
    <n v="550234.51"/>
    <x v="0"/>
    <n v="41"/>
  </r>
  <r>
    <n v="3493"/>
    <s v="HOMBRE"/>
    <n v="297046"/>
    <s v="ASEGURADO VOLUNTARIO"/>
    <s v="SECTOR PRIVADO"/>
    <s v="SI"/>
    <s v="NO"/>
    <x v="0"/>
    <n v="61"/>
    <n v="-0.44449718558642509"/>
    <b v="0"/>
    <n v="1.3475410882509038"/>
    <b v="0"/>
    <n v="297046"/>
    <x v="2"/>
    <n v="61"/>
  </r>
  <r>
    <n v="3494"/>
    <s v="MUJER"/>
    <n v="600000"/>
    <s v="ASALARIADO"/>
    <s v="SECTOR PRIVADO"/>
    <s v="SI"/>
    <s v="NO"/>
    <x v="0"/>
    <n v="36"/>
    <n v="-7.0942195835459007E-2"/>
    <b v="0"/>
    <n v="-0.41684216367753391"/>
    <b v="0"/>
    <n v="600000"/>
    <x v="0"/>
    <n v="36"/>
  </r>
  <r>
    <n v="3495"/>
    <s v="MUJER"/>
    <n v="512783.28"/>
    <s v="ASALARIADO"/>
    <s v="SECTOR PRIVADO"/>
    <s v="SI"/>
    <s v="NO"/>
    <x v="0"/>
    <n v="26"/>
    <n v="-0.17848407000022617"/>
    <b v="0"/>
    <n v="-1.1225954644489089"/>
    <b v="0"/>
    <n v="512783.28"/>
    <x v="0"/>
    <n v="26"/>
  </r>
  <r>
    <n v="3496"/>
    <s v="HOMBRE"/>
    <n v="84000"/>
    <s v="ASALARIADO"/>
    <s v="SECTOR PRIVADO"/>
    <s v="SI"/>
    <s v="NO"/>
    <x v="0"/>
    <n v="56"/>
    <n v="-0.70719184004381574"/>
    <b v="0"/>
    <n v="0.99466443786521619"/>
    <b v="0"/>
    <n v="84000"/>
    <x v="0"/>
    <n v="56"/>
  </r>
  <r>
    <n v="3497"/>
    <s v="MUJER"/>
    <n v="689218.5"/>
    <s v="ASALARIADO"/>
    <s v="SECTOR PUBLICO"/>
    <s v="SI"/>
    <s v="NO"/>
    <x v="0"/>
    <n v="37"/>
    <n v="3.9067957036252751E-2"/>
    <b v="0"/>
    <n v="-0.3462668336003964"/>
    <b v="0"/>
    <n v="689218.5"/>
    <x v="0"/>
    <n v="37"/>
  </r>
  <r>
    <n v="3498"/>
    <s v="MUJER"/>
    <n v="384658.4"/>
    <s v="ASALARIADO"/>
    <s v="SECTOR PRIVADO"/>
    <s v="SI"/>
    <s v="NO"/>
    <x v="0"/>
    <n v="43"/>
    <n v="-0.3364674213844091"/>
    <b v="0"/>
    <n v="7.7185146862428639E-2"/>
    <b v="0"/>
    <n v="384658.4"/>
    <x v="0"/>
    <n v="43"/>
  </r>
  <r>
    <n v="3499"/>
    <s v="HOMBRE"/>
    <n v="140000"/>
    <s v="ASALARIADO"/>
    <s v="SECTOR PRIVADO"/>
    <s v="SI"/>
    <s v="SI"/>
    <x v="0"/>
    <n v="57"/>
    <n v="-0.63814149105996298"/>
    <b v="0"/>
    <n v="1.0652397679423538"/>
    <b v="0"/>
    <n v="140000"/>
    <x v="0"/>
    <n v="57"/>
  </r>
  <r>
    <n v="3500"/>
    <s v="HOMBRE"/>
    <n v="297046"/>
    <s v="TRABAJADOR INDEPENDIENTE"/>
    <s v="SECTOR PRIVADO"/>
    <s v="SI"/>
    <s v="NO"/>
    <x v="1"/>
    <n v="61"/>
    <n v="-0.44449718558642509"/>
    <b v="0"/>
    <n v="1.3475410882509038"/>
    <b v="0"/>
    <n v="297046"/>
    <x v="3"/>
    <n v="61"/>
  </r>
  <r>
    <n v="3501"/>
    <s v="MUJER"/>
    <n v="277753.92"/>
    <s v="ASALARIADO"/>
    <s v="SECTOR PRIVADO"/>
    <s v="SI"/>
    <s v="NO"/>
    <x v="0"/>
    <n v="20"/>
    <n v="-0.46828512945471806"/>
    <b v="0"/>
    <n v="-1.5460474449117341"/>
    <b v="0"/>
    <n v="277753.92"/>
    <x v="0"/>
    <n v="20"/>
  </r>
  <r>
    <n v="3502"/>
    <s v="MUJER"/>
    <n v="278030"/>
    <s v="CONVENIOS ESPECIALES DE TRABAJADORES INDEPENDIENTES"/>
    <s v="SECTOR PRIVADO"/>
    <s v="SI"/>
    <s v="NO"/>
    <x v="0"/>
    <n v="54"/>
    <n v="-0.46794471123422759"/>
    <b v="0"/>
    <n v="0.85351377771094117"/>
    <b v="0"/>
    <n v="278030"/>
    <x v="4"/>
    <n v="54"/>
  </r>
  <r>
    <n v="3503"/>
    <s v="HOMBRE"/>
    <n v="742483"/>
    <s v="TRABAJADOR INDEPENDIENTE"/>
    <s v="SECTOR PRIVADO"/>
    <s v="SI"/>
    <s v="NO"/>
    <x v="1"/>
    <n v="70"/>
    <n v="0.10474531977643883"/>
    <b v="0"/>
    <n v="1.9827190589451413"/>
    <b v="1"/>
    <n v="742483"/>
    <x v="3"/>
    <n v="70"/>
  </r>
  <r>
    <n v="3504"/>
    <s v="HOMBRE"/>
    <n v="460800"/>
    <s v="ASALARIADO"/>
    <s v="SECTOR PUBLICO"/>
    <s v="SI"/>
    <s v="NO"/>
    <x v="0"/>
    <n v="60"/>
    <n v="-0.24258163473817848"/>
    <b v="0"/>
    <n v="1.2769657581737661"/>
    <b v="0"/>
    <n v="460800"/>
    <x v="0"/>
    <n v="60"/>
  </r>
  <r>
    <n v="3505"/>
    <s v="HOMBRE"/>
    <n v="350402.66"/>
    <s v="ASALARIADO"/>
    <s v="SECTOR PRIVADO"/>
    <s v="SI"/>
    <s v="NO"/>
    <x v="0"/>
    <n v="22"/>
    <n v="-0.37870618570048276"/>
    <b v="0"/>
    <n v="-1.4048967847574589"/>
    <b v="0"/>
    <n v="350402.66"/>
    <x v="0"/>
    <n v="22"/>
  </r>
  <r>
    <n v="3506"/>
    <s v="HOMBRE"/>
    <n v="915119.76"/>
    <s v="ASALARIADO"/>
    <s v="SECTOR PRIVADO"/>
    <s v="SI"/>
    <s v="NO"/>
    <x v="0"/>
    <n v="37"/>
    <n v="0.31761368630218201"/>
    <b v="0"/>
    <n v="-0.3462668336003964"/>
    <b v="0"/>
    <n v="915119.76"/>
    <x v="0"/>
    <n v="37"/>
  </r>
  <r>
    <n v="3507"/>
    <s v="MUJER"/>
    <n v="155242.92000000001"/>
    <s v="ASALARIADO"/>
    <s v="SECTOR PRIVADO"/>
    <s v="SI"/>
    <s v="NO"/>
    <x v="0"/>
    <n v="24"/>
    <n v="-0.61934633131830319"/>
    <b v="0"/>
    <n v="-1.263746124603184"/>
    <b v="0"/>
    <n v="155242.92000000001"/>
    <x v="0"/>
    <n v="24"/>
  </r>
  <r>
    <n v="3508"/>
    <s v="MUJER"/>
    <n v="358973"/>
    <s v="ASALARIADO"/>
    <s v="SECTOR PRIVADO"/>
    <s v="SI"/>
    <s v="NO"/>
    <x v="0"/>
    <n v="24"/>
    <n v="-0.36813859698779927"/>
    <b v="0"/>
    <n v="-1.263746124603184"/>
    <b v="0"/>
    <n v="358973"/>
    <x v="0"/>
    <n v="24"/>
  </r>
  <r>
    <n v="3509"/>
    <s v="HOMBRE"/>
    <n v="15000"/>
    <s v="ASALARIADO"/>
    <s v="SECTOR PRIVADO"/>
    <s v="SI"/>
    <s v="NO"/>
    <x v="0"/>
    <n v="42"/>
    <n v="-0.79227173432749132"/>
    <b v="0"/>
    <n v="6.6098167852911317E-3"/>
    <b v="0"/>
    <n v="15000"/>
    <x v="0"/>
    <n v="42"/>
  </r>
  <r>
    <n v="3510"/>
    <s v="HOMBRE"/>
    <n v="403612.34"/>
    <s v="ASALARIADO"/>
    <s v="SECTOR PRIVADO"/>
    <s v="SI"/>
    <s v="NO"/>
    <x v="0"/>
    <n v="37"/>
    <n v="-0.31309641831978402"/>
    <b v="0"/>
    <n v="-0.3462668336003964"/>
    <b v="0"/>
    <n v="403612.34"/>
    <x v="0"/>
    <n v="37"/>
  </r>
  <r>
    <n v="3511"/>
    <s v="MUJER"/>
    <n v="702145.6"/>
    <s v="ASALARIADO"/>
    <s v="SECTOR PUBLICO"/>
    <s v="SI"/>
    <s v="NO"/>
    <x v="0"/>
    <n v="35"/>
    <n v="5.5007613578202039E-2"/>
    <b v="0"/>
    <n v="-0.48741749375467142"/>
    <b v="0"/>
    <n v="702145.6"/>
    <x v="0"/>
    <n v="35"/>
  </r>
  <r>
    <n v="3512"/>
    <s v="HOMBRE"/>
    <n v="540982.97"/>
    <s v="ASALARIADO"/>
    <s v="SECTOR PUBLICO"/>
    <s v="SI"/>
    <s v="NO"/>
    <x v="0"/>
    <n v="29"/>
    <n v="-0.14371266936207516"/>
    <b v="0"/>
    <n v="-0.91086947421749642"/>
    <b v="0"/>
    <n v="540982.97"/>
    <x v="0"/>
    <n v="29"/>
  </r>
  <r>
    <n v="3513"/>
    <s v="HOMBRE"/>
    <n v="399945.97"/>
    <s v="PENSIONADOS EN SU PROPIO SISTEMA"/>
    <s v="SECTOR PUBLICO"/>
    <s v="SI"/>
    <s v="NO"/>
    <x v="0"/>
    <n v="92"/>
    <n v="-0.31761720631985424"/>
    <b v="0"/>
    <n v="3.5353763206421664"/>
    <b v="1"/>
    <n v="399945.97"/>
    <x v="1"/>
    <n v="92"/>
  </r>
  <r>
    <n v="3514"/>
    <s v="HOMBRE"/>
    <n v="470000"/>
    <s v="ASALARIADO"/>
    <s v="SECTOR PRIVADO"/>
    <s v="SI"/>
    <s v="NO"/>
    <x v="0"/>
    <n v="39"/>
    <n v="-0.23123764883368841"/>
    <b v="0"/>
    <n v="-0.20511617344612137"/>
    <b v="0"/>
    <n v="470000"/>
    <x v="0"/>
    <n v="39"/>
  </r>
  <r>
    <n v="3515"/>
    <s v="HOMBRE"/>
    <n v="514062"/>
    <s v="TRABAJADOR INDEPENDIENTE"/>
    <s v="SECTOR PRIVADO"/>
    <s v="SI"/>
    <s v="NO"/>
    <x v="1"/>
    <n v="62"/>
    <n v="-0.17690735460285778"/>
    <b v="0"/>
    <n v="1.4181164183280413"/>
    <b v="0"/>
    <n v="514062"/>
    <x v="3"/>
    <n v="62"/>
  </r>
  <r>
    <n v="3516"/>
    <s v="MUJER"/>
    <n v="278030"/>
    <s v="CONVENIOS ESPECIALES DE TRABAJADORES INDEPENDIENTES"/>
    <s v="SECTOR PRIVADO"/>
    <s v="SI"/>
    <s v="NO"/>
    <x v="0"/>
    <n v="69"/>
    <n v="-0.46794471123422759"/>
    <b v="0"/>
    <n v="1.9121437288680037"/>
    <b v="0"/>
    <n v="278030"/>
    <x v="4"/>
    <n v="69"/>
  </r>
  <r>
    <n v="3517"/>
    <s v="MUJER"/>
    <n v="331181"/>
    <s v="TRABAJADOR INDEPENDIENTE"/>
    <s v="SECTOR PRIVADO"/>
    <s v="SI"/>
    <s v="NO"/>
    <x v="0"/>
    <n v="59"/>
    <n v="-0.40240729875492848"/>
    <b v="0"/>
    <n v="1.2063904280966287"/>
    <b v="0"/>
    <n v="331181"/>
    <x v="3"/>
    <n v="59"/>
  </r>
  <r>
    <n v="3518"/>
    <s v="HOMBRE"/>
    <n v="1516000"/>
    <s v="ASALARIADO"/>
    <s v="SECTOR PRIVADO"/>
    <s v="SI"/>
    <s v="NO"/>
    <x v="0"/>
    <n v="32"/>
    <n v="1.0585242268289881"/>
    <b v="0"/>
    <n v="-0.69914348398608395"/>
    <b v="0"/>
    <n v="1516000"/>
    <x v="0"/>
    <n v="32"/>
  </r>
  <r>
    <n v="3519"/>
    <s v="MUJER"/>
    <n v="298821"/>
    <s v="ASEGURADO VOLUNTARIO"/>
    <s v="SECTOR PRIVADO"/>
    <s v="SI"/>
    <s v="NO"/>
    <x v="0"/>
    <n v="47"/>
    <n v="-0.4423085361320262"/>
    <b v="0"/>
    <n v="0.35948646717097865"/>
    <b v="0"/>
    <n v="298821"/>
    <x v="2"/>
    <n v="47"/>
  </r>
  <r>
    <n v="3520"/>
    <s v="HOMBRE"/>
    <n v="550000"/>
    <s v="ASALARIADO"/>
    <s v="SECTOR PRIVADO"/>
    <s v="SI"/>
    <s v="SI"/>
    <x v="0"/>
    <n v="31"/>
    <n v="-0.13259429314247032"/>
    <b v="0"/>
    <n v="-0.7697188140632214"/>
    <b v="0"/>
    <n v="550000"/>
    <x v="0"/>
    <n v="31"/>
  </r>
  <r>
    <n v="3521"/>
    <s v="MUJER"/>
    <n v="1941122"/>
    <s v="ASALARIADO"/>
    <s v="SECTOR PRIVADO"/>
    <s v="SI"/>
    <s v="NO"/>
    <x v="0"/>
    <n v="35"/>
    <n v="1.5827174850560133"/>
    <b v="0"/>
    <n v="-0.48741749375467142"/>
    <b v="0"/>
    <n v="1941122"/>
    <x v="0"/>
    <n v="35"/>
  </r>
  <r>
    <n v="3522"/>
    <s v="HOMBRE"/>
    <n v="520421"/>
    <s v="TRABAJADOR INDEPENDIENTE"/>
    <s v="SECTOR PRIVADO"/>
    <s v="SI"/>
    <s v="NO"/>
    <x v="1"/>
    <n v="58"/>
    <n v="-0.16906644086735206"/>
    <b v="0"/>
    <n v="1.1358150980194912"/>
    <b v="0"/>
    <n v="520421"/>
    <x v="3"/>
    <n v="58"/>
  </r>
  <r>
    <n v="3523"/>
    <s v="MUJER"/>
    <n v="266312.05"/>
    <s v="ASALARIADO"/>
    <s v="SECTOR PRIVADO"/>
    <s v="SI"/>
    <s v="NO"/>
    <x v="0"/>
    <n v="21"/>
    <n v="-0.4823934351070015"/>
    <b v="0"/>
    <n v="-1.4754721148345964"/>
    <b v="0"/>
    <n v="266312.05"/>
    <x v="0"/>
    <n v="21"/>
  </r>
  <r>
    <n v="3524"/>
    <s v="HOMBRE"/>
    <n v="2743997"/>
    <s v="ASALARIADO"/>
    <s v="SECTOR PRIVADO"/>
    <s v="SI"/>
    <s v="NO"/>
    <x v="0"/>
    <n v="45"/>
    <n v="2.5726960375633472"/>
    <b v="1"/>
    <n v="0.21833580701670366"/>
    <b v="0"/>
    <n v="2743997"/>
    <x v="0"/>
    <n v="45"/>
  </r>
  <r>
    <n v="3525"/>
    <s v="MUJER"/>
    <n v="1125734.83"/>
    <s v="ASALARIADO"/>
    <s v="SECTOR PUBLICO"/>
    <s v="SI"/>
    <s v="NO"/>
    <x v="0"/>
    <n v="47"/>
    <n v="0.57731090210144198"/>
    <b v="0"/>
    <n v="0.35948646717097865"/>
    <b v="0"/>
    <n v="1125734.83"/>
    <x v="0"/>
    <n v="47"/>
  </r>
  <r>
    <n v="3526"/>
    <s v="HOMBRE"/>
    <n v="298270"/>
    <s v="ASALARIADO"/>
    <s v="SECTOR PRIVADO"/>
    <s v="SI"/>
    <s v="NO"/>
    <x v="0"/>
    <n v="25"/>
    <n v="-0.44298794224434945"/>
    <b v="0"/>
    <n v="-1.1931707945260464"/>
    <b v="0"/>
    <n v="298270"/>
    <x v="0"/>
    <n v="25"/>
  </r>
  <r>
    <n v="3527"/>
    <s v="HOMBRE"/>
    <n v="266400"/>
    <s v="ASALARIADO"/>
    <s v="SECTOR PRIVADO"/>
    <s v="SI"/>
    <s v="NO"/>
    <x v="1"/>
    <n v="36"/>
    <n v="-0.48228498906783845"/>
    <b v="0"/>
    <n v="-0.41684216367753391"/>
    <b v="0"/>
    <n v="266400"/>
    <x v="0"/>
    <n v="36"/>
  </r>
  <r>
    <n v="3528"/>
    <s v="HOMBRE"/>
    <n v="297046"/>
    <s v="TRABAJADOR INDEPENDIENTE"/>
    <s v="SECTOR PRIVADO"/>
    <s v="SI"/>
    <s v="NO"/>
    <x v="0"/>
    <n v="57"/>
    <n v="-0.44449718558642509"/>
    <b v="0"/>
    <n v="1.0652397679423538"/>
    <b v="0"/>
    <n v="297046"/>
    <x v="3"/>
    <n v="57"/>
  </r>
  <r>
    <n v="3529"/>
    <s v="HOMBRE"/>
    <n v="103000"/>
    <s v="ASALARIADO"/>
    <s v="SECTOR PRIVADO"/>
    <s v="SI"/>
    <s v="SI"/>
    <x v="1"/>
    <n v="37"/>
    <n v="-0.68376404306715144"/>
    <b v="0"/>
    <n v="-0.3462668336003964"/>
    <b v="0"/>
    <n v="103000"/>
    <x v="0"/>
    <n v="37"/>
  </r>
  <r>
    <n v="3530"/>
    <s v="HOMBRE"/>
    <n v="746762"/>
    <s v="ASALARIADO"/>
    <s v="SECTOR PUBLICO"/>
    <s v="SI"/>
    <s v="NO"/>
    <x v="0"/>
    <n v="33"/>
    <n v="0.11002150626397285"/>
    <b v="0"/>
    <n v="-0.62856815390894638"/>
    <b v="0"/>
    <n v="746762"/>
    <x v="0"/>
    <n v="33"/>
  </r>
  <r>
    <n v="3531"/>
    <s v="HOMBRE"/>
    <n v="312000"/>
    <s v="ASALARIADO"/>
    <s v="SECTOR PRIVADO"/>
    <s v="SI"/>
    <s v="NO"/>
    <x v="1"/>
    <n v="39"/>
    <n v="-0.42605827632384413"/>
    <b v="0"/>
    <n v="-0.20511617344612137"/>
    <b v="0"/>
    <n v="312000"/>
    <x v="0"/>
    <n v="39"/>
  </r>
  <r>
    <n v="3532"/>
    <s v="MUJER"/>
    <n v="302470"/>
    <s v="ASEGURADO VOLUNTARIO"/>
    <s v="SECTOR PRIVADO"/>
    <s v="SI"/>
    <s v="SI"/>
    <x v="0"/>
    <n v="28"/>
    <n v="-0.43780916607056047"/>
    <b v="0"/>
    <n v="-0.98144480429463388"/>
    <b v="0"/>
    <n v="302470"/>
    <x v="2"/>
    <n v="28"/>
  </r>
  <r>
    <n v="3533"/>
    <s v="HOMBRE"/>
    <n v="242811.62"/>
    <s v="PENSIONADOS EN SU PROPIO SISTEMA"/>
    <s v="SECTOR PUBLICO"/>
    <s v="SI"/>
    <s v="NO"/>
    <x v="0"/>
    <n v="67"/>
    <n v="-0.51137045104933365"/>
    <b v="0"/>
    <n v="1.7709930687137287"/>
    <b v="0"/>
    <n v="242811.62"/>
    <x v="1"/>
    <n v="67"/>
  </r>
  <r>
    <n v="3534"/>
    <s v="MUJER"/>
    <n v="510544"/>
    <s v="ASALARIADO"/>
    <s v="SECTOR PRIVADO"/>
    <s v="SI"/>
    <s v="NO"/>
    <x v="0"/>
    <n v="39"/>
    <n v="-0.18124519616937909"/>
    <b v="0"/>
    <n v="-0.20511617344612137"/>
    <b v="0"/>
    <n v="510544"/>
    <x v="0"/>
    <n v="39"/>
  </r>
  <r>
    <n v="3535"/>
    <s v="HOMBRE"/>
    <n v="639148"/>
    <s v="TRABAJADOR INDEPENDIENTE"/>
    <s v="SECTOR PRIVADO"/>
    <s v="SI"/>
    <s v="NO"/>
    <x v="0"/>
    <n v="73"/>
    <n v="-2.267106972796144E-2"/>
    <b v="0"/>
    <n v="2.1944450491765539"/>
    <b v="1"/>
    <n v="639148"/>
    <x v="3"/>
    <n v="73"/>
  </r>
  <r>
    <n v="3536"/>
    <s v="HOMBRE"/>
    <n v="417679"/>
    <s v="TRABAJADOR INDEPENDIENTE"/>
    <s v="SECTOR PRIVADO"/>
    <s v="SI"/>
    <s v="NO"/>
    <x v="1"/>
    <n v="47"/>
    <n v="-0.29575163649769121"/>
    <b v="0"/>
    <n v="0.35948646717097865"/>
    <b v="0"/>
    <n v="417679"/>
    <x v="3"/>
    <n v="47"/>
  </r>
  <r>
    <n v="3537"/>
    <s v="MUJER"/>
    <n v="283144"/>
    <s v="ASALARIADO"/>
    <s v="SECTOR PRIVADO"/>
    <s v="SI"/>
    <s v="NO"/>
    <x v="0"/>
    <n v="38"/>
    <n v="-0.46163893472166651"/>
    <b v="0"/>
    <n v="-0.27569150352325889"/>
    <b v="0"/>
    <n v="283144"/>
    <x v="0"/>
    <n v="38"/>
  </r>
  <r>
    <n v="3538"/>
    <s v="HOMBRE"/>
    <n v="468729"/>
    <s v="ASALARIADO"/>
    <s v="SECTOR PUBLICO"/>
    <s v="SI"/>
    <s v="NO"/>
    <x v="0"/>
    <n v="39"/>
    <n v="-0.23280484514723263"/>
    <b v="0"/>
    <n v="-0.20511617344612137"/>
    <b v="0"/>
    <n v="468729"/>
    <x v="0"/>
    <n v="39"/>
  </r>
  <r>
    <n v="3539"/>
    <s v="HOMBRE"/>
    <n v="413858.99"/>
    <s v="ASALARIADO"/>
    <s v="SECTOR PRIVADO"/>
    <s v="SI"/>
    <s v="NO"/>
    <x v="1"/>
    <n v="60"/>
    <n v="-0.30046186906236633"/>
    <b v="0"/>
    <n v="1.2769657581737661"/>
    <b v="0"/>
    <n v="413858.99"/>
    <x v="0"/>
    <n v="60"/>
  </r>
  <r>
    <n v="3540"/>
    <s v="HOMBRE"/>
    <n v="585136.5"/>
    <s v="ASALARIADO"/>
    <s v="SECTOR PUBLICO"/>
    <s v="SI"/>
    <s v="NO"/>
    <x v="0"/>
    <n v="30"/>
    <n v="-8.9269514801914265E-2"/>
    <b v="0"/>
    <n v="-0.84029414414035897"/>
    <b v="0"/>
    <n v="585136.5"/>
    <x v="0"/>
    <n v="30"/>
  </r>
  <r>
    <n v="3541"/>
    <s v="MUJER"/>
    <n v="11900"/>
    <s v="ASALARIADO"/>
    <s v="SECTOR PRIVADO"/>
    <s v="SI"/>
    <s v="NO"/>
    <x v="0"/>
    <n v="45"/>
    <n v="-0.79609416436052605"/>
    <b v="0"/>
    <n v="0.21833580701670366"/>
    <b v="0"/>
    <n v="11900"/>
    <x v="0"/>
    <n v="45"/>
  </r>
  <r>
    <n v="3542"/>
    <s v="HOMBRE"/>
    <n v="371501"/>
    <s v="ASALARIADO"/>
    <s v="SECTOR PRIVADO"/>
    <s v="SI"/>
    <s v="SI"/>
    <x v="0"/>
    <n v="59"/>
    <n v="-0.35269104748655455"/>
    <b v="0"/>
    <n v="1.2063904280966287"/>
    <b v="0"/>
    <n v="371501"/>
    <x v="0"/>
    <n v="59"/>
  </r>
  <r>
    <n v="3543"/>
    <s v="HOMBRE"/>
    <n v="639148"/>
    <s v="TRABAJADOR INDEPENDIENTE"/>
    <s v="SECTOR PRIVADO"/>
    <s v="SI"/>
    <s v="NO"/>
    <x v="1"/>
    <n v="66"/>
    <n v="-2.267106972796144E-2"/>
    <b v="0"/>
    <n v="1.7004177386365913"/>
    <b v="0"/>
    <n v="639148"/>
    <x v="3"/>
    <n v="66"/>
  </r>
  <r>
    <n v="3544"/>
    <s v="MUJER"/>
    <n v="707308.6"/>
    <s v="ASALARIADO"/>
    <s v="SECTOR PRIVADO"/>
    <s v="SI"/>
    <s v="NO"/>
    <x v="0"/>
    <n v="36"/>
    <n v="6.1373809146124031E-2"/>
    <b v="0"/>
    <n v="-0.41684216367753391"/>
    <b v="0"/>
    <n v="707308.6"/>
    <x v="0"/>
    <n v="36"/>
  </r>
  <r>
    <n v="3545"/>
    <s v="HOMBRE"/>
    <n v="573826"/>
    <s v="ASEGURADO VOLUNTARIO"/>
    <s v="SECTOR PRIVADO"/>
    <s v="SI"/>
    <s v="SI"/>
    <x v="0"/>
    <n v="38"/>
    <n v="-0.10321583573373329"/>
    <b v="0"/>
    <n v="-0.27569150352325889"/>
    <b v="0"/>
    <n v="573826"/>
    <x v="2"/>
    <n v="38"/>
  </r>
  <r>
    <n v="3546"/>
    <s v="MUJER"/>
    <n v="1355000"/>
    <s v="ASALARIADO"/>
    <s v="SECTOR PRIVADO"/>
    <s v="SI"/>
    <s v="NO"/>
    <x v="0"/>
    <n v="43"/>
    <n v="0.86000447350041176"/>
    <b v="0"/>
    <n v="7.7185146862428639E-2"/>
    <b v="0"/>
    <n v="1355000"/>
    <x v="0"/>
    <n v="43"/>
  </r>
  <r>
    <n v="3547"/>
    <s v="MUJER"/>
    <n v="1414474"/>
    <s v="PENSIONADOS EN SU PROPIO SISTEMA"/>
    <s v="SECTOR PUBLICO"/>
    <s v="SI"/>
    <s v="NO"/>
    <x v="0"/>
    <n v="56"/>
    <n v="0.93333841020515551"/>
    <b v="0"/>
    <n v="0.99466443786521619"/>
    <b v="0"/>
    <n v="1414474"/>
    <x v="1"/>
    <n v="56"/>
  </r>
  <r>
    <n v="3548"/>
    <s v="HOMBRE"/>
    <n v="297280"/>
    <s v="ASEGURADO VOLUNTARIO"/>
    <s v="SECTOR PRIVADO"/>
    <s v="SI"/>
    <s v="NO"/>
    <x v="0"/>
    <n v="64"/>
    <n v="-0.44420865377102825"/>
    <b v="0"/>
    <n v="1.5592670784823162"/>
    <b v="0"/>
    <n v="297280"/>
    <x v="2"/>
    <n v="64"/>
  </r>
  <r>
    <n v="3549"/>
    <s v="MUJER"/>
    <n v="542430"/>
    <s v="ASALARIADO"/>
    <s v="SECTOR PRIVADO"/>
    <s v="SI"/>
    <s v="NO"/>
    <x v="0"/>
    <n v="29"/>
    <n v="-0.14192842067475184"/>
    <b v="0"/>
    <n v="-0.91086947421749642"/>
    <b v="0"/>
    <n v="542430"/>
    <x v="0"/>
    <n v="29"/>
  </r>
  <r>
    <n v="3550"/>
    <s v="HOMBRE"/>
    <n v="1186247.24"/>
    <s v="ASALARIADO"/>
    <s v="SECTOR PRIVADO"/>
    <s v="SI"/>
    <s v="NO"/>
    <x v="0"/>
    <n v="58"/>
    <n v="0.65192524189347723"/>
    <b v="0"/>
    <n v="1.1358150980194912"/>
    <b v="0"/>
    <n v="1186247.24"/>
    <x v="0"/>
    <n v="58"/>
  </r>
  <r>
    <n v="3551"/>
    <s v="MUJER"/>
    <n v="495975"/>
    <s v="TRABAJADOR INDEPENDIENTE"/>
    <s v="SECTOR PRIVADO"/>
    <s v="SI"/>
    <s v="NO"/>
    <x v="1"/>
    <n v="56"/>
    <n v="-0.19920938428269605"/>
    <b v="0"/>
    <n v="0.99466443786521619"/>
    <b v="0"/>
    <n v="495975"/>
    <x v="3"/>
    <n v="56"/>
  </r>
  <r>
    <n v="3552"/>
    <s v="HOMBRE"/>
    <n v="490122"/>
    <s v="TRABAJADOR INDEPENDIENTE"/>
    <s v="SECTOR PRIVADO"/>
    <s v="SI"/>
    <s v="SI"/>
    <x v="1"/>
    <n v="45"/>
    <n v="-0.20642637879345477"/>
    <b v="0"/>
    <n v="0.21833580701670366"/>
    <b v="0"/>
    <n v="490122"/>
    <x v="3"/>
    <n v="45"/>
  </r>
  <r>
    <n v="3553"/>
    <s v="MUJER"/>
    <n v="358000"/>
    <s v="ASALARIADO"/>
    <s v="SECTOR PRIVADO"/>
    <s v="SI"/>
    <s v="NO"/>
    <x v="1"/>
    <n v="35"/>
    <n v="-0.36933834680139371"/>
    <b v="0"/>
    <n v="-0.48741749375467142"/>
    <b v="0"/>
    <n v="358000"/>
    <x v="0"/>
    <n v="35"/>
  </r>
  <r>
    <n v="3554"/>
    <s v="MUJER"/>
    <n v="233615"/>
    <s v="ASALARIADO"/>
    <s v="SECTOR PRIVADO"/>
    <s v="SI"/>
    <s v="NO"/>
    <x v="0"/>
    <n v="20"/>
    <n v="-0.52271026927204578"/>
    <b v="0"/>
    <n v="-1.5460474449117341"/>
    <b v="0"/>
    <n v="233615"/>
    <x v="0"/>
    <n v="20"/>
  </r>
  <r>
    <n v="3555"/>
    <s v="HOMBRE"/>
    <n v="540287.05000000005"/>
    <s v="ASALARIADO"/>
    <s v="SECTOR PRIVADO"/>
    <s v="SI"/>
    <s v="NO"/>
    <x v="0"/>
    <n v="40"/>
    <n v="-0.14457076791323298"/>
    <b v="0"/>
    <n v="-0.13454084336898386"/>
    <b v="0"/>
    <n v="540287.05000000005"/>
    <x v="0"/>
    <n v="40"/>
  </r>
  <r>
    <n v="3556"/>
    <s v="MUJER"/>
    <n v="862543.82"/>
    <s v="ASALARIADO"/>
    <s v="SECTOR PUBLICO"/>
    <s v="SI"/>
    <s v="NO"/>
    <x v="0"/>
    <n v="37"/>
    <n v="0.25278534692443017"/>
    <b v="0"/>
    <n v="-0.3462668336003964"/>
    <b v="0"/>
    <n v="862543.82"/>
    <x v="0"/>
    <n v="37"/>
  </r>
  <r>
    <n v="3557"/>
    <s v="HOMBRE"/>
    <n v="331181"/>
    <s v="TRABAJADOR INDEPENDIENTE"/>
    <s v="SECTOR PRIVADO"/>
    <s v="SI"/>
    <s v="NO"/>
    <x v="1"/>
    <n v="51"/>
    <n v="-0.40240729875492848"/>
    <b v="0"/>
    <n v="0.64178778747952869"/>
    <b v="0"/>
    <n v="331181"/>
    <x v="3"/>
    <n v="51"/>
  </r>
  <r>
    <n v="3558"/>
    <s v="MUJER"/>
    <n v="4805416.75"/>
    <s v="ASALARIADO"/>
    <s v="SECTOR PUBLICO"/>
    <s v="SI"/>
    <s v="NO"/>
    <x v="0"/>
    <n v="60"/>
    <n v="5.1145130579152456"/>
    <b v="1"/>
    <n v="1.2769657581737661"/>
    <b v="0"/>
    <n v="4805416.75"/>
    <x v="0"/>
    <n v="60"/>
  </r>
  <r>
    <n v="3559"/>
    <s v="HOMBRE"/>
    <n v="857231"/>
    <s v="ASALARIADO"/>
    <s v="SECTOR PRIVADO"/>
    <s v="SI"/>
    <s v="NO"/>
    <x v="0"/>
    <n v="35"/>
    <n v="0.2462344170121375"/>
    <b v="0"/>
    <n v="-0.48741749375467142"/>
    <b v="0"/>
    <n v="857231"/>
    <x v="0"/>
    <n v="35"/>
  </r>
  <r>
    <n v="3560"/>
    <s v="MUJER"/>
    <n v="297050"/>
    <s v="ASEGURADO VOLUNTARIO"/>
    <s v="SECTOR PRIVADO"/>
    <s v="NO"/>
    <s v="NO"/>
    <x v="1"/>
    <n v="27"/>
    <n v="-0.44449225341864051"/>
    <b v="0"/>
    <n v="-1.0520201343717714"/>
    <b v="0"/>
    <n v="297050"/>
    <x v="2"/>
    <n v="27"/>
  </r>
  <r>
    <n v="3561"/>
    <s v="MUJER"/>
    <n v="541045"/>
    <s v="ASALARIADO"/>
    <s v="SECTOR PRIVADO"/>
    <s v="SI"/>
    <s v="NO"/>
    <x v="0"/>
    <n v="28"/>
    <n v="-0.14363618377015605"/>
    <b v="0"/>
    <n v="-0.98144480429463388"/>
    <b v="0"/>
    <n v="541045"/>
    <x v="0"/>
    <n v="28"/>
  </r>
  <r>
    <n v="3562"/>
    <s v="HOMBRE"/>
    <n v="623822"/>
    <s v="ASALARIADO"/>
    <s v="SECTOR PRIVADO"/>
    <s v="SI"/>
    <s v="NO"/>
    <x v="0"/>
    <n v="27"/>
    <n v="-4.156867059450655E-2"/>
    <b v="0"/>
    <n v="-1.0520201343717714"/>
    <b v="0"/>
    <n v="623822"/>
    <x v="0"/>
    <n v="27"/>
  </r>
  <r>
    <n v="3563"/>
    <s v="HOMBRE"/>
    <n v="476987"/>
    <s v="TRABAJADOR INDEPENDIENTE"/>
    <s v="SECTOR PRIVADO"/>
    <s v="SI"/>
    <s v="NO"/>
    <x v="0"/>
    <n v="52"/>
    <n v="-0.22262238475600665"/>
    <b v="0"/>
    <n v="0.71236311755666615"/>
    <b v="0"/>
    <n v="476987"/>
    <x v="3"/>
    <n v="52"/>
  </r>
  <r>
    <n v="3564"/>
    <s v="HOMBRE"/>
    <n v="1976257"/>
    <s v="ASALARIADO"/>
    <s v="SECTOR PUBLICO"/>
    <s v="SI"/>
    <s v="NO"/>
    <x v="0"/>
    <n v="56"/>
    <n v="1.6260404138336502"/>
    <b v="0"/>
    <n v="0.99466443786521619"/>
    <b v="0"/>
    <n v="1976257"/>
    <x v="0"/>
    <n v="56"/>
  </r>
  <r>
    <n v="3565"/>
    <s v="MUJER"/>
    <n v="361783"/>
    <s v="ASEGURADO VOLUNTARIO"/>
    <s v="SECTOR PRIVADO"/>
    <s v="SI"/>
    <s v="NO"/>
    <x v="1"/>
    <n v="52"/>
    <n v="-0.36467374911914524"/>
    <b v="0"/>
    <n v="0.71236311755666615"/>
    <b v="0"/>
    <n v="361783"/>
    <x v="2"/>
    <n v="52"/>
  </r>
  <r>
    <n v="3566"/>
    <s v="HOMBRE"/>
    <n v="279985.18"/>
    <s v="ASALARIADO"/>
    <s v="SECTOR PRIVADO"/>
    <s v="SI"/>
    <s v="NO"/>
    <x v="0"/>
    <n v="37"/>
    <n v="-0.46553389228197317"/>
    <b v="0"/>
    <n v="-0.3462668336003964"/>
    <b v="0"/>
    <n v="279985.18"/>
    <x v="0"/>
    <n v="37"/>
  </r>
  <r>
    <n v="3567"/>
    <s v="HOMBRE"/>
    <n v="380000"/>
    <s v="ASALARIADO"/>
    <s v="SECTOR PRIVADO"/>
    <s v="SI"/>
    <s v="NO"/>
    <x v="0"/>
    <n v="32"/>
    <n v="-0.34221142398630877"/>
    <b v="0"/>
    <n v="-0.69914348398608395"/>
    <b v="0"/>
    <n v="380000"/>
    <x v="0"/>
    <n v="32"/>
  </r>
  <r>
    <n v="3568"/>
    <s v="HOMBRE"/>
    <n v="4102647.12"/>
    <s v="ASALARIADO"/>
    <s v="SECTOR PRIVADO"/>
    <s v="SI"/>
    <s v="NO"/>
    <x v="0"/>
    <n v="34"/>
    <n v="4.247968625651799"/>
    <b v="1"/>
    <n v="-0.55799282383180893"/>
    <b v="0"/>
    <n v="4102647.12"/>
    <x v="0"/>
    <n v="34"/>
  </r>
  <r>
    <n v="3569"/>
    <s v="MUJER"/>
    <n v="413618.8"/>
    <s v="ASALARIADO"/>
    <s v="SECTOR PRIVADO"/>
    <s v="SI"/>
    <s v="NO"/>
    <x v="0"/>
    <n v="35"/>
    <n v="-0.30075803340740975"/>
    <b v="0"/>
    <n v="-0.48741749375467142"/>
    <b v="0"/>
    <n v="413618.8"/>
    <x v="0"/>
    <n v="35"/>
  </r>
  <r>
    <n v="3570"/>
    <s v="HOMBRE"/>
    <n v="295477"/>
    <s v="ASALARIADO"/>
    <s v="SECTOR PUBLICO"/>
    <s v="SI"/>
    <s v="NO"/>
    <x v="0"/>
    <n v="28"/>
    <n v="-0.44643182839991907"/>
    <b v="0"/>
    <n v="-0.98144480429463388"/>
    <b v="0"/>
    <n v="295477"/>
    <x v="0"/>
    <n v="28"/>
  </r>
  <r>
    <n v="3571"/>
    <s v="HOMBRE"/>
    <n v="300018"/>
    <s v="TRABAJADOR INDEPENDIENTE"/>
    <s v="SECTOR PRIVADO"/>
    <s v="SI"/>
    <s v="NO"/>
    <x v="0"/>
    <n v="61"/>
    <n v="-0.44083258492249633"/>
    <b v="0"/>
    <n v="1.3475410882509038"/>
    <b v="0"/>
    <n v="300018"/>
    <x v="3"/>
    <n v="61"/>
  </r>
  <r>
    <n v="3572"/>
    <s v="HOMBRE"/>
    <n v="1700000"/>
    <s v="ASALARIADO"/>
    <s v="SECTOR PRIVADO"/>
    <s v="SI"/>
    <s v="NO"/>
    <x v="0"/>
    <n v="45"/>
    <n v="1.2854039449187897"/>
    <b v="0"/>
    <n v="0.21833580701670366"/>
    <b v="0"/>
    <n v="1700000"/>
    <x v="0"/>
    <n v="45"/>
  </r>
  <r>
    <n v="3573"/>
    <s v="MUJER"/>
    <n v="1260977.05"/>
    <s v="ASALARIADO"/>
    <s v="SECTOR PUBLICO"/>
    <s v="SI"/>
    <s v="NO"/>
    <x v="0"/>
    <n v="38"/>
    <n v="0.74407023225056657"/>
    <b v="0"/>
    <n v="-0.27569150352325889"/>
    <b v="0"/>
    <n v="1260977.05"/>
    <x v="0"/>
    <n v="38"/>
  </r>
  <r>
    <n v="3574"/>
    <s v="HOMBRE"/>
    <n v="885053.25"/>
    <s v="ASALARIADO"/>
    <s v="SECTOR PUBLICO"/>
    <s v="SI"/>
    <s v="NO"/>
    <x v="0"/>
    <n v="35"/>
    <n v="0.28054041829813742"/>
    <b v="0"/>
    <n v="-0.48741749375467142"/>
    <b v="0"/>
    <n v="885053.25"/>
    <x v="0"/>
    <n v="35"/>
  </r>
  <r>
    <n v="3575"/>
    <s v="MUJER"/>
    <n v="722010.7"/>
    <s v="ASALARIADO"/>
    <s v="SECTOR PUBLICO"/>
    <s v="SI"/>
    <s v="NO"/>
    <x v="0"/>
    <n v="36"/>
    <n v="7.9502115142472213E-2"/>
    <b v="0"/>
    <n v="-0.41684216367753391"/>
    <b v="0"/>
    <n v="722010.7"/>
    <x v="0"/>
    <n v="36"/>
  </r>
  <r>
    <n v="3576"/>
    <s v="HOMBRE"/>
    <n v="413166"/>
    <s v="ASALARIADO"/>
    <s v="SECTOR PRIVADO"/>
    <s v="SI"/>
    <s v="NO"/>
    <x v="0"/>
    <n v="49"/>
    <n v="-0.30131635480062202"/>
    <b v="0"/>
    <n v="0.50063712732525367"/>
    <b v="0"/>
    <n v="413166"/>
    <x v="0"/>
    <n v="49"/>
  </r>
  <r>
    <n v="3577"/>
    <s v="MUJER"/>
    <n v="356455"/>
    <s v="TRABAJADOR INDEPENDIENTE"/>
    <s v="SECTOR PRIVADO"/>
    <s v="SI"/>
    <s v="SI"/>
    <x v="1"/>
    <n v="52"/>
    <n v="-0.3712433966081804"/>
    <b v="0"/>
    <n v="0.71236311755666615"/>
    <b v="0"/>
    <n v="356455"/>
    <x v="3"/>
    <n v="52"/>
  </r>
  <r>
    <n v="3578"/>
    <s v="MUJER"/>
    <n v="300000"/>
    <s v="ASALARIADO"/>
    <s v="SECTOR PRIVADO"/>
    <s v="SI"/>
    <s v="SI"/>
    <x v="0"/>
    <n v="41"/>
    <n v="-0.44085477967752684"/>
    <b v="0"/>
    <n v="-6.3965513291846368E-2"/>
    <b v="0"/>
    <n v="300000"/>
    <x v="0"/>
    <n v="41"/>
  </r>
  <r>
    <n v="3579"/>
    <s v="MUJER"/>
    <n v="1642647"/>
    <s v="PENSIONADOS EN SU PROPIO SISTEMA"/>
    <s v="SECTOR PUBLICO"/>
    <s v="SI"/>
    <s v="NO"/>
    <x v="0"/>
    <n v="59"/>
    <n v="1.2146852901818093"/>
    <b v="0"/>
    <n v="1.2063904280966287"/>
    <b v="0"/>
    <n v="1642647"/>
    <x v="1"/>
    <n v="59"/>
  </r>
  <r>
    <n v="3580"/>
    <s v="HOMBRE"/>
    <n v="200000"/>
    <s v="ASALARIADO"/>
    <s v="SECTOR PRIVADO"/>
    <s v="SI"/>
    <s v="NO"/>
    <x v="1"/>
    <n v="30"/>
    <n v="-0.56415897429154949"/>
    <b v="0"/>
    <n v="-0.84029414414035897"/>
    <b v="0"/>
    <n v="200000"/>
    <x v="0"/>
    <n v="30"/>
  </r>
  <r>
    <n v="3581"/>
    <s v="HOMBRE"/>
    <n v="278030"/>
    <s v="CONVENIOS ESPECIALES DE TRABAJADORES INDEPENDIENTES"/>
    <s v="SECTOR PRIVADO"/>
    <s v="SI"/>
    <s v="NO"/>
    <x v="0"/>
    <n v="35"/>
    <n v="-0.46794471123422759"/>
    <b v="0"/>
    <n v="-0.48741749375467142"/>
    <b v="0"/>
    <n v="278030"/>
    <x v="4"/>
    <n v="35"/>
  </r>
  <r>
    <n v="3582"/>
    <s v="HOMBRE"/>
    <n v="1184243"/>
    <s v="ASALARIADO"/>
    <s v="SECTOR PUBLICO"/>
    <s v="SI"/>
    <s v="NO"/>
    <x v="1"/>
    <n v="37"/>
    <n v="0.64945392990334516"/>
    <b v="0"/>
    <n v="-0.3462668336003964"/>
    <b v="0"/>
    <n v="1184243"/>
    <x v="0"/>
    <n v="37"/>
  </r>
  <r>
    <n v="3583"/>
    <s v="MUJER"/>
    <n v="1586732.18"/>
    <s v="ASALARIADO"/>
    <s v="SECTOR PUBLICO"/>
    <s v="SI"/>
    <s v="NO"/>
    <x v="0"/>
    <n v="70"/>
    <n v="1.1457399717109289"/>
    <b v="0"/>
    <n v="1.9827190589451413"/>
    <b v="1"/>
    <n v="1586732.18"/>
    <x v="0"/>
    <n v="70"/>
  </r>
  <r>
    <n v="3584"/>
    <s v="HOMBRE"/>
    <n v="100000"/>
    <s v="ASALARIADO"/>
    <s v="SECTOR PRIVADO"/>
    <s v="SI"/>
    <s v="NO"/>
    <x v="1"/>
    <n v="41"/>
    <n v="-0.68746316890557213"/>
    <b v="0"/>
    <n v="-6.3965513291846368E-2"/>
    <b v="0"/>
    <n v="100000"/>
    <x v="0"/>
    <n v="41"/>
  </r>
  <r>
    <n v="3585"/>
    <s v="HOMBRE"/>
    <n v="1198242.1599999999"/>
    <s v="ASALARIADO"/>
    <s v="SECTOR PRIVADO"/>
    <s v="SI"/>
    <s v="NO"/>
    <x v="0"/>
    <n v="28"/>
    <n v="0.66671548139407344"/>
    <b v="0"/>
    <n v="-0.98144480429463388"/>
    <b v="0"/>
    <n v="1198242.1599999999"/>
    <x v="0"/>
    <n v="28"/>
  </r>
  <r>
    <n v="3586"/>
    <s v="HOMBRE"/>
    <n v="470162.5"/>
    <s v="ASALARIADO"/>
    <s v="SECTOR PRIVADO"/>
    <s v="SI"/>
    <s v="NO"/>
    <x v="0"/>
    <n v="43"/>
    <n v="-0.23103727951744063"/>
    <b v="0"/>
    <n v="7.7185146862428639E-2"/>
    <b v="0"/>
    <n v="470162.5"/>
    <x v="0"/>
    <n v="43"/>
  </r>
  <r>
    <n v="3587"/>
    <s v="HOMBRE"/>
    <n v="300018"/>
    <s v="TRABAJADOR INDEPENDIENTE"/>
    <s v="SECTOR PRIVADO"/>
    <s v="SI"/>
    <s v="NO"/>
    <x v="1"/>
    <n v="51"/>
    <n v="-0.44083258492249633"/>
    <b v="0"/>
    <n v="0.64178778747952869"/>
    <b v="0"/>
    <n v="300018"/>
    <x v="3"/>
    <n v="51"/>
  </r>
  <r>
    <n v="3588"/>
    <s v="MUJER"/>
    <n v="671005"/>
    <s v="ASALARIADO"/>
    <s v="SECTOR PRIVADO"/>
    <s v="SI"/>
    <s v="NO"/>
    <x v="1"/>
    <n v="30"/>
    <n v="1.6609947550227742E-2"/>
    <b v="0"/>
    <n v="-0.84029414414035897"/>
    <b v="0"/>
    <n v="671005"/>
    <x v="0"/>
    <n v="30"/>
  </r>
  <r>
    <n v="3589"/>
    <s v="HOMBRE"/>
    <n v="278030"/>
    <s v="CONVENIOS ESPECIALES DE TRABAJADORES INDEPENDIENTES"/>
    <s v="SECTOR PRIVADO"/>
    <s v="SI"/>
    <s v="NO"/>
    <x v="0"/>
    <n v="50"/>
    <n v="-0.46794471123422759"/>
    <b v="0"/>
    <n v="0.57121245740239113"/>
    <b v="0"/>
    <n v="278030"/>
    <x v="4"/>
    <n v="50"/>
  </r>
  <r>
    <n v="3590"/>
    <s v="HOMBRE"/>
    <n v="4039119.56"/>
    <s v="ASALARIADO"/>
    <s v="SECTOR PUBLICO"/>
    <s v="SI"/>
    <s v="NO"/>
    <x v="0"/>
    <n v="59"/>
    <n v="4.1696364794358596"/>
    <b v="1"/>
    <n v="1.2063904280966287"/>
    <b v="0"/>
    <n v="4039119.56"/>
    <x v="0"/>
    <n v="59"/>
  </r>
  <r>
    <n v="3591"/>
    <s v="MUJER"/>
    <n v="297046"/>
    <s v="ASEGURADO VOLUNTARIO"/>
    <s v="SECTOR PRIVADO"/>
    <s v="SI"/>
    <s v="NO"/>
    <x v="0"/>
    <n v="25"/>
    <n v="-0.44449718558642509"/>
    <b v="0"/>
    <n v="-1.1931707945260464"/>
    <b v="0"/>
    <n v="297046"/>
    <x v="2"/>
    <n v="25"/>
  </r>
  <r>
    <n v="3592"/>
    <s v="HOMBRE"/>
    <n v="9720000"/>
    <s v="ASALARIADO"/>
    <s v="SECTOR PRIVADO"/>
    <s v="SI"/>
    <s v="SI"/>
    <x v="0"/>
    <n v="38"/>
    <n v="11.174400352963403"/>
    <b v="1"/>
    <n v="-0.27569150352325889"/>
    <b v="0"/>
    <n v="9720000"/>
    <x v="0"/>
    <n v="38"/>
  </r>
  <r>
    <n v="3593"/>
    <s v="HOMBRE"/>
    <n v="385347.22"/>
    <s v="ASALARIADO"/>
    <s v="SECTOR PRIVADO"/>
    <s v="SI"/>
    <s v="NO"/>
    <x v="0"/>
    <n v="35"/>
    <n v="-0.33561807743106886"/>
    <b v="0"/>
    <n v="-0.48741749375467142"/>
    <b v="0"/>
    <n v="385347.22"/>
    <x v="0"/>
    <n v="35"/>
  </r>
  <r>
    <n v="3594"/>
    <s v="HOMBRE"/>
    <n v="515000"/>
    <s v="ASALARIADO"/>
    <s v="SECTOR PRIVADO"/>
    <s v="SI"/>
    <s v="NO"/>
    <x v="0"/>
    <n v="36"/>
    <n v="-0.17575076125737824"/>
    <b v="0"/>
    <n v="-0.41684216367753391"/>
    <b v="0"/>
    <n v="515000"/>
    <x v="0"/>
    <n v="36"/>
  </r>
  <r>
    <n v="3595"/>
    <s v="HOMBRE"/>
    <n v="952625"/>
    <s v="ASALARIADO"/>
    <s v="SECTOR PRIVADO"/>
    <s v="SI"/>
    <s v="NO"/>
    <x v="0"/>
    <n v="53"/>
    <n v="0.36385922042223823"/>
    <b v="0"/>
    <n v="0.78293844763380371"/>
    <b v="0"/>
    <n v="952625"/>
    <x v="0"/>
    <n v="53"/>
  </r>
  <r>
    <n v="3596"/>
    <s v="HOMBRE"/>
    <n v="395044.25"/>
    <s v="ASALARIADO"/>
    <s v="SECTOR PUBLICO"/>
    <s v="SI"/>
    <s v="NO"/>
    <x v="0"/>
    <n v="56"/>
    <n v="-0.32366123268808866"/>
    <b v="0"/>
    <n v="0.99466443786521619"/>
    <b v="0"/>
    <n v="395044.25"/>
    <x v="0"/>
    <n v="56"/>
  </r>
  <r>
    <n v="3597"/>
    <s v="HOMBRE"/>
    <n v="270000"/>
    <s v="ASALARIADO"/>
    <s v="SECTOR PRIVADO"/>
    <s v="SI"/>
    <s v="NO"/>
    <x v="0"/>
    <n v="40"/>
    <n v="-0.47784603806173365"/>
    <b v="0"/>
    <n v="-0.13454084336898386"/>
    <b v="0"/>
    <n v="270000"/>
    <x v="0"/>
    <n v="40"/>
  </r>
  <r>
    <n v="3598"/>
    <s v="MUJER"/>
    <n v="2586394.5"/>
    <s v="ASALARIADO"/>
    <s v="SECTOR PUBLICO"/>
    <s v="SI"/>
    <s v="NO"/>
    <x v="0"/>
    <n v="32"/>
    <n v="2.3783655442467824"/>
    <b v="1"/>
    <n v="-0.69914348398608395"/>
    <b v="0"/>
    <n v="2586394.5"/>
    <x v="0"/>
    <n v="32"/>
  </r>
  <r>
    <n v="3599"/>
    <s v="HOMBRE"/>
    <n v="302470"/>
    <s v="TRABAJADOR INDEPENDIENTE"/>
    <s v="SECTOR PRIVADO"/>
    <s v="SI"/>
    <s v="NO"/>
    <x v="0"/>
    <n v="53"/>
    <n v="-0.43780916607056047"/>
    <b v="0"/>
    <n v="0.78293844763380371"/>
    <b v="0"/>
    <n v="302470"/>
    <x v="3"/>
    <n v="53"/>
  </r>
  <r>
    <n v="3600"/>
    <s v="MUJER"/>
    <n v="731424"/>
    <s v="ASALARIADO"/>
    <s v="SECTOR PUBLICO"/>
    <s v="SI"/>
    <s v="NO"/>
    <x v="1"/>
    <n v="28"/>
    <n v="9.1109108894074059E-2"/>
    <b v="0"/>
    <n v="-0.98144480429463388"/>
    <b v="0"/>
    <n v="731424"/>
    <x v="0"/>
    <n v="28"/>
  </r>
  <r>
    <n v="3601"/>
    <s v="MUJER"/>
    <n v="239683.08"/>
    <s v="ASALARIADO"/>
    <s v="SECTOR PRIVADO"/>
    <s v="SI"/>
    <s v="NO"/>
    <x v="0"/>
    <n v="38"/>
    <n v="-0.51522807209951127"/>
    <b v="0"/>
    <n v="-0.27569150352325889"/>
    <b v="0"/>
    <n v="239683.08"/>
    <x v="0"/>
    <n v="38"/>
  </r>
  <r>
    <n v="3602"/>
    <s v="HOMBRE"/>
    <n v="278030"/>
    <s v="CONVENIOS ESPECIALES DE TRABAJADORES INDEPENDIENTES"/>
    <s v="SECTOR PRIVADO"/>
    <s v="SI"/>
    <s v="NO"/>
    <x v="0"/>
    <n v="56"/>
    <n v="-0.46794471123422759"/>
    <b v="0"/>
    <n v="0.99466443786521619"/>
    <b v="0"/>
    <n v="278030"/>
    <x v="4"/>
    <n v="56"/>
  </r>
  <r>
    <n v="3603"/>
    <s v="HOMBRE"/>
    <n v="377350.76"/>
    <s v="ASALARIADO"/>
    <s v="SECTOR PRIVADO"/>
    <s v="SI"/>
    <s v="NO"/>
    <x v="0"/>
    <n v="35"/>
    <n v="-0.34547804803170129"/>
    <b v="0"/>
    <n v="-0.48741749375467142"/>
    <b v="0"/>
    <n v="377350.76"/>
    <x v="0"/>
    <n v="35"/>
  </r>
  <r>
    <n v="3604"/>
    <s v="MUJER"/>
    <n v="297046"/>
    <s v="TRABAJADOR INDEPENDIENTE"/>
    <s v="SECTOR PRIVADO"/>
    <s v="SI"/>
    <s v="NO"/>
    <x v="1"/>
    <n v="38"/>
    <n v="-0.44449718558642509"/>
    <b v="0"/>
    <n v="-0.27569150352325889"/>
    <b v="0"/>
    <n v="297046"/>
    <x v="3"/>
    <n v="38"/>
  </r>
  <r>
    <n v="3605"/>
    <s v="HOMBRE"/>
    <n v="297046"/>
    <s v="ASEGURADO VOLUNTARIO"/>
    <s v="SECTOR PRIVADO"/>
    <s v="SI"/>
    <s v="NO"/>
    <x v="0"/>
    <n v="43"/>
    <n v="-0.44449718558642509"/>
    <b v="0"/>
    <n v="7.7185146862428639E-2"/>
    <b v="0"/>
    <n v="297046"/>
    <x v="2"/>
    <n v="43"/>
  </r>
  <r>
    <n v="3606"/>
    <s v="HOMBRE"/>
    <n v="299441"/>
    <s v="TRABAJADOR INDEPENDIENTE"/>
    <s v="SECTOR PRIVADO"/>
    <s v="SI"/>
    <s v="NO"/>
    <x v="0"/>
    <n v="34"/>
    <n v="-0.44154405012541925"/>
    <b v="0"/>
    <n v="-0.55799282383180893"/>
    <b v="0"/>
    <n v="299441"/>
    <x v="3"/>
    <n v="34"/>
  </r>
  <r>
    <n v="3607"/>
    <s v="MUJER"/>
    <n v="298390"/>
    <s v="ASEGURADO VOLUNTARIO"/>
    <s v="SECTOR PRIVADO"/>
    <s v="SI"/>
    <s v="NO"/>
    <x v="0"/>
    <n v="35"/>
    <n v="-0.44283997721081264"/>
    <b v="0"/>
    <n v="-0.48741749375467142"/>
    <b v="0"/>
    <n v="298390"/>
    <x v="2"/>
    <n v="35"/>
  </r>
  <r>
    <n v="3608"/>
    <s v="MUJER"/>
    <n v="774085"/>
    <s v="ASALARIADO"/>
    <s v="SECTOR PRIVADO"/>
    <s v="SI"/>
    <s v="NO"/>
    <x v="0"/>
    <n v="48"/>
    <n v="0.14371191135836225"/>
    <b v="0"/>
    <n v="0.43006179724811616"/>
    <b v="0"/>
    <n v="774085"/>
    <x v="0"/>
    <n v="48"/>
  </r>
  <r>
    <n v="3609"/>
    <s v="MUJER"/>
    <n v="297502"/>
    <s v="ASEGURADO VOLUNTARIO"/>
    <s v="SECTOR PRIVADO"/>
    <s v="SI"/>
    <s v="NO"/>
    <x v="0"/>
    <n v="26"/>
    <n v="-0.44393491845898514"/>
    <b v="0"/>
    <n v="-1.1225954644489089"/>
    <b v="0"/>
    <n v="297502"/>
    <x v="2"/>
    <n v="26"/>
  </r>
  <r>
    <n v="3610"/>
    <s v="MUJER"/>
    <n v="224002.5"/>
    <s v="ASALARIADO"/>
    <s v="SECTOR PUBLICO"/>
    <s v="SI"/>
    <s v="NO"/>
    <x v="0"/>
    <n v="60"/>
    <n v="-0.5345628849793187"/>
    <b v="0"/>
    <n v="1.2769657581737661"/>
    <b v="0"/>
    <n v="224002.5"/>
    <x v="0"/>
    <n v="60"/>
  </r>
  <r>
    <n v="3611"/>
    <s v="HOMBRE"/>
    <n v="445567"/>
    <s v="TRABAJADOR INDEPENDIENTE"/>
    <s v="SECTOR PRIVADO"/>
    <s v="SI"/>
    <s v="NO"/>
    <x v="0"/>
    <n v="47"/>
    <n v="-0.26136456270373254"/>
    <b v="0"/>
    <n v="0.35948646717097865"/>
    <b v="0"/>
    <n v="445567"/>
    <x v="3"/>
    <n v="47"/>
  </r>
  <r>
    <n v="3612"/>
    <s v="HOMBRE"/>
    <n v="297058"/>
    <s v="TRABAJADOR INDEPENDIENTE"/>
    <s v="SECTOR PRIVADO"/>
    <s v="SI"/>
    <s v="NO"/>
    <x v="0"/>
    <n v="53"/>
    <n v="-0.44448238908307142"/>
    <b v="0"/>
    <n v="0.78293844763380371"/>
    <b v="0"/>
    <n v="297058"/>
    <x v="3"/>
    <n v="53"/>
  </r>
  <r>
    <n v="3613"/>
    <s v="HOMBRE"/>
    <n v="200000"/>
    <s v="ASALARIADO"/>
    <s v="SECTOR PRIVADO"/>
    <s v="SI"/>
    <s v="NO"/>
    <x v="0"/>
    <n v="30"/>
    <n v="-0.56415897429154949"/>
    <b v="0"/>
    <n v="-0.84029414414035897"/>
    <b v="0"/>
    <n v="200000"/>
    <x v="0"/>
    <n v="30"/>
  </r>
  <r>
    <n v="3614"/>
    <s v="HOMBRE"/>
    <n v="283803.05"/>
    <s v="ASALARIADO"/>
    <s v="SECTOR PRIVADO"/>
    <s v="SI"/>
    <s v="NO"/>
    <x v="0"/>
    <n v="19"/>
    <n v="-0.4608262984270628"/>
    <b v="0"/>
    <n v="-1.6166227749888715"/>
    <b v="0"/>
    <n v="283803.05"/>
    <x v="0"/>
    <n v="19"/>
  </r>
  <r>
    <n v="3615"/>
    <s v="HOMBRE"/>
    <n v="361590.25"/>
    <s v="ASALARIADO"/>
    <s v="SECTOR PRIVADO"/>
    <s v="SI"/>
    <s v="NO"/>
    <x v="0"/>
    <n v="32"/>
    <n v="-0.36491141795426379"/>
    <b v="0"/>
    <n v="-0.69914348398608395"/>
    <b v="0"/>
    <n v="361590.25"/>
    <x v="0"/>
    <n v="32"/>
  </r>
  <r>
    <n v="3616"/>
    <s v="HOMBRE"/>
    <n v="620412.30000000005"/>
    <s v="ASALARIADO"/>
    <s v="SECTOR PUBLICO"/>
    <s v="SI"/>
    <s v="NO"/>
    <x v="0"/>
    <n v="54"/>
    <n v="-4.577297371826082E-2"/>
    <b v="0"/>
    <n v="0.85351377771094117"/>
    <b v="0"/>
    <n v="620412.30000000005"/>
    <x v="0"/>
    <n v="54"/>
  </r>
  <r>
    <n v="3617"/>
    <s v="HOMBRE"/>
    <n v="278000"/>
    <s v="ASALARIADO"/>
    <s v="SECTOR PRIVADO"/>
    <s v="SI"/>
    <s v="SI"/>
    <x v="1"/>
    <n v="37"/>
    <n v="-0.46798170249261184"/>
    <b v="0"/>
    <n v="-0.3462668336003964"/>
    <b v="0"/>
    <n v="278000"/>
    <x v="0"/>
    <n v="37"/>
  </r>
  <r>
    <n v="3618"/>
    <s v="HOMBRE"/>
    <n v="492250.24"/>
    <s v="ASALARIADO"/>
    <s v="SECTOR PRIVADO"/>
    <s v="SI"/>
    <s v="NO"/>
    <x v="0"/>
    <n v="39"/>
    <n v="-0.20380216960200132"/>
    <b v="0"/>
    <n v="-0.20511617344612137"/>
    <b v="0"/>
    <n v="492250.24"/>
    <x v="0"/>
    <n v="39"/>
  </r>
  <r>
    <n v="3619"/>
    <s v="MUJER"/>
    <n v="297046"/>
    <s v="TRABAJADOR INDEPENDIENTE"/>
    <s v="SECTOR PRIVADO"/>
    <s v="SI"/>
    <s v="NO"/>
    <x v="1"/>
    <n v="53"/>
    <n v="-0.44449718558642509"/>
    <b v="0"/>
    <n v="0.78293844763380371"/>
    <b v="0"/>
    <n v="297046"/>
    <x v="3"/>
    <n v="53"/>
  </r>
  <r>
    <n v="3620"/>
    <s v="HOMBRE"/>
    <n v="1396054.5"/>
    <s v="ASALARIADO"/>
    <s v="SECTOR PUBLICO"/>
    <s v="SI"/>
    <s v="NO"/>
    <x v="0"/>
    <n v="40"/>
    <n v="0.91062639407822565"/>
    <b v="0"/>
    <n v="-0.13454084336898386"/>
    <b v="0"/>
    <n v="1396054.5"/>
    <x v="0"/>
    <n v="40"/>
  </r>
  <r>
    <n v="3621"/>
    <s v="MUJER"/>
    <n v="604940"/>
    <s v="TRABAJADOR INDEPENDIENTE"/>
    <s v="SECTOR PRIVADO"/>
    <s v="SI"/>
    <s v="NO"/>
    <x v="0"/>
    <n v="30"/>
    <n v="-6.4850968621526298E-2"/>
    <b v="0"/>
    <n v="-0.84029414414035897"/>
    <b v="0"/>
    <n v="604940"/>
    <x v="3"/>
    <n v="30"/>
  </r>
  <r>
    <n v="3622"/>
    <s v="HOMBRE"/>
    <n v="200000"/>
    <s v="ASALARIADO"/>
    <s v="SECTOR PRIVADO"/>
    <s v="SI"/>
    <s v="NO"/>
    <x v="0"/>
    <n v="61"/>
    <n v="-0.56415897429154949"/>
    <b v="0"/>
    <n v="1.3475410882509038"/>
    <b v="0"/>
    <n v="200000"/>
    <x v="0"/>
    <n v="61"/>
  </r>
  <r>
    <n v="3623"/>
    <s v="MUJER"/>
    <n v="592421.67000000004"/>
    <s v="ASALARIADO"/>
    <s v="SECTOR PRIVADO"/>
    <s v="SI"/>
    <s v="NO"/>
    <x v="0"/>
    <n v="29"/>
    <n v="-8.0286594607151818E-2"/>
    <b v="0"/>
    <n v="-0.91086947421749642"/>
    <b v="0"/>
    <n v="592421.67000000004"/>
    <x v="0"/>
    <n v="29"/>
  </r>
  <r>
    <n v="3624"/>
    <s v="HOMBRE"/>
    <n v="419680"/>
    <s v="ASALARIADO"/>
    <s v="SECTOR PRIVADO"/>
    <s v="SI"/>
    <s v="NO"/>
    <x v="0"/>
    <n v="51"/>
    <n v="-0.29328431956346457"/>
    <b v="0"/>
    <n v="0.64178778747952869"/>
    <b v="0"/>
    <n v="419680"/>
    <x v="0"/>
    <n v="51"/>
  </r>
  <r>
    <n v="3625"/>
    <s v="HOMBRE"/>
    <n v="2054741"/>
    <s v="ASALARIADO"/>
    <s v="SECTOR PUBLICO"/>
    <s v="SI"/>
    <s v="NO"/>
    <x v="1"/>
    <n v="60"/>
    <n v="1.7228144779345196"/>
    <b v="0"/>
    <n v="1.2769657581737661"/>
    <b v="0"/>
    <n v="2054741"/>
    <x v="0"/>
    <n v="60"/>
  </r>
  <r>
    <n v="3626"/>
    <s v="HOMBRE"/>
    <n v="241993.84"/>
    <s v="ASALARIADO"/>
    <s v="SECTOR PUBLICO"/>
    <s v="SI"/>
    <s v="NO"/>
    <x v="0"/>
    <n v="36"/>
    <n v="-0.51237880809204828"/>
    <b v="0"/>
    <n v="-0.41684216367753391"/>
    <b v="0"/>
    <n v="241993.84"/>
    <x v="0"/>
    <n v="36"/>
  </r>
  <r>
    <n v="3627"/>
    <s v="HOMBRE"/>
    <n v="671573"/>
    <s v="ASALARIADO"/>
    <s v="SECTOR PUBLICO"/>
    <s v="SI"/>
    <s v="NO"/>
    <x v="0"/>
    <n v="41"/>
    <n v="1.7310315375635391E-2"/>
    <b v="0"/>
    <n v="-6.3965513291846368E-2"/>
    <b v="0"/>
    <n v="671573"/>
    <x v="0"/>
    <n v="41"/>
  </r>
  <r>
    <n v="3628"/>
    <s v="MUJER"/>
    <n v="278030.99"/>
    <s v="TRABAJADOR INDEPENDIENTE"/>
    <s v="SECTOR PRIVADO"/>
    <s v="SI"/>
    <s v="SI"/>
    <x v="0"/>
    <n v="30"/>
    <n v="-0.46794349052270096"/>
    <b v="0"/>
    <n v="-0.84029414414035897"/>
    <b v="0"/>
    <n v="278030.99"/>
    <x v="3"/>
    <n v="30"/>
  </r>
  <r>
    <n v="3629"/>
    <s v="HOMBRE"/>
    <n v="1557874"/>
    <s v="ASALARIADO"/>
    <s v="SECTOR PUBLICO"/>
    <s v="SI"/>
    <s v="NO"/>
    <x v="1"/>
    <n v="32"/>
    <n v="1.1101566252816639"/>
    <b v="0"/>
    <n v="-0.69914348398608395"/>
    <b v="0"/>
    <n v="1557874"/>
    <x v="0"/>
    <n v="32"/>
  </r>
  <r>
    <n v="3630"/>
    <s v="MUJER"/>
    <n v="320979.96999999997"/>
    <s v="ASALARIADO"/>
    <s v="SECTOR PRIVADO"/>
    <s v="SI"/>
    <s v="NO"/>
    <x v="0"/>
    <n v="29"/>
    <n v="-0.41498559663876333"/>
    <b v="0"/>
    <n v="-0.91086947421749642"/>
    <b v="0"/>
    <n v="320979.96999999997"/>
    <x v="0"/>
    <n v="29"/>
  </r>
  <r>
    <n v="3631"/>
    <s v="MUJER"/>
    <n v="119964"/>
    <s v="ASALARIADO"/>
    <s v="SECTOR PUBLICO"/>
    <s v="SI"/>
    <s v="NO"/>
    <x v="1"/>
    <n v="25"/>
    <n v="-0.66284671949282858"/>
    <b v="0"/>
    <n v="-1.1931707945260464"/>
    <b v="0"/>
    <n v="119964"/>
    <x v="0"/>
    <n v="25"/>
  </r>
  <r>
    <n v="3632"/>
    <s v="HOMBRE"/>
    <n v="444011.07"/>
    <s v="ASALARIADO"/>
    <s v="SECTOR PRIVADO"/>
    <s v="SI"/>
    <s v="NO"/>
    <x v="0"/>
    <n v="23"/>
    <n v="-0.2632830896589905"/>
    <b v="0"/>
    <n v="-1.3343214546803215"/>
    <b v="0"/>
    <n v="444011.07"/>
    <x v="0"/>
    <n v="23"/>
  </r>
  <r>
    <n v="3633"/>
    <s v="HOMBRE"/>
    <n v="391531"/>
    <s v="ASALARIADO"/>
    <s v="SECTOR PRIVADO"/>
    <s v="SI"/>
    <s v="SI"/>
    <x v="0"/>
    <n v="41"/>
    <n v="-0.32799321730536579"/>
    <b v="0"/>
    <n v="-6.3965513291846368E-2"/>
    <b v="0"/>
    <n v="391531"/>
    <x v="0"/>
    <n v="41"/>
  </r>
  <r>
    <n v="3634"/>
    <s v="MUJER"/>
    <n v="1845577.5"/>
    <s v="ASALARIADO"/>
    <s v="SECTOR PRIVADO"/>
    <s v="SI"/>
    <s v="SI"/>
    <x v="0"/>
    <n v="33"/>
    <n v="1.4649071088330186"/>
    <b v="0"/>
    <n v="-0.62856815390894638"/>
    <b v="0"/>
    <n v="1845577.5"/>
    <x v="0"/>
    <n v="33"/>
  </r>
  <r>
    <n v="3635"/>
    <s v="HOMBRE"/>
    <n v="297046"/>
    <s v="TRABAJADOR INDEPENDIENTE"/>
    <s v="SECTOR PRIVADO"/>
    <s v="SI"/>
    <s v="NO"/>
    <x v="0"/>
    <n v="41"/>
    <n v="-0.44449718558642509"/>
    <b v="0"/>
    <n v="-6.3965513291846368E-2"/>
    <b v="0"/>
    <n v="297046"/>
    <x v="3"/>
    <n v="41"/>
  </r>
  <r>
    <n v="3636"/>
    <s v="HOMBRE"/>
    <n v="299784"/>
    <s v="TRABAJADOR INDEPENDIENTE"/>
    <s v="SECTOR PRIVADO"/>
    <s v="SI"/>
    <s v="NO"/>
    <x v="0"/>
    <n v="33"/>
    <n v="-0.44112111673789317"/>
    <b v="0"/>
    <n v="-0.62856815390894638"/>
    <b v="0"/>
    <n v="299784"/>
    <x v="3"/>
    <n v="33"/>
  </r>
  <r>
    <n v="3637"/>
    <s v="HOMBRE"/>
    <n v="668500"/>
    <s v="ASALARIADO"/>
    <s v="SECTOR PRIVADO"/>
    <s v="SI"/>
    <s v="NO"/>
    <x v="0"/>
    <n v="34"/>
    <n v="1.3521177475146477E-2"/>
    <b v="0"/>
    <n v="-0.55799282383180893"/>
    <b v="0"/>
    <n v="668500"/>
    <x v="0"/>
    <n v="34"/>
  </r>
  <r>
    <n v="3638"/>
    <s v="MUJER"/>
    <n v="278030"/>
    <s v="CONVENIOS ESPECIALES DE TRABAJADORES INDEPENDIENTES"/>
    <s v="SECTOR PRIVADO"/>
    <s v="SI"/>
    <s v="NO"/>
    <x v="0"/>
    <n v="32"/>
    <n v="-0.46794471123422759"/>
    <b v="0"/>
    <n v="-0.69914348398608395"/>
    <b v="0"/>
    <n v="278030"/>
    <x v="4"/>
    <n v="32"/>
  </r>
  <r>
    <n v="3639"/>
    <s v="MUJER"/>
    <n v="507944"/>
    <s v="TRABAJADOR INDEPENDIENTE"/>
    <s v="SECTOR PRIVADO"/>
    <s v="SI"/>
    <s v="NO"/>
    <x v="1"/>
    <n v="77"/>
    <n v="-0.18445110522934366"/>
    <b v="0"/>
    <n v="2.4767463694851037"/>
    <b v="1"/>
    <n v="507944"/>
    <x v="3"/>
    <n v="77"/>
  </r>
  <r>
    <n v="3640"/>
    <s v="MUJER"/>
    <n v="300018"/>
    <s v="ASEGURADO VOLUNTARIO"/>
    <s v="SECTOR PRIVADO"/>
    <s v="SI"/>
    <s v="NO"/>
    <x v="0"/>
    <n v="57"/>
    <n v="-0.44083258492249633"/>
    <b v="0"/>
    <n v="1.0652397679423538"/>
    <b v="0"/>
    <n v="300018"/>
    <x v="2"/>
    <n v="57"/>
  </r>
  <r>
    <n v="3641"/>
    <s v="MUJER"/>
    <n v="367500"/>
    <s v="ASALARIADO"/>
    <s v="SECTOR PRIVADO"/>
    <s v="SI"/>
    <s v="NO"/>
    <x v="0"/>
    <n v="54"/>
    <n v="-0.35762444831306162"/>
    <b v="0"/>
    <n v="0.85351377771094117"/>
    <b v="0"/>
    <n v="367500"/>
    <x v="0"/>
    <n v="54"/>
  </r>
  <r>
    <n v="3642"/>
    <s v="MUJER"/>
    <n v="1576048"/>
    <s v="TRABAJADOR INDEPENDIENTE"/>
    <s v="SECTOR PRIVADO"/>
    <s v="SI"/>
    <s v="NO"/>
    <x v="1"/>
    <n v="56"/>
    <n v="1.1325659296108164"/>
    <b v="0"/>
    <n v="0.99466443786521619"/>
    <b v="0"/>
    <n v="1576048"/>
    <x v="3"/>
    <n v="56"/>
  </r>
  <r>
    <n v="3643"/>
    <s v="MUJER"/>
    <n v="392276"/>
    <s v="ASALARIADO"/>
    <s v="SECTOR PUBLICO"/>
    <s v="SI"/>
    <s v="NO"/>
    <x v="1"/>
    <n v="61"/>
    <n v="-0.32707460105549135"/>
    <b v="0"/>
    <n v="1.3475410882509038"/>
    <b v="0"/>
    <n v="392276"/>
    <x v="0"/>
    <n v="61"/>
  </r>
  <r>
    <n v="3644"/>
    <s v="HOMBRE"/>
    <n v="474037"/>
    <s v="ASALARIADO"/>
    <s v="SECTOR PRIVADO"/>
    <s v="SI"/>
    <s v="NO"/>
    <x v="0"/>
    <n v="30"/>
    <n v="-0.22625985849712033"/>
    <b v="0"/>
    <n v="-0.84029414414035897"/>
    <b v="0"/>
    <n v="474037"/>
    <x v="0"/>
    <n v="30"/>
  </r>
  <r>
    <n v="3645"/>
    <s v="MUJER"/>
    <n v="1494240.1"/>
    <s v="ASALARIADO"/>
    <s v="SECTOR PRIVADO"/>
    <s v="SI"/>
    <s v="NO"/>
    <x v="0"/>
    <n v="32"/>
    <n v="1.0316933573851714"/>
    <b v="0"/>
    <n v="-0.69914348398608395"/>
    <b v="0"/>
    <n v="1494240.1"/>
    <x v="0"/>
    <n v="32"/>
  </r>
  <r>
    <n v="3646"/>
    <s v="MUJER"/>
    <n v="386136"/>
    <s v="ASALARIADO"/>
    <s v="SECTOR PRIVADO"/>
    <s v="SI"/>
    <s v="NO"/>
    <x v="0"/>
    <n v="21"/>
    <n v="-0.33464547860479232"/>
    <b v="0"/>
    <n v="-1.4754721148345964"/>
    <b v="0"/>
    <n v="386136"/>
    <x v="0"/>
    <n v="21"/>
  </r>
  <r>
    <n v="3647"/>
    <s v="HOMBRE"/>
    <n v="390581.32"/>
    <s v="ASALARIADO"/>
    <s v="SECTOR PRIVADO"/>
    <s v="SI"/>
    <s v="NO"/>
    <x v="0"/>
    <n v="22"/>
    <n v="-0.32916421258077627"/>
    <b v="0"/>
    <n v="-1.4048967847574589"/>
    <b v="0"/>
    <n v="390581.32"/>
    <x v="0"/>
    <n v="22"/>
  </r>
  <r>
    <n v="3648"/>
    <s v="MUJER"/>
    <n v="433902.87"/>
    <s v="ASALARIADO"/>
    <s v="SECTOR PRIVADO"/>
    <s v="SI"/>
    <s v="NO"/>
    <x v="0"/>
    <n v="31"/>
    <n v="-0.27574692425896513"/>
    <b v="0"/>
    <n v="-0.7697188140632214"/>
    <b v="0"/>
    <n v="433902.87"/>
    <x v="0"/>
    <n v="31"/>
  </r>
  <r>
    <n v="3649"/>
    <s v="HOMBRE"/>
    <n v="295000"/>
    <s v="ASALARIADO"/>
    <s v="SECTOR PRIVADO"/>
    <s v="SI"/>
    <s v="NO"/>
    <x v="0"/>
    <n v="26"/>
    <n v="-0.44701998940822796"/>
    <b v="0"/>
    <n v="-1.1225954644489089"/>
    <b v="0"/>
    <n v="295000"/>
    <x v="0"/>
    <n v="26"/>
  </r>
  <r>
    <n v="3650"/>
    <s v="HOMBRE"/>
    <n v="300018"/>
    <s v="TRABAJADOR INDEPENDIENTE"/>
    <s v="SECTOR PRIVADO"/>
    <s v="SI"/>
    <s v="NO"/>
    <x v="1"/>
    <n v="42"/>
    <n v="-0.44083258492249633"/>
    <b v="0"/>
    <n v="6.6098167852911317E-3"/>
    <b v="0"/>
    <n v="300018"/>
    <x v="3"/>
    <n v="42"/>
  </r>
  <r>
    <n v="3651"/>
    <s v="HOMBRE"/>
    <n v="617046.87"/>
    <s v="ASALARIADO"/>
    <s v="SECTOR PRIVADO"/>
    <s v="SI"/>
    <s v="SI"/>
    <x v="0"/>
    <n v="23"/>
    <n v="-4.9922690075059582E-2"/>
    <b v="0"/>
    <n v="-1.3343214546803215"/>
    <b v="0"/>
    <n v="617046.87"/>
    <x v="0"/>
    <n v="23"/>
  </r>
  <r>
    <n v="3652"/>
    <s v="MUJER"/>
    <n v="650000"/>
    <s v="ASALARIADO"/>
    <s v="SECTOR PRIVADO"/>
    <s v="SI"/>
    <s v="NO"/>
    <x v="0"/>
    <n v="27"/>
    <n v="-9.2900985284477076E-3"/>
    <b v="0"/>
    <n v="-1.0520201343717714"/>
    <b v="0"/>
    <n v="650000"/>
    <x v="0"/>
    <n v="27"/>
  </r>
  <r>
    <n v="3653"/>
    <s v="HOMBRE"/>
    <n v="3394970.65"/>
    <s v="ASALARIADO"/>
    <s v="SECTOR PRIVADO"/>
    <s v="SI"/>
    <s v="NO"/>
    <x v="0"/>
    <n v="38"/>
    <n v="3.3753738538453537"/>
    <b v="1"/>
    <n v="-0.27569150352325889"/>
    <b v="0"/>
    <n v="3394970.65"/>
    <x v="0"/>
    <n v="38"/>
  </r>
  <r>
    <n v="3654"/>
    <s v="MUJER"/>
    <n v="30995"/>
    <s v="ASALARIADO"/>
    <s v="SECTOR PRIVADO"/>
    <s v="SI"/>
    <s v="NO"/>
    <x v="0"/>
    <n v="31"/>
    <n v="-0.77254922839897844"/>
    <b v="0"/>
    <n v="-0.7697188140632214"/>
    <b v="0"/>
    <n v="30995"/>
    <x v="0"/>
    <n v="31"/>
  </r>
  <r>
    <n v="3655"/>
    <s v="MUJER"/>
    <n v="351950.66"/>
    <s v="ASALARIADO"/>
    <s v="SECTOR PRIVADO"/>
    <s v="SI"/>
    <s v="SI"/>
    <x v="0"/>
    <n v="46"/>
    <n v="-0.37679743676785771"/>
    <b v="0"/>
    <n v="0.28891113709384114"/>
    <b v="0"/>
    <n v="351950.66"/>
    <x v="0"/>
    <n v="46"/>
  </r>
  <r>
    <n v="3656"/>
    <s v="MUJER"/>
    <n v="590320"/>
    <s v="ASALARIADO"/>
    <s v="SECTOR PRIVADO"/>
    <s v="SI"/>
    <s v="NO"/>
    <x v="0"/>
    <n v="30"/>
    <n v="-8.2878041874096406E-2"/>
    <b v="0"/>
    <n v="-0.84029414414035897"/>
    <b v="0"/>
    <n v="590320"/>
    <x v="0"/>
    <n v="30"/>
  </r>
  <r>
    <n v="3657"/>
    <s v="HOMBRE"/>
    <n v="321054.98"/>
    <s v="ASALARIADO"/>
    <s v="SECTOR PRIVADO"/>
    <s v="SI"/>
    <s v="NO"/>
    <x v="0"/>
    <n v="51"/>
    <n v="-0.41489310616238334"/>
    <b v="0"/>
    <n v="0.64178778747952869"/>
    <b v="0"/>
    <n v="321054.98"/>
    <x v="0"/>
    <n v="51"/>
  </r>
  <r>
    <n v="3658"/>
    <s v="MUJER"/>
    <n v="403433.03"/>
    <s v="ASALARIADO"/>
    <s v="SECTOR PRIVADO"/>
    <s v="SI"/>
    <s v="NO"/>
    <x v="1"/>
    <n v="26"/>
    <n v="-0.31331751507114641"/>
    <b v="0"/>
    <n v="-1.1225954644489089"/>
    <b v="0"/>
    <n v="403433.03"/>
    <x v="0"/>
    <n v="26"/>
  </r>
  <r>
    <n v="3659"/>
    <s v="HOMBRE"/>
    <n v="400000"/>
    <s v="ASALARIADO"/>
    <s v="SECTOR PRIVADO"/>
    <s v="SI"/>
    <s v="SI"/>
    <x v="0"/>
    <n v="30"/>
    <n v="-0.31755058506350425"/>
    <b v="0"/>
    <n v="-0.84029414414035897"/>
    <b v="0"/>
    <n v="400000"/>
    <x v="0"/>
    <n v="30"/>
  </r>
  <r>
    <n v="3660"/>
    <s v="HOMBRE"/>
    <n v="2345522.5"/>
    <s v="ASALARIADO"/>
    <s v="SECTOR PUBLICO"/>
    <s v="SI"/>
    <s v="NO"/>
    <x v="0"/>
    <n v="48"/>
    <n v="2.081360264596094"/>
    <b v="1"/>
    <n v="0.43006179724811616"/>
    <b v="0"/>
    <n v="2345522.5"/>
    <x v="0"/>
    <n v="48"/>
  </r>
  <r>
    <n v="3661"/>
    <s v="HOMBRE"/>
    <n v="480577"/>
    <s v="TRABAJADOR INDEPENDIENTE"/>
    <s v="SECTOR PRIVADO"/>
    <s v="SI"/>
    <s v="NO"/>
    <x v="0"/>
    <n v="49"/>
    <n v="-0.21819576416936323"/>
    <b v="0"/>
    <n v="0.50063712732525367"/>
    <b v="0"/>
    <n v="480577"/>
    <x v="3"/>
    <n v="49"/>
  </r>
  <r>
    <n v="3662"/>
    <s v="HOMBRE"/>
    <n v="458437"/>
    <s v="ASALARIADO"/>
    <s v="SECTOR PRIVADO"/>
    <s v="SI"/>
    <s v="NO"/>
    <x v="0"/>
    <n v="27"/>
    <n v="-0.24549531285690784"/>
    <b v="0"/>
    <n v="-1.0520201343717714"/>
    <b v="0"/>
    <n v="458437"/>
    <x v="0"/>
    <n v="27"/>
  </r>
  <r>
    <n v="3663"/>
    <s v="MUJER"/>
    <n v="314569"/>
    <s v="ASEGURADO VOLUNTARIO"/>
    <s v="SECTOR PRIVADO"/>
    <s v="SI"/>
    <s v="NO"/>
    <x v="0"/>
    <n v="61"/>
    <n v="-0.42289059156420988"/>
    <b v="0"/>
    <n v="1.3475410882509038"/>
    <b v="0"/>
    <n v="314569"/>
    <x v="2"/>
    <n v="61"/>
  </r>
  <r>
    <n v="3664"/>
    <s v="HOMBRE"/>
    <n v="84000"/>
    <s v="ASALARIADO"/>
    <s v="SECTOR PRIVADO"/>
    <s v="SI"/>
    <s v="NO"/>
    <x v="1"/>
    <n v="32"/>
    <n v="-0.70719184004381574"/>
    <b v="0"/>
    <n v="-0.69914348398608395"/>
    <b v="0"/>
    <n v="84000"/>
    <x v="0"/>
    <n v="32"/>
  </r>
  <r>
    <n v="3665"/>
    <s v="MUJER"/>
    <n v="297046"/>
    <s v="ASEGURADO VOLUNTARIO"/>
    <s v="SECTOR PRIVADO"/>
    <s v="NO"/>
    <s v="SI"/>
    <x v="1"/>
    <n v="20"/>
    <n v="-0.44449718558642509"/>
    <b v="0"/>
    <n v="-1.5460474449117341"/>
    <b v="0"/>
    <n v="297046"/>
    <x v="2"/>
    <n v="20"/>
  </r>
  <r>
    <n v="3666"/>
    <s v="MUJER"/>
    <n v="464076.6"/>
    <s v="ASALARIADO"/>
    <s v="SECTOR PRIVADO"/>
    <s v="SI"/>
    <s v="NO"/>
    <x v="0"/>
    <n v="30"/>
    <n v="-0.23854144949745545"/>
    <b v="0"/>
    <n v="-0.84029414414035897"/>
    <b v="0"/>
    <n v="464076.6"/>
    <x v="0"/>
    <n v="30"/>
  </r>
  <r>
    <n v="3667"/>
    <s v="MUJER"/>
    <n v="358976.25"/>
    <s v="ASALARIADO"/>
    <s v="SECTOR PRIVADO"/>
    <s v="SI"/>
    <s v="NO"/>
    <x v="0"/>
    <n v="19"/>
    <n v="-0.36813458960147433"/>
    <b v="0"/>
    <n v="-1.6166227749888715"/>
    <b v="0"/>
    <n v="358976.25"/>
    <x v="0"/>
    <n v="19"/>
  </r>
  <r>
    <n v="3668"/>
    <s v="MUJER"/>
    <n v="359544.27"/>
    <s v="CONVENIOS ESPECIALES DE ASEGURADOS VOLUNTARIOS"/>
    <s v="SECTOR PRIVADO"/>
    <s v="SI"/>
    <s v="SI"/>
    <x v="0"/>
    <n v="29"/>
    <n v="-0.36743419711522773"/>
    <b v="0"/>
    <n v="-0.91086947421749642"/>
    <b v="0"/>
    <n v="359544.27"/>
    <x v="5"/>
    <n v="29"/>
  </r>
  <r>
    <n v="3669"/>
    <s v="HOMBRE"/>
    <n v="278030"/>
    <s v="CONVENIOS ESPECIALES DE TRABAJADORES INDEPENDIENTES"/>
    <s v="SECTOR PRIVADO"/>
    <s v="SI"/>
    <s v="NO"/>
    <x v="0"/>
    <n v="43"/>
    <n v="-0.46794471123422759"/>
    <b v="0"/>
    <n v="7.7185146862428639E-2"/>
    <b v="0"/>
    <n v="278030"/>
    <x v="4"/>
    <n v="43"/>
  </r>
  <r>
    <n v="3670"/>
    <s v="HOMBRE"/>
    <n v="212337"/>
    <s v="ASALARIADO"/>
    <s v="SECTOR PRIVADO"/>
    <s v="SI"/>
    <s v="NO"/>
    <x v="1"/>
    <n v="31"/>
    <n v="-0.54894693580201748"/>
    <b v="0"/>
    <n v="-0.7697188140632214"/>
    <b v="0"/>
    <n v="212337"/>
    <x v="0"/>
    <n v="31"/>
  </r>
  <r>
    <n v="3671"/>
    <s v="HOMBRE"/>
    <n v="79890"/>
    <s v="ASALARIADO"/>
    <s v="SECTOR PRIVADO"/>
    <s v="SI"/>
    <s v="SI"/>
    <x v="0"/>
    <n v="53"/>
    <n v="-0.71225964244245199"/>
    <b v="0"/>
    <n v="0.78293844763380371"/>
    <b v="0"/>
    <n v="79890"/>
    <x v="0"/>
    <n v="53"/>
  </r>
  <r>
    <n v="3672"/>
    <s v="HOMBRE"/>
    <n v="278030"/>
    <s v="CONVENIOS ESPECIALES DE TRABAJADORES INDEPENDIENTES"/>
    <s v="SECTOR PRIVADO"/>
    <s v="SI"/>
    <s v="NO"/>
    <x v="0"/>
    <n v="44"/>
    <n v="-0.46794471123422759"/>
    <b v="0"/>
    <n v="0.14776047693956615"/>
    <b v="0"/>
    <n v="278030"/>
    <x v="4"/>
    <n v="44"/>
  </r>
  <r>
    <n v="3673"/>
    <s v="MUJER"/>
    <n v="630173"/>
    <s v="PENSIONADOS EN SU PROPIO SISTEMA"/>
    <s v="SECTOR PUBLICO"/>
    <s v="SI"/>
    <s v="NO"/>
    <x v="0"/>
    <n v="75"/>
    <n v="-3.3737621194569974E-2"/>
    <b v="0"/>
    <n v="2.3355957093308288"/>
    <b v="1"/>
    <n v="630173"/>
    <x v="1"/>
    <n v="75"/>
  </r>
  <r>
    <n v="3674"/>
    <s v="MUJER"/>
    <n v="1041733"/>
    <s v="ASALARIADO"/>
    <s v="SECTOR PUBLICO"/>
    <s v="SI"/>
    <s v="NO"/>
    <x v="1"/>
    <n v="37"/>
    <n v="0.47373312215890151"/>
    <b v="0"/>
    <n v="-0.3462668336003964"/>
    <b v="0"/>
    <n v="1041733"/>
    <x v="0"/>
    <n v="37"/>
  </r>
  <r>
    <n v="3675"/>
    <s v="MUJER"/>
    <n v="440000"/>
    <s v="ASALARIADO"/>
    <s v="SECTOR PRIVADO"/>
    <s v="SI"/>
    <s v="NO"/>
    <x v="0"/>
    <n v="32"/>
    <n v="-0.26822890721789522"/>
    <b v="0"/>
    <n v="-0.69914348398608395"/>
    <b v="0"/>
    <n v="440000"/>
    <x v="0"/>
    <n v="32"/>
  </r>
  <r>
    <n v="3676"/>
    <s v="HOMBRE"/>
    <n v="278030"/>
    <s v="ASEGURADO VOLUNTARIO"/>
    <s v="SECTOR PRIVADO"/>
    <s v="SI"/>
    <s v="NO"/>
    <x v="0"/>
    <n v="26"/>
    <n v="-0.46794471123422759"/>
    <b v="0"/>
    <n v="-1.1225954644489089"/>
    <b v="0"/>
    <n v="278030"/>
    <x v="2"/>
    <n v="26"/>
  </r>
  <r>
    <n v="3677"/>
    <s v="HOMBRE"/>
    <n v="450886"/>
    <s v="TRABAJADOR INDEPENDIENTE"/>
    <s v="SECTOR PRIVADO"/>
    <s v="SI"/>
    <s v="NO"/>
    <x v="1"/>
    <n v="53"/>
    <n v="-0.25480601259221269"/>
    <b v="0"/>
    <n v="0.78293844763380371"/>
    <b v="0"/>
    <n v="450886"/>
    <x v="3"/>
    <n v="53"/>
  </r>
  <r>
    <n v="3678"/>
    <s v="MUJER"/>
    <n v="552751.04"/>
    <s v="ASALARIADO"/>
    <s v="SECTOR PRIVADO"/>
    <s v="SI"/>
    <s v="NO"/>
    <x v="0"/>
    <n v="27"/>
    <n v="-0.12920214542696068"/>
    <b v="0"/>
    <n v="-1.0520201343717714"/>
    <b v="0"/>
    <n v="552751.04"/>
    <x v="0"/>
    <n v="27"/>
  </r>
  <r>
    <n v="3679"/>
    <s v="HOMBRE"/>
    <n v="346647.79"/>
    <s v="ASALARIADO"/>
    <s v="SECTOR PRIVADO"/>
    <s v="SI"/>
    <s v="NO"/>
    <x v="0"/>
    <n v="20"/>
    <n v="-0.38333609791278628"/>
    <b v="0"/>
    <n v="-1.5460474449117341"/>
    <b v="0"/>
    <n v="346647.79"/>
    <x v="0"/>
    <n v="20"/>
  </r>
  <r>
    <n v="3680"/>
    <s v="HOMBRE"/>
    <n v="278030"/>
    <s v="CONVENIOS ESPECIALES DE TRABAJADORES INDEPENDIENTES"/>
    <s v="SECTOR PRIVADO"/>
    <s v="SI"/>
    <s v="NO"/>
    <x v="0"/>
    <n v="53"/>
    <n v="-0.46794471123422759"/>
    <b v="0"/>
    <n v="0.78293844763380371"/>
    <b v="0"/>
    <n v="278030"/>
    <x v="4"/>
    <n v="53"/>
  </r>
  <r>
    <n v="3681"/>
    <s v="HOMBRE"/>
    <n v="342027"/>
    <s v="ASALARIADO"/>
    <s v="SECTOR PRIVADO"/>
    <s v="SI"/>
    <s v="NO"/>
    <x v="0"/>
    <n v="24"/>
    <n v="-0.38903372580709156"/>
    <b v="0"/>
    <n v="-1.263746124603184"/>
    <b v="0"/>
    <n v="342027"/>
    <x v="0"/>
    <n v="24"/>
  </r>
  <r>
    <n v="3682"/>
    <s v="HOMBRE"/>
    <n v="405586.5"/>
    <s v="ASALARIADO"/>
    <s v="SECTOR PRIVADO"/>
    <s v="SI"/>
    <s v="NO"/>
    <x v="0"/>
    <n v="48"/>
    <n v="-0.31066219623139185"/>
    <b v="0"/>
    <n v="0.43006179724811616"/>
    <b v="0"/>
    <n v="405586.5"/>
    <x v="0"/>
    <n v="48"/>
  </r>
  <r>
    <n v="3683"/>
    <s v="HOMBRE"/>
    <n v="299647"/>
    <s v="ASEGURADO VOLUNTARIO"/>
    <s v="SECTOR PRIVADO"/>
    <s v="SI"/>
    <s v="NO"/>
    <x v="0"/>
    <n v="68"/>
    <n v="-0.44129004348451434"/>
    <b v="0"/>
    <n v="1.8415683987908662"/>
    <b v="0"/>
    <n v="299647"/>
    <x v="2"/>
    <n v="68"/>
  </r>
  <r>
    <n v="3684"/>
    <s v="HOMBRE"/>
    <n v="244574.2"/>
    <s v="ASALARIADO"/>
    <s v="SECTOR PRIVADO"/>
    <s v="SI"/>
    <s v="NO"/>
    <x v="0"/>
    <n v="42"/>
    <n v="-0.50919711597590578"/>
    <b v="0"/>
    <n v="6.6098167852911317E-3"/>
    <b v="0"/>
    <n v="244574.2"/>
    <x v="0"/>
    <n v="42"/>
  </r>
  <r>
    <n v="3685"/>
    <s v="MUJER"/>
    <n v="297050"/>
    <s v="ASEGURADO VOLUNTARIO"/>
    <s v="SECTOR PRIVADO"/>
    <s v="SI"/>
    <s v="NO"/>
    <x v="0"/>
    <n v="56"/>
    <n v="-0.44449225341864051"/>
    <b v="0"/>
    <n v="0.99466443786521619"/>
    <b v="0"/>
    <n v="297050"/>
    <x v="2"/>
    <n v="56"/>
  </r>
  <r>
    <n v="3686"/>
    <s v="HOMBRE"/>
    <n v="1529247"/>
    <s v="ASALARIADO"/>
    <s v="SECTOR PRIVADO"/>
    <s v="SI"/>
    <s v="NO"/>
    <x v="0"/>
    <n v="28"/>
    <n v="1.0748583334895077"/>
    <b v="0"/>
    <n v="-0.98144480429463388"/>
    <b v="0"/>
    <n v="1529247"/>
    <x v="0"/>
    <n v="28"/>
  </r>
  <r>
    <n v="3687"/>
    <s v="HOMBRE"/>
    <n v="200000"/>
    <s v="ASALARIADO"/>
    <s v="SECTOR PRIVADO"/>
    <s v="SI"/>
    <s v="NO"/>
    <x v="1"/>
    <n v="34"/>
    <n v="-0.56415897429154949"/>
    <b v="0"/>
    <n v="-0.55799282383180893"/>
    <b v="0"/>
    <n v="200000"/>
    <x v="0"/>
    <n v="34"/>
  </r>
  <r>
    <n v="3688"/>
    <s v="MUJER"/>
    <n v="1203138"/>
    <s v="ASALARIADO"/>
    <s v="SECTOR PUBLICO"/>
    <s v="SI"/>
    <s v="NO"/>
    <x v="1"/>
    <n v="37"/>
    <n v="0.67275225747566469"/>
    <b v="0"/>
    <n v="-0.3462668336003964"/>
    <b v="0"/>
    <n v="1203138"/>
    <x v="0"/>
    <n v="37"/>
  </r>
  <r>
    <n v="3689"/>
    <s v="MUJER"/>
    <n v="179772"/>
    <s v="ASALARIADO"/>
    <s v="SECTOR PRIVADO"/>
    <s v="SI"/>
    <s v="NO"/>
    <x v="0"/>
    <n v="36"/>
    <n v="-0.58910094677807401"/>
    <b v="0"/>
    <n v="-0.41684216367753391"/>
    <b v="0"/>
    <n v="179772"/>
    <x v="0"/>
    <n v="36"/>
  </r>
  <r>
    <n v="3690"/>
    <s v="HOMBRE"/>
    <n v="1159222.2"/>
    <s v="ASALARIADO"/>
    <s v="SECTOR PUBLICO"/>
    <s v="SI"/>
    <s v="NO"/>
    <x v="0"/>
    <n v="58"/>
    <n v="0.61860223397735969"/>
    <b v="0"/>
    <n v="1.1358150980194912"/>
    <b v="0"/>
    <n v="1159222.2"/>
    <x v="0"/>
    <n v="58"/>
  </r>
  <r>
    <n v="3691"/>
    <s v="HOMBRE"/>
    <n v="960405.5"/>
    <s v="ASALARIADO"/>
    <s v="SECTOR PRIVADO"/>
    <s v="SI"/>
    <s v="NO"/>
    <x v="0"/>
    <n v="50"/>
    <n v="0.37345290328418224"/>
    <b v="0"/>
    <n v="0.57121245740239113"/>
    <b v="0"/>
    <n v="960405.5"/>
    <x v="0"/>
    <n v="50"/>
  </r>
  <r>
    <n v="3692"/>
    <s v="MUJER"/>
    <n v="297046"/>
    <s v="ASEGURADO VOLUNTARIO"/>
    <s v="SECTOR PRIVADO"/>
    <s v="SI"/>
    <s v="NO"/>
    <x v="0"/>
    <n v="52"/>
    <n v="-0.44449718558642509"/>
    <b v="0"/>
    <n v="0.71236311755666615"/>
    <b v="0"/>
    <n v="297046"/>
    <x v="2"/>
    <n v="52"/>
  </r>
  <r>
    <n v="3693"/>
    <s v="HOMBRE"/>
    <n v="297046"/>
    <s v="TRABAJADOR INDEPENDIENTE"/>
    <s v="SECTOR PRIVADO"/>
    <s v="SI"/>
    <s v="NO"/>
    <x v="1"/>
    <n v="33"/>
    <n v="-0.44449718558642509"/>
    <b v="0"/>
    <n v="-0.62856815390894638"/>
    <b v="0"/>
    <n v="297046"/>
    <x v="3"/>
    <n v="33"/>
  </r>
  <r>
    <n v="3694"/>
    <s v="HOMBRE"/>
    <n v="653778.43000000005"/>
    <s v="ASALARIADO"/>
    <s v="SECTOR PRIVADO"/>
    <s v="SI"/>
    <s v="NO"/>
    <x v="0"/>
    <n v="40"/>
    <n v="-4.631135847893029E-3"/>
    <b v="0"/>
    <n v="-0.13454084336898386"/>
    <b v="0"/>
    <n v="653778.43000000005"/>
    <x v="0"/>
    <n v="40"/>
  </r>
  <r>
    <n v="3695"/>
    <s v="HOMBRE"/>
    <n v="538863.51"/>
    <s v="ASALARIADO"/>
    <s v="SECTOR PRIVADO"/>
    <s v="SI"/>
    <s v="NO"/>
    <x v="0"/>
    <n v="21"/>
    <n v="-0.14632605244524147"/>
    <b v="0"/>
    <n v="-1.4754721148345964"/>
    <b v="0"/>
    <n v="538863.51"/>
    <x v="0"/>
    <n v="21"/>
  </r>
  <r>
    <n v="3696"/>
    <s v="HOMBRE"/>
    <n v="499125"/>
    <s v="ASALARIADO"/>
    <s v="SECTOR PRIVADO"/>
    <s v="SI"/>
    <s v="NO"/>
    <x v="1"/>
    <n v="47"/>
    <n v="-0.19532530215235433"/>
    <b v="0"/>
    <n v="0.35948646717097865"/>
    <b v="0"/>
    <n v="499125"/>
    <x v="0"/>
    <n v="47"/>
  </r>
  <r>
    <n v="3697"/>
    <s v="MUJER"/>
    <n v="359544.27"/>
    <s v="CONVENIOS ESPECIALES DE ASEGURADOS VOLUNTARIOS"/>
    <s v="SECTOR PRIVADO"/>
    <s v="SI"/>
    <s v="SI"/>
    <x v="0"/>
    <n v="47"/>
    <n v="-0.36743419711522773"/>
    <b v="0"/>
    <n v="0.35948646717097865"/>
    <b v="0"/>
    <n v="359544.27"/>
    <x v="5"/>
    <n v="47"/>
  </r>
  <r>
    <n v="3698"/>
    <s v="MUJER"/>
    <n v="960815.8"/>
    <s v="ASALARIADO"/>
    <s v="SECTOR PUBLICO"/>
    <s v="SI"/>
    <s v="NO"/>
    <x v="0"/>
    <n v="54"/>
    <n v="0.37395882039468364"/>
    <b v="0"/>
    <n v="0.85351377771094117"/>
    <b v="0"/>
    <n v="960815.8"/>
    <x v="0"/>
    <n v="54"/>
  </r>
  <r>
    <n v="3699"/>
    <s v="MUJER"/>
    <n v="445641"/>
    <s v="ASALARIADO"/>
    <s v="SECTOR PUBLICO"/>
    <s v="SI"/>
    <s v="NO"/>
    <x v="1"/>
    <n v="41"/>
    <n v="-0.26127331759971817"/>
    <b v="0"/>
    <n v="-6.3965513291846368E-2"/>
    <b v="0"/>
    <n v="445641"/>
    <x v="0"/>
    <n v="41"/>
  </r>
  <r>
    <n v="3700"/>
    <s v="HOMBRE"/>
    <n v="255659"/>
    <s v="ASALARIADO"/>
    <s v="SECTOR PRIVADO"/>
    <s v="SI"/>
    <s v="SI"/>
    <x v="0"/>
    <n v="23"/>
    <n v="-0.4955290926113306"/>
    <b v="0"/>
    <n v="-1.3343214546803215"/>
    <b v="0"/>
    <n v="255659"/>
    <x v="0"/>
    <n v="23"/>
  </r>
  <r>
    <n v="3701"/>
    <s v="HOMBRE"/>
    <n v="2615121.75"/>
    <s v="ASALARIADO"/>
    <s v="SECTOR PUBLICO"/>
    <s v="SI"/>
    <s v="NO"/>
    <x v="0"/>
    <n v="56"/>
    <n v="2.4137874484940394"/>
    <b v="1"/>
    <n v="0.99466443786521619"/>
    <b v="0"/>
    <n v="2615121.75"/>
    <x v="0"/>
    <n v="56"/>
  </r>
  <r>
    <n v="3702"/>
    <s v="HOMBRE"/>
    <n v="94480"/>
    <s v="ASALARIADO"/>
    <s v="SECTOR PRIVADO"/>
    <s v="SI"/>
    <s v="NO"/>
    <x v="0"/>
    <n v="54"/>
    <n v="-0.69426956044826615"/>
    <b v="0"/>
    <n v="0.85351377771094117"/>
    <b v="0"/>
    <n v="94480"/>
    <x v="0"/>
    <n v="54"/>
  </r>
  <r>
    <n v="3703"/>
    <s v="HOMBRE"/>
    <n v="411667"/>
    <s v="ASALARIADO"/>
    <s v="SECTOR PRIVADO"/>
    <s v="SI"/>
    <s v="NO"/>
    <x v="0"/>
    <n v="21"/>
    <n v="-0.30316468467788621"/>
    <b v="0"/>
    <n v="-1.4754721148345964"/>
    <b v="0"/>
    <n v="411667"/>
    <x v="0"/>
    <n v="21"/>
  </r>
  <r>
    <n v="3704"/>
    <s v="HOMBRE"/>
    <n v="101489"/>
    <s v="ASALARIADO"/>
    <s v="SECTOR PRIVADO"/>
    <s v="SI"/>
    <s v="NO"/>
    <x v="0"/>
    <n v="37"/>
    <n v="-0.68562716944776925"/>
    <b v="0"/>
    <n v="-0.3462668336003964"/>
    <b v="0"/>
    <n v="101489"/>
    <x v="0"/>
    <n v="37"/>
  </r>
  <r>
    <n v="3705"/>
    <s v="HOMBRE"/>
    <n v="1017560.5"/>
    <s v="ASALARIADO"/>
    <s v="SECTOR PUBLICO"/>
    <s v="SI"/>
    <s v="NO"/>
    <x v="0"/>
    <n v="60"/>
    <n v="0.44392741571582689"/>
    <b v="0"/>
    <n v="1.2769657581737661"/>
    <b v="0"/>
    <n v="1017560.5"/>
    <x v="0"/>
    <n v="60"/>
  </r>
  <r>
    <n v="3706"/>
    <s v="HOMBRE"/>
    <n v="753064"/>
    <s v="ASALARIADO"/>
    <s v="SECTOR PUBLICO"/>
    <s v="SI"/>
    <s v="NO"/>
    <x v="1"/>
    <n v="53"/>
    <n v="0.11779213660854856"/>
    <b v="0"/>
    <n v="0.78293844763380371"/>
    <b v="0"/>
    <n v="753064"/>
    <x v="0"/>
    <n v="53"/>
  </r>
  <r>
    <n v="3707"/>
    <s v="HOMBRE"/>
    <n v="495975"/>
    <s v="TRABAJADOR INDEPENDIENTE"/>
    <s v="SECTOR PRIVADO"/>
    <s v="SI"/>
    <s v="NO"/>
    <x v="1"/>
    <n v="33"/>
    <n v="-0.19920938428269605"/>
    <b v="0"/>
    <n v="-0.62856815390894638"/>
    <b v="0"/>
    <n v="495975"/>
    <x v="3"/>
    <n v="33"/>
  </r>
  <r>
    <n v="3708"/>
    <s v="MUJER"/>
    <n v="639148"/>
    <s v="TRABAJADOR INDEPENDIENTE"/>
    <s v="SECTOR PRIVADO"/>
    <s v="SI"/>
    <s v="NO"/>
    <x v="1"/>
    <n v="84"/>
    <n v="-2.267106972796144E-2"/>
    <b v="0"/>
    <n v="2.9707736800250664"/>
    <b v="1"/>
    <n v="639148"/>
    <x v="3"/>
    <n v="84"/>
  </r>
  <r>
    <n v="3709"/>
    <s v="MUJER"/>
    <n v="1821145"/>
    <s v="ASALARIADO"/>
    <s v="SECTOR PUBLICO"/>
    <s v="SI"/>
    <s v="NO"/>
    <x v="1"/>
    <n v="59"/>
    <n v="1.4347808114839475"/>
    <b v="0"/>
    <n v="1.2063904280966287"/>
    <b v="0"/>
    <n v="1821145"/>
    <x v="0"/>
    <n v="59"/>
  </r>
  <r>
    <n v="3710"/>
    <s v="HOMBRE"/>
    <n v="325000"/>
    <s v="ASALARIADO"/>
    <s v="SECTOR PRIVADO"/>
    <s v="SI"/>
    <s v="NO"/>
    <x v="0"/>
    <n v="38"/>
    <n v="-0.41002873102402121"/>
    <b v="0"/>
    <n v="-0.27569150352325889"/>
    <b v="0"/>
    <n v="325000"/>
    <x v="0"/>
    <n v="38"/>
  </r>
  <r>
    <n v="3711"/>
    <s v="HOMBRE"/>
    <n v="278030"/>
    <s v="CONVENIOS ESPECIALES DE TRABAJADORES INDEPENDIENTES"/>
    <s v="SECTOR PRIVADO"/>
    <s v="SI"/>
    <s v="NO"/>
    <x v="0"/>
    <n v="49"/>
    <n v="-0.46794471123422759"/>
    <b v="0"/>
    <n v="0.50063712732525367"/>
    <b v="0"/>
    <n v="278030"/>
    <x v="4"/>
    <n v="49"/>
  </r>
  <r>
    <n v="3712"/>
    <s v="HOMBRE"/>
    <n v="979107.34"/>
    <s v="ASALARIADO"/>
    <s v="SECTOR PRIVADO"/>
    <s v="SI"/>
    <s v="NO"/>
    <x v="0"/>
    <n v="53"/>
    <n v="0.39651305647418533"/>
    <b v="0"/>
    <n v="0.78293844763380371"/>
    <b v="0"/>
    <n v="979107.34"/>
    <x v="0"/>
    <n v="53"/>
  </r>
  <r>
    <n v="3713"/>
    <s v="HOMBRE"/>
    <n v="297046"/>
    <s v="TRABAJADOR INDEPENDIENTE"/>
    <s v="SECTOR PRIVADO"/>
    <s v="SI"/>
    <s v="NO"/>
    <x v="0"/>
    <n v="39"/>
    <n v="-0.44449718558642509"/>
    <b v="0"/>
    <n v="-0.20511617344612137"/>
    <b v="0"/>
    <n v="297046"/>
    <x v="3"/>
    <n v="39"/>
  </r>
  <r>
    <n v="3714"/>
    <s v="MUJER"/>
    <n v="330278"/>
    <s v="ASALARIADO"/>
    <s v="SECTOR PRIVADO"/>
    <s v="SI"/>
    <s v="NO"/>
    <x v="0"/>
    <n v="40"/>
    <n v="-0.40352073563229307"/>
    <b v="0"/>
    <n v="-0.13454084336898386"/>
    <b v="0"/>
    <n v="330278"/>
    <x v="0"/>
    <n v="40"/>
  </r>
  <r>
    <n v="3715"/>
    <s v="HOMBRE"/>
    <n v="476355"/>
    <s v="ASALARIADO"/>
    <s v="SECTOR PRIVADO"/>
    <s v="SI"/>
    <s v="NO"/>
    <x v="0"/>
    <n v="48"/>
    <n v="-0.22340166726596727"/>
    <b v="0"/>
    <n v="0.43006179724811616"/>
    <b v="0"/>
    <n v="476355"/>
    <x v="0"/>
    <n v="48"/>
  </r>
  <r>
    <n v="3716"/>
    <s v="HOMBRE"/>
    <n v="420000"/>
    <s v="ASALARIADO"/>
    <s v="SECTOR PRIVADO"/>
    <s v="SI"/>
    <s v="NO"/>
    <x v="0"/>
    <n v="29"/>
    <n v="-0.29288974614069974"/>
    <b v="0"/>
    <n v="-0.91086947421749642"/>
    <b v="0"/>
    <n v="420000"/>
    <x v="0"/>
    <n v="29"/>
  </r>
  <r>
    <n v="3717"/>
    <s v="MUJER"/>
    <n v="1333402"/>
    <s v="ASALARIADO"/>
    <s v="SECTOR PUBLICO"/>
    <s v="SI"/>
    <s v="NO"/>
    <x v="0"/>
    <n v="39"/>
    <n v="0.83337323354767512"/>
    <b v="0"/>
    <n v="-0.20511617344612137"/>
    <b v="0"/>
    <n v="1333402"/>
    <x v="0"/>
    <n v="39"/>
  </r>
  <r>
    <n v="3718"/>
    <s v="HOMBRE"/>
    <n v="356657"/>
    <s v="ASEGURADO VOLUNTARIO"/>
    <s v="SECTOR PRIVADO"/>
    <s v="SI"/>
    <s v="NO"/>
    <x v="1"/>
    <n v="61"/>
    <n v="-0.37099432213506006"/>
    <b v="0"/>
    <n v="1.3475410882509038"/>
    <b v="0"/>
    <n v="356657"/>
    <x v="2"/>
    <n v="61"/>
  </r>
  <r>
    <n v="3719"/>
    <s v="MUJER"/>
    <n v="297046"/>
    <s v="ASEGURADO VOLUNTARIO"/>
    <s v="SECTOR PRIVADO"/>
    <s v="SI"/>
    <s v="SI"/>
    <x v="0"/>
    <n v="31"/>
    <n v="-0.44449718558642509"/>
    <b v="0"/>
    <n v="-0.7697188140632214"/>
    <b v="0"/>
    <n v="297046"/>
    <x v="2"/>
    <n v="31"/>
  </r>
  <r>
    <n v="3720"/>
    <s v="HOMBRE"/>
    <n v="239421"/>
    <s v="ASALARIADO"/>
    <s v="SECTOR PRIVADO"/>
    <s v="SI"/>
    <s v="SI"/>
    <x v="0"/>
    <n v="22"/>
    <n v="-0.51555122773275563"/>
    <b v="0"/>
    <n v="-1.4048967847574589"/>
    <b v="0"/>
    <n v="239421"/>
    <x v="0"/>
    <n v="22"/>
  </r>
  <r>
    <n v="3721"/>
    <s v="HOMBRE"/>
    <n v="202396.55"/>
    <s v="ASALARIADO"/>
    <s v="SECTOR PRIVADO"/>
    <s v="SI"/>
    <s v="NO"/>
    <x v="0"/>
    <n v="36"/>
    <n v="-0.56120392761552718"/>
    <b v="0"/>
    <n v="-0.41684216367753391"/>
    <b v="0"/>
    <n v="202396.55"/>
    <x v="0"/>
    <n v="36"/>
  </r>
  <r>
    <n v="3722"/>
    <s v="HOMBRE"/>
    <n v="260000"/>
    <s v="ASALARIADO"/>
    <s v="SECTOR PRIVADO"/>
    <s v="SI"/>
    <s v="NO"/>
    <x v="1"/>
    <n v="37"/>
    <n v="-0.49017645752313588"/>
    <b v="0"/>
    <n v="-0.3462668336003964"/>
    <b v="0"/>
    <n v="260000"/>
    <x v="0"/>
    <n v="37"/>
  </r>
  <r>
    <n v="3723"/>
    <s v="MUJER"/>
    <n v="858032.05"/>
    <s v="ASALARIADO"/>
    <s v="SECTOR PUBLICO"/>
    <s v="SI"/>
    <s v="NO"/>
    <x v="0"/>
    <n v="53"/>
    <n v="0.24722214526309319"/>
    <b v="0"/>
    <n v="0.78293844763380371"/>
    <b v="0"/>
    <n v="858032.05"/>
    <x v="0"/>
    <n v="53"/>
  </r>
  <r>
    <n v="3724"/>
    <s v="MUJER"/>
    <n v="2036556.25"/>
    <s v="ASALARIADO"/>
    <s v="SECTOR PRIVADO"/>
    <s v="SI"/>
    <s v="NO"/>
    <x v="0"/>
    <n v="37"/>
    <n v="1.7003919184044463"/>
    <b v="0"/>
    <n v="-0.3462668336003964"/>
    <b v="0"/>
    <n v="2036556.25"/>
    <x v="0"/>
    <n v="37"/>
  </r>
  <r>
    <n v="3725"/>
    <s v="HOMBRE"/>
    <n v="454518"/>
    <s v="ASALARIADO"/>
    <s v="SECTOR PRIVADO"/>
    <s v="SI"/>
    <s v="NO"/>
    <x v="0"/>
    <n v="35"/>
    <n v="-0.25032760424383138"/>
    <b v="0"/>
    <n v="-0.48741749375467142"/>
    <b v="0"/>
    <n v="454518"/>
    <x v="0"/>
    <n v="35"/>
  </r>
  <r>
    <n v="3726"/>
    <s v="HOMBRE"/>
    <n v="459616.28"/>
    <s v="ASALARIADO"/>
    <s v="SECTOR PRIVADO"/>
    <s v="SI"/>
    <s v="NO"/>
    <x v="0"/>
    <n v="28"/>
    <n v="-0.24404121115066357"/>
    <b v="0"/>
    <n v="-0.98144480429463388"/>
    <b v="0"/>
    <n v="459616.28"/>
    <x v="0"/>
    <n v="28"/>
  </r>
  <r>
    <n v="3727"/>
    <s v="HOMBRE"/>
    <n v="299744"/>
    <s v="TRABAJADOR INDEPENDIENTE"/>
    <s v="SECTOR PRIVADO"/>
    <s v="SI"/>
    <s v="NO"/>
    <x v="0"/>
    <n v="40"/>
    <n v="-0.44117043841573877"/>
    <b v="0"/>
    <n v="-0.13454084336898386"/>
    <b v="0"/>
    <n v="299744"/>
    <x v="3"/>
    <n v="40"/>
  </r>
  <r>
    <n v="3728"/>
    <s v="HOMBRE"/>
    <n v="2590373.15"/>
    <s v="ASALARIADO"/>
    <s v="SECTOR PUBLICO"/>
    <s v="SI"/>
    <s v="NO"/>
    <x v="0"/>
    <n v="56"/>
    <n v="2.3832713865857933"/>
    <b v="1"/>
    <n v="0.99466443786521619"/>
    <b v="0"/>
    <n v="2590373.15"/>
    <x v="0"/>
    <n v="56"/>
  </r>
  <r>
    <n v="3729"/>
    <s v="HOMBRE"/>
    <n v="551468.9"/>
    <s v="ASALARIADO"/>
    <s v="SECTOR PRIVADO"/>
    <s v="SI"/>
    <s v="NO"/>
    <x v="0"/>
    <n v="38"/>
    <n v="-0.13078307782778492"/>
    <b v="0"/>
    <n v="-0.27569150352325889"/>
    <b v="0"/>
    <n v="551468.9"/>
    <x v="0"/>
    <n v="38"/>
  </r>
  <r>
    <n v="3730"/>
    <s v="HOMBRE"/>
    <n v="550000"/>
    <s v="ASALARIADO"/>
    <s v="SECTOR PRIVADO"/>
    <s v="SI"/>
    <s v="NO"/>
    <x v="0"/>
    <n v="58"/>
    <n v="-0.13259429314247032"/>
    <b v="0"/>
    <n v="1.1358150980194912"/>
    <b v="0"/>
    <n v="550000"/>
    <x v="0"/>
    <n v="58"/>
  </r>
  <r>
    <n v="3731"/>
    <s v="HOMBRE"/>
    <n v="1182929.8700000001"/>
    <s v="ASALARIADO"/>
    <s v="SECTOR PRIVADO"/>
    <s v="SI"/>
    <s v="NO"/>
    <x v="0"/>
    <n v="32"/>
    <n v="0.6478347855326102"/>
    <b v="0"/>
    <n v="-0.69914348398608395"/>
    <b v="0"/>
    <n v="1182929.8700000001"/>
    <x v="0"/>
    <n v="32"/>
  </r>
  <r>
    <n v="3732"/>
    <s v="HOMBRE"/>
    <n v="728454.02"/>
    <s v="ASALARIADO"/>
    <s v="SECTOR PRIVADO"/>
    <s v="SI"/>
    <s v="NO"/>
    <x v="0"/>
    <n v="35"/>
    <n v="8.7446998974876539E-2"/>
    <b v="0"/>
    <n v="-0.48741749375467142"/>
    <b v="0"/>
    <n v="728454.02"/>
    <x v="0"/>
    <n v="35"/>
  </r>
  <r>
    <n v="3733"/>
    <s v="HOMBRE"/>
    <n v="533333.32999999996"/>
    <s v="ASALARIADO"/>
    <s v="SECTOR PRIVADO"/>
    <s v="SI"/>
    <s v="NO"/>
    <x v="0"/>
    <n v="27"/>
    <n v="-0.1531449963549473"/>
    <b v="0"/>
    <n v="-1.0520201343717714"/>
    <b v="0"/>
    <n v="533333.32999999996"/>
    <x v="0"/>
    <n v="27"/>
  </r>
  <r>
    <n v="3734"/>
    <s v="MUJER"/>
    <n v="319879"/>
    <s v="ASALARIADO"/>
    <s v="SECTOR PUBLICO"/>
    <s v="SI"/>
    <s v="NO"/>
    <x v="1"/>
    <n v="54"/>
    <n v="-0.41634313883020529"/>
    <b v="0"/>
    <n v="0.85351377771094117"/>
    <b v="0"/>
    <n v="319879"/>
    <x v="0"/>
    <n v="54"/>
  </r>
  <r>
    <n v="3735"/>
    <s v="HOMBRE"/>
    <n v="32956"/>
    <s v="ASALARIADO"/>
    <s v="SECTOR PRIVADO"/>
    <s v="SI"/>
    <s v="NO"/>
    <x v="0"/>
    <n v="22"/>
    <n v="-0.77013123314259735"/>
    <b v="0"/>
    <n v="-1.4048967847574589"/>
    <b v="0"/>
    <n v="32956"/>
    <x v="0"/>
    <n v="22"/>
  </r>
  <r>
    <n v="3736"/>
    <s v="HOMBRE"/>
    <n v="450000"/>
    <s v="ASALARIADO"/>
    <s v="SECTOR PRIVADO"/>
    <s v="SI"/>
    <s v="NO"/>
    <x v="0"/>
    <n v="24"/>
    <n v="-0.25589848775649293"/>
    <b v="0"/>
    <n v="-1.263746124603184"/>
    <b v="0"/>
    <n v="450000"/>
    <x v="0"/>
    <n v="24"/>
  </r>
  <r>
    <n v="3737"/>
    <s v="MUJER"/>
    <n v="682607.23"/>
    <s v="ASALARIADO"/>
    <s v="SECTOR PRIVADO"/>
    <s v="SI"/>
    <s v="NO"/>
    <x v="1"/>
    <n v="28"/>
    <n v="3.0915983808994237E-2"/>
    <b v="0"/>
    <n v="-0.98144480429463388"/>
    <b v="0"/>
    <n v="682607.23"/>
    <x v="0"/>
    <n v="28"/>
  </r>
  <r>
    <n v="3738"/>
    <s v="MUJER"/>
    <n v="1326562"/>
    <s v="PENSIONADOS EN SU PROPIO SISTEMA"/>
    <s v="SECTOR PUBLICO"/>
    <s v="SI"/>
    <s v="NO"/>
    <x v="0"/>
    <n v="59"/>
    <n v="0.824939226636076"/>
    <b v="0"/>
    <n v="1.2063904280966287"/>
    <b v="0"/>
    <n v="1326562"/>
    <x v="1"/>
    <n v="59"/>
  </r>
  <r>
    <n v="3739"/>
    <s v="HOMBRE"/>
    <n v="195000"/>
    <s v="ASALARIADO"/>
    <s v="SECTOR PRIVADO"/>
    <s v="SI"/>
    <s v="NO"/>
    <x v="0"/>
    <n v="28"/>
    <n v="-0.5703241840222506"/>
    <b v="0"/>
    <n v="-0.98144480429463388"/>
    <b v="0"/>
    <n v="195000"/>
    <x v="0"/>
    <n v="28"/>
  </r>
  <r>
    <n v="3740"/>
    <s v="MUJER"/>
    <n v="297046"/>
    <s v="TRABAJADOR INDEPENDIENTE"/>
    <s v="SECTOR PRIVADO"/>
    <s v="SI"/>
    <s v="NO"/>
    <x v="0"/>
    <n v="47"/>
    <n v="-0.44449718558642509"/>
    <b v="0"/>
    <n v="0.35948646717097865"/>
    <b v="0"/>
    <n v="297046"/>
    <x v="3"/>
    <n v="47"/>
  </r>
  <r>
    <n v="3741"/>
    <s v="HOMBRE"/>
    <n v="840549"/>
    <s v="ASALARIADO"/>
    <s v="SECTOR PUBLICO"/>
    <s v="SI"/>
    <s v="NO"/>
    <x v="0"/>
    <n v="54"/>
    <n v="0.22566481126662624"/>
    <b v="0"/>
    <n v="0.85351377771094117"/>
    <b v="0"/>
    <n v="840549"/>
    <x v="0"/>
    <n v="54"/>
  </r>
  <r>
    <n v="3742"/>
    <s v="MUJER"/>
    <n v="1343265.5"/>
    <s v="ASALARIADO"/>
    <s v="SECTOR PUBLICO"/>
    <s v="SI"/>
    <s v="NO"/>
    <x v="0"/>
    <n v="40"/>
    <n v="0.84553534278342923"/>
    <b v="0"/>
    <n v="-0.13454084336898386"/>
    <b v="0"/>
    <n v="1343265.5"/>
    <x v="0"/>
    <n v="40"/>
  </r>
  <r>
    <n v="3743"/>
    <s v="HOMBRE"/>
    <n v="600000"/>
    <s v="ASALARIADO"/>
    <s v="SECTOR PRIVADO"/>
    <s v="SI"/>
    <s v="NO"/>
    <x v="0"/>
    <n v="53"/>
    <n v="-7.0942195835459007E-2"/>
    <b v="0"/>
    <n v="0.78293844763380371"/>
    <b v="0"/>
    <n v="600000"/>
    <x v="0"/>
    <n v="53"/>
  </r>
  <r>
    <n v="3744"/>
    <s v="HOMBRE"/>
    <n v="795414"/>
    <s v="ASALARIADO"/>
    <s v="SECTOR PRIVADO"/>
    <s v="SI"/>
    <s v="NO"/>
    <x v="0"/>
    <n v="22"/>
    <n v="0.17001146302758713"/>
    <b v="0"/>
    <n v="-1.4048967847574589"/>
    <b v="0"/>
    <n v="795414"/>
    <x v="0"/>
    <n v="22"/>
  </r>
  <r>
    <n v="3745"/>
    <s v="MUJER"/>
    <n v="359545"/>
    <s v="ASALARIADO"/>
    <s v="SECTOR PRIVADO"/>
    <s v="SI"/>
    <s v="NO"/>
    <x v="0"/>
    <n v="30"/>
    <n v="-0.36743329699460708"/>
    <b v="0"/>
    <n v="-0.84029414414035897"/>
    <b v="0"/>
    <n v="359545"/>
    <x v="0"/>
    <n v="30"/>
  </r>
  <r>
    <n v="3746"/>
    <s v="MUJER"/>
    <n v="351185"/>
    <s v="ASALARIADO"/>
    <s v="SECTOR PRIVADO"/>
    <s v="SI"/>
    <s v="NO"/>
    <x v="0"/>
    <n v="50"/>
    <n v="-0.37774152766433938"/>
    <b v="0"/>
    <n v="0.57121245740239113"/>
    <b v="0"/>
    <n v="351185"/>
    <x v="0"/>
    <n v="50"/>
  </r>
  <r>
    <n v="3747"/>
    <s v="HOMBRE"/>
    <n v="395218.86"/>
    <s v="ASALARIADO"/>
    <s v="SECTOR PRIVADO"/>
    <s v="SI"/>
    <s v="NO"/>
    <x v="0"/>
    <n v="20"/>
    <n v="-0.32344593123387316"/>
    <b v="0"/>
    <n v="-1.5460474449117341"/>
    <b v="0"/>
    <n v="395218.86"/>
    <x v="0"/>
    <n v="20"/>
  </r>
  <r>
    <n v="3748"/>
    <s v="HOMBRE"/>
    <n v="241119"/>
    <s v="ASALARIADO"/>
    <s v="SECTOR PRIVADO"/>
    <s v="SI"/>
    <s v="NO"/>
    <x v="0"/>
    <n v="47"/>
    <n v="-0.51345752250820953"/>
    <b v="0"/>
    <n v="0.35948646717097865"/>
    <b v="0"/>
    <n v="241119"/>
    <x v="0"/>
    <n v="47"/>
  </r>
  <r>
    <n v="3749"/>
    <s v="HOMBRE"/>
    <n v="445567"/>
    <s v="TRABAJADOR INDEPENDIENTE"/>
    <s v="SECTOR PRIVADO"/>
    <s v="SI"/>
    <s v="NO"/>
    <x v="1"/>
    <n v="50"/>
    <n v="-0.26136456270373254"/>
    <b v="0"/>
    <n v="0.57121245740239113"/>
    <b v="0"/>
    <n v="445567"/>
    <x v="3"/>
    <n v="50"/>
  </r>
  <r>
    <n v="3750"/>
    <s v="HOMBRE"/>
    <n v="1116779.8400000001"/>
    <s v="ASALARIADO"/>
    <s v="SECTOR PRIVADO"/>
    <s v="SI"/>
    <s v="NO"/>
    <x v="0"/>
    <n v="42"/>
    <n v="0.56626902380417576"/>
    <b v="0"/>
    <n v="6.6098167852911317E-3"/>
    <b v="0"/>
    <n v="1116779.8400000001"/>
    <x v="0"/>
    <n v="42"/>
  </r>
  <r>
    <n v="3751"/>
    <s v="HOMBRE"/>
    <n v="499958.33"/>
    <s v="ASALARIADO"/>
    <s v="SECTOR PRIVADO"/>
    <s v="SI"/>
    <s v="NO"/>
    <x v="0"/>
    <n v="27"/>
    <n v="-0.19429777130737727"/>
    <b v="0"/>
    <n v="-1.0520201343717714"/>
    <b v="0"/>
    <n v="499958.33"/>
    <x v="0"/>
    <n v="27"/>
  </r>
  <r>
    <n v="3752"/>
    <s v="MUJER"/>
    <n v="250000"/>
    <s v="ASALARIADO"/>
    <s v="SECTOR PRIVADO"/>
    <s v="SI"/>
    <s v="NO"/>
    <x v="0"/>
    <n v="29"/>
    <n v="-0.50250687698453811"/>
    <b v="0"/>
    <n v="-0.91086947421749642"/>
    <b v="0"/>
    <n v="250000"/>
    <x v="0"/>
    <n v="29"/>
  </r>
  <r>
    <n v="3753"/>
    <s v="HOMBRE"/>
    <n v="314424"/>
    <s v="ASALARIADO"/>
    <s v="SECTOR PRIVADO"/>
    <s v="SI"/>
    <s v="NO"/>
    <x v="0"/>
    <n v="24"/>
    <n v="-0.4230693826464002"/>
    <b v="0"/>
    <n v="-1.263746124603184"/>
    <b v="0"/>
    <n v="314424"/>
    <x v="0"/>
    <n v="24"/>
  </r>
  <r>
    <n v="3754"/>
    <s v="MUJER"/>
    <n v="367892"/>
    <s v="ASALARIADO"/>
    <s v="SECTOR PUBLICO"/>
    <s v="SI"/>
    <s v="NO"/>
    <x v="1"/>
    <n v="43"/>
    <n v="-0.35714109587017462"/>
    <b v="0"/>
    <n v="7.7185146862428639E-2"/>
    <b v="0"/>
    <n v="367892"/>
    <x v="0"/>
    <n v="43"/>
  </r>
  <r>
    <n v="3755"/>
    <s v="HOMBRE"/>
    <n v="361180.29"/>
    <s v="ASALARIADO"/>
    <s v="SECTOR PUBLICO"/>
    <s v="SI"/>
    <s v="NO"/>
    <x v="0"/>
    <n v="28"/>
    <n v="-0.36541691583050345"/>
    <b v="0"/>
    <n v="-0.98144480429463388"/>
    <b v="0"/>
    <n v="361180.29"/>
    <x v="0"/>
    <n v="28"/>
  </r>
  <r>
    <n v="3756"/>
    <s v="HOMBRE"/>
    <n v="330000"/>
    <s v="ASALARIADO"/>
    <s v="SECTOR PRIVADO"/>
    <s v="SI"/>
    <s v="NO"/>
    <x v="0"/>
    <n v="33"/>
    <n v="-0.40386352129332009"/>
    <b v="0"/>
    <n v="-0.62856815390894638"/>
    <b v="0"/>
    <n v="330000"/>
    <x v="0"/>
    <n v="33"/>
  </r>
  <r>
    <n v="3757"/>
    <s v="MUJER"/>
    <n v="359544.27"/>
    <s v="CONVENIOS ESPECIALES DE ASEGURADOS VOLUNTARIOS"/>
    <s v="SECTOR PRIVADO"/>
    <s v="SI"/>
    <s v="SI"/>
    <x v="0"/>
    <n v="40"/>
    <n v="-0.36743419711522773"/>
    <b v="0"/>
    <n v="-0.13454084336898386"/>
    <b v="0"/>
    <n v="359544.27"/>
    <x v="5"/>
    <n v="40"/>
  </r>
  <r>
    <n v="3758"/>
    <s v="MUJER"/>
    <n v="204800"/>
    <s v="ASALARIADO"/>
    <s v="SECTOR PRIVADO"/>
    <s v="SI"/>
    <s v="NO"/>
    <x v="1"/>
    <n v="31"/>
    <n v="-0.55824037295007634"/>
    <b v="0"/>
    <n v="-0.7697188140632214"/>
    <b v="0"/>
    <n v="204800"/>
    <x v="0"/>
    <n v="31"/>
  </r>
  <r>
    <n v="3759"/>
    <s v="HOMBRE"/>
    <n v="553159.81000000006"/>
    <s v="ASALARIADO"/>
    <s v="SECTOR PRIVADO"/>
    <s v="SI"/>
    <s v="NO"/>
    <x v="0"/>
    <n v="21"/>
    <n v="-0.1286981148706369"/>
    <b v="0"/>
    <n v="-1.4754721148345964"/>
    <b v="0"/>
    <n v="553159.81000000006"/>
    <x v="0"/>
    <n v="21"/>
  </r>
  <r>
    <n v="3760"/>
    <s v="HOMBRE"/>
    <n v="370000"/>
    <s v="ASALARIADO"/>
    <s v="SECTOR PRIVADO"/>
    <s v="SI"/>
    <s v="NO"/>
    <x v="0"/>
    <n v="21"/>
    <n v="-0.354541843447711"/>
    <b v="0"/>
    <n v="-1.4754721148345964"/>
    <b v="0"/>
    <n v="370000"/>
    <x v="0"/>
    <n v="21"/>
  </r>
  <r>
    <n v="3761"/>
    <s v="MUJER"/>
    <n v="640745.43999999994"/>
    <s v="ASALARIADO"/>
    <s v="SECTOR PRIVADO"/>
    <s v="SI"/>
    <s v="NO"/>
    <x v="0"/>
    <n v="43"/>
    <n v="-2.0701359201519266E-2"/>
    <b v="0"/>
    <n v="7.7185146862428639E-2"/>
    <b v="0"/>
    <n v="640745.43999999994"/>
    <x v="0"/>
    <n v="43"/>
  </r>
  <r>
    <n v="3762"/>
    <s v="HOMBRE"/>
    <n v="3081665"/>
    <s v="ASALARIADO"/>
    <s v="SECTOR PUBLICO"/>
    <s v="SI"/>
    <s v="NO"/>
    <x v="0"/>
    <n v="52"/>
    <n v="2.9890548454326251"/>
    <b v="1"/>
    <n v="0.71236311755666615"/>
    <b v="0"/>
    <n v="3081665"/>
    <x v="0"/>
    <n v="52"/>
  </r>
  <r>
    <n v="3763"/>
    <s v="HOMBRE"/>
    <n v="486069"/>
    <s v="TRABAJADOR INDEPENDIENTE"/>
    <s v="SECTOR PRIVADO"/>
    <s v="SI"/>
    <s v="NO"/>
    <x v="1"/>
    <n v="48"/>
    <n v="-0.21142389780116111"/>
    <b v="0"/>
    <n v="0.43006179724811616"/>
    <b v="0"/>
    <n v="486069"/>
    <x v="3"/>
    <n v="48"/>
  </r>
  <r>
    <n v="3764"/>
    <s v="MUJER"/>
    <n v="100900"/>
    <s v="ASALARIADO"/>
    <s v="SECTOR PRIVADO"/>
    <s v="SI"/>
    <s v="SI"/>
    <x v="0"/>
    <n v="62"/>
    <n v="-0.6863534311540459"/>
    <b v="0"/>
    <n v="1.4181164183280413"/>
    <b v="0"/>
    <n v="100900"/>
    <x v="0"/>
    <n v="62"/>
  </r>
  <r>
    <n v="3765"/>
    <s v="MUJER"/>
    <n v="158920"/>
    <s v="ASALARIADO"/>
    <s v="SECTOR PRIVADO"/>
    <s v="SI"/>
    <s v="NO"/>
    <x v="0"/>
    <n v="39"/>
    <n v="-0.61481233743899"/>
    <b v="0"/>
    <n v="-0.20511617344612137"/>
    <b v="0"/>
    <n v="158920"/>
    <x v="0"/>
    <n v="39"/>
  </r>
  <r>
    <n v="3766"/>
    <s v="HOMBRE"/>
    <n v="297046"/>
    <s v="ASEGURADO VOLUNTARIO"/>
    <s v="SECTOR PRIVADO"/>
    <s v="SI"/>
    <s v="SI"/>
    <x v="0"/>
    <n v="50"/>
    <n v="-0.44449718558642509"/>
    <b v="0"/>
    <n v="0.57121245740239113"/>
    <b v="0"/>
    <n v="297046"/>
    <x v="2"/>
    <n v="50"/>
  </r>
  <r>
    <n v="3767"/>
    <s v="MUJER"/>
    <n v="297046"/>
    <s v="TRABAJADOR INDEPENDIENTE"/>
    <s v="SECTOR PRIVADO"/>
    <s v="SI"/>
    <s v="NO"/>
    <x v="1"/>
    <n v="39"/>
    <n v="-0.44449718558642509"/>
    <b v="0"/>
    <n v="-0.20511617344612137"/>
    <b v="0"/>
    <n v="297046"/>
    <x v="3"/>
    <n v="39"/>
  </r>
  <r>
    <n v="3768"/>
    <s v="MUJER"/>
    <n v="248558.8"/>
    <s v="ASALARIADO"/>
    <s v="SECTOR PRIVADO"/>
    <s v="SI"/>
    <s v="NO"/>
    <x v="0"/>
    <n v="23"/>
    <n v="-0.50428393703731544"/>
    <b v="0"/>
    <n v="-1.3343214546803215"/>
    <b v="0"/>
    <n v="248558.8"/>
    <x v="0"/>
    <n v="23"/>
  </r>
  <r>
    <n v="3769"/>
    <s v="HOMBRE"/>
    <n v="300000"/>
    <s v="ASALARIADO"/>
    <s v="SECTOR PRIVADO"/>
    <s v="SI"/>
    <s v="NO"/>
    <x v="0"/>
    <n v="22"/>
    <n v="-0.44085477967752684"/>
    <b v="0"/>
    <n v="-1.4048967847574589"/>
    <b v="0"/>
    <n v="300000"/>
    <x v="0"/>
    <n v="22"/>
  </r>
  <r>
    <n v="3770"/>
    <s v="HOMBRE"/>
    <n v="71904.240000000005"/>
    <s v="ASALARIADO"/>
    <s v="SECTOR PRIVADO"/>
    <s v="SI"/>
    <s v="NO"/>
    <x v="0"/>
    <n v="47"/>
    <n v="-0.7221064194942608"/>
    <b v="0"/>
    <n v="0.35948646717097865"/>
    <b v="0"/>
    <n v="71904.240000000005"/>
    <x v="0"/>
    <n v="47"/>
  </r>
  <r>
    <n v="3771"/>
    <s v="HOMBRE"/>
    <n v="1450000"/>
    <s v="ASALARIADO"/>
    <s v="SECTOR PRIVADO"/>
    <s v="SI"/>
    <s v="NO"/>
    <x v="0"/>
    <n v="40"/>
    <n v="0.97714345838373318"/>
    <b v="0"/>
    <n v="-0.13454084336898386"/>
    <b v="0"/>
    <n v="1450000"/>
    <x v="0"/>
    <n v="40"/>
  </r>
  <r>
    <n v="3772"/>
    <s v="MUJER"/>
    <n v="297046"/>
    <s v="TRABAJADOR INDEPENDIENTE"/>
    <s v="SECTOR PRIVADO"/>
    <s v="SI"/>
    <s v="SI"/>
    <x v="0"/>
    <n v="48"/>
    <n v="-0.44449718558642509"/>
    <b v="0"/>
    <n v="0.43006179724811616"/>
    <b v="0"/>
    <n v="297046"/>
    <x v="3"/>
    <n v="48"/>
  </r>
  <r>
    <n v="3773"/>
    <s v="HOMBRE"/>
    <n v="343798"/>
    <s v="ASALARIADO"/>
    <s v="SECTOR PRIVADO"/>
    <s v="SI"/>
    <s v="NO"/>
    <x v="0"/>
    <n v="62"/>
    <n v="-0.38685000852047724"/>
    <b v="0"/>
    <n v="1.4181164183280413"/>
    <b v="0"/>
    <n v="343798"/>
    <x v="0"/>
    <n v="62"/>
  </r>
  <r>
    <n v="3774"/>
    <s v="HOMBRE"/>
    <n v="927301.89"/>
    <s v="ASALARIADO"/>
    <s v="SECTOR PUBLICO"/>
    <s v="SI"/>
    <s v="NO"/>
    <x v="0"/>
    <n v="37"/>
    <n v="0.33263476358551525"/>
    <b v="0"/>
    <n v="-0.3462668336003964"/>
    <b v="0"/>
    <n v="927301.89"/>
    <x v="0"/>
    <n v="37"/>
  </r>
  <r>
    <n v="3775"/>
    <s v="HOMBRE"/>
    <n v="670455.76"/>
    <s v="ASALARIADO"/>
    <s v="SECTOR PRIVADO"/>
    <s v="SI"/>
    <s v="NO"/>
    <x v="0"/>
    <n v="33"/>
    <n v="1.5932711591729695E-2"/>
    <b v="0"/>
    <n v="-0.62856815390894638"/>
    <b v="0"/>
    <n v="670455.76"/>
    <x v="0"/>
    <n v="33"/>
  </r>
  <r>
    <n v="3776"/>
    <s v="HOMBRE"/>
    <n v="559022.46"/>
    <s v="ASALARIADO"/>
    <s v="SECTOR PRIVADO"/>
    <s v="SI"/>
    <s v="NO"/>
    <x v="0"/>
    <n v="38"/>
    <n v="-0.12146922150509802"/>
    <b v="0"/>
    <n v="-0.27569150352325889"/>
    <b v="0"/>
    <n v="559022.46"/>
    <x v="0"/>
    <n v="38"/>
  </r>
  <r>
    <n v="3777"/>
    <s v="HOMBRE"/>
    <n v="581009"/>
    <s v="ASALARIADO"/>
    <s v="SECTOR PRIVADO"/>
    <s v="SI"/>
    <s v="NO"/>
    <x v="0"/>
    <n v="49"/>
    <n v="-9.4358895434608042E-2"/>
    <b v="0"/>
    <n v="0.50063712732525367"/>
    <b v="0"/>
    <n v="581009"/>
    <x v="0"/>
    <n v="49"/>
  </r>
  <r>
    <n v="3778"/>
    <s v="MUJER"/>
    <n v="1608290"/>
    <s v="ASALARIADO"/>
    <s v="SECTOR PUBLICO"/>
    <s v="SI"/>
    <s v="NO"/>
    <x v="0"/>
    <n v="36"/>
    <n v="1.1723216680382695"/>
    <b v="0"/>
    <n v="-0.41684216367753391"/>
    <b v="0"/>
    <n v="1608290"/>
    <x v="0"/>
    <n v="36"/>
  </r>
  <r>
    <n v="3779"/>
    <s v="MUJER"/>
    <n v="1168690"/>
    <s v="ASALARIADO"/>
    <s v="SECTOR PRIVADO"/>
    <s v="SI"/>
    <s v="SI"/>
    <x v="0"/>
    <n v="54"/>
    <n v="0.63027642851502619"/>
    <b v="0"/>
    <n v="0.85351377771094117"/>
    <b v="0"/>
    <n v="1168690"/>
    <x v="0"/>
    <n v="54"/>
  </r>
  <r>
    <n v="3780"/>
    <s v="MUJER"/>
    <n v="1109001.29"/>
    <s v="ASALARIADO"/>
    <s v="SECTOR PRIVADO"/>
    <s v="SI"/>
    <s v="NO"/>
    <x v="0"/>
    <n v="49"/>
    <n v="0.5566777453740267"/>
    <b v="0"/>
    <n v="0.50063712732525367"/>
    <b v="0"/>
    <n v="1109001.29"/>
    <x v="0"/>
    <n v="49"/>
  </r>
  <r>
    <n v="3781"/>
    <s v="HOMBRE"/>
    <n v="409616.24"/>
    <s v="ASALARIADO"/>
    <s v="SECTOR PRIVADO"/>
    <s v="SI"/>
    <s v="NO"/>
    <x v="0"/>
    <n v="57"/>
    <n v="-0.30569335777935275"/>
    <b v="0"/>
    <n v="1.0652397679423538"/>
    <b v="0"/>
    <n v="409616.24"/>
    <x v="0"/>
    <n v="57"/>
  </r>
  <r>
    <n v="3782"/>
    <s v="MUJER"/>
    <n v="184000"/>
    <s v="ASALARIADO"/>
    <s v="SECTOR PRIVADO"/>
    <s v="SI"/>
    <s v="NO"/>
    <x v="0"/>
    <n v="53"/>
    <n v="-0.5838876454297931"/>
    <b v="0"/>
    <n v="0.78293844763380371"/>
    <b v="0"/>
    <n v="184000"/>
    <x v="0"/>
    <n v="53"/>
  </r>
  <r>
    <n v="3783"/>
    <s v="HOMBRE"/>
    <n v="113333"/>
    <s v="ASALARIADO"/>
    <s v="SECTOR PRIVADO"/>
    <s v="SI"/>
    <s v="NO"/>
    <x v="0"/>
    <n v="38"/>
    <n v="-0.67102302063768449"/>
    <b v="0"/>
    <n v="-0.27569150352325889"/>
    <b v="0"/>
    <n v="113333"/>
    <x v="0"/>
    <n v="38"/>
  </r>
  <r>
    <n v="3784"/>
    <s v="HOMBRE"/>
    <n v="278030"/>
    <s v="TRABAJADOR INDEPENDIENTE"/>
    <s v="SECTOR PRIVADO"/>
    <s v="SI"/>
    <s v="NO"/>
    <x v="0"/>
    <n v="24"/>
    <n v="-0.46794471123422759"/>
    <b v="0"/>
    <n v="-1.263746124603184"/>
    <b v="0"/>
    <n v="278030"/>
    <x v="3"/>
    <n v="24"/>
  </r>
  <r>
    <n v="3785"/>
    <s v="HOMBRE"/>
    <n v="297046"/>
    <s v="TRABAJADOR INDEPENDIENTE"/>
    <s v="SECTOR PRIVADO"/>
    <s v="SI"/>
    <s v="NO"/>
    <x v="0"/>
    <n v="60"/>
    <n v="-0.44449718558642509"/>
    <b v="0"/>
    <n v="1.2769657581737661"/>
    <b v="0"/>
    <n v="297046"/>
    <x v="3"/>
    <n v="60"/>
  </r>
  <r>
    <n v="3786"/>
    <s v="MUJER"/>
    <n v="707680.19"/>
    <s v="ASALARIADO"/>
    <s v="SECTOR PRIVADO"/>
    <s v="SI"/>
    <s v="NO"/>
    <x v="0"/>
    <n v="19"/>
    <n v="6.1831995202890233E-2"/>
    <b v="0"/>
    <n v="-1.6166227749888715"/>
    <b v="0"/>
    <n v="707680.19"/>
    <x v="0"/>
    <n v="19"/>
  </r>
  <r>
    <n v="3787"/>
    <s v="MUJER"/>
    <n v="361811"/>
    <s v="TRABAJADOR INDEPENDIENTE"/>
    <s v="SECTOR PRIVADO"/>
    <s v="SI"/>
    <s v="NO"/>
    <x v="0"/>
    <n v="48"/>
    <n v="-0.36463922394465331"/>
    <b v="0"/>
    <n v="0.43006179724811616"/>
    <b v="0"/>
    <n v="361811"/>
    <x v="3"/>
    <n v="48"/>
  </r>
  <r>
    <n v="3788"/>
    <s v="MUJER"/>
    <n v="350158.37"/>
    <s v="ASALARIADO"/>
    <s v="SECTOR PRIVADO"/>
    <s v="SI"/>
    <s v="NO"/>
    <x v="0"/>
    <n v="36"/>
    <n v="-0.37900740551750534"/>
    <b v="0"/>
    <n v="-0.41684216367753391"/>
    <b v="0"/>
    <n v="350158.37"/>
    <x v="0"/>
    <n v="36"/>
  </r>
  <r>
    <n v="3789"/>
    <s v="HOMBRE"/>
    <n v="459101.7"/>
    <s v="PENSIONADOS EN SU PROPIO SISTEMA"/>
    <s v="SECTOR PUBLICO"/>
    <s v="SI"/>
    <s v="NO"/>
    <x v="0"/>
    <n v="65"/>
    <n v="-0.24467570987530843"/>
    <b v="0"/>
    <n v="1.6298424085594538"/>
    <b v="0"/>
    <n v="459101.7"/>
    <x v="1"/>
    <n v="65"/>
  </r>
  <r>
    <n v="3790"/>
    <s v="HOMBRE"/>
    <n v="2369994"/>
    <s v="ASALARIADO"/>
    <s v="SECTOR PUBLICO"/>
    <s v="SI"/>
    <s v="NO"/>
    <x v="0"/>
    <n v="59"/>
    <n v="2.1115346505810644"/>
    <b v="1"/>
    <n v="1.2063904280966287"/>
    <b v="0"/>
    <n v="2369994"/>
    <x v="0"/>
    <n v="59"/>
  </r>
  <r>
    <n v="3791"/>
    <s v="HOMBRE"/>
    <n v="340000"/>
    <s v="ASALARIADO"/>
    <s v="SECTOR PRIVADO"/>
    <s v="SI"/>
    <s v="SI"/>
    <x v="1"/>
    <n v="43"/>
    <n v="-0.39153310183191781"/>
    <b v="0"/>
    <n v="7.7185146862428639E-2"/>
    <b v="0"/>
    <n v="340000"/>
    <x v="0"/>
    <n v="43"/>
  </r>
  <r>
    <n v="3792"/>
    <s v="MUJER"/>
    <n v="284340"/>
    <s v="ASALARIADO"/>
    <s v="SECTOR PRIVADO"/>
    <s v="SI"/>
    <s v="NO"/>
    <x v="0"/>
    <n v="20"/>
    <n v="-0.46016421655408279"/>
    <b v="0"/>
    <n v="-1.5460474449117341"/>
    <b v="0"/>
    <n v="284340"/>
    <x v="0"/>
    <n v="20"/>
  </r>
  <r>
    <n v="3793"/>
    <s v="MUJER"/>
    <n v="1927866"/>
    <s v="PENSIONADOS EN SU PROPIO SISTEMA"/>
    <s v="SECTOR PUBLICO"/>
    <s v="SI"/>
    <s v="NO"/>
    <x v="0"/>
    <n v="70"/>
    <n v="1.5663722810179785"/>
    <b v="0"/>
    <n v="1.9827190589451413"/>
    <b v="1"/>
    <n v="1927866"/>
    <x v="1"/>
    <n v="70"/>
  </r>
  <r>
    <n v="3794"/>
    <s v="HOMBRE"/>
    <n v="465906.4"/>
    <s v="ASALARIADO"/>
    <s v="SECTOR PRIVADO"/>
    <s v="SI"/>
    <s v="NO"/>
    <x v="0"/>
    <n v="27"/>
    <n v="-0.23628522934440802"/>
    <b v="0"/>
    <n v="-1.0520201343717714"/>
    <b v="0"/>
    <n v="465906.4"/>
    <x v="0"/>
    <n v="27"/>
  </r>
  <r>
    <n v="3795"/>
    <s v="MUJER"/>
    <n v="297044.99"/>
    <s v="CONVENIOS ESPECIALES DE TRABAJADORES INDEPENDIENTES"/>
    <s v="SECTOR PRIVADO"/>
    <s v="SI"/>
    <s v="SI"/>
    <x v="0"/>
    <n v="56"/>
    <n v="-0.44449843095879071"/>
    <b v="0"/>
    <n v="0.99466443786521619"/>
    <b v="0"/>
    <n v="297044.99"/>
    <x v="4"/>
    <n v="56"/>
  </r>
  <r>
    <n v="3796"/>
    <s v="HOMBRE"/>
    <n v="400000"/>
    <s v="ASALARIADO"/>
    <s v="SECTOR PRIVADO"/>
    <s v="SI"/>
    <s v="NO"/>
    <x v="0"/>
    <n v="43"/>
    <n v="-0.31755058506350425"/>
    <b v="0"/>
    <n v="7.7185146862428639E-2"/>
    <b v="0"/>
    <n v="400000"/>
    <x v="0"/>
    <n v="43"/>
  </r>
  <r>
    <n v="3797"/>
    <s v="HOMBRE"/>
    <n v="297046"/>
    <s v="ASEGURADO VOLUNTARIO"/>
    <s v="SECTOR PRIVADO"/>
    <s v="SI"/>
    <s v="NO"/>
    <x v="0"/>
    <n v="26"/>
    <n v="-0.44449718558642509"/>
    <b v="0"/>
    <n v="-1.1225954644489089"/>
    <b v="0"/>
    <n v="297046"/>
    <x v="2"/>
    <n v="26"/>
  </r>
  <r>
    <n v="3798"/>
    <s v="HOMBRE"/>
    <n v="278030"/>
    <s v="ASEGURADO VOLUNTARIO"/>
    <s v="SECTOR PRIVADO"/>
    <s v="SI"/>
    <s v="NO"/>
    <x v="1"/>
    <n v="29"/>
    <n v="-0.46794471123422759"/>
    <b v="0"/>
    <n v="-0.91086947421749642"/>
    <b v="0"/>
    <n v="278030"/>
    <x v="2"/>
    <n v="29"/>
  </r>
  <r>
    <n v="3799"/>
    <s v="MUJER"/>
    <n v="404467"/>
    <s v="ASEGURADO VOLUNTARIO"/>
    <s v="SECTOR PRIVADO"/>
    <s v="SI"/>
    <s v="SI"/>
    <x v="0"/>
    <n v="63"/>
    <n v="-0.31204258669009582"/>
    <b v="0"/>
    <n v="1.4886917484051787"/>
    <b v="0"/>
    <n v="404467"/>
    <x v="2"/>
    <n v="63"/>
  </r>
  <r>
    <n v="3800"/>
    <s v="MUJER"/>
    <n v="954415.34"/>
    <s v="ASALARIADO"/>
    <s v="SECTOR PRIVADO"/>
    <s v="SI"/>
    <s v="NO"/>
    <x v="0"/>
    <n v="29"/>
    <n v="0.36606678474009086"/>
    <b v="0"/>
    <n v="-0.91086947421749642"/>
    <b v="0"/>
    <n v="954415.34"/>
    <x v="0"/>
    <n v="29"/>
  </r>
  <r>
    <n v="3801"/>
    <s v="HOMBRE"/>
    <n v="494792"/>
    <s v="ASALARIADO"/>
    <s v="SECTOR PRIVADO"/>
    <s v="SI"/>
    <s v="NO"/>
    <x v="0"/>
    <n v="28"/>
    <n v="-0.20066807290497993"/>
    <b v="0"/>
    <n v="-0.98144480429463388"/>
    <b v="0"/>
    <n v="494792"/>
    <x v="0"/>
    <n v="28"/>
  </r>
  <r>
    <n v="3802"/>
    <s v="HOMBRE"/>
    <n v="405798"/>
    <s v="ASEGURADO VOLUNTARIO"/>
    <s v="SECTOR PRIVADO"/>
    <s v="SI"/>
    <s v="NO"/>
    <x v="0"/>
    <n v="35"/>
    <n v="-0.31040140785978321"/>
    <b v="0"/>
    <n v="-0.48741749375467142"/>
    <b v="0"/>
    <n v="405798"/>
    <x v="2"/>
    <n v="35"/>
  </r>
  <r>
    <n v="3803"/>
    <s v="MUJER"/>
    <n v="274453.13"/>
    <s v="ASALARIADO"/>
    <s v="SECTOR PRIVADO"/>
    <s v="SI"/>
    <s v="NO"/>
    <x v="0"/>
    <n v="31"/>
    <n v="-0.47235514198011819"/>
    <b v="0"/>
    <n v="-0.7697188140632214"/>
    <b v="0"/>
    <n v="274453.13"/>
    <x v="0"/>
    <n v="31"/>
  </r>
  <r>
    <n v="3804"/>
    <s v="HOMBRE"/>
    <n v="411350"/>
    <s v="ASALARIADO"/>
    <s v="SECTOR PRIVADO"/>
    <s v="SI"/>
    <s v="NO"/>
    <x v="0"/>
    <n v="24"/>
    <n v="-0.30355555897481268"/>
    <b v="0"/>
    <n v="-1.263746124603184"/>
    <b v="0"/>
    <n v="411350"/>
    <x v="0"/>
    <n v="24"/>
  </r>
  <r>
    <n v="3805"/>
    <s v="MUJER"/>
    <n v="1586316"/>
    <s v="ASALARIADO"/>
    <s v="SECTOR PUBLICO"/>
    <s v="SI"/>
    <s v="NO"/>
    <x v="1"/>
    <n v="39"/>
    <n v="1.1452268043137843"/>
    <b v="0"/>
    <n v="-0.20511617344612137"/>
    <b v="0"/>
    <n v="1586316"/>
    <x v="0"/>
    <n v="39"/>
  </r>
  <r>
    <n v="3806"/>
    <s v="MUJER"/>
    <n v="221483.33"/>
    <s v="ASALARIADO"/>
    <s v="SECTOR PRIVADO"/>
    <s v="SI"/>
    <s v="NO"/>
    <x v="0"/>
    <n v="25"/>
    <n v="-0.5376691272587768"/>
    <b v="0"/>
    <n v="-1.1931707945260464"/>
    <b v="0"/>
    <n v="221483.33"/>
    <x v="0"/>
    <n v="25"/>
  </r>
  <r>
    <n v="3807"/>
    <s v="MUJER"/>
    <n v="297046"/>
    <s v="ASEGURADO VOLUNTARIO"/>
    <s v="SECTOR PRIVADO"/>
    <s v="SI"/>
    <s v="SI"/>
    <x v="0"/>
    <n v="32"/>
    <n v="-0.44449718558642509"/>
    <b v="0"/>
    <n v="-0.69914348398608395"/>
    <b v="0"/>
    <n v="297046"/>
    <x v="2"/>
    <n v="32"/>
  </r>
  <r>
    <n v="3808"/>
    <s v="MUJER"/>
    <n v="355311.73"/>
    <s v="ASALARIADO"/>
    <s v="SECTOR PUBLICO"/>
    <s v="SI"/>
    <s v="NO"/>
    <x v="0"/>
    <n v="51"/>
    <n v="-0.37265309647394412"/>
    <b v="0"/>
    <n v="0.64178778747952869"/>
    <b v="0"/>
    <n v="355311.73"/>
    <x v="0"/>
    <n v="51"/>
  </r>
  <r>
    <n v="3809"/>
    <s v="HOMBRE"/>
    <n v="632709.64"/>
    <s v="ASALARIADO"/>
    <s v="SECTOR PRIVADO"/>
    <s v="SI"/>
    <s v="NO"/>
    <x v="0"/>
    <n v="20"/>
    <n v="-3.060983767231281E-2"/>
    <b v="0"/>
    <n v="-1.5460474449117341"/>
    <b v="0"/>
    <n v="632709.64"/>
    <x v="0"/>
    <n v="20"/>
  </r>
  <r>
    <n v="3810"/>
    <s v="HOMBRE"/>
    <n v="305152"/>
    <s v="TRABAJADOR INDEPENDIENTE"/>
    <s v="SECTOR PRIVADO"/>
    <s v="SI"/>
    <s v="NO"/>
    <x v="1"/>
    <n v="41"/>
    <n v="-0.43450214757101241"/>
    <b v="0"/>
    <n v="-6.3965513291846368E-2"/>
    <b v="0"/>
    <n v="305152"/>
    <x v="3"/>
    <n v="41"/>
  </r>
  <r>
    <n v="3811"/>
    <s v="HOMBRE"/>
    <n v="347514"/>
    <s v="ASALARIADO"/>
    <s v="SECTOR PRIVADO"/>
    <s v="SI"/>
    <s v="NO"/>
    <x v="1"/>
    <n v="32"/>
    <n v="-0.38226802464862014"/>
    <b v="0"/>
    <n v="-0.69914348398608395"/>
    <b v="0"/>
    <n v="347514"/>
    <x v="0"/>
    <n v="32"/>
  </r>
  <r>
    <n v="3812"/>
    <s v="MUJER"/>
    <n v="461827"/>
    <s v="TRABAJADOR INDEPENDIENTE"/>
    <s v="SECTOR PRIVADO"/>
    <s v="SI"/>
    <s v="NO"/>
    <x v="0"/>
    <n v="52"/>
    <n v="-0.24131530065949247"/>
    <b v="0"/>
    <n v="0.71236311755666615"/>
    <b v="0"/>
    <n v="461827"/>
    <x v="3"/>
    <n v="52"/>
  </r>
  <r>
    <n v="3813"/>
    <s v="HOMBRE"/>
    <n v="297050"/>
    <s v="TRABAJADOR INDEPENDIENTE"/>
    <s v="SECTOR PRIVADO"/>
    <s v="SI"/>
    <s v="NO"/>
    <x v="1"/>
    <n v="29"/>
    <n v="-0.44449225341864051"/>
    <b v="0"/>
    <n v="-0.91086947421749642"/>
    <b v="0"/>
    <n v="297050"/>
    <x v="3"/>
    <n v="29"/>
  </r>
  <r>
    <n v="3814"/>
    <s v="MUJER"/>
    <n v="740950"/>
    <s v="ASALARIADO"/>
    <s v="SECTOR PRIVADO"/>
    <s v="SI"/>
    <s v="NO"/>
    <x v="1"/>
    <n v="27"/>
    <n v="0.10285506647300587"/>
    <b v="0"/>
    <n v="-1.0520201343717714"/>
    <b v="0"/>
    <n v="740950"/>
    <x v="0"/>
    <n v="27"/>
  </r>
  <r>
    <n v="3815"/>
    <s v="MUJER"/>
    <n v="457581"/>
    <s v="ASALARIADO"/>
    <s v="SECTOR PUBLICO"/>
    <s v="SI"/>
    <s v="NO"/>
    <x v="1"/>
    <n v="26"/>
    <n v="-0.24655079676280389"/>
    <b v="0"/>
    <n v="-1.1225954644489089"/>
    <b v="0"/>
    <n v="457581"/>
    <x v="0"/>
    <n v="26"/>
  </r>
  <r>
    <n v="3816"/>
    <s v="MUJER"/>
    <n v="800000"/>
    <s v="ASALARIADO"/>
    <s v="SECTOR PRIVADO"/>
    <s v="SI"/>
    <s v="NO"/>
    <x v="0"/>
    <n v="31"/>
    <n v="0.17566619339258621"/>
    <b v="0"/>
    <n v="-0.7697188140632214"/>
    <b v="0"/>
    <n v="800000"/>
    <x v="0"/>
    <n v="31"/>
  </r>
  <r>
    <n v="3817"/>
    <s v="HOMBRE"/>
    <n v="1725596"/>
    <s v="PENSIONADOS EN SU PROPIO SISTEMA"/>
    <s v="SECTOR PUBLICO"/>
    <s v="SI"/>
    <s v="NO"/>
    <x v="0"/>
    <n v="59"/>
    <n v="1.316964886572195"/>
    <b v="0"/>
    <n v="1.2063904280966287"/>
    <b v="0"/>
    <n v="1725596"/>
    <x v="1"/>
    <n v="59"/>
  </r>
  <r>
    <n v="3818"/>
    <s v="MUJER"/>
    <n v="322000"/>
    <s v="ASALARIADO"/>
    <s v="SECTOR PRIVADO"/>
    <s v="SI"/>
    <s v="SI"/>
    <x v="1"/>
    <n v="57"/>
    <n v="-0.4137278568624419"/>
    <b v="0"/>
    <n v="1.0652397679423538"/>
    <b v="0"/>
    <n v="322000"/>
    <x v="0"/>
    <n v="57"/>
  </r>
  <r>
    <n v="3819"/>
    <s v="MUJER"/>
    <n v="1099684.5"/>
    <s v="ASALARIADO"/>
    <s v="SECTOR PUBLICO"/>
    <s v="SI"/>
    <s v="NO"/>
    <x v="0"/>
    <n v="27"/>
    <n v="0.54518975250064683"/>
    <b v="0"/>
    <n v="-1.0520201343717714"/>
    <b v="0"/>
    <n v="1099684.5"/>
    <x v="0"/>
    <n v="27"/>
  </r>
  <r>
    <n v="3820"/>
    <s v="HOMBRE"/>
    <n v="278030"/>
    <s v="CONVENIOS ESPECIALES DE TRABAJADORES INDEPENDIENTES"/>
    <s v="SECTOR PRIVADO"/>
    <s v="SI"/>
    <s v="NO"/>
    <x v="0"/>
    <n v="57"/>
    <n v="-0.46794471123422759"/>
    <b v="0"/>
    <n v="1.0652397679423538"/>
    <b v="0"/>
    <n v="278030"/>
    <x v="4"/>
    <n v="57"/>
  </r>
  <r>
    <n v="3821"/>
    <s v="MUJER"/>
    <n v="427677"/>
    <s v="PENSIONADOS EN SU PROPIO SISTEMA"/>
    <s v="SECTOR PUBLICO"/>
    <s v="SI"/>
    <s v="NO"/>
    <x v="0"/>
    <n v="78"/>
    <n v="-0.28342368312018118"/>
    <b v="0"/>
    <n v="2.5473216995622412"/>
    <b v="1"/>
    <n v="427677"/>
    <x v="1"/>
    <n v="78"/>
  </r>
  <r>
    <n v="3822"/>
    <s v="HOMBRE"/>
    <n v="408034"/>
    <s v="ASALARIADO"/>
    <s v="SECTOR PRIVADO"/>
    <s v="SI"/>
    <s v="SI"/>
    <x v="0"/>
    <n v="57"/>
    <n v="-0.30764432606821368"/>
    <b v="0"/>
    <n v="1.0652397679423538"/>
    <b v="0"/>
    <n v="408034"/>
    <x v="0"/>
    <n v="57"/>
  </r>
  <r>
    <n v="3823"/>
    <s v="MUJER"/>
    <n v="1120000"/>
    <s v="ASALARIADO"/>
    <s v="SECTOR PRIVADO"/>
    <s v="SI"/>
    <s v="NO"/>
    <x v="0"/>
    <n v="52"/>
    <n v="0.57023961615745855"/>
    <b v="0"/>
    <n v="0.71236311755666615"/>
    <b v="0"/>
    <n v="1120000"/>
    <x v="0"/>
    <n v="52"/>
  </r>
  <r>
    <n v="3824"/>
    <s v="MUJER"/>
    <n v="639148"/>
    <s v="TRABAJADOR INDEPENDIENTE"/>
    <s v="SECTOR PRIVADO"/>
    <s v="SI"/>
    <s v="SI"/>
    <x v="1"/>
    <n v="56"/>
    <n v="-2.267106972796144E-2"/>
    <b v="0"/>
    <n v="0.99466443786521619"/>
    <b v="0"/>
    <n v="639148"/>
    <x v="3"/>
    <n v="56"/>
  </r>
  <r>
    <n v="3825"/>
    <s v="HOMBRE"/>
    <n v="838750.29"/>
    <s v="ASALARIADO"/>
    <s v="SECTOR PRIVADO"/>
    <s v="SI"/>
    <s v="NO"/>
    <x v="0"/>
    <n v="26"/>
    <n v="0.2234469263876844"/>
    <b v="0"/>
    <n v="-1.1225954644489089"/>
    <b v="0"/>
    <n v="838750.29"/>
    <x v="0"/>
    <n v="26"/>
  </r>
  <r>
    <n v="3826"/>
    <s v="MUJER"/>
    <n v="564821.48"/>
    <s v="PENSIONADOS EN SU PROPIO SISTEMA"/>
    <s v="SECTOR PUBLICO"/>
    <s v="SI"/>
    <s v="NO"/>
    <x v="0"/>
    <n v="58"/>
    <n v="-0.1143187865985919"/>
    <b v="0"/>
    <n v="1.1358150980194912"/>
    <b v="0"/>
    <n v="564821.48"/>
    <x v="1"/>
    <n v="58"/>
  </r>
  <r>
    <n v="3827"/>
    <s v="HOMBRE"/>
    <n v="788174.72"/>
    <s v="ASALARIADO"/>
    <s v="SECTOR PRIVADO"/>
    <s v="SI"/>
    <s v="NO"/>
    <x v="0"/>
    <n v="20"/>
    <n v="0.1610851271277331"/>
    <b v="0"/>
    <n v="-1.5460474449117341"/>
    <b v="0"/>
    <n v="788174.72"/>
    <x v="0"/>
    <n v="20"/>
  </r>
  <r>
    <n v="3828"/>
    <s v="MUJER"/>
    <n v="420405"/>
    <s v="ASALARIADO"/>
    <s v="SECTOR PUBLICO"/>
    <s v="SI"/>
    <s v="NO"/>
    <x v="0"/>
    <n v="21"/>
    <n v="-0.2923903641525129"/>
    <b v="0"/>
    <n v="-1.4754721148345964"/>
    <b v="0"/>
    <n v="420405"/>
    <x v="0"/>
    <n v="21"/>
  </r>
  <r>
    <n v="3829"/>
    <s v="MUJER"/>
    <n v="933264"/>
    <s v="TRABAJADOR INDEPENDIENTE"/>
    <s v="SECTOR PRIVADO"/>
    <s v="SI"/>
    <s v="NO"/>
    <x v="1"/>
    <n v="40"/>
    <n v="0.33998629530301733"/>
    <b v="0"/>
    <n v="-0.13454084336898386"/>
    <b v="0"/>
    <n v="933264"/>
    <x v="3"/>
    <n v="40"/>
  </r>
  <r>
    <n v="3830"/>
    <s v="MUJER"/>
    <n v="1454350"/>
    <s v="ASALARIADO"/>
    <s v="SECTOR PRIVADO"/>
    <s v="SI"/>
    <s v="NO"/>
    <x v="0"/>
    <n v="36"/>
    <n v="0.98250719084944316"/>
    <b v="0"/>
    <n v="-0.41684216367753391"/>
    <b v="0"/>
    <n v="1454350"/>
    <x v="0"/>
    <n v="36"/>
  </r>
  <r>
    <n v="3831"/>
    <s v="MUJER"/>
    <n v="280000"/>
    <s v="ASEGURADO VOLUNTARIO"/>
    <s v="SECTOR PRIVADO"/>
    <s v="SI"/>
    <s v="NO"/>
    <x v="0"/>
    <n v="33"/>
    <n v="-0.46551561860033136"/>
    <b v="0"/>
    <n v="-0.62856815390894638"/>
    <b v="0"/>
    <n v="280000"/>
    <x v="2"/>
    <n v="33"/>
  </r>
  <r>
    <n v="3832"/>
    <s v="MUJER"/>
    <n v="39884.97"/>
    <s v="ASALARIADO"/>
    <s v="SECTOR PUBLICO"/>
    <s v="SI"/>
    <s v="NO"/>
    <x v="0"/>
    <n v="28"/>
    <n v="-0.76158752248905015"/>
    <b v="0"/>
    <n v="-0.98144480429463388"/>
    <b v="0"/>
    <n v="39884.97"/>
    <x v="0"/>
    <n v="28"/>
  </r>
  <r>
    <n v="3833"/>
    <s v="HOMBRE"/>
    <n v="809513.38"/>
    <s v="ASALARIADO"/>
    <s v="SECTOR PRIVADO"/>
    <s v="SI"/>
    <s v="NO"/>
    <x v="0"/>
    <n v="36"/>
    <n v="0.18739658998215772"/>
    <b v="0"/>
    <n v="-0.41684216367753391"/>
    <b v="0"/>
    <n v="809513.38"/>
    <x v="0"/>
    <n v="36"/>
  </r>
  <r>
    <n v="3834"/>
    <s v="HOMBRE"/>
    <n v="190140"/>
    <s v="ASALARIADO"/>
    <s v="SECTOR PRIVADO"/>
    <s v="SI"/>
    <s v="SI"/>
    <x v="0"/>
    <n v="31"/>
    <n v="-0.57631676788049213"/>
    <b v="0"/>
    <n v="-0.7697188140632214"/>
    <b v="0"/>
    <n v="190140"/>
    <x v="0"/>
    <n v="31"/>
  </r>
  <r>
    <n v="3835"/>
    <s v="HOMBRE"/>
    <n v="297045"/>
    <s v="ASEGURADO VOLUNTARIO"/>
    <s v="SECTOR PRIVADO"/>
    <s v="SI"/>
    <s v="NO"/>
    <x v="0"/>
    <n v="52"/>
    <n v="-0.44449841862837125"/>
    <b v="0"/>
    <n v="0.71236311755666615"/>
    <b v="0"/>
    <n v="297045"/>
    <x v="2"/>
    <n v="52"/>
  </r>
  <r>
    <n v="3836"/>
    <s v="HOMBRE"/>
    <n v="468380.06"/>
    <s v="ASALARIADO"/>
    <s v="SECTOR PRIVADO"/>
    <s v="SI"/>
    <s v="NO"/>
    <x v="0"/>
    <n v="61"/>
    <n v="-0.23323510280391882"/>
    <b v="0"/>
    <n v="1.3475410882509038"/>
    <b v="0"/>
    <n v="468380.06"/>
    <x v="0"/>
    <n v="61"/>
  </r>
  <r>
    <n v="3837"/>
    <s v="HOMBRE"/>
    <n v="628752.38"/>
    <s v="ASALARIADO"/>
    <s v="SECTOR PRIVADO"/>
    <s v="SI"/>
    <s v="NO"/>
    <x v="0"/>
    <n v="29"/>
    <n v="-3.5489305244095694E-2"/>
    <b v="0"/>
    <n v="-0.91086947421749642"/>
    <b v="0"/>
    <n v="628752.38"/>
    <x v="0"/>
    <n v="29"/>
  </r>
  <r>
    <n v="3838"/>
    <s v="MUJER"/>
    <n v="781283.24"/>
    <s v="ASALARIADO"/>
    <s v="SECTOR PUBLICO"/>
    <s v="SI"/>
    <s v="NO"/>
    <x v="0"/>
    <n v="30"/>
    <n v="0.15258764321674667"/>
    <b v="0"/>
    <n v="-0.84029414414035897"/>
    <b v="0"/>
    <n v="781283.24"/>
    <x v="0"/>
    <n v="30"/>
  </r>
  <r>
    <n v="3839"/>
    <s v="MUJER"/>
    <n v="4364464.75"/>
    <s v="ASALARIADO"/>
    <s v="SECTOR PUBLICO"/>
    <s v="SI"/>
    <s v="NO"/>
    <x v="0"/>
    <n v="39"/>
    <n v="4.5708007456808204"/>
    <b v="1"/>
    <n v="-0.20511617344612137"/>
    <b v="0"/>
    <n v="4364464.75"/>
    <x v="0"/>
    <n v="39"/>
  </r>
  <r>
    <n v="3840"/>
    <s v="HOMBRE"/>
    <n v="493736.09"/>
    <s v="ASALARIADO"/>
    <s v="SECTOR PRIVADO"/>
    <s v="SI"/>
    <s v="SI"/>
    <x v="0"/>
    <n v="31"/>
    <n v="-0.20197005422632883"/>
    <b v="0"/>
    <n v="-0.7697188140632214"/>
    <b v="0"/>
    <n v="493736.09"/>
    <x v="0"/>
    <n v="31"/>
  </r>
  <r>
    <n v="3841"/>
    <s v="HOMBRE"/>
    <n v="914000"/>
    <s v="ASALARIADO"/>
    <s v="SECTOR PRIVADO"/>
    <s v="SI"/>
    <s v="NO"/>
    <x v="0"/>
    <n v="27"/>
    <n v="0.31623297525257199"/>
    <b v="0"/>
    <n v="-1.0520201343717714"/>
    <b v="0"/>
    <n v="914000"/>
    <x v="0"/>
    <n v="27"/>
  </r>
  <r>
    <n v="3842"/>
    <s v="HOMBRE"/>
    <n v="278030"/>
    <s v="CONVENIOS ESPECIALES DE TRABAJADORES INDEPENDIENTES"/>
    <s v="SECTOR PRIVADO"/>
    <s v="SI"/>
    <s v="NO"/>
    <x v="0"/>
    <n v="34"/>
    <n v="-0.46794471123422759"/>
    <b v="0"/>
    <n v="-0.55799282383180893"/>
    <b v="0"/>
    <n v="278030"/>
    <x v="4"/>
    <n v="34"/>
  </r>
  <r>
    <n v="3843"/>
    <s v="MUJER"/>
    <n v="1192788"/>
    <s v="PENSIONADOS EN SU PROPIO SISTEMA"/>
    <s v="SECTOR PUBLICO"/>
    <s v="SI"/>
    <s v="NO"/>
    <x v="0"/>
    <n v="71"/>
    <n v="0.65999027333311333"/>
    <b v="0"/>
    <n v="2.0532943890222786"/>
    <b v="1"/>
    <n v="1192788"/>
    <x v="1"/>
    <n v="71"/>
  </r>
  <r>
    <n v="3844"/>
    <s v="MUJER"/>
    <n v="1203125"/>
    <s v="ASALARIADO"/>
    <s v="SECTOR PRIVADO"/>
    <s v="SI"/>
    <s v="NO"/>
    <x v="0"/>
    <n v="35"/>
    <n v="0.67273622793036492"/>
    <b v="0"/>
    <n v="-0.48741749375467142"/>
    <b v="0"/>
    <n v="1203125"/>
    <x v="0"/>
    <n v="35"/>
  </r>
  <r>
    <n v="3845"/>
    <s v="MUJER"/>
    <n v="405871"/>
    <s v="TRABAJADOR INDEPENDIENTE"/>
    <s v="SECTOR PRIVADO"/>
    <s v="SI"/>
    <s v="NO"/>
    <x v="0"/>
    <n v="67"/>
    <n v="-0.310311395797715"/>
    <b v="0"/>
    <n v="1.7709930687137287"/>
    <b v="0"/>
    <n v="405871"/>
    <x v="3"/>
    <n v="67"/>
  </r>
  <r>
    <n v="3846"/>
    <s v="HOMBRE"/>
    <n v="641216.5"/>
    <s v="ASALARIADO"/>
    <s v="SECTOR PRIVADO"/>
    <s v="SI"/>
    <s v="NO"/>
    <x v="0"/>
    <n v="28"/>
    <n v="-2.0120522462370383E-2"/>
    <b v="0"/>
    <n v="-0.98144480429463388"/>
    <b v="0"/>
    <n v="641216.5"/>
    <x v="0"/>
    <n v="28"/>
  </r>
  <r>
    <n v="3847"/>
    <s v="HOMBRE"/>
    <n v="310000"/>
    <s v="ASALARIADO"/>
    <s v="SECTOR PRIVADO"/>
    <s v="SI"/>
    <s v="NO"/>
    <x v="0"/>
    <n v="28"/>
    <n v="-0.42852436021612461"/>
    <b v="0"/>
    <n v="-0.98144480429463388"/>
    <b v="0"/>
    <n v="310000"/>
    <x v="0"/>
    <n v="28"/>
  </r>
  <r>
    <n v="3848"/>
    <s v="HOMBRE"/>
    <n v="613320"/>
    <s v="CONVENIOS ESPECIALES DE ASEGURADOS VOLUNTARIOS"/>
    <s v="SECTOR PRIVADO"/>
    <s v="SI"/>
    <s v="SI"/>
    <x v="0"/>
    <n v="72"/>
    <n v="-5.4518077112871204E-2"/>
    <b v="0"/>
    <n v="2.1238697190994165"/>
    <b v="1"/>
    <n v="613320"/>
    <x v="5"/>
    <n v="72"/>
  </r>
  <r>
    <n v="3849"/>
    <s v="HOMBRE"/>
    <n v="276964.47999999998"/>
    <s v="ASALARIADO"/>
    <s v="SECTOR PRIVADO"/>
    <s v="SI"/>
    <s v="SI"/>
    <x v="1"/>
    <n v="28"/>
    <n v="-0.46925854208867895"/>
    <b v="0"/>
    <n v="-0.98144480429463388"/>
    <b v="0"/>
    <n v="276964.47999999998"/>
    <x v="0"/>
    <n v="28"/>
  </r>
  <r>
    <n v="3850"/>
    <s v="HOMBRE"/>
    <n v="449750"/>
    <s v="ASALARIADO"/>
    <s v="SECTOR PRIVADO"/>
    <s v="SI"/>
    <s v="NO"/>
    <x v="0"/>
    <n v="28"/>
    <n v="-0.25620674824302797"/>
    <b v="0"/>
    <n v="-0.98144480429463388"/>
    <b v="0"/>
    <n v="449750"/>
    <x v="0"/>
    <n v="28"/>
  </r>
  <r>
    <n v="3851"/>
    <s v="HOMBRE"/>
    <n v="887689.45"/>
    <s v="ASALARIADO"/>
    <s v="SECTOR PUBLICO"/>
    <s v="SI"/>
    <s v="NO"/>
    <x v="0"/>
    <n v="29"/>
    <n v="0.28379096347655219"/>
    <b v="0"/>
    <n v="-0.91086947421749642"/>
    <b v="0"/>
    <n v="887689.45"/>
    <x v="0"/>
    <n v="29"/>
  </r>
  <r>
    <n v="3852"/>
    <s v="MUJER"/>
    <n v="729230.7"/>
    <s v="ASALARIADO"/>
    <s v="SECTOR PUBLICO"/>
    <s v="SI"/>
    <s v="NO"/>
    <x v="0"/>
    <n v="27"/>
    <n v="8.8404677993604644E-2"/>
    <b v="0"/>
    <n v="-1.0520201343717714"/>
    <b v="0"/>
    <n v="729230.7"/>
    <x v="0"/>
    <n v="27"/>
  </r>
  <r>
    <n v="3853"/>
    <s v="HOMBRE"/>
    <n v="388492"/>
    <s v="ASALARIADO"/>
    <s v="SECTOR PRIVADO"/>
    <s v="SI"/>
    <s v="NO"/>
    <x v="0"/>
    <n v="21"/>
    <n v="-0.33174043177968598"/>
    <b v="0"/>
    <n v="-1.4754721148345964"/>
    <b v="0"/>
    <n v="388492"/>
    <x v="0"/>
    <n v="21"/>
  </r>
  <r>
    <n v="3854"/>
    <s v="HOMBRE"/>
    <n v="396286"/>
    <s v="ASALARIADO"/>
    <s v="SECTOR PRIVADO"/>
    <s v="SI"/>
    <s v="NO"/>
    <x v="0"/>
    <n v="37"/>
    <n v="-0.32213010285146904"/>
    <b v="0"/>
    <n v="-0.3462668336003964"/>
    <b v="0"/>
    <n v="396286"/>
    <x v="0"/>
    <n v="37"/>
  </r>
  <r>
    <n v="3855"/>
    <s v="MUJER"/>
    <n v="1386388"/>
    <s v="PENSIONADOS EN SU PROPIO SISTEMA"/>
    <s v="SECTOR PUBLICO"/>
    <s v="SI"/>
    <s v="NO"/>
    <x v="0"/>
    <n v="75"/>
    <n v="0.89870719410586108"/>
    <b v="0"/>
    <n v="2.3355957093308288"/>
    <b v="1"/>
    <n v="1386388"/>
    <x v="1"/>
    <n v="75"/>
  </r>
  <r>
    <n v="3856"/>
    <s v="MUJER"/>
    <n v="983308"/>
    <s v="ASALARIADO"/>
    <s v="SECTOR PRIVADO"/>
    <s v="SI"/>
    <s v="NO"/>
    <x v="0"/>
    <n v="27"/>
    <n v="0.40169264645565878"/>
    <b v="0"/>
    <n v="-1.0520201343717714"/>
    <b v="0"/>
    <n v="983308"/>
    <x v="0"/>
    <n v="27"/>
  </r>
  <r>
    <n v="3857"/>
    <s v="HOMBRE"/>
    <n v="1007583"/>
    <s v="TRABAJADOR INDEPENDIENTE"/>
    <s v="SECTOR PRIVADO"/>
    <s v="SI"/>
    <s v="NO"/>
    <x v="0"/>
    <n v="76"/>
    <n v="0.4316247396982128"/>
    <b v="0"/>
    <n v="2.4061710394079663"/>
    <b v="1"/>
    <n v="1007583"/>
    <x v="3"/>
    <n v="76"/>
  </r>
  <r>
    <n v="3858"/>
    <s v="MUJER"/>
    <n v="1104599"/>
    <s v="ASALARIADO"/>
    <s v="SECTOR PUBLICO"/>
    <s v="SI"/>
    <s v="NO"/>
    <x v="0"/>
    <n v="50"/>
    <n v="0.55124953714495295"/>
    <b v="0"/>
    <n v="0.57121245740239113"/>
    <b v="0"/>
    <n v="1104599"/>
    <x v="0"/>
    <n v="50"/>
  </r>
  <r>
    <n v="3859"/>
    <s v="HOMBRE"/>
    <n v="350605.15"/>
    <s v="ASALARIADO"/>
    <s v="SECTOR PRIVADO"/>
    <s v="SI"/>
    <s v="NO"/>
    <x v="0"/>
    <n v="31"/>
    <n v="-0.37845650703680878"/>
    <b v="0"/>
    <n v="-0.7697188140632214"/>
    <b v="0"/>
    <n v="350605.15"/>
    <x v="0"/>
    <n v="31"/>
  </r>
  <r>
    <n v="3860"/>
    <s v="HOMBRE"/>
    <n v="348749.4"/>
    <s v="ASALARIADO"/>
    <s v="SECTOR PRIVADO"/>
    <s v="SI"/>
    <s v="NO"/>
    <x v="0"/>
    <n v="55"/>
    <n v="-0.38074472462835851"/>
    <b v="0"/>
    <n v="0.92408910778807873"/>
    <b v="0"/>
    <n v="348749.4"/>
    <x v="0"/>
    <n v="55"/>
  </r>
  <r>
    <n v="3861"/>
    <s v="HOMBRE"/>
    <n v="299784"/>
    <s v="TRABAJADOR INDEPENDIENTE"/>
    <s v="SECTOR PRIVADO"/>
    <s v="SI"/>
    <s v="NO"/>
    <x v="0"/>
    <n v="56"/>
    <n v="-0.44112111673789317"/>
    <b v="0"/>
    <n v="0.99466443786521619"/>
    <b v="0"/>
    <n v="299784"/>
    <x v="3"/>
    <n v="56"/>
  </r>
  <r>
    <n v="3862"/>
    <s v="MUJER"/>
    <n v="540083"/>
    <s v="TRABAJADOR INDEPENDIENTE"/>
    <s v="SECTOR PRIVADO"/>
    <s v="SI"/>
    <s v="SI"/>
    <x v="1"/>
    <n v="55"/>
    <n v="-0.14482237012234295"/>
    <b v="0"/>
    <n v="0.92408910778807873"/>
    <b v="0"/>
    <n v="540083"/>
    <x v="3"/>
    <n v="55"/>
  </r>
  <r>
    <n v="3863"/>
    <s v="HOMBRE"/>
    <n v="991228.7"/>
    <s v="ASALARIADO"/>
    <s v="SECTOR PRIVADO"/>
    <s v="SI"/>
    <s v="NO"/>
    <x v="0"/>
    <n v="44"/>
    <n v="0.41145920179845163"/>
    <b v="0"/>
    <n v="0.14776047693956615"/>
    <b v="0"/>
    <n v="991228.7"/>
    <x v="0"/>
    <n v="44"/>
  </r>
  <r>
    <n v="3864"/>
    <s v="HOMBRE"/>
    <n v="278030"/>
    <s v="CONVENIOS ESPECIALES DE TRABAJADORES INDEPENDIENTES"/>
    <s v="SECTOR PRIVADO"/>
    <s v="SI"/>
    <s v="NO"/>
    <x v="0"/>
    <n v="49"/>
    <n v="-0.46794471123422759"/>
    <b v="0"/>
    <n v="0.50063712732525367"/>
    <b v="0"/>
    <n v="278030"/>
    <x v="4"/>
    <n v="49"/>
  </r>
  <r>
    <n v="3865"/>
    <s v="MUJER"/>
    <n v="306545"/>
    <s v="ASALARIADO"/>
    <s v="SECTOR PUBLICO"/>
    <s v="SI"/>
    <s v="NO"/>
    <x v="1"/>
    <n v="39"/>
    <n v="-0.4327845201400391"/>
    <b v="0"/>
    <n v="-0.20511617344612137"/>
    <b v="0"/>
    <n v="306545"/>
    <x v="0"/>
    <n v="39"/>
  </r>
  <r>
    <n v="3866"/>
    <s v="HOMBRE"/>
    <n v="639121.35"/>
    <s v="ASALARIADO"/>
    <s v="SECTOR PRIVADO"/>
    <s v="SI"/>
    <s v="NO"/>
    <x v="0"/>
    <n v="36"/>
    <n v="-2.2703930295826107E-2"/>
    <b v="0"/>
    <n v="-0.41684216367753391"/>
    <b v="0"/>
    <n v="639121.35"/>
    <x v="0"/>
    <n v="36"/>
  </r>
  <r>
    <n v="3867"/>
    <s v="HOMBRE"/>
    <n v="422514.14"/>
    <s v="ASALARIADO"/>
    <s v="SECTOR PRIVADO"/>
    <s v="SI"/>
    <s v="NO"/>
    <x v="0"/>
    <n v="33"/>
    <n v="-0.2897897060622307"/>
    <b v="0"/>
    <n v="-0.62856815390894638"/>
    <b v="0"/>
    <n v="422514.14"/>
    <x v="0"/>
    <n v="33"/>
  </r>
  <r>
    <n v="3868"/>
    <s v="HOMBRE"/>
    <n v="639148"/>
    <s v="TRABAJADOR INDEPENDIENTE"/>
    <s v="SECTOR PRIVADO"/>
    <s v="SI"/>
    <s v="NO"/>
    <x v="0"/>
    <n v="61"/>
    <n v="-2.267106972796144E-2"/>
    <b v="0"/>
    <n v="1.3475410882509038"/>
    <b v="0"/>
    <n v="639148"/>
    <x v="3"/>
    <n v="61"/>
  </r>
  <r>
    <n v="3869"/>
    <s v="MUJER"/>
    <n v="438762.65"/>
    <s v="ASALARIADO"/>
    <s v="SECTOR PRIVADO"/>
    <s v="SI"/>
    <s v="NO"/>
    <x v="1"/>
    <n v="24"/>
    <n v="-0.26975461166995179"/>
    <b v="0"/>
    <n v="-1.263746124603184"/>
    <b v="0"/>
    <n v="438762.65"/>
    <x v="0"/>
    <n v="24"/>
  </r>
  <r>
    <n v="3870"/>
    <s v="HOMBRE"/>
    <n v="940646.55"/>
    <s v="ASALARIADO"/>
    <s v="SECTOR PRIVADO"/>
    <s v="SI"/>
    <s v="NO"/>
    <x v="0"/>
    <n v="55"/>
    <n v="0.34908928912249487"/>
    <b v="0"/>
    <n v="0.92408910778807873"/>
    <b v="0"/>
    <n v="940646.55"/>
    <x v="0"/>
    <n v="55"/>
  </r>
  <r>
    <n v="3871"/>
    <s v="HOMBRE"/>
    <n v="298248.25"/>
    <s v="ASALARIADO"/>
    <s v="SECTOR PRIVADO"/>
    <s v="SI"/>
    <s v="NO"/>
    <x v="0"/>
    <n v="26"/>
    <n v="-0.44301476090667802"/>
    <b v="0"/>
    <n v="-1.1225954644489089"/>
    <b v="0"/>
    <n v="298248.25"/>
    <x v="0"/>
    <n v="26"/>
  </r>
  <r>
    <n v="3872"/>
    <s v="HOMBRE"/>
    <n v="450513.01"/>
    <s v="ASALARIADO"/>
    <s v="SECTOR PUBLICO"/>
    <s v="SI"/>
    <s v="NO"/>
    <x v="0"/>
    <n v="39"/>
    <n v="-0.2552659249077035"/>
    <b v="0"/>
    <n v="-0.20511617344612137"/>
    <b v="0"/>
    <n v="450513.01"/>
    <x v="0"/>
    <n v="39"/>
  </r>
  <r>
    <n v="3873"/>
    <s v="HOMBRE"/>
    <n v="1213949"/>
    <s v="ASALARIADO"/>
    <s v="SECTOR PUBLICO"/>
    <s v="SI"/>
    <s v="NO"/>
    <x v="0"/>
    <n v="41"/>
    <n v="0.68608267395538669"/>
    <b v="0"/>
    <n v="-6.3965513291846368E-2"/>
    <b v="0"/>
    <n v="1213949"/>
    <x v="0"/>
    <n v="41"/>
  </r>
  <r>
    <n v="3874"/>
    <s v="HOMBRE"/>
    <n v="377729.94"/>
    <s v="ASALARIADO"/>
    <s v="SECTOR PRIVADO"/>
    <s v="SI"/>
    <s v="NO"/>
    <x v="0"/>
    <n v="36"/>
    <n v="-0.34501050318656384"/>
    <b v="0"/>
    <n v="-0.41684216367753391"/>
    <b v="0"/>
    <n v="377729.94"/>
    <x v="0"/>
    <n v="36"/>
  </r>
  <r>
    <n v="3875"/>
    <s v="MUJER"/>
    <n v="1605450"/>
    <s v="ASALARIADO"/>
    <s v="SECTOR PRIVADO"/>
    <s v="SI"/>
    <s v="NO"/>
    <x v="0"/>
    <n v="38"/>
    <n v="1.1688198289112313"/>
    <b v="0"/>
    <n v="-0.27569150352325889"/>
    <b v="0"/>
    <n v="1605450"/>
    <x v="0"/>
    <n v="38"/>
  </r>
  <r>
    <n v="3876"/>
    <s v="HOMBRE"/>
    <n v="297102"/>
    <s v="TRABAJADOR INDEPENDIENTE"/>
    <s v="SECTOR PRIVADO"/>
    <s v="SI"/>
    <s v="NO"/>
    <x v="1"/>
    <n v="64"/>
    <n v="-0.44442813523744124"/>
    <b v="0"/>
    <n v="1.5592670784823162"/>
    <b v="0"/>
    <n v="297102"/>
    <x v="3"/>
    <n v="64"/>
  </r>
  <r>
    <n v="3877"/>
    <s v="HOMBRE"/>
    <n v="391637.5"/>
    <s v="ASALARIADO"/>
    <s v="SECTOR PRIVADO"/>
    <s v="SI"/>
    <s v="NO"/>
    <x v="0"/>
    <n v="49"/>
    <n v="-0.32786189833810186"/>
    <b v="0"/>
    <n v="0.50063712732525367"/>
    <b v="0"/>
    <n v="391637.5"/>
    <x v="0"/>
    <n v="49"/>
  </r>
  <r>
    <n v="3878"/>
    <s v="HOMBRE"/>
    <n v="317719"/>
    <s v="ASEGURADO VOLUNTARIO"/>
    <s v="SECTOR PRIVADO"/>
    <s v="SI"/>
    <s v="SI"/>
    <x v="0"/>
    <n v="34"/>
    <n v="-0.41900650943386819"/>
    <b v="0"/>
    <n v="-0.55799282383180893"/>
    <b v="0"/>
    <n v="317719"/>
    <x v="2"/>
    <n v="34"/>
  </r>
  <r>
    <n v="3879"/>
    <s v="MUJER"/>
    <n v="1161829.5"/>
    <s v="ASALARIADO"/>
    <s v="SECTOR PUBLICO"/>
    <s v="SI"/>
    <s v="NO"/>
    <x v="0"/>
    <n v="32"/>
    <n v="0.62181714424353118"/>
    <b v="0"/>
    <n v="-0.69914348398608395"/>
    <b v="0"/>
    <n v="1161829.5"/>
    <x v="0"/>
    <n v="32"/>
  </r>
  <r>
    <n v="3880"/>
    <s v="MUJER"/>
    <n v="297050"/>
    <s v="ASEGURADO VOLUNTARIO"/>
    <s v="SECTOR PRIVADO"/>
    <s v="SI"/>
    <s v="NO"/>
    <x v="0"/>
    <n v="55"/>
    <n v="-0.44449225341864051"/>
    <b v="0"/>
    <n v="0.92408910778807873"/>
    <b v="0"/>
    <n v="297050"/>
    <x v="2"/>
    <n v="55"/>
  </r>
  <r>
    <n v="3881"/>
    <s v="HOMBRE"/>
    <n v="1117420.3"/>
    <s v="ASALARIADO"/>
    <s v="SECTOR PRIVADO"/>
    <s v="SI"/>
    <s v="NO"/>
    <x v="0"/>
    <n v="52"/>
    <n v="0.56705873784900074"/>
    <b v="0"/>
    <n v="0.71236311755666615"/>
    <b v="0"/>
    <n v="1117420.3"/>
    <x v="0"/>
    <n v="52"/>
  </r>
  <r>
    <n v="3882"/>
    <s v="HOMBRE"/>
    <n v="472721.91999999998"/>
    <s v="ASALARIADO"/>
    <s v="SECTOR PRIVADO"/>
    <s v="SI"/>
    <s v="NO"/>
    <x v="0"/>
    <n v="60"/>
    <n v="-0.22788140729965042"/>
    <b v="0"/>
    <n v="1.2769657581737661"/>
    <b v="0"/>
    <n v="472721.91999999998"/>
    <x v="0"/>
    <n v="60"/>
  </r>
  <r>
    <n v="3883"/>
    <s v="MUJER"/>
    <n v="300018"/>
    <s v="ASEGURADO VOLUNTARIO"/>
    <s v="SECTOR PRIVADO"/>
    <s v="SI"/>
    <s v="NO"/>
    <x v="0"/>
    <n v="55"/>
    <n v="-0.44083258492249633"/>
    <b v="0"/>
    <n v="0.92408910778807873"/>
    <b v="0"/>
    <n v="300018"/>
    <x v="2"/>
    <n v="55"/>
  </r>
  <r>
    <n v="3884"/>
    <s v="HOMBRE"/>
    <n v="235200"/>
    <s v="ASALARIADO"/>
    <s v="SECTOR PRIVADO"/>
    <s v="SI"/>
    <s v="NO"/>
    <x v="1"/>
    <n v="24"/>
    <n v="-0.52075589778741349"/>
    <b v="0"/>
    <n v="-1.263746124603184"/>
    <b v="0"/>
    <n v="235200"/>
    <x v="0"/>
    <n v="24"/>
  </r>
  <r>
    <n v="3885"/>
    <s v="MUJER"/>
    <n v="180000"/>
    <s v="ASALARIADO"/>
    <s v="SECTOR PRIVADO"/>
    <s v="SI"/>
    <s v="SI"/>
    <x v="0"/>
    <n v="30"/>
    <n v="-0.58881981321435395"/>
    <b v="0"/>
    <n v="-0.84029414414035897"/>
    <b v="0"/>
    <n v="180000"/>
    <x v="0"/>
    <n v="30"/>
  </r>
  <r>
    <n v="3886"/>
    <s v="HOMBRE"/>
    <n v="639148"/>
    <s v="TRABAJADOR INDEPENDIENTE"/>
    <s v="SECTOR PRIVADO"/>
    <s v="SI"/>
    <s v="NO"/>
    <x v="0"/>
    <n v="58"/>
    <n v="-2.267106972796144E-2"/>
    <b v="0"/>
    <n v="1.1358150980194912"/>
    <b v="0"/>
    <n v="639148"/>
    <x v="3"/>
    <n v="58"/>
  </r>
  <r>
    <n v="3887"/>
    <s v="MUJER"/>
    <n v="1461535"/>
    <s v="PENSIONADOS EN SU PROPIO SISTEMA"/>
    <s v="SECTOR PUBLICO"/>
    <s v="SI"/>
    <s v="NO"/>
    <x v="0"/>
    <n v="55"/>
    <n v="0.99136659723246068"/>
    <b v="0"/>
    <n v="0.92408910778807873"/>
    <b v="0"/>
    <n v="1461535"/>
    <x v="1"/>
    <n v="55"/>
  </r>
  <r>
    <n v="3888"/>
    <s v="MUJER"/>
    <n v="297046"/>
    <s v="ASEGURADO VOLUNTARIO"/>
    <s v="SECTOR PRIVADO"/>
    <s v="SI"/>
    <s v="NO"/>
    <x v="0"/>
    <n v="60"/>
    <n v="-0.44449718558642509"/>
    <b v="0"/>
    <n v="1.2769657581737661"/>
    <b v="0"/>
    <n v="297046"/>
    <x v="2"/>
    <n v="60"/>
  </r>
  <r>
    <n v="3889"/>
    <s v="HOMBRE"/>
    <n v="208067.25"/>
    <s v="ASALARIADO"/>
    <s v="SECTOR PUBLICO"/>
    <s v="SI"/>
    <s v="NO"/>
    <x v="0"/>
    <n v="46"/>
    <n v="-0.55421171665154978"/>
    <b v="0"/>
    <n v="0.28891113709384114"/>
    <b v="0"/>
    <n v="208067.25"/>
    <x v="0"/>
    <n v="46"/>
  </r>
  <r>
    <n v="3890"/>
    <s v="MUJER"/>
    <n v="260000"/>
    <s v="ASALARIADO"/>
    <s v="SECTOR PRIVADO"/>
    <s v="SI"/>
    <s v="NO"/>
    <x v="0"/>
    <n v="29"/>
    <n v="-0.49017645752313588"/>
    <b v="0"/>
    <n v="-0.91086947421749642"/>
    <b v="0"/>
    <n v="260000"/>
    <x v="0"/>
    <n v="29"/>
  </r>
  <r>
    <n v="3891"/>
    <s v="HOMBRE"/>
    <n v="274969.43"/>
    <s v="ASALARIADO"/>
    <s v="SECTOR PRIVADO"/>
    <s v="SI"/>
    <s v="NO"/>
    <x v="0"/>
    <n v="31"/>
    <n v="-0.47171852242332601"/>
    <b v="0"/>
    <n v="-0.7697188140632214"/>
    <b v="0"/>
    <n v="274969.43"/>
    <x v="0"/>
    <n v="31"/>
  </r>
  <r>
    <n v="3892"/>
    <s v="HOMBRE"/>
    <n v="1392687.83"/>
    <s v="ASALARIADO"/>
    <s v="SECTOR PRIVADO"/>
    <s v="SI"/>
    <s v="NO"/>
    <x v="0"/>
    <n v="55"/>
    <n v="0.90647514874941382"/>
    <b v="0"/>
    <n v="0.92408910778807873"/>
    <b v="0"/>
    <n v="1392687.83"/>
    <x v="0"/>
    <n v="55"/>
  </r>
  <r>
    <n v="3893"/>
    <s v="HOMBRE"/>
    <n v="546354"/>
    <s v="TRABAJADOR INDEPENDIENTE"/>
    <s v="SECTOR PRIVADO"/>
    <s v="SI"/>
    <s v="SI"/>
    <x v="1"/>
    <n v="81"/>
    <n v="-0.13708996407809759"/>
    <b v="0"/>
    <n v="2.759047689793654"/>
    <b v="1"/>
    <n v="546354"/>
    <x v="3"/>
    <n v="81"/>
  </r>
  <r>
    <n v="3894"/>
    <s v="MUJER"/>
    <n v="297046"/>
    <s v="ASEGURADO VOLUNTARIO"/>
    <s v="SECTOR PRIVADO"/>
    <s v="NO"/>
    <s v="NO"/>
    <x v="0"/>
    <n v="52"/>
    <n v="-0.44449718558642509"/>
    <b v="0"/>
    <n v="0.71236311755666615"/>
    <b v="0"/>
    <n v="297046"/>
    <x v="2"/>
    <n v="52"/>
  </r>
  <r>
    <n v="3895"/>
    <s v="HOMBRE"/>
    <n v="459260"/>
    <s v="ASALARIADO"/>
    <s v="SECTOR PRIVADO"/>
    <s v="SI"/>
    <s v="NO"/>
    <x v="0"/>
    <n v="37"/>
    <n v="-0.24448051933523443"/>
    <b v="0"/>
    <n v="-0.3462668336003964"/>
    <b v="0"/>
    <n v="459260"/>
    <x v="0"/>
    <n v="37"/>
  </r>
  <r>
    <n v="3896"/>
    <s v="HOMBRE"/>
    <n v="721709.3"/>
    <s v="ASALARIADO"/>
    <s v="SECTOR PUBLICO"/>
    <s v="SI"/>
    <s v="NO"/>
    <x v="0"/>
    <n v="45"/>
    <n v="7.9130476299905675E-2"/>
    <b v="0"/>
    <n v="0.21833580701670366"/>
    <b v="0"/>
    <n v="721709.3"/>
    <x v="0"/>
    <n v="45"/>
  </r>
  <r>
    <n v="3897"/>
    <s v="MUJER"/>
    <n v="465877"/>
    <s v="ASALARIADO"/>
    <s v="SECTOR PRIVADO"/>
    <s v="SI"/>
    <s v="NO"/>
    <x v="1"/>
    <n v="36"/>
    <n v="-0.23632148077762458"/>
    <b v="0"/>
    <n v="-0.41684216367753391"/>
    <b v="0"/>
    <n v="465877"/>
    <x v="0"/>
    <n v="36"/>
  </r>
  <r>
    <n v="3898"/>
    <s v="MUJER"/>
    <n v="658917"/>
    <s v="ASALARIADO"/>
    <s v="SECTOR PUBLICO"/>
    <s v="SI"/>
    <s v="NO"/>
    <x v="1"/>
    <n v="36"/>
    <n v="1.7049365052846895E-3"/>
    <b v="0"/>
    <n v="-0.41684216367753391"/>
    <b v="0"/>
    <n v="658917"/>
    <x v="0"/>
    <n v="36"/>
  </r>
  <r>
    <n v="3899"/>
    <s v="HOMBRE"/>
    <n v="2658295.4300000002"/>
    <s v="ASALARIADO"/>
    <s v="SECTOR PRIVADO"/>
    <s v="SI"/>
    <s v="SI"/>
    <x v="0"/>
    <n v="30"/>
    <n v="2.4670224069032747"/>
    <b v="1"/>
    <n v="-0.84029414414035897"/>
    <b v="0"/>
    <n v="2658295.4300000002"/>
    <x v="0"/>
    <n v="30"/>
  </r>
  <r>
    <n v="3900"/>
    <s v="HOMBRE"/>
    <n v="583221.81999999995"/>
    <s v="ASALARIADO"/>
    <s v="SECTOR PRIVADO"/>
    <s v="SI"/>
    <s v="SI"/>
    <x v="0"/>
    <n v="53"/>
    <n v="-9.1630395555350103E-2"/>
    <b v="0"/>
    <n v="0.78293844763380371"/>
    <b v="0"/>
    <n v="583221.81999999995"/>
    <x v="0"/>
    <n v="53"/>
  </r>
  <r>
    <n v="3901"/>
    <s v="HOMBRE"/>
    <n v="297046"/>
    <s v="TRABAJADOR INDEPENDIENTE"/>
    <s v="SECTOR PRIVADO"/>
    <s v="SI"/>
    <s v="NO"/>
    <x v="0"/>
    <n v="32"/>
    <n v="-0.44449718558642509"/>
    <b v="0"/>
    <n v="-0.69914348398608395"/>
    <b v="0"/>
    <n v="297046"/>
    <x v="3"/>
    <n v="32"/>
  </r>
  <r>
    <n v="3902"/>
    <s v="MUJER"/>
    <n v="572000"/>
    <s v="ASALARIADO"/>
    <s v="SECTOR PRIVADO"/>
    <s v="SI"/>
    <s v="NO"/>
    <x v="0"/>
    <n v="50"/>
    <n v="-0.10546737032738535"/>
    <b v="0"/>
    <n v="0.57121245740239113"/>
    <b v="0"/>
    <n v="572000"/>
    <x v="0"/>
    <n v="50"/>
  </r>
  <r>
    <n v="3903"/>
    <s v="HOMBRE"/>
    <n v="705100"/>
    <s v="ASALARIADO"/>
    <s v="SECTOR PRIVADO"/>
    <s v="SI"/>
    <s v="NO"/>
    <x v="0"/>
    <n v="64"/>
    <n v="5.8650512703878756E-2"/>
    <b v="0"/>
    <n v="1.5592670784823162"/>
    <b v="0"/>
    <n v="705100"/>
    <x v="0"/>
    <n v="64"/>
  </r>
  <r>
    <n v="3904"/>
    <s v="HOMBRE"/>
    <n v="366181.5"/>
    <s v="ASALARIADO"/>
    <s v="SECTOR PRIVADO"/>
    <s v="SI"/>
    <s v="NO"/>
    <x v="0"/>
    <n v="33"/>
    <n v="-0.35925021411904745"/>
    <b v="0"/>
    <n v="-0.62856815390894638"/>
    <b v="0"/>
    <n v="366181.5"/>
    <x v="0"/>
    <n v="33"/>
  </r>
  <r>
    <n v="3905"/>
    <s v="HOMBRE"/>
    <n v="639148"/>
    <s v="TRABAJADOR INDEPENDIENTE"/>
    <s v="SECTOR PRIVADO"/>
    <s v="SI"/>
    <s v="NO"/>
    <x v="1"/>
    <n v="41"/>
    <n v="-2.267106972796144E-2"/>
    <b v="0"/>
    <n v="-6.3965513291846368E-2"/>
    <b v="0"/>
    <n v="639148"/>
    <x v="3"/>
    <n v="41"/>
  </r>
  <r>
    <n v="3906"/>
    <s v="HOMBRE"/>
    <n v="883100"/>
    <s v="ASALARIADO"/>
    <s v="SECTOR PUBLICO"/>
    <s v="SI"/>
    <s v="NO"/>
    <x v="0"/>
    <n v="48"/>
    <n v="0.27813197911683901"/>
    <b v="0"/>
    <n v="0.43006179724811616"/>
    <b v="0"/>
    <n v="883100"/>
    <x v="0"/>
    <n v="48"/>
  </r>
  <r>
    <n v="3907"/>
    <s v="MUJER"/>
    <n v="634458.85"/>
    <s v="ASALARIADO"/>
    <s v="SECTOR PUBLICO"/>
    <s v="SI"/>
    <s v="NO"/>
    <x v="0"/>
    <n v="37"/>
    <n v="-2.8452988369704911E-2"/>
    <b v="0"/>
    <n v="-0.3462668336003964"/>
    <b v="0"/>
    <n v="634458.85"/>
    <x v="0"/>
    <n v="37"/>
  </r>
  <r>
    <n v="3908"/>
    <s v="HOMBRE"/>
    <n v="700000"/>
    <s v="ASALARIADO"/>
    <s v="SECTOR PRIVADO"/>
    <s v="SI"/>
    <s v="NO"/>
    <x v="0"/>
    <n v="46"/>
    <n v="5.2361998778563602E-2"/>
    <b v="0"/>
    <n v="0.28891113709384114"/>
    <b v="0"/>
    <n v="700000"/>
    <x v="0"/>
    <n v="46"/>
  </r>
  <r>
    <n v="3909"/>
    <s v="HOMBRE"/>
    <n v="583859.75"/>
    <s v="ASALARIADO"/>
    <s v="SECTOR PRIVADO"/>
    <s v="SI"/>
    <s v="NO"/>
    <x v="0"/>
    <n v="62"/>
    <n v="-9.0843801106648803E-2"/>
    <b v="0"/>
    <n v="1.4181164183280413"/>
    <b v="0"/>
    <n v="583859.75"/>
    <x v="0"/>
    <n v="62"/>
  </r>
  <r>
    <n v="3910"/>
    <s v="MUJER"/>
    <n v="649238.17000000004"/>
    <s v="ASALARIADO"/>
    <s v="SECTOR PRIVADO"/>
    <s v="SI"/>
    <s v="NO"/>
    <x v="0"/>
    <n v="27"/>
    <n v="-1.0229466874275664E-2"/>
    <b v="0"/>
    <n v="-1.0520201343717714"/>
    <b v="0"/>
    <n v="649238.17000000004"/>
    <x v="0"/>
    <n v="27"/>
  </r>
  <r>
    <n v="3911"/>
    <s v="MUJER"/>
    <n v="1341939"/>
    <s v="PENSIONADOS EN SU PROPIO SISTEMA"/>
    <s v="SECTOR PUBLICO"/>
    <s v="SI"/>
    <s v="NO"/>
    <x v="0"/>
    <n v="76"/>
    <n v="0.84389971264187424"/>
    <b v="0"/>
    <n v="2.4061710394079663"/>
    <b v="1"/>
    <n v="1341939"/>
    <x v="1"/>
    <n v="76"/>
  </r>
  <r>
    <n v="3912"/>
    <s v="MUJER"/>
    <n v="170248"/>
    <s v="ASALARIADO"/>
    <s v="SECTOR PRIVADO"/>
    <s v="SI"/>
    <s v="NO"/>
    <x v="0"/>
    <n v="20"/>
    <n v="-0.60084443827311351"/>
    <b v="0"/>
    <n v="-1.5460474449117341"/>
    <b v="0"/>
    <n v="170248"/>
    <x v="0"/>
    <n v="20"/>
  </r>
  <r>
    <n v="3913"/>
    <s v="HOMBRE"/>
    <n v="301566"/>
    <s v="ASEGURADO VOLUNTARIO"/>
    <s v="SECTOR PRIVADO"/>
    <s v="SI"/>
    <s v="NO"/>
    <x v="1"/>
    <n v="26"/>
    <n v="-0.43892383598987128"/>
    <b v="0"/>
    <n v="-1.1225954644489089"/>
    <b v="0"/>
    <n v="301566"/>
    <x v="2"/>
    <n v="26"/>
  </r>
  <r>
    <n v="3914"/>
    <s v="HOMBRE"/>
    <n v="326841"/>
    <s v="TRABAJADOR INDEPENDIENTE"/>
    <s v="SECTOR PRIVADO"/>
    <s v="SI"/>
    <s v="NO"/>
    <x v="1"/>
    <n v="51"/>
    <n v="-0.40775870080117704"/>
    <b v="0"/>
    <n v="0.64178778747952869"/>
    <b v="0"/>
    <n v="326841"/>
    <x v="3"/>
    <n v="51"/>
  </r>
  <r>
    <n v="3915"/>
    <s v="HOMBRE"/>
    <n v="260561"/>
    <s v="ASALARIADO"/>
    <s v="SECTOR PRIVADO"/>
    <s v="SI"/>
    <s v="NO"/>
    <x v="0"/>
    <n v="52"/>
    <n v="-0.48948472099135121"/>
    <b v="0"/>
    <n v="0.71236311755666615"/>
    <b v="0"/>
    <n v="260561"/>
    <x v="0"/>
    <n v="52"/>
  </r>
  <r>
    <n v="3916"/>
    <s v="HOMBRE"/>
    <n v="478496"/>
    <s v="TRABAJADOR INDEPENDIENTE"/>
    <s v="SECTOR PRIVADO"/>
    <s v="SI"/>
    <s v="NO"/>
    <x v="0"/>
    <n v="31"/>
    <n v="-0.22076172445928105"/>
    <b v="0"/>
    <n v="-0.7697188140632214"/>
    <b v="0"/>
    <n v="478496"/>
    <x v="3"/>
    <n v="31"/>
  </r>
  <r>
    <n v="3917"/>
    <s v="HOMBRE"/>
    <n v="297046"/>
    <s v="ASEGURADO VOLUNTARIO"/>
    <s v="SECTOR PRIVADO"/>
    <s v="SI"/>
    <s v="NO"/>
    <x v="0"/>
    <n v="59"/>
    <n v="-0.44449718558642509"/>
    <b v="0"/>
    <n v="1.2063904280966287"/>
    <b v="0"/>
    <n v="297046"/>
    <x v="2"/>
    <n v="59"/>
  </r>
  <r>
    <n v="3918"/>
    <s v="MUJER"/>
    <n v="360000"/>
    <s v="ASALARIADO"/>
    <s v="SECTOR PRIVADO"/>
    <s v="SI"/>
    <s v="NO"/>
    <x v="0"/>
    <n v="23"/>
    <n v="-0.36687226290911329"/>
    <b v="0"/>
    <n v="-1.3343214546803215"/>
    <b v="0"/>
    <n v="360000"/>
    <x v="0"/>
    <n v="23"/>
  </r>
  <r>
    <n v="3919"/>
    <s v="MUJER"/>
    <n v="297046"/>
    <s v="ASEGURADO VOLUNTARIO"/>
    <s v="SECTOR PRIVADO"/>
    <s v="SI"/>
    <s v="NO"/>
    <x v="0"/>
    <n v="43"/>
    <n v="-0.44449718558642509"/>
    <b v="0"/>
    <n v="7.7185146862428639E-2"/>
    <b v="0"/>
    <n v="297046"/>
    <x v="2"/>
    <n v="43"/>
  </r>
  <r>
    <n v="3920"/>
    <s v="HOMBRE"/>
    <n v="10"/>
    <s v="ASALARIADO"/>
    <s v="SECTOR PRIVADO"/>
    <s v="SI"/>
    <s v="NO"/>
    <x v="0"/>
    <n v="42"/>
    <n v="-0.8107550331001333"/>
    <b v="0"/>
    <n v="6.6098167852911317E-3"/>
    <b v="0"/>
    <n v="10"/>
    <x v="0"/>
    <n v="42"/>
  </r>
  <r>
    <n v="3921"/>
    <s v="HOMBRE"/>
    <n v="310124"/>
    <s v="TRABAJADOR INDEPENDIENTE"/>
    <s v="SECTOR PRIVADO"/>
    <s v="SI"/>
    <s v="SI"/>
    <x v="1"/>
    <n v="48"/>
    <n v="-0.42837146301480322"/>
    <b v="0"/>
    <n v="0.43006179724811616"/>
    <b v="0"/>
    <n v="310124"/>
    <x v="3"/>
    <n v="48"/>
  </r>
  <r>
    <n v="3922"/>
    <s v="HOMBRE"/>
    <n v="148800"/>
    <s v="ASALARIADO"/>
    <s v="SECTOR PRIVADO"/>
    <s v="SI"/>
    <s v="NO"/>
    <x v="0"/>
    <n v="54"/>
    <n v="-0.6272907219339291"/>
    <b v="0"/>
    <n v="0.85351377771094117"/>
    <b v="0"/>
    <n v="148800"/>
    <x v="0"/>
    <n v="54"/>
  </r>
  <r>
    <n v="3923"/>
    <s v="HOMBRE"/>
    <n v="192600"/>
    <s v="ASALARIADO"/>
    <s v="SECTOR PRIVADO"/>
    <s v="SI"/>
    <s v="SI"/>
    <x v="1"/>
    <n v="48"/>
    <n v="-0.57328348469298718"/>
    <b v="0"/>
    <n v="0.43006179724811616"/>
    <b v="0"/>
    <n v="192600"/>
    <x v="0"/>
    <n v="48"/>
  </r>
  <r>
    <n v="3924"/>
    <s v="HOMBRE"/>
    <n v="305704"/>
    <s v="TRABAJADOR INDEPENDIENTE"/>
    <s v="SECTOR PRIVADO"/>
    <s v="SI"/>
    <s v="NO"/>
    <x v="1"/>
    <n v="42"/>
    <n v="-0.433821508416743"/>
    <b v="0"/>
    <n v="6.6098167852911317E-3"/>
    <b v="0"/>
    <n v="305704"/>
    <x v="3"/>
    <n v="42"/>
  </r>
  <r>
    <n v="3925"/>
    <s v="HOMBRE"/>
    <n v="297046"/>
    <s v="ASEGURADO VOLUNTARIO"/>
    <s v="SECTOR PRIVADO"/>
    <s v="SI"/>
    <s v="NO"/>
    <x v="0"/>
    <n v="48"/>
    <n v="-0.44449718558642509"/>
    <b v="0"/>
    <n v="0.43006179724811616"/>
    <b v="0"/>
    <n v="297046"/>
    <x v="2"/>
    <n v="48"/>
  </r>
  <r>
    <n v="3926"/>
    <s v="HOMBRE"/>
    <n v="1481119.18"/>
    <s v="ASALARIADO"/>
    <s v="SECTOR PRIVADO"/>
    <s v="SI"/>
    <s v="NO"/>
    <x v="0"/>
    <n v="29"/>
    <n v="1.0155147126532211"/>
    <b v="0"/>
    <n v="-0.91086947421749642"/>
    <b v="0"/>
    <n v="1481119.18"/>
    <x v="0"/>
    <n v="29"/>
  </r>
  <r>
    <n v="3927"/>
    <s v="MUJER"/>
    <n v="220000"/>
    <s v="ASALARIADO"/>
    <s v="SECTOR PRIVADO"/>
    <s v="SI"/>
    <s v="NO"/>
    <x v="0"/>
    <n v="58"/>
    <n v="-0.53949813536874491"/>
    <b v="0"/>
    <n v="1.1358150980194912"/>
    <b v="0"/>
    <n v="220000"/>
    <x v="0"/>
    <n v="58"/>
  </r>
  <r>
    <n v="3928"/>
    <s v="MUJER"/>
    <n v="856546"/>
    <s v="ASALARIADO"/>
    <s v="SECTOR PUBLICO"/>
    <s v="SI"/>
    <s v="NO"/>
    <x v="0"/>
    <n v="36"/>
    <n v="0.24538978327903144"/>
    <b v="0"/>
    <n v="-0.41684216367753391"/>
    <b v="0"/>
    <n v="856546"/>
    <x v="0"/>
    <n v="36"/>
  </r>
  <r>
    <n v="3929"/>
    <s v="MUJER"/>
    <n v="358640"/>
    <s v="TRABAJADOR INDEPENDIENTE"/>
    <s v="SECTOR PRIVADO"/>
    <s v="SI"/>
    <s v="NO"/>
    <x v="1"/>
    <n v="24"/>
    <n v="-0.36854919995586399"/>
    <b v="0"/>
    <n v="-1.263746124603184"/>
    <b v="0"/>
    <n v="358640"/>
    <x v="3"/>
    <n v="24"/>
  </r>
  <r>
    <n v="3930"/>
    <s v="HOMBRE"/>
    <n v="345000"/>
    <s v="ASALARIADO"/>
    <s v="SECTOR PRIVADO"/>
    <s v="SI"/>
    <s v="NO"/>
    <x v="0"/>
    <n v="62"/>
    <n v="-0.38536789210121669"/>
    <b v="0"/>
    <n v="1.4181164183280413"/>
    <b v="0"/>
    <n v="345000"/>
    <x v="0"/>
    <n v="62"/>
  </r>
  <r>
    <n v="3931"/>
    <s v="HOMBRE"/>
    <n v="292400"/>
    <s v="ASALARIADO"/>
    <s v="SECTOR PRIVADO"/>
    <s v="SI"/>
    <s v="NO"/>
    <x v="0"/>
    <n v="34"/>
    <n v="-0.45022589846819255"/>
    <b v="0"/>
    <n v="-0.55799282383180893"/>
    <b v="0"/>
    <n v="292400"/>
    <x v="0"/>
    <n v="34"/>
  </r>
  <r>
    <n v="3932"/>
    <s v="MUJER"/>
    <n v="445400"/>
    <s v="ASALARIADO"/>
    <s v="SECTOR PUBLICO"/>
    <s v="SI"/>
    <s v="NO"/>
    <x v="1"/>
    <n v="52"/>
    <n v="-0.26157048070873795"/>
    <b v="0"/>
    <n v="0.71236311755666615"/>
    <b v="0"/>
    <n v="445400"/>
    <x v="0"/>
    <n v="52"/>
  </r>
  <r>
    <n v="3933"/>
    <s v="HOMBRE"/>
    <n v="300000"/>
    <s v="ASALARIADO"/>
    <s v="SECTOR PRIVADO"/>
    <s v="SI"/>
    <s v="NO"/>
    <x v="0"/>
    <n v="50"/>
    <n v="-0.44085477967752684"/>
    <b v="0"/>
    <n v="0.57121245740239113"/>
    <b v="0"/>
    <n v="300000"/>
    <x v="0"/>
    <n v="50"/>
  </r>
  <r>
    <n v="3934"/>
    <s v="MUJER"/>
    <n v="343391"/>
    <s v="ASALARIADO"/>
    <s v="SECTOR PRIVADO"/>
    <s v="SI"/>
    <s v="NO"/>
    <x v="0"/>
    <n v="40"/>
    <n v="-0.38735185659255628"/>
    <b v="0"/>
    <n v="-0.13454084336898386"/>
    <b v="0"/>
    <n v="343391"/>
    <x v="0"/>
    <n v="40"/>
  </r>
  <r>
    <n v="3935"/>
    <s v="HOMBRE"/>
    <n v="64275.12"/>
    <s v="ASALARIADO"/>
    <s v="SECTOR PRIVADO"/>
    <s v="SI"/>
    <s v="NO"/>
    <x v="0"/>
    <n v="31"/>
    <n v="-0.7315134444663981"/>
    <b v="0"/>
    <n v="-0.7697188140632214"/>
    <b v="0"/>
    <n v="64275.12"/>
    <x v="0"/>
    <n v="31"/>
  </r>
  <r>
    <n v="3936"/>
    <s v="HOMBRE"/>
    <n v="278030"/>
    <s v="CONVENIOS ESPECIALES DE TRABAJADORES INDEPENDIENTES"/>
    <s v="SECTOR PRIVADO"/>
    <s v="SI"/>
    <s v="NO"/>
    <x v="0"/>
    <n v="42"/>
    <n v="-0.46794471123422759"/>
    <b v="0"/>
    <n v="6.6098167852911317E-3"/>
    <b v="0"/>
    <n v="278030"/>
    <x v="4"/>
    <n v="42"/>
  </r>
  <r>
    <n v="3937"/>
    <s v="HOMBRE"/>
    <n v="367154.08"/>
    <s v="ASALARIADO"/>
    <s v="SECTOR PRIVADO"/>
    <s v="SI"/>
    <s v="NO"/>
    <x v="1"/>
    <n v="58"/>
    <n v="-0.35805098218307041"/>
    <b v="0"/>
    <n v="1.1358150980194912"/>
    <b v="0"/>
    <n v="367154.08"/>
    <x v="0"/>
    <n v="58"/>
  </r>
  <r>
    <n v="3938"/>
    <s v="MUJER"/>
    <n v="508158.5"/>
    <s v="ASALARIADO"/>
    <s v="SECTOR PUBLICO"/>
    <s v="SI"/>
    <s v="NO"/>
    <x v="0"/>
    <n v="27"/>
    <n v="-0.1841866177318966"/>
    <b v="0"/>
    <n v="-1.0520201343717714"/>
    <b v="0"/>
    <n v="508158.5"/>
    <x v="0"/>
    <n v="27"/>
  </r>
  <r>
    <n v="3939"/>
    <s v="MUJER"/>
    <n v="138000"/>
    <s v="ASALARIADO"/>
    <s v="SECTOR PRIVADO"/>
    <s v="SI"/>
    <s v="SI"/>
    <x v="1"/>
    <n v="59"/>
    <n v="-0.64060757495224352"/>
    <b v="0"/>
    <n v="1.2063904280966287"/>
    <b v="0"/>
    <n v="138000"/>
    <x v="0"/>
    <n v="59"/>
  </r>
  <r>
    <n v="3940"/>
    <s v="HOMBRE"/>
    <n v="53261.99"/>
    <s v="ASALARIADO"/>
    <s v="SECTOR PRIVADO"/>
    <s v="SI"/>
    <s v="NO"/>
    <x v="0"/>
    <n v="26"/>
    <n v="-0.7450930957146934"/>
    <b v="0"/>
    <n v="-1.1225954644489089"/>
    <b v="0"/>
    <n v="53261.99"/>
    <x v="0"/>
    <n v="26"/>
  </r>
  <r>
    <n v="3941"/>
    <s v="MUJER"/>
    <n v="1787275"/>
    <s v="PENSIONADOS EN SU PROPIO SISTEMA"/>
    <s v="SECTOR PUBLICO"/>
    <s v="SI"/>
    <s v="NO"/>
    <x v="0"/>
    <n v="67"/>
    <n v="1.393017680768178"/>
    <b v="0"/>
    <n v="1.7709930687137287"/>
    <b v="0"/>
    <n v="1787275"/>
    <x v="1"/>
    <n v="67"/>
  </r>
  <r>
    <n v="3942"/>
    <s v="MUJER"/>
    <n v="475269"/>
    <s v="TRABAJADOR INDEPENDIENTE"/>
    <s v="SECTOR PRIVADO"/>
    <s v="SI"/>
    <s v="NO"/>
    <x v="1"/>
    <n v="64"/>
    <n v="-0.22474075081947556"/>
    <b v="0"/>
    <n v="1.5592670784823162"/>
    <b v="0"/>
    <n v="475269"/>
    <x v="3"/>
    <n v="64"/>
  </r>
  <r>
    <n v="3943"/>
    <s v="MUJER"/>
    <n v="1955324"/>
    <s v="ASALARIADO"/>
    <s v="SECTOR PUBLICO"/>
    <s v="SI"/>
    <s v="NO"/>
    <x v="1"/>
    <n v="37"/>
    <n v="1.6002291467750969"/>
    <b v="0"/>
    <n v="-0.3462668336003964"/>
    <b v="0"/>
    <n v="1955324"/>
    <x v="0"/>
    <n v="37"/>
  </r>
  <r>
    <n v="3944"/>
    <s v="HOMBRE"/>
    <n v="4348062"/>
    <s v="ASALARIADO"/>
    <s v="SECTOR PRIVADO"/>
    <s v="SI"/>
    <s v="NO"/>
    <x v="0"/>
    <n v="43"/>
    <n v="4.5505754668987688"/>
    <b v="1"/>
    <n v="7.7185146862428639E-2"/>
    <b v="0"/>
    <n v="4348062"/>
    <x v="0"/>
    <n v="43"/>
  </r>
  <r>
    <n v="3945"/>
    <s v="MUJER"/>
    <n v="278030"/>
    <s v="CONVENIOS ESPECIALES DE TRABAJADORES INDEPENDIENTES"/>
    <s v="SECTOR PRIVADO"/>
    <s v="SI"/>
    <s v="NO"/>
    <x v="0"/>
    <n v="24"/>
    <n v="-0.46794471123422759"/>
    <b v="0"/>
    <n v="-1.263746124603184"/>
    <b v="0"/>
    <n v="278030"/>
    <x v="4"/>
    <n v="24"/>
  </r>
  <r>
    <n v="3946"/>
    <s v="HOMBRE"/>
    <n v="278030"/>
    <s v="CONVENIOS ESPECIALES DE TRABAJADORES INDEPENDIENTES"/>
    <s v="SECTOR PRIVADO"/>
    <s v="SI"/>
    <s v="NO"/>
    <x v="0"/>
    <n v="28"/>
    <n v="-0.46794471123422759"/>
    <b v="0"/>
    <n v="-0.98144480429463388"/>
    <b v="0"/>
    <n v="278030"/>
    <x v="4"/>
    <n v="28"/>
  </r>
  <r>
    <n v="3947"/>
    <s v="HOMBRE"/>
    <n v="297062"/>
    <s v="TRABAJADOR INDEPENDIENTE"/>
    <s v="SECTOR PRIVADO"/>
    <s v="SI"/>
    <s v="SI"/>
    <x v="1"/>
    <n v="46"/>
    <n v="-0.44447745691528684"/>
    <b v="0"/>
    <n v="0.28891113709384114"/>
    <b v="0"/>
    <n v="297062"/>
    <x v="3"/>
    <n v="46"/>
  </r>
  <r>
    <n v="3948"/>
    <s v="MUJER"/>
    <n v="433430"/>
    <s v="ASALARIADO"/>
    <s v="SECTOR PUBLICO"/>
    <s v="SI"/>
    <s v="NO"/>
    <x v="1"/>
    <n v="48"/>
    <n v="-0.27632999280403647"/>
    <b v="0"/>
    <n v="0.43006179724811616"/>
    <b v="0"/>
    <n v="433430"/>
    <x v="0"/>
    <n v="48"/>
  </r>
  <r>
    <n v="3949"/>
    <s v="MUJER"/>
    <n v="220000"/>
    <s v="ASALARIADO"/>
    <s v="SECTOR PRIVADO"/>
    <s v="SI"/>
    <s v="NO"/>
    <x v="0"/>
    <n v="20"/>
    <n v="-0.53949813536874491"/>
    <b v="0"/>
    <n v="-1.5460474449117341"/>
    <b v="0"/>
    <n v="220000"/>
    <x v="0"/>
    <n v="20"/>
  </r>
  <r>
    <n v="3950"/>
    <s v="HOMBRE"/>
    <n v="202390"/>
    <s v="ASALARIADO"/>
    <s v="SECTOR PRIVADO"/>
    <s v="SI"/>
    <s v="SI"/>
    <x v="1"/>
    <n v="19"/>
    <n v="-0.56121200404027438"/>
    <b v="0"/>
    <n v="-1.6166227749888715"/>
    <b v="0"/>
    <n v="202390"/>
    <x v="0"/>
    <n v="19"/>
  </r>
  <r>
    <n v="3951"/>
    <s v="HOMBRE"/>
    <n v="721233.92000000004"/>
    <s v="ASALARIADO"/>
    <s v="SECTOR PRIVADO"/>
    <s v="SI"/>
    <s v="NO"/>
    <x v="0"/>
    <n v="27"/>
    <n v="7.8544312819549517E-2"/>
    <b v="0"/>
    <n v="-1.0520201343717714"/>
    <b v="0"/>
    <n v="721233.92000000004"/>
    <x v="0"/>
    <n v="27"/>
  </r>
  <r>
    <n v="3952"/>
    <s v="HOMBRE"/>
    <n v="255000"/>
    <s v="ASALARIADO"/>
    <s v="SECTOR PRIVADO"/>
    <s v="SI"/>
    <s v="SI"/>
    <x v="0"/>
    <n v="34"/>
    <n v="-0.49634166725383705"/>
    <b v="0"/>
    <n v="-0.55799282383180893"/>
    <b v="0"/>
    <n v="255000"/>
    <x v="0"/>
    <n v="34"/>
  </r>
  <r>
    <n v="3953"/>
    <s v="HOMBRE"/>
    <n v="728571.8"/>
    <s v="ASALARIADO"/>
    <s v="SECTOR PUBLICO"/>
    <s v="SI"/>
    <s v="NO"/>
    <x v="0"/>
    <n v="38"/>
    <n v="8.7592226655292968E-2"/>
    <b v="0"/>
    <n v="-0.27569150352325889"/>
    <b v="0"/>
    <n v="728571.8"/>
    <x v="0"/>
    <n v="38"/>
  </r>
  <r>
    <n v="3954"/>
    <s v="HOMBRE"/>
    <n v="950000"/>
    <s v="ASALARIADO"/>
    <s v="SECTOR PRIVADO"/>
    <s v="SI"/>
    <s v="NO"/>
    <x v="0"/>
    <n v="41"/>
    <n v="0.36062248531362012"/>
    <b v="0"/>
    <n v="-6.3965513291846368E-2"/>
    <b v="0"/>
    <n v="950000"/>
    <x v="0"/>
    <n v="41"/>
  </r>
  <r>
    <n v="3955"/>
    <s v="MUJER"/>
    <n v="964738.22"/>
    <s v="ASALARIADO"/>
    <s v="SECTOR PRIVADO"/>
    <s v="SI"/>
    <s v="NO"/>
    <x v="0"/>
    <n v="35"/>
    <n v="0.37879532878506289"/>
    <b v="0"/>
    <n v="-0.48741749375467142"/>
    <b v="0"/>
    <n v="964738.22"/>
    <x v="0"/>
    <n v="35"/>
  </r>
  <r>
    <n v="3956"/>
    <s v="HOMBRE"/>
    <n v="510415.15"/>
    <s v="ASALARIADO"/>
    <s v="SECTOR PRIVADO"/>
    <s v="SI"/>
    <s v="NO"/>
    <x v="0"/>
    <n v="34"/>
    <n v="-0.18140407362413921"/>
    <b v="0"/>
    <n v="-0.55799282383180893"/>
    <b v="0"/>
    <n v="510415.15"/>
    <x v="0"/>
    <n v="34"/>
  </r>
  <r>
    <n v="3957"/>
    <s v="HOMBRE"/>
    <n v="183865"/>
    <s v="ASALARIADO"/>
    <s v="SECTOR PRIVADO"/>
    <s v="SI"/>
    <s v="NO"/>
    <x v="0"/>
    <n v="21"/>
    <n v="-0.58405410609252206"/>
    <b v="0"/>
    <n v="-1.4754721148345964"/>
    <b v="0"/>
    <n v="183865"/>
    <x v="0"/>
    <n v="21"/>
  </r>
  <r>
    <n v="3958"/>
    <s v="HOMBRE"/>
    <n v="1470000"/>
    <s v="ASALARIADO"/>
    <s v="SECTOR PRIVADO"/>
    <s v="SI"/>
    <s v="SI"/>
    <x v="1"/>
    <n v="55"/>
    <n v="1.0018042973065377"/>
    <b v="0"/>
    <n v="0.92408910778807873"/>
    <b v="0"/>
    <n v="1470000"/>
    <x v="0"/>
    <n v="55"/>
  </r>
  <r>
    <n v="3959"/>
    <s v="MUJER"/>
    <n v="200000"/>
    <s v="ASALARIADO"/>
    <s v="SECTOR PRIVADO"/>
    <s v="SI"/>
    <s v="NO"/>
    <x v="0"/>
    <n v="27"/>
    <n v="-0.56415897429154949"/>
    <b v="0"/>
    <n v="-1.0520201343717714"/>
    <b v="0"/>
    <n v="200000"/>
    <x v="0"/>
    <n v="27"/>
  </r>
  <r>
    <n v="3960"/>
    <s v="MUJER"/>
    <n v="344981"/>
    <s v="ASALARIADO"/>
    <s v="SECTOR PRIVADO"/>
    <s v="SI"/>
    <s v="NO"/>
    <x v="0"/>
    <n v="35"/>
    <n v="-0.38539131989819336"/>
    <b v="0"/>
    <n v="-0.48741749375467142"/>
    <b v="0"/>
    <n v="344981"/>
    <x v="0"/>
    <n v="35"/>
  </r>
  <r>
    <n v="3961"/>
    <s v="MUJER"/>
    <n v="1332630"/>
    <s v="ASALARIADO"/>
    <s v="SECTOR PUBLICO"/>
    <s v="SI"/>
    <s v="NO"/>
    <x v="1"/>
    <n v="42"/>
    <n v="0.83242132516525491"/>
    <b v="0"/>
    <n v="6.6098167852911317E-3"/>
    <b v="0"/>
    <n v="1332630"/>
    <x v="0"/>
    <n v="42"/>
  </r>
  <r>
    <n v="3962"/>
    <s v="HOMBRE"/>
    <n v="612532.43999999994"/>
    <s v="PENSIONADOS EN SU PROPIO SISTEMA"/>
    <s v="SECTOR PUBLICO"/>
    <s v="SI"/>
    <s v="NO"/>
    <x v="0"/>
    <n v="67"/>
    <n v="-5.5489171627973469E-2"/>
    <b v="0"/>
    <n v="1.7709930687137287"/>
    <b v="0"/>
    <n v="612532.43999999994"/>
    <x v="1"/>
    <n v="67"/>
  </r>
  <r>
    <n v="3963"/>
    <s v="MUJER"/>
    <n v="355145"/>
    <s v="ASALARIADO"/>
    <s v="SECTOR PUBLICO"/>
    <s v="SI"/>
    <s v="NO"/>
    <x v="0"/>
    <n v="42"/>
    <n v="-0.37285868155762408"/>
    <b v="0"/>
    <n v="6.6098167852911317E-3"/>
    <b v="0"/>
    <n v="355145"/>
    <x v="0"/>
    <n v="42"/>
  </r>
  <r>
    <n v="3964"/>
    <s v="MUJER"/>
    <n v="346474.5"/>
    <s v="ASALARIADO"/>
    <s v="SECTOR PRIVADO"/>
    <s v="SI"/>
    <s v="NO"/>
    <x v="1"/>
    <n v="30"/>
    <n v="-0.38354977175163291"/>
    <b v="0"/>
    <n v="-0.84029414414035897"/>
    <b v="0"/>
    <n v="346474.5"/>
    <x v="0"/>
    <n v="30"/>
  </r>
  <r>
    <n v="3965"/>
    <s v="HOMBRE"/>
    <n v="2380634"/>
    <s v="ASALARIADO"/>
    <s v="SECTOR PRIVADO"/>
    <s v="SI"/>
    <s v="NO"/>
    <x v="0"/>
    <n v="36"/>
    <n v="2.1246542168879965"/>
    <b v="1"/>
    <n v="-0.41684216367753391"/>
    <b v="0"/>
    <n v="2380634"/>
    <x v="0"/>
    <n v="36"/>
  </r>
  <r>
    <n v="3966"/>
    <s v="HOMBRE"/>
    <n v="366350"/>
    <s v="ASALARIADO"/>
    <s v="SECTOR PRIVADO"/>
    <s v="SI"/>
    <s v="SI"/>
    <x v="0"/>
    <n v="35"/>
    <n v="-0.35904244655112283"/>
    <b v="0"/>
    <n v="-0.48741749375467142"/>
    <b v="0"/>
    <n v="366350"/>
    <x v="0"/>
    <n v="35"/>
  </r>
  <r>
    <n v="3967"/>
    <s v="HOMBRE"/>
    <n v="420716.74"/>
    <s v="ASALARIADO"/>
    <s v="SECTOR PRIVADO"/>
    <s v="SI"/>
    <s v="NO"/>
    <x v="0"/>
    <n v="34"/>
    <n v="-0.29200597565622316"/>
    <b v="0"/>
    <n v="-0.55799282383180893"/>
    <b v="0"/>
    <n v="420716.74"/>
    <x v="0"/>
    <n v="34"/>
  </r>
  <r>
    <n v="3968"/>
    <s v="MUJER"/>
    <n v="175000"/>
    <s v="ASALARIADO"/>
    <s v="SECTOR PRIVADO"/>
    <s v="SI"/>
    <s v="NO"/>
    <x v="1"/>
    <n v="40"/>
    <n v="-0.59498502294505518"/>
    <b v="0"/>
    <n v="-0.13454084336898386"/>
    <b v="0"/>
    <n v="175000"/>
    <x v="0"/>
    <n v="40"/>
  </r>
  <r>
    <n v="3969"/>
    <s v="HOMBRE"/>
    <n v="278030.99"/>
    <s v="CONVENIOS ESPECIALES DE TRABAJADORES INDEPENDIENTES"/>
    <s v="SECTOR PRIVADO"/>
    <s v="SI"/>
    <s v="NO"/>
    <x v="0"/>
    <n v="44"/>
    <n v="-0.46794349052270096"/>
    <b v="0"/>
    <n v="0.14776047693956615"/>
    <b v="0"/>
    <n v="278030.99"/>
    <x v="4"/>
    <n v="44"/>
  </r>
  <r>
    <n v="3970"/>
    <s v="HOMBRE"/>
    <n v="971125"/>
    <s v="ASALARIADO"/>
    <s v="SECTOR PRIVADO"/>
    <s v="SI"/>
    <s v="NO"/>
    <x v="0"/>
    <n v="30"/>
    <n v="0.3866704964258324"/>
    <b v="0"/>
    <n v="-0.84029414414035897"/>
    <b v="0"/>
    <n v="971125"/>
    <x v="0"/>
    <n v="30"/>
  </r>
  <r>
    <n v="3971"/>
    <s v="MUJER"/>
    <n v="190413.08"/>
    <s v="ASALARIADO"/>
    <s v="SECTOR PRIVADO"/>
    <s v="SI"/>
    <s v="NO"/>
    <x v="0"/>
    <n v="20"/>
    <n v="-0.57598004878584019"/>
    <b v="0"/>
    <n v="-1.5460474449117341"/>
    <b v="0"/>
    <n v="190413.08"/>
    <x v="0"/>
    <n v="20"/>
  </r>
  <r>
    <n v="3972"/>
    <s v="HOMBRE"/>
    <n v="1682812"/>
    <s v="ASALARIADO"/>
    <s v="SECTOR PUBLICO"/>
    <s v="SI"/>
    <s v="NO"/>
    <x v="1"/>
    <n v="46"/>
    <n v="1.2642104199485316"/>
    <b v="0"/>
    <n v="0.28891113709384114"/>
    <b v="0"/>
    <n v="1682812"/>
    <x v="0"/>
    <n v="46"/>
  </r>
  <r>
    <n v="3973"/>
    <s v="MUJER"/>
    <n v="483156.54"/>
    <s v="ASALARIADO"/>
    <s v="SECTOR PRIVADO"/>
    <s v="SI"/>
    <s v="NO"/>
    <x v="0"/>
    <n v="41"/>
    <n v="-0.21501508314761672"/>
    <b v="0"/>
    <n v="-6.3965513291846368E-2"/>
    <b v="0"/>
    <n v="483156.54"/>
    <x v="0"/>
    <n v="41"/>
  </r>
  <r>
    <n v="3974"/>
    <s v="MUJER"/>
    <n v="567792"/>
    <s v="ASALARIADO"/>
    <s v="SECTOR PUBLICO"/>
    <s v="SI"/>
    <s v="NO"/>
    <x v="1"/>
    <n v="51"/>
    <n v="-0.11065601083674342"/>
    <b v="0"/>
    <n v="0.64178778747952869"/>
    <b v="0"/>
    <n v="567792"/>
    <x v="0"/>
    <n v="51"/>
  </r>
  <r>
    <n v="3975"/>
    <s v="MUJER"/>
    <n v="216627"/>
    <s v="ASALARIADO"/>
    <s v="SECTOR PRIVADO"/>
    <s v="SI"/>
    <s v="NO"/>
    <x v="0"/>
    <n v="42"/>
    <n v="-0.54365718585307587"/>
    <b v="0"/>
    <n v="6.6098167852911317E-3"/>
    <b v="0"/>
    <n v="216627"/>
    <x v="0"/>
    <n v="42"/>
  </r>
  <r>
    <n v="3976"/>
    <s v="MUJER"/>
    <n v="297045"/>
    <s v="ASEGURADO VOLUNTARIO"/>
    <s v="SECTOR PRIVADO"/>
    <s v="SI"/>
    <s v="SI"/>
    <x v="0"/>
    <n v="27"/>
    <n v="-0.44449841862837125"/>
    <b v="0"/>
    <n v="-1.0520201343717714"/>
    <b v="0"/>
    <n v="297045"/>
    <x v="2"/>
    <n v="27"/>
  </r>
  <r>
    <n v="3977"/>
    <s v="MUJER"/>
    <n v="833130.24"/>
    <s v="ASALARIADO"/>
    <s v="SECTOR PRIVADO"/>
    <s v="SI"/>
    <s v="NO"/>
    <x v="0"/>
    <n v="26"/>
    <n v="0.21651716899827897"/>
    <b v="0"/>
    <n v="-1.1225954644489089"/>
    <b v="0"/>
    <n v="833130.24"/>
    <x v="0"/>
    <n v="26"/>
  </r>
  <r>
    <n v="3978"/>
    <s v="MUJER"/>
    <n v="278030"/>
    <s v="ASEGURADO VOLUNTARIO"/>
    <s v="SECTOR PRIVADO"/>
    <s v="SI"/>
    <s v="NO"/>
    <x v="0"/>
    <n v="33"/>
    <n v="-0.46794471123422759"/>
    <b v="0"/>
    <n v="-0.62856815390894638"/>
    <b v="0"/>
    <n v="278030"/>
    <x v="2"/>
    <n v="33"/>
  </r>
  <r>
    <n v="3979"/>
    <s v="HOMBRE"/>
    <n v="326749"/>
    <s v="TRABAJADOR INDEPENDIENTE"/>
    <s v="SECTOR PRIVADO"/>
    <s v="SI"/>
    <s v="NO"/>
    <x v="0"/>
    <n v="51"/>
    <n v="-0.40787214066022193"/>
    <b v="0"/>
    <n v="0.64178778747952869"/>
    <b v="0"/>
    <n v="326749"/>
    <x v="3"/>
    <n v="51"/>
  </r>
  <r>
    <n v="3980"/>
    <s v="HOMBRE"/>
    <n v="367410"/>
    <s v="ASALARIADO"/>
    <s v="SECTOR PUBLICO"/>
    <s v="SI"/>
    <s v="NO"/>
    <x v="1"/>
    <n v="57"/>
    <n v="-0.35773542208821418"/>
    <b v="0"/>
    <n v="1.0652397679423538"/>
    <b v="0"/>
    <n v="367410"/>
    <x v="0"/>
    <n v="57"/>
  </r>
  <r>
    <n v="3981"/>
    <s v="HOMBRE"/>
    <n v="1011737"/>
    <s v="ASALARIADO"/>
    <s v="SECTOR PUBLICO"/>
    <s v="SI"/>
    <s v="NO"/>
    <x v="0"/>
    <n v="48"/>
    <n v="0.43674679594247928"/>
    <b v="0"/>
    <n v="0.43006179724811616"/>
    <b v="0"/>
    <n v="1011737"/>
    <x v="0"/>
    <n v="48"/>
  </r>
  <r>
    <n v="3982"/>
    <s v="MUJER"/>
    <n v="595614.09"/>
    <s v="ASALARIADO"/>
    <s v="SECTOR PRIVADO"/>
    <s v="SI"/>
    <s v="NO"/>
    <x v="0"/>
    <n v="21"/>
    <n v="-7.6350206837454929E-2"/>
    <b v="0"/>
    <n v="-1.4754721148345964"/>
    <b v="0"/>
    <n v="595614.09"/>
    <x v="0"/>
    <n v="21"/>
  </r>
  <r>
    <n v="3983"/>
    <s v="HOMBRE"/>
    <n v="736585.85"/>
    <s v="ASALARIADO"/>
    <s v="SECTOR PRIVADO"/>
    <s v="SI"/>
    <s v="NO"/>
    <x v="0"/>
    <n v="36"/>
    <n v="9.7473886463757958E-2"/>
    <b v="0"/>
    <n v="-0.41684216367753391"/>
    <b v="0"/>
    <n v="736585.85"/>
    <x v="0"/>
    <n v="36"/>
  </r>
  <r>
    <n v="3984"/>
    <s v="HOMBRE"/>
    <n v="477796.63"/>
    <s v="ASALARIADO"/>
    <s v="SECTOR PUBLICO"/>
    <s v="SI"/>
    <s v="NO"/>
    <x v="0"/>
    <n v="36"/>
    <n v="-0.22162407700515313"/>
    <b v="0"/>
    <n v="-0.41684216367753391"/>
    <b v="0"/>
    <n v="477796.63"/>
    <x v="0"/>
    <n v="36"/>
  </r>
  <r>
    <n v="3985"/>
    <s v="MUJER"/>
    <n v="445567"/>
    <s v="TRABAJADOR INDEPENDIENTE"/>
    <s v="SECTOR PRIVADO"/>
    <s v="SI"/>
    <s v="NO"/>
    <x v="1"/>
    <n v="51"/>
    <n v="-0.26136456270373254"/>
    <b v="0"/>
    <n v="0.64178778747952869"/>
    <b v="0"/>
    <n v="445567"/>
    <x v="3"/>
    <n v="51"/>
  </r>
  <r>
    <n v="3986"/>
    <s v="HOMBRE"/>
    <n v="284281"/>
    <s v="ASEGURADO VOLUNTARIO"/>
    <s v="SECTOR PRIVADO"/>
    <s v="NO"/>
    <s v="NO"/>
    <x v="0"/>
    <n v="30"/>
    <n v="-0.46023696602890507"/>
    <b v="0"/>
    <n v="-0.84029414414035897"/>
    <b v="0"/>
    <n v="284281"/>
    <x v="2"/>
    <n v="30"/>
  </r>
  <r>
    <n v="3987"/>
    <s v="HOMBRE"/>
    <n v="3591705.08"/>
    <s v="ASALARIADO"/>
    <s v="SECTOR PRIVADO"/>
    <s v="SI"/>
    <s v="NO"/>
    <x v="0"/>
    <n v="36"/>
    <n v="3.617955658285342"/>
    <b v="1"/>
    <n v="-0.41684216367753391"/>
    <b v="0"/>
    <n v="3591705.08"/>
    <x v="0"/>
    <n v="36"/>
  </r>
  <r>
    <n v="3988"/>
    <s v="MUJER"/>
    <n v="358246.66"/>
    <s v="ASALARIADO"/>
    <s v="SECTOR PRIVADO"/>
    <s v="SI"/>
    <s v="NO"/>
    <x v="0"/>
    <n v="28"/>
    <n v="-0.36903420467495884"/>
    <b v="0"/>
    <n v="-0.98144480429463388"/>
    <b v="0"/>
    <n v="358246.66"/>
    <x v="0"/>
    <n v="28"/>
  </r>
  <r>
    <n v="3989"/>
    <s v="HOMBRE"/>
    <n v="297163"/>
    <s v="ASEGURADO VOLUNTARIO"/>
    <s v="SECTOR PRIVADO"/>
    <s v="SI"/>
    <s v="NO"/>
    <x v="0"/>
    <n v="37"/>
    <n v="-0.4443529196787267"/>
    <b v="0"/>
    <n v="-0.3462668336003964"/>
    <b v="0"/>
    <n v="297163"/>
    <x v="2"/>
    <n v="37"/>
  </r>
  <r>
    <n v="3990"/>
    <s v="HOMBRE"/>
    <n v="360000"/>
    <s v="ASALARIADO"/>
    <s v="SECTOR PRIVADO"/>
    <s v="SI"/>
    <s v="NO"/>
    <x v="0"/>
    <n v="54"/>
    <n v="-0.36687226290911329"/>
    <b v="0"/>
    <n v="0.85351377771094117"/>
    <b v="0"/>
    <n v="360000"/>
    <x v="0"/>
    <n v="54"/>
  </r>
  <r>
    <n v="3991"/>
    <s v="MUJER"/>
    <n v="30000"/>
    <s v="ASALARIADO"/>
    <s v="SECTOR PRIVADO"/>
    <s v="SI"/>
    <s v="SI"/>
    <x v="0"/>
    <n v="40"/>
    <n v="-0.77377610513538786"/>
    <b v="0"/>
    <n v="-0.13454084336898386"/>
    <b v="0"/>
    <n v="30000"/>
    <x v="0"/>
    <n v="40"/>
  </r>
  <r>
    <n v="3992"/>
    <s v="MUJER"/>
    <n v="164853.32999999999"/>
    <s v="ASALARIADO"/>
    <s v="SECTOR PRIVADO"/>
    <s v="SI"/>
    <s v="NO"/>
    <x v="0"/>
    <n v="25"/>
    <n v="-0.60749629266869787"/>
    <b v="0"/>
    <n v="-1.1931707945260464"/>
    <b v="0"/>
    <n v="164853.32999999999"/>
    <x v="0"/>
    <n v="25"/>
  </r>
  <r>
    <n v="3993"/>
    <s v="MUJER"/>
    <n v="867373.5"/>
    <s v="ASALARIADO"/>
    <s v="SECTOR PUBLICO"/>
    <s v="SI"/>
    <s v="NO"/>
    <x v="0"/>
    <n v="32"/>
    <n v="0.25874054495086474"/>
    <b v="0"/>
    <n v="-0.69914348398608395"/>
    <b v="0"/>
    <n v="867373.5"/>
    <x v="0"/>
    <n v="32"/>
  </r>
  <r>
    <n v="3994"/>
    <s v="MUJER"/>
    <n v="1301692.07"/>
    <s v="ASALARIADO"/>
    <s v="SECTOR PRIVADO"/>
    <s v="SI"/>
    <s v="NO"/>
    <x v="0"/>
    <n v="40"/>
    <n v="0.79427355974850489"/>
    <b v="0"/>
    <n v="-0.13454084336898386"/>
    <b v="0"/>
    <n v="1301692.07"/>
    <x v="0"/>
    <n v="40"/>
  </r>
  <r>
    <n v="3995"/>
    <s v="MUJER"/>
    <n v="382400"/>
    <s v="ASALARIADO"/>
    <s v="SECTOR PRIVADO"/>
    <s v="SI"/>
    <s v="NO"/>
    <x v="0"/>
    <n v="35"/>
    <n v="-0.3392521233155722"/>
    <b v="0"/>
    <n v="-0.48741749375467142"/>
    <b v="0"/>
    <n v="382400"/>
    <x v="0"/>
    <n v="35"/>
  </r>
  <r>
    <n v="3996"/>
    <s v="HOMBRE"/>
    <n v="423687.09"/>
    <s v="ASALARIADO"/>
    <s v="SECTOR PRIVADO"/>
    <s v="SI"/>
    <s v="NO"/>
    <x v="0"/>
    <n v="52"/>
    <n v="-0.2883434095115055"/>
    <b v="0"/>
    <n v="0.71236311755666615"/>
    <b v="0"/>
    <n v="423687.09"/>
    <x v="0"/>
    <n v="52"/>
  </r>
  <r>
    <n v="3997"/>
    <s v="HOMBRE"/>
    <n v="342028"/>
    <s v="ASALARIADO"/>
    <s v="SECTOR PRIVADO"/>
    <s v="SI"/>
    <s v="NO"/>
    <x v="0"/>
    <n v="24"/>
    <n v="-0.38903249276514545"/>
    <b v="0"/>
    <n v="-1.263746124603184"/>
    <b v="0"/>
    <n v="342028"/>
    <x v="0"/>
    <n v="24"/>
  </r>
  <r>
    <n v="3998"/>
    <s v="HOMBRE"/>
    <n v="300018"/>
    <s v="TRABAJADOR INDEPENDIENTE"/>
    <s v="SECTOR PRIVADO"/>
    <s v="SI"/>
    <s v="NO"/>
    <x v="1"/>
    <n v="46"/>
    <n v="-0.44083258492249633"/>
    <b v="0"/>
    <n v="0.28891113709384114"/>
    <b v="0"/>
    <n v="300018"/>
    <x v="3"/>
    <n v="46"/>
  </r>
  <r>
    <n v="3999"/>
    <s v="MUJER"/>
    <n v="981847.5"/>
    <s v="ASALARIADO"/>
    <s v="SECTOR PRIVADO"/>
    <s v="SI"/>
    <s v="NO"/>
    <x v="0"/>
    <n v="34"/>
    <n v="0.39989178869332098"/>
    <b v="0"/>
    <n v="-0.55799282383180893"/>
    <b v="0"/>
    <n v="981847.5"/>
    <x v="0"/>
    <n v="34"/>
  </r>
  <r>
    <n v="4000"/>
    <s v="MUJER"/>
    <n v="602132.81000000006"/>
    <s v="ASALARIADO"/>
    <s v="SECTOR PRIVADO"/>
    <s v="SI"/>
    <s v="NO"/>
    <x v="0"/>
    <n v="23"/>
    <n v="-6.8312351642311614E-2"/>
    <b v="0"/>
    <n v="-1.3343214546803215"/>
    <b v="0"/>
    <n v="602132.81000000006"/>
    <x v="0"/>
    <n v="23"/>
  </r>
  <r>
    <n v="4001"/>
    <s v="HOMBRE"/>
    <n v="357501.47"/>
    <s v="ASALARIADO"/>
    <s v="SECTOR PRIVADO"/>
    <s v="SI"/>
    <s v="SI"/>
    <x v="0"/>
    <n v="31"/>
    <n v="-0.36995305520280308"/>
    <b v="0"/>
    <n v="-0.7697188140632214"/>
    <b v="0"/>
    <n v="357501.47"/>
    <x v="0"/>
    <n v="31"/>
  </r>
  <r>
    <n v="4002"/>
    <s v="HOMBRE"/>
    <n v="278030"/>
    <s v="TRABAJADOR INDEPENDIENTE"/>
    <s v="SECTOR PRIVADO"/>
    <s v="SI"/>
    <s v="NO"/>
    <x v="0"/>
    <n v="30"/>
    <n v="-0.46794471123422759"/>
    <b v="0"/>
    <n v="-0.84029414414035897"/>
    <b v="0"/>
    <n v="278030"/>
    <x v="3"/>
    <n v="30"/>
  </r>
  <r>
    <n v="4003"/>
    <s v="HOMBRE"/>
    <n v="396946.3"/>
    <s v="ASALARIADO"/>
    <s v="SECTOR PUBLICO"/>
    <s v="SI"/>
    <s v="NO"/>
    <x v="0"/>
    <n v="58"/>
    <n v="-0.32131592525443264"/>
    <b v="0"/>
    <n v="1.1358150980194912"/>
    <b v="0"/>
    <n v="396946.3"/>
    <x v="0"/>
    <n v="58"/>
  </r>
  <r>
    <n v="4004"/>
    <s v="MUJER"/>
    <n v="550668.84"/>
    <s v="ASALARIADO"/>
    <s v="SECTOR PRIVADO"/>
    <s v="SI"/>
    <s v="NO"/>
    <x v="0"/>
    <n v="23"/>
    <n v="-0.13176958536721392"/>
    <b v="0"/>
    <n v="-1.3343214546803215"/>
    <b v="0"/>
    <n v="550668.84"/>
    <x v="0"/>
    <n v="23"/>
  </r>
  <r>
    <n v="4005"/>
    <s v="HOMBRE"/>
    <n v="403983"/>
    <s v="TRABAJADOR INDEPENDIENTE"/>
    <s v="SECTOR PRIVADO"/>
    <s v="SI"/>
    <s v="SI"/>
    <x v="1"/>
    <n v="54"/>
    <n v="-0.31263937899202771"/>
    <b v="0"/>
    <n v="0.85351377771094117"/>
    <b v="0"/>
    <n v="403983"/>
    <x v="3"/>
    <n v="54"/>
  </r>
  <r>
    <n v="4006"/>
    <s v="HOMBRE"/>
    <n v="359809.91"/>
    <s v="ASALARIADO"/>
    <s v="SECTOR PRIVADO"/>
    <s v="SI"/>
    <s v="NO"/>
    <x v="0"/>
    <n v="24"/>
    <n v="-0.36710665185265512"/>
    <b v="0"/>
    <n v="-1.263746124603184"/>
    <b v="0"/>
    <n v="359809.91"/>
    <x v="0"/>
    <n v="24"/>
  </r>
  <r>
    <n v="4007"/>
    <s v="MUJER"/>
    <n v="297045"/>
    <s v="ASEGURADO VOLUNTARIO"/>
    <s v="SECTOR PRIVADO"/>
    <s v="SI"/>
    <s v="SI"/>
    <x v="1"/>
    <n v="58"/>
    <n v="-0.44449841862837125"/>
    <b v="0"/>
    <n v="1.1358150980194912"/>
    <b v="0"/>
    <n v="297045"/>
    <x v="2"/>
    <n v="58"/>
  </r>
  <r>
    <n v="4008"/>
    <s v="MUJER"/>
    <n v="300018"/>
    <s v="ASEGURADO VOLUNTARIO"/>
    <s v="SECTOR PRIVADO"/>
    <s v="SI"/>
    <s v="NO"/>
    <x v="0"/>
    <n v="58"/>
    <n v="-0.44083258492249633"/>
    <b v="0"/>
    <n v="1.1358150980194912"/>
    <b v="0"/>
    <n v="300018"/>
    <x v="2"/>
    <n v="58"/>
  </r>
  <r>
    <n v="4009"/>
    <s v="HOMBRE"/>
    <n v="200518.6"/>
    <s v="PENSIONADOS EN SU PROPIO SISTEMA"/>
    <s v="SECTOR PUBLICO"/>
    <s v="SI"/>
    <s v="NO"/>
    <x v="0"/>
    <n v="40"/>
    <n v="-0.56351951873828121"/>
    <b v="0"/>
    <n v="-0.13454084336898386"/>
    <b v="0"/>
    <n v="200518.6"/>
    <x v="1"/>
    <n v="40"/>
  </r>
  <r>
    <n v="4010"/>
    <s v="MUJER"/>
    <n v="1690006.94"/>
    <s v="ASALARIADO"/>
    <s v="SECTOR PRIVADO"/>
    <s v="SI"/>
    <s v="NO"/>
    <x v="0"/>
    <n v="45"/>
    <n v="1.2730820827684937"/>
    <b v="0"/>
    <n v="0.21833580701670366"/>
    <b v="0"/>
    <n v="1690006.94"/>
    <x v="0"/>
    <n v="45"/>
  </r>
  <r>
    <n v="4011"/>
    <s v="HOMBRE"/>
    <n v="297046"/>
    <s v="ASEGURADO VOLUNTARIO"/>
    <s v="SECTOR PRIVADO"/>
    <s v="SI"/>
    <s v="NO"/>
    <x v="0"/>
    <n v="35"/>
    <n v="-0.44449718558642509"/>
    <b v="0"/>
    <n v="-0.48741749375467142"/>
    <b v="0"/>
    <n v="297046"/>
    <x v="2"/>
    <n v="35"/>
  </r>
  <r>
    <n v="4012"/>
    <s v="MUJER"/>
    <n v="1739958"/>
    <s v="ASALARIADO"/>
    <s v="SECTOR PUBLICO"/>
    <s v="SI"/>
    <s v="NO"/>
    <x v="0"/>
    <n v="43"/>
    <n v="1.3346738350026608"/>
    <b v="0"/>
    <n v="7.7185146862428639E-2"/>
    <b v="0"/>
    <n v="1739958"/>
    <x v="0"/>
    <n v="43"/>
  </r>
  <r>
    <n v="4013"/>
    <s v="HOMBRE"/>
    <n v="420359.27"/>
    <s v="ASALARIADO"/>
    <s v="SECTOR PRIVADO"/>
    <s v="SI"/>
    <s v="NO"/>
    <x v="0"/>
    <n v="48"/>
    <n v="-0.29244675116070989"/>
    <b v="0"/>
    <n v="0.43006179724811616"/>
    <b v="0"/>
    <n v="420359.27"/>
    <x v="0"/>
    <n v="48"/>
  </r>
  <r>
    <n v="4014"/>
    <s v="HOMBRE"/>
    <n v="841178"/>
    <s v="ASALARIADO"/>
    <s v="SECTOR PUBLICO"/>
    <s v="SI"/>
    <s v="NO"/>
    <x v="0"/>
    <n v="46"/>
    <n v="0.22644039465074844"/>
    <b v="0"/>
    <n v="0.28891113709384114"/>
    <b v="0"/>
    <n v="841178"/>
    <x v="0"/>
    <n v="46"/>
  </r>
  <r>
    <n v="4015"/>
    <s v="HOMBRE"/>
    <n v="1778646"/>
    <s v="ASALARIADO"/>
    <s v="SECTOR PRIVADO"/>
    <s v="SI"/>
    <s v="NO"/>
    <x v="0"/>
    <n v="33"/>
    <n v="1.382377761814934"/>
    <b v="0"/>
    <n v="-0.62856815390894638"/>
    <b v="0"/>
    <n v="1778646"/>
    <x v="0"/>
    <n v="33"/>
  </r>
  <r>
    <n v="4016"/>
    <s v="MUJER"/>
    <n v="979284"/>
    <s v="PENSIONADOS EN SU PROPIO SISTEMA"/>
    <s v="SECTOR PUBLICO"/>
    <s v="SI"/>
    <s v="NO"/>
    <x v="0"/>
    <n v="63"/>
    <n v="0.39673088566439052"/>
    <b v="0"/>
    <n v="1.4886917484051787"/>
    <b v="0"/>
    <n v="979284"/>
    <x v="1"/>
    <n v="63"/>
  </r>
  <r>
    <n v="4017"/>
    <s v="MUJER"/>
    <n v="206000"/>
    <s v="ASALARIADO"/>
    <s v="SECTOR PRIVADO"/>
    <s v="SI"/>
    <s v="SI"/>
    <x v="0"/>
    <n v="34"/>
    <n v="-0.5567607226147081"/>
    <b v="0"/>
    <n v="-0.55799282383180893"/>
    <b v="0"/>
    <n v="206000"/>
    <x v="0"/>
    <n v="34"/>
  </r>
  <r>
    <n v="4018"/>
    <s v="HOMBRE"/>
    <n v="109259.63"/>
    <s v="ASALARIADO"/>
    <s v="SECTOR PRIVADO"/>
    <s v="SI"/>
    <s v="NO"/>
    <x v="1"/>
    <n v="23"/>
    <n v="-0.67604565670983363"/>
    <b v="0"/>
    <n v="-1.3343214546803215"/>
    <b v="0"/>
    <n v="109259.63"/>
    <x v="0"/>
    <n v="23"/>
  </r>
  <r>
    <n v="4019"/>
    <s v="HOMBRE"/>
    <n v="378297"/>
    <s v="PENSIONADOS EN SU PROPIO SISTEMA"/>
    <s v="SECTOR PUBLICO"/>
    <s v="SI"/>
    <s v="NO"/>
    <x v="0"/>
    <n v="71"/>
    <n v="-0.34431129442058556"/>
    <b v="0"/>
    <n v="2.0532943890222786"/>
    <b v="1"/>
    <n v="378297"/>
    <x v="1"/>
    <n v="71"/>
  </r>
  <r>
    <n v="4020"/>
    <s v="HOMBRE"/>
    <n v="336445.2"/>
    <s v="ASALARIADO"/>
    <s v="SECTOR PRIVADO"/>
    <s v="SI"/>
    <s v="NO"/>
    <x v="1"/>
    <n v="31"/>
    <n v="-0.39591631934205707"/>
    <b v="0"/>
    <n v="-0.7697188140632214"/>
    <b v="0"/>
    <n v="336445.2"/>
    <x v="0"/>
    <n v="31"/>
  </r>
  <r>
    <n v="4021"/>
    <s v="HOMBRE"/>
    <n v="278030"/>
    <s v="CONVENIOS ESPECIALES DE TRABAJADORES INDEPENDIENTES"/>
    <s v="SECTOR PRIVADO"/>
    <s v="SI"/>
    <s v="NO"/>
    <x v="0"/>
    <n v="65"/>
    <n v="-0.46794471123422759"/>
    <b v="0"/>
    <n v="1.6298424085594538"/>
    <b v="0"/>
    <n v="278030"/>
    <x v="4"/>
    <n v="65"/>
  </r>
  <r>
    <n v="4022"/>
    <s v="HOMBRE"/>
    <n v="500000"/>
    <s v="ASALARIADO"/>
    <s v="SECTOR PRIVADO"/>
    <s v="SI"/>
    <s v="SI"/>
    <x v="0"/>
    <n v="38"/>
    <n v="-0.19424639044948164"/>
    <b v="0"/>
    <n v="-0.27569150352325889"/>
    <b v="0"/>
    <n v="500000"/>
    <x v="0"/>
    <n v="38"/>
  </r>
  <r>
    <n v="4023"/>
    <s v="HOMBRE"/>
    <n v="516550"/>
    <s v="ASALARIADO"/>
    <s v="SECTOR PRIVADO"/>
    <s v="SI"/>
    <s v="SI"/>
    <x v="0"/>
    <n v="31"/>
    <n v="-0.1738395462408609"/>
    <b v="0"/>
    <n v="-0.7697188140632214"/>
    <b v="0"/>
    <n v="516550"/>
    <x v="0"/>
    <n v="31"/>
  </r>
  <r>
    <n v="4024"/>
    <s v="HOMBRE"/>
    <n v="406045.76"/>
    <s v="ASALARIADO"/>
    <s v="SECTOR PRIVADO"/>
    <s v="SI"/>
    <s v="SI"/>
    <x v="0"/>
    <n v="49"/>
    <n v="-0.31009590938720749"/>
    <b v="0"/>
    <n v="0.50063712732525367"/>
    <b v="0"/>
    <n v="406045.76"/>
    <x v="0"/>
    <n v="49"/>
  </r>
  <r>
    <n v="4025"/>
    <s v="HOMBRE"/>
    <n v="7214352.2000000002"/>
    <s v="ASALARIADO"/>
    <s v="SECTOR PUBLICO"/>
    <s v="SI"/>
    <s v="NO"/>
    <x v="0"/>
    <n v="55"/>
    <n v="8.0848315133094282"/>
    <b v="1"/>
    <n v="0.92408910778807873"/>
    <b v="0"/>
    <n v="7214352.2000000002"/>
    <x v="0"/>
    <n v="55"/>
  </r>
  <r>
    <n v="4026"/>
    <s v="HOMBRE"/>
    <n v="423168"/>
    <s v="ASALARIADO"/>
    <s v="SECTOR PRIVADO"/>
    <s v="SI"/>
    <s v="NO"/>
    <x v="0"/>
    <n v="21"/>
    <n v="-0.28898346925532747"/>
    <b v="0"/>
    <n v="-1.4754721148345964"/>
    <b v="0"/>
    <n v="423168"/>
    <x v="0"/>
    <n v="21"/>
  </r>
  <r>
    <n v="4027"/>
    <s v="MUJER"/>
    <n v="278030.99"/>
    <s v="ASEGURADO VOLUNTARIO"/>
    <s v="SECTOR PRIVADO"/>
    <s v="SI"/>
    <s v="NO"/>
    <x v="0"/>
    <n v="42"/>
    <n v="-0.46794349052270096"/>
    <b v="0"/>
    <n v="6.6098167852911317E-3"/>
    <b v="0"/>
    <n v="278030.99"/>
    <x v="2"/>
    <n v="42"/>
  </r>
  <r>
    <n v="4028"/>
    <s v="MUJER"/>
    <n v="284460.38"/>
    <s v="ASALARIADO"/>
    <s v="SECTOR PRIVADO"/>
    <s v="SI"/>
    <s v="NO"/>
    <x v="0"/>
    <n v="34"/>
    <n v="-0.46001578296460643"/>
    <b v="0"/>
    <n v="-0.55799282383180893"/>
    <b v="0"/>
    <n v="284460.38"/>
    <x v="0"/>
    <n v="34"/>
  </r>
  <r>
    <n v="4029"/>
    <s v="HOMBRE"/>
    <n v="510949.44"/>
    <s v="ASALARIADO"/>
    <s v="SECTOR PRIVADO"/>
    <s v="SI"/>
    <s v="NO"/>
    <x v="0"/>
    <n v="38"/>
    <n v="-0.18074527164273599"/>
    <b v="0"/>
    <n v="-0.27569150352325889"/>
    <b v="0"/>
    <n v="510949.44"/>
    <x v="0"/>
    <n v="38"/>
  </r>
  <r>
    <n v="4030"/>
    <s v="MUJER"/>
    <n v="622677.26"/>
    <s v="ASALARIADO"/>
    <s v="SECTOR PUBLICO"/>
    <s v="SI"/>
    <s v="NO"/>
    <x v="0"/>
    <n v="31"/>
    <n v="-4.2980183031931095E-2"/>
    <b v="0"/>
    <n v="-0.7697188140632214"/>
    <b v="0"/>
    <n v="622677.26"/>
    <x v="0"/>
    <n v="31"/>
  </r>
  <r>
    <n v="4031"/>
    <s v="HOMBRE"/>
    <n v="578406.36"/>
    <s v="ASALARIADO"/>
    <s v="SECTOR PUBLICO"/>
    <s v="SI"/>
    <s v="NO"/>
    <x v="0"/>
    <n v="28"/>
    <n v="-9.7568059725310463E-2"/>
    <b v="0"/>
    <n v="-0.98144480429463388"/>
    <b v="0"/>
    <n v="578406.36"/>
    <x v="0"/>
    <n v="28"/>
  </r>
  <r>
    <n v="4032"/>
    <s v="HOMBRE"/>
    <n v="383231"/>
    <s v="ASALARIADO"/>
    <s v="SECTOR PUBLICO"/>
    <s v="SI"/>
    <s v="NO"/>
    <x v="0"/>
    <n v="23"/>
    <n v="-0.33822746545832971"/>
    <b v="0"/>
    <n v="-1.3343214546803215"/>
    <b v="0"/>
    <n v="383231"/>
    <x v="0"/>
    <n v="23"/>
  </r>
  <r>
    <n v="4033"/>
    <s v="HOMBRE"/>
    <n v="415668.65"/>
    <s v="ASALARIADO"/>
    <s v="SECTOR PRIVADO"/>
    <s v="SI"/>
    <s v="SI"/>
    <x v="0"/>
    <n v="58"/>
    <n v="-0.29823048237411415"/>
    <b v="0"/>
    <n v="1.1358150980194912"/>
    <b v="0"/>
    <n v="415668.65"/>
    <x v="0"/>
    <n v="58"/>
  </r>
  <r>
    <n v="4034"/>
    <s v="MUJER"/>
    <n v="948047"/>
    <s v="ASALARIADO"/>
    <s v="SECTOR PUBLICO"/>
    <s v="SI"/>
    <s v="NO"/>
    <x v="1"/>
    <n v="32"/>
    <n v="0.3582143543928083"/>
    <b v="0"/>
    <n v="-0.69914348398608395"/>
    <b v="0"/>
    <n v="948047"/>
    <x v="0"/>
    <n v="32"/>
  </r>
  <r>
    <n v="4035"/>
    <s v="HOMBRE"/>
    <n v="343391"/>
    <s v="ASALARIADO"/>
    <s v="SECTOR PRIVADO"/>
    <s v="SI"/>
    <s v="NO"/>
    <x v="0"/>
    <n v="48"/>
    <n v="-0.38735185659255628"/>
    <b v="0"/>
    <n v="0.43006179724811616"/>
    <b v="0"/>
    <n v="343391"/>
    <x v="0"/>
    <n v="48"/>
  </r>
  <r>
    <n v="4036"/>
    <s v="MUJER"/>
    <n v="320000"/>
    <s v="ASALARIADO"/>
    <s v="SECTOR PRIVADO"/>
    <s v="SI"/>
    <s v="NO"/>
    <x v="0"/>
    <n v="69"/>
    <n v="-0.41619394075472232"/>
    <b v="0"/>
    <n v="1.9121437288680037"/>
    <b v="0"/>
    <n v="320000"/>
    <x v="0"/>
    <n v="69"/>
  </r>
  <r>
    <n v="4037"/>
    <s v="MUJER"/>
    <n v="840000"/>
    <s v="ASALARIADO"/>
    <s v="SECTOR PRIVADO"/>
    <s v="SI"/>
    <s v="NO"/>
    <x v="0"/>
    <n v="29"/>
    <n v="0.22498787123819525"/>
    <b v="0"/>
    <n v="-0.91086947421749642"/>
    <b v="0"/>
    <n v="840000"/>
    <x v="0"/>
    <n v="29"/>
  </r>
  <r>
    <n v="4038"/>
    <s v="HOMBRE"/>
    <n v="371173.26"/>
    <s v="ASALARIADO"/>
    <s v="SECTOR PRIVADO"/>
    <s v="SI"/>
    <s v="NO"/>
    <x v="0"/>
    <n v="31"/>
    <n v="-0.35309516465398255"/>
    <b v="0"/>
    <n v="-0.7697188140632214"/>
    <b v="0"/>
    <n v="371173.26"/>
    <x v="0"/>
    <n v="31"/>
  </r>
  <r>
    <n v="4039"/>
    <s v="HOMBRE"/>
    <n v="570368"/>
    <s v="ASALARIADO"/>
    <s v="SECTOR PRIVADO"/>
    <s v="SI"/>
    <s v="NO"/>
    <x v="0"/>
    <n v="33"/>
    <n v="-0.10747969478348619"/>
    <b v="0"/>
    <n v="-0.62856815390894638"/>
    <b v="0"/>
    <n v="570368"/>
    <x v="0"/>
    <n v="33"/>
  </r>
  <r>
    <n v="4040"/>
    <s v="MUJER"/>
    <n v="1206489.07"/>
    <s v="ASALARIADO"/>
    <s v="SECTOR PRIVADO"/>
    <s v="SI"/>
    <s v="NO"/>
    <x v="0"/>
    <n v="29"/>
    <n v="0.67688426735011686"/>
    <b v="0"/>
    <n v="-0.91086947421749642"/>
    <b v="0"/>
    <n v="1206489.07"/>
    <x v="0"/>
    <n v="29"/>
  </r>
  <r>
    <n v="4041"/>
    <s v="HOMBRE"/>
    <n v="143537.5"/>
    <s v="ASALARIADO"/>
    <s v="SECTOR PRIVADO"/>
    <s v="SI"/>
    <s v="NO"/>
    <x v="0"/>
    <n v="31"/>
    <n v="-0.63377960517549203"/>
    <b v="0"/>
    <n v="-0.7697188140632214"/>
    <b v="0"/>
    <n v="143537.5"/>
    <x v="0"/>
    <n v="31"/>
  </r>
  <r>
    <n v="4042"/>
    <s v="HOMBRE"/>
    <n v="450000"/>
    <s v="ASALARIADO"/>
    <s v="SECTOR PRIVADO"/>
    <s v="SI"/>
    <s v="SI"/>
    <x v="0"/>
    <n v="39"/>
    <n v="-0.25589848775649293"/>
    <b v="0"/>
    <n v="-0.20511617344612137"/>
    <b v="0"/>
    <n v="450000"/>
    <x v="0"/>
    <n v="39"/>
  </r>
  <r>
    <n v="4043"/>
    <s v="HOMBRE"/>
    <n v="297046"/>
    <s v="ASEGURADO VOLUNTARIO"/>
    <s v="SECTOR PRIVADO"/>
    <s v="SI"/>
    <s v="NO"/>
    <x v="0"/>
    <n v="64"/>
    <n v="-0.44449718558642509"/>
    <b v="0"/>
    <n v="1.5592670784823162"/>
    <b v="0"/>
    <n v="297046"/>
    <x v="2"/>
    <n v="64"/>
  </r>
  <r>
    <n v="4044"/>
    <s v="HOMBRE"/>
    <n v="45500"/>
    <s v="ASALARIADO"/>
    <s v="SECTOR PRIVADO"/>
    <s v="SI"/>
    <s v="SI"/>
    <x v="0"/>
    <n v="41"/>
    <n v="-0.75466395497021443"/>
    <b v="0"/>
    <n v="-6.3965513291846368E-2"/>
    <b v="0"/>
    <n v="45500"/>
    <x v="0"/>
    <n v="41"/>
  </r>
  <r>
    <n v="4045"/>
    <s v="HOMBRE"/>
    <n v="310740"/>
    <s v="ASALARIADO"/>
    <s v="SECTOR PRIVADO"/>
    <s v="SI"/>
    <s v="NO"/>
    <x v="0"/>
    <n v="39"/>
    <n v="-0.42761190917598085"/>
    <b v="0"/>
    <n v="-0.20511617344612137"/>
    <b v="0"/>
    <n v="310740"/>
    <x v="0"/>
    <n v="39"/>
  </r>
  <r>
    <n v="4046"/>
    <s v="MUJER"/>
    <n v="1739889.52"/>
    <s v="ASALARIADO"/>
    <s v="SECTOR PUBLICO"/>
    <s v="SI"/>
    <s v="NO"/>
    <x v="0"/>
    <n v="38"/>
    <n v="1.3345893962901891"/>
    <b v="0"/>
    <n v="-0.27569150352325889"/>
    <b v="0"/>
    <n v="1739889.52"/>
    <x v="0"/>
    <n v="38"/>
  </r>
  <r>
    <n v="4047"/>
    <s v="MUJER"/>
    <n v="4453.22"/>
    <s v="ASALARIADO"/>
    <s v="SECTOR PUBLICO"/>
    <s v="SI"/>
    <s v="NO"/>
    <x v="0"/>
    <n v="24"/>
    <n v="-0.80527635646420415"/>
    <b v="0"/>
    <n v="-1.263746124603184"/>
    <b v="0"/>
    <n v="4453.22"/>
    <x v="0"/>
    <n v="24"/>
  </r>
  <r>
    <n v="4048"/>
    <s v="HOMBRE"/>
    <n v="845279"/>
    <s v="ASALARIADO"/>
    <s v="SECTOR PRIVADO"/>
    <s v="SI"/>
    <s v="NO"/>
    <x v="0"/>
    <n v="41"/>
    <n v="0.23149709967186952"/>
    <b v="0"/>
    <n v="-6.3965513291846368E-2"/>
    <b v="0"/>
    <n v="845279"/>
    <x v="0"/>
    <n v="41"/>
  </r>
  <r>
    <n v="4049"/>
    <s v="MUJER"/>
    <n v="222000"/>
    <s v="ASALARIADO"/>
    <s v="SECTOR PRIVADO"/>
    <s v="SI"/>
    <s v="NO"/>
    <x v="0"/>
    <n v="61"/>
    <n v="-0.53703205147646449"/>
    <b v="0"/>
    <n v="1.3475410882509038"/>
    <b v="0"/>
    <n v="222000"/>
    <x v="0"/>
    <n v="61"/>
  </r>
  <r>
    <n v="4050"/>
    <s v="HOMBRE"/>
    <n v="350672.26"/>
    <s v="ASALARIADO"/>
    <s v="SECTOR PRIVADO"/>
    <s v="SI"/>
    <s v="NO"/>
    <x v="0"/>
    <n v="34"/>
    <n v="-0.37837375759180331"/>
    <b v="0"/>
    <n v="-0.55799282383180893"/>
    <b v="0"/>
    <n v="350672.26"/>
    <x v="0"/>
    <n v="34"/>
  </r>
  <r>
    <n v="4051"/>
    <s v="HOMBRE"/>
    <n v="782348.4"/>
    <s v="ASALARIADO"/>
    <s v="SECTOR PRIVADO"/>
    <s v="SI"/>
    <s v="NO"/>
    <x v="0"/>
    <n v="27"/>
    <n v="0.15390103017609744"/>
    <b v="0"/>
    <n v="-1.0520201343717714"/>
    <b v="0"/>
    <n v="782348.4"/>
    <x v="0"/>
    <n v="27"/>
  </r>
  <r>
    <n v="4052"/>
    <s v="HOMBRE"/>
    <n v="278030"/>
    <s v="CONVENIOS ESPECIALES DE TRABAJADORES INDEPENDIENTES"/>
    <s v="SECTOR PRIVADO"/>
    <s v="SI"/>
    <s v="NO"/>
    <x v="0"/>
    <n v="57"/>
    <n v="-0.46794471123422759"/>
    <b v="0"/>
    <n v="1.0652397679423538"/>
    <b v="0"/>
    <n v="278030"/>
    <x v="4"/>
    <n v="57"/>
  </r>
  <r>
    <n v="4053"/>
    <s v="MUJER"/>
    <n v="269309.07"/>
    <s v="ASALARIADO"/>
    <s v="SECTOR PUBLICO"/>
    <s v="SI"/>
    <s v="NO"/>
    <x v="0"/>
    <n v="28"/>
    <n v="-0.4786979837335803"/>
    <b v="0"/>
    <n v="-0.98144480429463388"/>
    <b v="0"/>
    <n v="269309.07"/>
    <x v="0"/>
    <n v="28"/>
  </r>
  <r>
    <n v="4054"/>
    <s v="MUJER"/>
    <n v="742483"/>
    <s v="TRABAJADOR INDEPENDIENTE"/>
    <s v="SECTOR PRIVADO"/>
    <s v="SI"/>
    <s v="NO"/>
    <x v="0"/>
    <n v="50"/>
    <n v="0.10474531977643883"/>
    <b v="0"/>
    <n v="0.57121245740239113"/>
    <b v="0"/>
    <n v="742483"/>
    <x v="3"/>
    <n v="50"/>
  </r>
  <r>
    <n v="4055"/>
    <s v="HOMBRE"/>
    <n v="566297"/>
    <s v="TRABAJADOR INDEPENDIENTE"/>
    <s v="SECTOR PRIVADO"/>
    <s v="SI"/>
    <s v="NO"/>
    <x v="1"/>
    <n v="42"/>
    <n v="-0.11249940854622306"/>
    <b v="0"/>
    <n v="6.6098167852911317E-3"/>
    <b v="0"/>
    <n v="566297"/>
    <x v="3"/>
    <n v="42"/>
  </r>
  <r>
    <n v="4056"/>
    <s v="HOMBRE"/>
    <n v="816719"/>
    <s v="ASALARIADO"/>
    <s v="SECTOR PUBLICO"/>
    <s v="SI"/>
    <s v="NO"/>
    <x v="0"/>
    <n v="56"/>
    <n v="0.19628142169010465"/>
    <b v="0"/>
    <n v="0.99466443786521619"/>
    <b v="0"/>
    <n v="816719"/>
    <x v="0"/>
    <n v="56"/>
  </r>
  <r>
    <n v="4057"/>
    <s v="HOMBRE"/>
    <n v="818075.21"/>
    <s v="PENSIONADOS EN SU PROPIO SISTEMA"/>
    <s v="SECTOR PUBLICO"/>
    <s v="SI"/>
    <s v="NO"/>
    <x v="0"/>
    <n v="81"/>
    <n v="0.19795368550787945"/>
    <b v="0"/>
    <n v="2.759047689793654"/>
    <b v="1"/>
    <n v="818075.21"/>
    <x v="1"/>
    <n v="81"/>
  </r>
  <r>
    <n v="4058"/>
    <s v="MUJER"/>
    <n v="312500"/>
    <s v="ASALARIADO"/>
    <s v="SECTOR PRIVADO"/>
    <s v="SI"/>
    <s v="NO"/>
    <x v="0"/>
    <n v="38"/>
    <n v="-0.42544175535077405"/>
    <b v="0"/>
    <n v="-0.27569150352325889"/>
    <b v="0"/>
    <n v="312500"/>
    <x v="0"/>
    <n v="38"/>
  </r>
  <r>
    <n v="4059"/>
    <s v="HOMBRE"/>
    <n v="278030"/>
    <s v="CONVENIOS ESPECIALES DE TRABAJADORES INDEPENDIENTES"/>
    <s v="SECTOR PRIVADO"/>
    <s v="SI"/>
    <s v="NO"/>
    <x v="0"/>
    <n v="32"/>
    <n v="-0.46794471123422759"/>
    <b v="0"/>
    <n v="-0.69914348398608395"/>
    <b v="0"/>
    <n v="278030"/>
    <x v="4"/>
    <n v="32"/>
  </r>
  <r>
    <n v="4060"/>
    <s v="HOMBRE"/>
    <n v="354060.87"/>
    <s v="ASALARIADO"/>
    <s v="SECTOR PRIVADO"/>
    <s v="SI"/>
    <s v="NO"/>
    <x v="0"/>
    <n v="36"/>
    <n v="-0.3741954593226931"/>
    <b v="0"/>
    <n v="-0.41684216367753391"/>
    <b v="0"/>
    <n v="354060.87"/>
    <x v="0"/>
    <n v="36"/>
  </r>
  <r>
    <n v="4061"/>
    <s v="HOMBRE"/>
    <n v="585035.6"/>
    <s v="ASALARIADO"/>
    <s v="SECTOR PUBLICO"/>
    <s v="SI"/>
    <s v="NO"/>
    <x v="0"/>
    <n v="31"/>
    <n v="-8.9393928734279843E-2"/>
    <b v="0"/>
    <n v="-0.7697188140632214"/>
    <b v="0"/>
    <n v="585035.6"/>
    <x v="0"/>
    <n v="31"/>
  </r>
  <r>
    <n v="4062"/>
    <s v="HOMBRE"/>
    <n v="120498.44"/>
    <s v="ASALARIADO"/>
    <s v="SECTOR PRIVADO"/>
    <s v="SI"/>
    <s v="NO"/>
    <x v="0"/>
    <n v="23"/>
    <n v="-0.66218773255513352"/>
    <b v="0"/>
    <n v="-1.3343214546803215"/>
    <b v="0"/>
    <n v="120498.44"/>
    <x v="0"/>
    <n v="23"/>
  </r>
  <r>
    <n v="4063"/>
    <s v="HOMBRE"/>
    <n v="728961.19"/>
    <s v="ASALARIADO"/>
    <s v="SECTOR PRIVADO"/>
    <s v="SI"/>
    <s v="NO"/>
    <x v="0"/>
    <n v="35"/>
    <n v="8.8072360858700391E-2"/>
    <b v="0"/>
    <n v="-0.48741749375467142"/>
    <b v="0"/>
    <n v="728961.19"/>
    <x v="0"/>
    <n v="35"/>
  </r>
  <r>
    <n v="4064"/>
    <s v="HOMBRE"/>
    <n v="787001"/>
    <s v="ASALARIADO"/>
    <s v="SECTOR PRIVADO"/>
    <s v="SI"/>
    <s v="NO"/>
    <x v="0"/>
    <n v="39"/>
    <n v="0.15963788113470942"/>
    <b v="0"/>
    <n v="-0.20511617344612137"/>
    <b v="0"/>
    <n v="787001"/>
    <x v="0"/>
    <n v="39"/>
  </r>
  <r>
    <n v="4065"/>
    <s v="HOMBRE"/>
    <n v="589997"/>
    <s v="ASALARIADO"/>
    <s v="SECTOR PUBLICO"/>
    <s v="SI"/>
    <s v="NO"/>
    <x v="0"/>
    <n v="48"/>
    <n v="-8.3276314422699699E-2"/>
    <b v="0"/>
    <n v="0.43006179724811616"/>
    <b v="0"/>
    <n v="589997"/>
    <x v="0"/>
    <n v="48"/>
  </r>
  <r>
    <n v="4066"/>
    <s v="MUJER"/>
    <n v="278031"/>
    <s v="TRABAJADOR INDEPENDIENTE"/>
    <s v="SECTOR PRIVADO"/>
    <s v="SI"/>
    <s v="NO"/>
    <x v="0"/>
    <n v="51"/>
    <n v="-0.46794347819228149"/>
    <b v="0"/>
    <n v="0.64178778747952869"/>
    <b v="0"/>
    <n v="278031"/>
    <x v="3"/>
    <n v="51"/>
  </r>
  <r>
    <n v="4067"/>
    <s v="HOMBRE"/>
    <n v="450368.88"/>
    <s v="ASALARIADO"/>
    <s v="SECTOR PRIVADO"/>
    <s v="SI"/>
    <s v="NO"/>
    <x v="0"/>
    <n v="26"/>
    <n v="-0.25544364324340074"/>
    <b v="0"/>
    <n v="-1.1225954644489089"/>
    <b v="0"/>
    <n v="450368.88"/>
    <x v="0"/>
    <n v="26"/>
  </r>
  <r>
    <n v="4068"/>
    <s v="HOMBRE"/>
    <n v="800000"/>
    <s v="ASALARIADO"/>
    <s v="SECTOR PRIVADO"/>
    <s v="SI"/>
    <s v="NO"/>
    <x v="0"/>
    <n v="26"/>
    <n v="0.17566619339258621"/>
    <b v="0"/>
    <n v="-1.1225954644489089"/>
    <b v="0"/>
    <n v="800000"/>
    <x v="0"/>
    <n v="26"/>
  </r>
  <r>
    <n v="4069"/>
    <s v="HOMBRE"/>
    <n v="394263"/>
    <s v="TRABAJADOR INDEPENDIENTE"/>
    <s v="SECTOR PRIVADO"/>
    <s v="SI"/>
    <s v="SI"/>
    <x v="1"/>
    <n v="51"/>
    <n v="-0.32462454670851071"/>
    <b v="0"/>
    <n v="0.64178778747952869"/>
    <b v="0"/>
    <n v="394263"/>
    <x v="3"/>
    <n v="51"/>
  </r>
  <r>
    <n v="4070"/>
    <s v="HOMBRE"/>
    <n v="145210"/>
    <s v="ASALARIADO"/>
    <s v="SECTOR PRIVADO"/>
    <s v="SI"/>
    <s v="NO"/>
    <x v="1"/>
    <n v="23"/>
    <n v="-0.63171734252057243"/>
    <b v="0"/>
    <n v="-1.3343214546803215"/>
    <b v="0"/>
    <n v="145210"/>
    <x v="0"/>
    <n v="23"/>
  </r>
  <r>
    <n v="4071"/>
    <s v="HOMBRE"/>
    <n v="381127"/>
    <s v="ASALARIADO"/>
    <s v="SECTOR PRIVADO"/>
    <s v="SI"/>
    <s v="NO"/>
    <x v="0"/>
    <n v="21"/>
    <n v="-0.34082178571300875"/>
    <b v="0"/>
    <n v="-1.4754721148345964"/>
    <b v="0"/>
    <n v="381127"/>
    <x v="0"/>
    <n v="21"/>
  </r>
  <r>
    <n v="4072"/>
    <s v="HOMBRE"/>
    <n v="674607.4"/>
    <s v="ASALARIADO"/>
    <s v="SECTOR PUBLICO"/>
    <s v="SI"/>
    <s v="NO"/>
    <x v="0"/>
    <n v="64"/>
    <n v="2.1051857857003323E-2"/>
    <b v="0"/>
    <n v="1.5592670784823162"/>
    <b v="0"/>
    <n v="674607.4"/>
    <x v="0"/>
    <n v="64"/>
  </r>
  <r>
    <n v="4073"/>
    <s v="HOMBRE"/>
    <n v="60000"/>
    <s v="ASALARIADO"/>
    <s v="SECTOR PRIVADO"/>
    <s v="SI"/>
    <s v="NO"/>
    <x v="1"/>
    <n v="56"/>
    <n v="-0.73678484675118117"/>
    <b v="0"/>
    <n v="0.99466443786521619"/>
    <b v="0"/>
    <n v="60000"/>
    <x v="0"/>
    <n v="56"/>
  </r>
  <r>
    <n v="4074"/>
    <s v="HOMBRE"/>
    <n v="278030"/>
    <s v="CONVENIOS ESPECIALES DE TRABAJADORES INDEPENDIENTES"/>
    <s v="SECTOR PRIVADO"/>
    <s v="SI"/>
    <s v="NO"/>
    <x v="0"/>
    <n v="62"/>
    <n v="-0.46794471123422759"/>
    <b v="0"/>
    <n v="1.4181164183280413"/>
    <b v="0"/>
    <n v="278030"/>
    <x v="4"/>
    <n v="62"/>
  </r>
  <r>
    <n v="4075"/>
    <s v="HOMBRE"/>
    <n v="594092"/>
    <s v="TRABAJADOR INDEPENDIENTE"/>
    <s v="SECTOR PRIVADO"/>
    <s v="SI"/>
    <s v="NO"/>
    <x v="0"/>
    <n v="41"/>
    <n v="-7.8227007653255465E-2"/>
    <b v="0"/>
    <n v="-6.3965513291846368E-2"/>
    <b v="0"/>
    <n v="594092"/>
    <x v="3"/>
    <n v="41"/>
  </r>
  <r>
    <n v="4076"/>
    <s v="MUJER"/>
    <n v="438521"/>
    <s v="PENSIONADOS EN SU PROPIO SISTEMA"/>
    <s v="SECTOR PUBLICO"/>
    <s v="SI"/>
    <s v="NO"/>
    <x v="0"/>
    <n v="86"/>
    <n v="-0.27005257625623658"/>
    <b v="0"/>
    <n v="3.1119243401793413"/>
    <b v="1"/>
    <n v="438521"/>
    <x v="1"/>
    <n v="86"/>
  </r>
  <r>
    <n v="4077"/>
    <s v="HOMBRE"/>
    <n v="527053.81999999995"/>
    <s v="ASALARIADO"/>
    <s v="SECTOR PRIVADO"/>
    <s v="SI"/>
    <s v="NO"/>
    <x v="0"/>
    <n v="40"/>
    <n v="-0.16088789558615432"/>
    <b v="0"/>
    <n v="-0.13454084336898386"/>
    <b v="0"/>
    <n v="527053.81999999995"/>
    <x v="0"/>
    <n v="40"/>
  </r>
  <r>
    <n v="4078"/>
    <s v="MUJER"/>
    <n v="528600.52"/>
    <s v="ASALARIADO"/>
    <s v="SECTOR PRIVADO"/>
    <s v="SI"/>
    <s v="NO"/>
    <x v="0"/>
    <n v="59"/>
    <n v="-0.15898074960805914"/>
    <b v="0"/>
    <n v="1.2063904280966287"/>
    <b v="0"/>
    <n v="528600.52"/>
    <x v="0"/>
    <n v="59"/>
  </r>
  <r>
    <n v="4079"/>
    <s v="MUJER"/>
    <n v="447030.7"/>
    <s v="ASALARIADO"/>
    <s v="SECTOR PUBLICO"/>
    <s v="SI"/>
    <s v="NO"/>
    <x v="0"/>
    <n v="29"/>
    <n v="-0.25955975920716712"/>
    <b v="0"/>
    <n v="-0.91086947421749642"/>
    <b v="0"/>
    <n v="447030.7"/>
    <x v="0"/>
    <n v="29"/>
  </r>
  <r>
    <n v="4080"/>
    <s v="HOMBRE"/>
    <n v="67307.199999999997"/>
    <s v="ASALARIADO"/>
    <s v="SECTOR PRIVADO"/>
    <s v="SI"/>
    <s v="NO"/>
    <x v="0"/>
    <n v="33"/>
    <n v="-0.72777476264234531"/>
    <b v="0"/>
    <n v="-0.62856815390894638"/>
    <b v="0"/>
    <n v="67307.199999999997"/>
    <x v="0"/>
    <n v="33"/>
  </r>
  <r>
    <n v="4081"/>
    <s v="MUJER"/>
    <n v="2849858.1"/>
    <s v="ASALARIADO"/>
    <s v="SECTOR PUBLICO"/>
    <s v="SI"/>
    <s v="NO"/>
    <x v="0"/>
    <n v="58"/>
    <n v="2.7032272143278928"/>
    <b v="1"/>
    <n v="1.1358150980194912"/>
    <b v="0"/>
    <n v="2849858.1"/>
    <x v="0"/>
    <n v="58"/>
  </r>
  <r>
    <n v="4082"/>
    <s v="HOMBRE"/>
    <n v="701516.48"/>
    <s v="ASALARIADO"/>
    <s v="SECTOR PRIVADO"/>
    <s v="SI"/>
    <s v="NO"/>
    <x v="0"/>
    <n v="38"/>
    <n v="5.4231882229046305E-2"/>
    <b v="0"/>
    <n v="-0.27569150352325889"/>
    <b v="0"/>
    <n v="701516.48"/>
    <x v="0"/>
    <n v="38"/>
  </r>
  <r>
    <n v="4083"/>
    <s v="HOMBRE"/>
    <n v="278030"/>
    <s v="CONVENIOS ESPECIALES DE TRABAJADORES INDEPENDIENTES"/>
    <s v="SECTOR PRIVADO"/>
    <s v="SI"/>
    <s v="NO"/>
    <x v="0"/>
    <n v="49"/>
    <n v="-0.46794471123422759"/>
    <b v="0"/>
    <n v="0.50063712732525367"/>
    <b v="0"/>
    <n v="278030"/>
    <x v="4"/>
    <n v="49"/>
  </r>
  <r>
    <n v="4084"/>
    <s v="HOMBRE"/>
    <n v="114590"/>
    <s v="ASALARIADO"/>
    <s v="SECTOR PRIVADO"/>
    <s v="SI"/>
    <s v="NO"/>
    <x v="0"/>
    <n v="40"/>
    <n v="-0.66947308691138618"/>
    <b v="0"/>
    <n v="-0.13454084336898386"/>
    <b v="0"/>
    <n v="114590"/>
    <x v="0"/>
    <n v="40"/>
  </r>
  <r>
    <n v="4085"/>
    <s v="MUJER"/>
    <n v="586357"/>
    <s v="PENSIONADOS EN SU PROPIO SISTEMA"/>
    <s v="SECTOR PUBLICO"/>
    <s v="SI"/>
    <s v="NO"/>
    <x v="0"/>
    <n v="87"/>
    <n v="-8.7764587106650124E-2"/>
    <b v="0"/>
    <n v="3.1824996702564787"/>
    <b v="1"/>
    <n v="586357"/>
    <x v="1"/>
    <n v="87"/>
  </r>
  <r>
    <n v="4086"/>
    <s v="MUJER"/>
    <n v="41860.550000000003"/>
    <s v="ASALARIADO"/>
    <s v="SECTOR PRIVADO"/>
    <s v="SI"/>
    <s v="SI"/>
    <x v="0"/>
    <n v="39"/>
    <n v="-0.75915154948109442"/>
    <b v="0"/>
    <n v="-0.20511617344612137"/>
    <b v="0"/>
    <n v="41860.550000000003"/>
    <x v="0"/>
    <n v="39"/>
  </r>
  <r>
    <n v="4087"/>
    <s v="HOMBRE"/>
    <n v="385000"/>
    <s v="ASALARIADO"/>
    <s v="SECTOR PRIVADO"/>
    <s v="SI"/>
    <s v="NO"/>
    <x v="0"/>
    <n v="46"/>
    <n v="-0.33604621425560766"/>
    <b v="0"/>
    <n v="0.28891113709384114"/>
    <b v="0"/>
    <n v="385000"/>
    <x v="0"/>
    <n v="46"/>
  </r>
  <r>
    <n v="4088"/>
    <s v="HOMBRE"/>
    <n v="373320"/>
    <s v="ASALARIADO"/>
    <s v="SECTOR PRIVADO"/>
    <s v="SI"/>
    <s v="NO"/>
    <x v="0"/>
    <n v="47"/>
    <n v="-0.35044814418652548"/>
    <b v="0"/>
    <n v="0.35948646717097865"/>
    <b v="0"/>
    <n v="373320"/>
    <x v="0"/>
    <n v="47"/>
  </r>
  <r>
    <n v="4089"/>
    <s v="HOMBRE"/>
    <n v="356455"/>
    <s v="TRABAJADOR INDEPENDIENTE"/>
    <s v="SECTOR PRIVADO"/>
    <s v="SI"/>
    <s v="NO"/>
    <x v="1"/>
    <n v="50"/>
    <n v="-0.3712433966081804"/>
    <b v="0"/>
    <n v="0.57121245740239113"/>
    <b v="0"/>
    <n v="356455"/>
    <x v="3"/>
    <n v="50"/>
  </r>
  <r>
    <n v="4090"/>
    <s v="MUJER"/>
    <n v="383932.5"/>
    <s v="ASALARIADO"/>
    <s v="SECTOR PRIVADO"/>
    <s v="SI"/>
    <s v="NO"/>
    <x v="0"/>
    <n v="27"/>
    <n v="-0.33736248653311235"/>
    <b v="0"/>
    <n v="-1.0520201343717714"/>
    <b v="0"/>
    <n v="383932.5"/>
    <x v="0"/>
    <n v="27"/>
  </r>
  <r>
    <n v="4091"/>
    <s v="MUJER"/>
    <n v="432394.93"/>
    <s v="ASALARIADO"/>
    <s v="SECTOR PRIVADO"/>
    <s v="SI"/>
    <s v="NO"/>
    <x v="0"/>
    <n v="25"/>
    <n v="-0.27760627753122785"/>
    <b v="0"/>
    <n v="-1.1931707945260464"/>
    <b v="0"/>
    <n v="432394.93"/>
    <x v="0"/>
    <n v="25"/>
  </r>
  <r>
    <n v="4092"/>
    <s v="MUJER"/>
    <n v="347675"/>
    <s v="ASALARIADO"/>
    <s v="SECTOR PRIVADO"/>
    <s v="SI"/>
    <s v="NO"/>
    <x v="0"/>
    <n v="36"/>
    <n v="-0.38206950489529157"/>
    <b v="0"/>
    <n v="-0.41684216367753391"/>
    <b v="0"/>
    <n v="347675"/>
    <x v="0"/>
    <n v="36"/>
  </r>
  <r>
    <n v="4093"/>
    <s v="MUJER"/>
    <n v="297045"/>
    <s v="ASEGURADO VOLUNTARIO"/>
    <s v="SECTOR PRIVADO"/>
    <s v="SI"/>
    <s v="SI"/>
    <x v="0"/>
    <n v="39"/>
    <n v="-0.44449841862837125"/>
    <b v="0"/>
    <n v="-0.20511617344612137"/>
    <b v="0"/>
    <n v="297045"/>
    <x v="2"/>
    <n v="39"/>
  </r>
  <r>
    <n v="4094"/>
    <s v="HOMBRE"/>
    <n v="305704"/>
    <s v="ASEGURADO VOLUNTARIO"/>
    <s v="SECTOR PRIVADO"/>
    <s v="SI"/>
    <s v="NO"/>
    <x v="0"/>
    <n v="34"/>
    <n v="-0.433821508416743"/>
    <b v="0"/>
    <n v="-0.55799282383180893"/>
    <b v="0"/>
    <n v="305704"/>
    <x v="2"/>
    <n v="34"/>
  </r>
  <r>
    <n v="4095"/>
    <s v="HOMBRE"/>
    <n v="2586422"/>
    <s v="ASALARIADO"/>
    <s v="SECTOR PUBLICO"/>
    <s v="SI"/>
    <s v="NO"/>
    <x v="0"/>
    <n v="43"/>
    <n v="2.3783994529003012"/>
    <b v="1"/>
    <n v="7.7185146862428639E-2"/>
    <b v="0"/>
    <n v="2586422"/>
    <x v="0"/>
    <n v="43"/>
  </r>
  <r>
    <n v="4096"/>
    <s v="HOMBRE"/>
    <n v="106000"/>
    <s v="ASALARIADO"/>
    <s v="SECTOR PRIVADO"/>
    <s v="SI"/>
    <s v="NO"/>
    <x v="0"/>
    <n v="22"/>
    <n v="-0.68006491722873075"/>
    <b v="0"/>
    <n v="-1.4048967847574589"/>
    <b v="0"/>
    <n v="106000"/>
    <x v="0"/>
    <n v="22"/>
  </r>
  <r>
    <n v="4097"/>
    <s v="MUJER"/>
    <n v="201666.67"/>
    <s v="ASALARIADO"/>
    <s v="SECTOR PRIVADO"/>
    <s v="SI"/>
    <s v="SI"/>
    <x v="0"/>
    <n v="49"/>
    <n v="-0.56210390027117585"/>
    <b v="0"/>
    <n v="0.50063712732525367"/>
    <b v="0"/>
    <n v="201666.67"/>
    <x v="0"/>
    <n v="49"/>
  </r>
  <r>
    <n v="4098"/>
    <s v="MUJER"/>
    <n v="523886"/>
    <s v="TRABAJADOR INDEPENDIENTE"/>
    <s v="SECTOR PRIVADO"/>
    <s v="SI"/>
    <s v="NO"/>
    <x v="0"/>
    <n v="23"/>
    <n v="-0.16479395052397619"/>
    <b v="0"/>
    <n v="-1.3343214546803215"/>
    <b v="0"/>
    <n v="523886"/>
    <x v="3"/>
    <n v="23"/>
  </r>
  <r>
    <n v="4099"/>
    <s v="MUJER"/>
    <n v="329720"/>
    <s v="ASEGURADO VOLUNTARIO"/>
    <s v="SECTOR PRIVADO"/>
    <s v="SI"/>
    <s v="SI"/>
    <x v="0"/>
    <n v="64"/>
    <n v="-0.40420877303823932"/>
    <b v="0"/>
    <n v="1.5592670784823162"/>
    <b v="0"/>
    <n v="329720"/>
    <x v="2"/>
    <n v="64"/>
  </r>
  <r>
    <n v="4100"/>
    <s v="HOMBRE"/>
    <n v="623672"/>
    <s v="ASALARIADO"/>
    <s v="SECTOR PRIVADO"/>
    <s v="SI"/>
    <s v="NO"/>
    <x v="0"/>
    <n v="51"/>
    <n v="-4.1753626886427579E-2"/>
    <b v="0"/>
    <n v="0.64178778747952869"/>
    <b v="0"/>
    <n v="623672"/>
    <x v="0"/>
    <n v="51"/>
  </r>
  <r>
    <n v="4101"/>
    <s v="MUJER"/>
    <n v="2389642.9"/>
    <s v="PENSIONADOS EN SU PROPIO SISTEMA"/>
    <s v="SECTOR PUBLICO"/>
    <s v="SI"/>
    <s v="NO"/>
    <x v="0"/>
    <n v="85"/>
    <n v="2.1357625684765789"/>
    <b v="1"/>
    <n v="3.0413490101022038"/>
    <b v="1"/>
    <n v="2389642.9"/>
    <x v="1"/>
    <n v="85"/>
  </r>
  <r>
    <n v="4102"/>
    <s v="HOMBRE"/>
    <n v="322916.59999999998"/>
    <s v="ASALARIADO"/>
    <s v="SECTOR PRIVADO"/>
    <s v="SI"/>
    <s v="NO"/>
    <x v="1"/>
    <n v="39"/>
    <n v="-0.41259765061460979"/>
    <b v="0"/>
    <n v="-0.20511617344612137"/>
    <b v="0"/>
    <n v="322916.59999999998"/>
    <x v="0"/>
    <n v="39"/>
  </r>
  <r>
    <n v="4103"/>
    <s v="MUJER"/>
    <n v="299206"/>
    <s v="ASALARIADO"/>
    <s v="SECTOR PRIVADO"/>
    <s v="SI"/>
    <s v="NO"/>
    <x v="0"/>
    <n v="39"/>
    <n v="-0.4418338149827622"/>
    <b v="0"/>
    <n v="-0.20511617344612137"/>
    <b v="0"/>
    <n v="299206"/>
    <x v="0"/>
    <n v="39"/>
  </r>
  <r>
    <n v="4104"/>
    <s v="HOMBRE"/>
    <n v="445761.76"/>
    <s v="ASALARIADO"/>
    <s v="SECTOR PRIVADO"/>
    <s v="SI"/>
    <s v="NO"/>
    <x v="0"/>
    <n v="30"/>
    <n v="-0.26112441545430226"/>
    <b v="0"/>
    <n v="-0.84029414414035897"/>
    <b v="0"/>
    <n v="445761.76"/>
    <x v="0"/>
    <n v="30"/>
  </r>
  <r>
    <n v="4105"/>
    <s v="HOMBRE"/>
    <n v="297046"/>
    <s v="ASEGURADO VOLUNTARIO"/>
    <s v="SECTOR PRIVADO"/>
    <s v="SI"/>
    <s v="NO"/>
    <x v="0"/>
    <n v="61"/>
    <n v="-0.44449718558642509"/>
    <b v="0"/>
    <n v="1.3475410882509038"/>
    <b v="0"/>
    <n v="297046"/>
    <x v="2"/>
    <n v="61"/>
  </r>
  <r>
    <n v="4106"/>
    <s v="MUJER"/>
    <n v="390833.33"/>
    <s v="ASALARIADO"/>
    <s v="SECTOR PRIVADO"/>
    <s v="SI"/>
    <s v="NO"/>
    <x v="0"/>
    <n v="41"/>
    <n v="-0.32885347367992945"/>
    <b v="0"/>
    <n v="-6.3965513291846368E-2"/>
    <b v="0"/>
    <n v="390833.33"/>
    <x v="0"/>
    <n v="41"/>
  </r>
  <r>
    <n v="4107"/>
    <s v="MUJER"/>
    <n v="29700"/>
    <s v="ASALARIADO"/>
    <s v="SECTOR PRIVADO"/>
    <s v="SI"/>
    <s v="NO"/>
    <x v="0"/>
    <n v="29"/>
    <n v="-0.77414601771922997"/>
    <b v="0"/>
    <n v="-0.91086947421749642"/>
    <b v="0"/>
    <n v="29700"/>
    <x v="0"/>
    <n v="29"/>
  </r>
  <r>
    <n v="4108"/>
    <s v="MUJER"/>
    <n v="1186398.1599999999"/>
    <s v="ASALARIADO"/>
    <s v="SECTOR PRIVADO"/>
    <s v="SI"/>
    <s v="NO"/>
    <x v="0"/>
    <n v="41"/>
    <n v="0.65211133258398857"/>
    <b v="0"/>
    <n v="-6.3965513291846368E-2"/>
    <b v="0"/>
    <n v="1186398.1599999999"/>
    <x v="0"/>
    <n v="41"/>
  </r>
  <r>
    <n v="4109"/>
    <s v="MUJER"/>
    <n v="839613"/>
    <s v="ASALARIADO"/>
    <s v="SECTOR PRIVADO"/>
    <s v="SI"/>
    <s v="SI"/>
    <x v="0"/>
    <n v="29"/>
    <n v="0.22451068400503899"/>
    <b v="0"/>
    <n v="-0.91086947421749642"/>
    <b v="0"/>
    <n v="839613"/>
    <x v="0"/>
    <n v="29"/>
  </r>
  <r>
    <n v="4110"/>
    <s v="MUJER"/>
    <n v="1125420"/>
    <s v="ASALARIADO"/>
    <s v="SECTOR PUBLICO"/>
    <s v="SI"/>
    <s v="NO"/>
    <x v="1"/>
    <n v="29"/>
    <n v="0.57692270350553865"/>
    <b v="0"/>
    <n v="-0.91086947421749642"/>
    <b v="0"/>
    <n v="1125420"/>
    <x v="0"/>
    <n v="29"/>
  </r>
  <r>
    <n v="4111"/>
    <s v="MUJER"/>
    <n v="432600"/>
    <s v="ASALARIADO"/>
    <s v="SECTOR PRIVADO"/>
    <s v="SI"/>
    <s v="NO"/>
    <x v="1"/>
    <n v="59"/>
    <n v="-0.27735341761933285"/>
    <b v="0"/>
    <n v="1.2063904280966287"/>
    <b v="0"/>
    <n v="432600"/>
    <x v="0"/>
    <n v="59"/>
  </r>
  <r>
    <n v="4112"/>
    <s v="HOMBRE"/>
    <n v="403983"/>
    <s v="TRABAJADOR INDEPENDIENTE"/>
    <s v="SECTOR PRIVADO"/>
    <s v="SI"/>
    <s v="NO"/>
    <x v="0"/>
    <n v="53"/>
    <n v="-0.31263937899202771"/>
    <b v="0"/>
    <n v="0.78293844763380371"/>
    <b v="0"/>
    <n v="403983"/>
    <x v="3"/>
    <n v="53"/>
  </r>
  <r>
    <n v="4113"/>
    <s v="MUJER"/>
    <n v="340000"/>
    <s v="ASALARIADO"/>
    <s v="SECTOR PRIVADO"/>
    <s v="SI"/>
    <s v="NO"/>
    <x v="1"/>
    <n v="43"/>
    <n v="-0.39153310183191781"/>
    <b v="0"/>
    <n v="7.7185146862428639E-2"/>
    <b v="0"/>
    <n v="340000"/>
    <x v="0"/>
    <n v="43"/>
  </r>
  <r>
    <n v="4114"/>
    <s v="MUJER"/>
    <n v="1221960.4099999999"/>
    <s v="ASALARIADO"/>
    <s v="SECTOR PUBLICO"/>
    <s v="SI"/>
    <s v="NO"/>
    <x v="0"/>
    <n v="42"/>
    <n v="0.69596107853311384"/>
    <b v="0"/>
    <n v="6.6098167852911317E-3"/>
    <b v="0"/>
    <n v="1221960.4099999999"/>
    <x v="0"/>
    <n v="42"/>
  </r>
  <r>
    <n v="4115"/>
    <s v="MUJER"/>
    <n v="399934"/>
    <s v="ASALARIADO"/>
    <s v="SECTOR PUBLICO"/>
    <s v="SI"/>
    <s v="NO"/>
    <x v="1"/>
    <n v="36"/>
    <n v="-0.31763196583194947"/>
    <b v="0"/>
    <n v="-0.41684216367753391"/>
    <b v="0"/>
    <n v="399934"/>
    <x v="0"/>
    <n v="36"/>
  </r>
  <r>
    <n v="4116"/>
    <s v="HOMBRE"/>
    <n v="205570"/>
    <s v="ASALARIADO"/>
    <s v="SECTOR PRIVADO"/>
    <s v="SI"/>
    <s v="NO"/>
    <x v="0"/>
    <n v="38"/>
    <n v="-0.55729093065154844"/>
    <b v="0"/>
    <n v="-0.27569150352325889"/>
    <b v="0"/>
    <n v="205570"/>
    <x v="0"/>
    <n v="38"/>
  </r>
  <r>
    <n v="4117"/>
    <s v="MUJER"/>
    <n v="300018"/>
    <s v="ASEGURADO VOLUNTARIO"/>
    <s v="SECTOR PRIVADO"/>
    <s v="SI"/>
    <s v="NO"/>
    <x v="0"/>
    <n v="34"/>
    <n v="-0.44083258492249633"/>
    <b v="0"/>
    <n v="-0.55799282383180893"/>
    <b v="0"/>
    <n v="300018"/>
    <x v="2"/>
    <n v="34"/>
  </r>
  <r>
    <n v="4118"/>
    <s v="MUJER"/>
    <n v="386161"/>
    <s v="TRABAJADOR INDEPENDIENTE"/>
    <s v="SECTOR PRIVADO"/>
    <s v="SI"/>
    <s v="NO"/>
    <x v="1"/>
    <n v="47"/>
    <n v="-0.33461465255613881"/>
    <b v="0"/>
    <n v="0.35948646717097865"/>
    <b v="0"/>
    <n v="386161"/>
    <x v="3"/>
    <n v="47"/>
  </r>
  <r>
    <n v="4119"/>
    <s v="HOMBRE"/>
    <n v="144000"/>
    <s v="ASALARIADO"/>
    <s v="SECTOR PRIVADO"/>
    <s v="SI"/>
    <s v="NO"/>
    <x v="0"/>
    <n v="35"/>
    <n v="-0.63320932327540214"/>
    <b v="0"/>
    <n v="-0.48741749375467142"/>
    <b v="0"/>
    <n v="144000"/>
    <x v="0"/>
    <n v="35"/>
  </r>
  <r>
    <n v="4120"/>
    <s v="HOMBRE"/>
    <n v="394526"/>
    <s v="TRABAJADOR INDEPENDIENTE"/>
    <s v="SECTOR PRIVADO"/>
    <s v="SI"/>
    <s v="NO"/>
    <x v="1"/>
    <n v="48"/>
    <n v="-0.32430025667667584"/>
    <b v="0"/>
    <n v="0.43006179724811616"/>
    <b v="0"/>
    <n v="394526"/>
    <x v="3"/>
    <n v="48"/>
  </r>
  <r>
    <n v="4121"/>
    <s v="MUJER"/>
    <n v="540083"/>
    <s v="TRABAJADOR INDEPENDIENTE"/>
    <s v="SECTOR PRIVADO"/>
    <s v="SI"/>
    <s v="NO"/>
    <x v="1"/>
    <n v="41"/>
    <n v="-0.14482237012234295"/>
    <b v="0"/>
    <n v="-6.3965513291846368E-2"/>
    <b v="0"/>
    <n v="540083"/>
    <x v="3"/>
    <n v="41"/>
  </r>
  <r>
    <n v="4122"/>
    <s v="HOMBRE"/>
    <n v="280000"/>
    <s v="ASALARIADO"/>
    <s v="SECTOR PRIVADO"/>
    <s v="SI"/>
    <s v="SI"/>
    <x v="0"/>
    <n v="26"/>
    <n v="-0.46551561860033136"/>
    <b v="0"/>
    <n v="-1.1225954644489089"/>
    <b v="0"/>
    <n v="280000"/>
    <x v="0"/>
    <n v="26"/>
  </r>
  <r>
    <n v="4123"/>
    <s v="HOMBRE"/>
    <n v="350000"/>
    <s v="ASALARIADO"/>
    <s v="SECTOR PRIVADO"/>
    <s v="SI"/>
    <s v="NO"/>
    <x v="0"/>
    <n v="25"/>
    <n v="-0.37920268237051552"/>
    <b v="0"/>
    <n v="-1.1931707945260464"/>
    <b v="0"/>
    <n v="350000"/>
    <x v="0"/>
    <n v="25"/>
  </r>
  <r>
    <n v="4124"/>
    <s v="MUJER"/>
    <n v="382000"/>
    <s v="ASALARIADO"/>
    <s v="SECTOR PRIVADO"/>
    <s v="SI"/>
    <s v="NO"/>
    <x v="0"/>
    <n v="20"/>
    <n v="-0.33974534009402829"/>
    <b v="0"/>
    <n v="-1.5460474449117341"/>
    <b v="0"/>
    <n v="382000"/>
    <x v="0"/>
    <n v="20"/>
  </r>
  <r>
    <n v="4125"/>
    <s v="HOMBRE"/>
    <n v="933124"/>
    <s v="TRABAJADOR INDEPENDIENTE"/>
    <s v="SECTOR PRIVADO"/>
    <s v="SI"/>
    <s v="NO"/>
    <x v="0"/>
    <n v="49"/>
    <n v="0.33981366943055769"/>
    <b v="0"/>
    <n v="0.50063712732525367"/>
    <b v="0"/>
    <n v="933124"/>
    <x v="3"/>
    <n v="49"/>
  </r>
  <r>
    <n v="4126"/>
    <s v="MUJER"/>
    <n v="865457.02"/>
    <s v="ASALARIADO"/>
    <s v="SECTOR PUBLICO"/>
    <s v="SI"/>
    <s v="NO"/>
    <x v="0"/>
    <n v="42"/>
    <n v="0.25637744472192592"/>
    <b v="0"/>
    <n v="6.6098167852911317E-3"/>
    <b v="0"/>
    <n v="865457.02"/>
    <x v="0"/>
    <n v="42"/>
  </r>
  <r>
    <n v="4127"/>
    <s v="MUJER"/>
    <n v="399967"/>
    <s v="PENSIONADOS EN SU PROPIO SISTEMA"/>
    <s v="SECTOR PUBLICO"/>
    <s v="SI"/>
    <s v="NO"/>
    <x v="0"/>
    <n v="82"/>
    <n v="-0.31759127544772686"/>
    <b v="0"/>
    <n v="2.8296230198707915"/>
    <b v="1"/>
    <n v="399967"/>
    <x v="1"/>
    <n v="82"/>
  </r>
  <r>
    <n v="4128"/>
    <s v="HOMBRE"/>
    <n v="436800"/>
    <s v="ASALARIADO"/>
    <s v="SECTOR PRIVADO"/>
    <s v="SI"/>
    <s v="NO"/>
    <x v="0"/>
    <n v="53"/>
    <n v="-0.27217464144554393"/>
    <b v="0"/>
    <n v="0.78293844763380371"/>
    <b v="0"/>
    <n v="436800"/>
    <x v="0"/>
    <n v="53"/>
  </r>
  <r>
    <n v="4129"/>
    <s v="HOMBRE"/>
    <n v="437896"/>
    <s v="TRABAJADOR INDEPENDIENTE"/>
    <s v="SECTOR PRIVADO"/>
    <s v="SI"/>
    <s v="NO"/>
    <x v="0"/>
    <n v="39"/>
    <n v="-0.27082322747257426"/>
    <b v="0"/>
    <n v="-0.20511617344612137"/>
    <b v="0"/>
    <n v="437896"/>
    <x v="3"/>
    <n v="39"/>
  </r>
  <r>
    <n v="4130"/>
    <s v="HOMBRE"/>
    <n v="297046"/>
    <s v="TRABAJADOR INDEPENDIENTE"/>
    <s v="SECTOR PRIVADO"/>
    <s v="SI"/>
    <s v="NO"/>
    <x v="0"/>
    <n v="54"/>
    <n v="-0.44449718558642509"/>
    <b v="0"/>
    <n v="0.85351377771094117"/>
    <b v="0"/>
    <n v="297046"/>
    <x v="3"/>
    <n v="54"/>
  </r>
  <r>
    <n v="4131"/>
    <s v="MUJER"/>
    <n v="720408.6"/>
    <s v="ASALARIADO"/>
    <s v="SECTOR PUBLICO"/>
    <s v="SI"/>
    <s v="NO"/>
    <x v="0"/>
    <n v="45"/>
    <n v="7.7526658640560991E-2"/>
    <b v="0"/>
    <n v="0.21833580701670366"/>
    <b v="0"/>
    <n v="720408.6"/>
    <x v="0"/>
    <n v="45"/>
  </r>
  <r>
    <n v="4132"/>
    <s v="HOMBRE"/>
    <n v="301184"/>
    <s v="ASALARIADO"/>
    <s v="SECTOR PRIVADO"/>
    <s v="SI"/>
    <s v="NO"/>
    <x v="0"/>
    <n v="46"/>
    <n v="-0.43939485801329681"/>
    <b v="0"/>
    <n v="0.28891113709384114"/>
    <b v="0"/>
    <n v="301184"/>
    <x v="0"/>
    <n v="46"/>
  </r>
  <r>
    <n v="4133"/>
    <s v="HOMBRE"/>
    <n v="230000"/>
    <s v="ASALARIADO"/>
    <s v="SECTOR PRIVADO"/>
    <s v="SI"/>
    <s v="NO"/>
    <x v="1"/>
    <n v="60"/>
    <n v="-0.52716771590734268"/>
    <b v="0"/>
    <n v="1.2769657581737661"/>
    <b v="0"/>
    <n v="230000"/>
    <x v="0"/>
    <n v="60"/>
  </r>
  <r>
    <n v="4134"/>
    <s v="MUJER"/>
    <n v="639148"/>
    <s v="TRABAJADOR INDEPENDIENTE"/>
    <s v="SECTOR PRIVADO"/>
    <s v="SI"/>
    <s v="NO"/>
    <x v="0"/>
    <n v="60"/>
    <n v="-2.267106972796144E-2"/>
    <b v="0"/>
    <n v="1.2769657581737661"/>
    <b v="0"/>
    <n v="639148"/>
    <x v="3"/>
    <n v="60"/>
  </r>
  <r>
    <n v="4135"/>
    <s v="MUJER"/>
    <n v="470713.7"/>
    <s v="ASALARIADO"/>
    <s v="SECTOR PRIVADO"/>
    <s v="SI"/>
    <s v="NO"/>
    <x v="1"/>
    <n v="36"/>
    <n v="-0.23035762679672811"/>
    <b v="0"/>
    <n v="-0.41684216367753391"/>
    <b v="0"/>
    <n v="470713.7"/>
    <x v="0"/>
    <n v="36"/>
  </r>
  <r>
    <n v="4136"/>
    <s v="HOMBRE"/>
    <n v="298482"/>
    <s v="TRABAJADOR INDEPENDIENTE"/>
    <s v="SECTOR PRIVADO"/>
    <s v="SI"/>
    <s v="NO"/>
    <x v="0"/>
    <n v="28"/>
    <n v="-0.4427265373517677"/>
    <b v="0"/>
    <n v="-0.98144480429463388"/>
    <b v="0"/>
    <n v="298482"/>
    <x v="3"/>
    <n v="28"/>
  </r>
  <r>
    <n v="4137"/>
    <s v="HOMBRE"/>
    <n v="294661.86"/>
    <s v="ASALARIADO"/>
    <s v="SECTOR PRIVADO"/>
    <s v="SI"/>
    <s v="NO"/>
    <x v="0"/>
    <n v="25"/>
    <n v="-0.44743693021189584"/>
    <b v="0"/>
    <n v="-1.1931707945260464"/>
    <b v="0"/>
    <n v="294661.86"/>
    <x v="0"/>
    <n v="25"/>
  </r>
  <r>
    <n v="4138"/>
    <s v="HOMBRE"/>
    <n v="431178"/>
    <s v="ASALARIADO"/>
    <s v="SECTOR PRIVADO"/>
    <s v="SI"/>
    <s v="NO"/>
    <x v="0"/>
    <n v="56"/>
    <n v="-0.27910680326674425"/>
    <b v="0"/>
    <n v="0.99466443786521619"/>
    <b v="0"/>
    <n v="431178"/>
    <x v="0"/>
    <n v="56"/>
  </r>
  <r>
    <n v="4139"/>
    <s v="MUJER"/>
    <n v="278035"/>
    <s v="ASEGURADO VOLUNTARIO"/>
    <s v="SECTOR PRIVADO"/>
    <s v="SI"/>
    <s v="NO"/>
    <x v="0"/>
    <n v="49"/>
    <n v="-0.46793854602449692"/>
    <b v="0"/>
    <n v="0.50063712732525367"/>
    <b v="0"/>
    <n v="278035"/>
    <x v="2"/>
    <n v="49"/>
  </r>
  <r>
    <n v="4140"/>
    <s v="MUJER"/>
    <n v="628333"/>
    <s v="ASALARIADO"/>
    <s v="SECTOR PRIVADO"/>
    <s v="SI"/>
    <s v="NO"/>
    <x v="0"/>
    <n v="32"/>
    <n v="-3.6006418375467988E-2"/>
    <b v="0"/>
    <n v="-0.69914348398608395"/>
    <b v="0"/>
    <n v="628333"/>
    <x v="0"/>
    <n v="32"/>
  </r>
  <r>
    <n v="4141"/>
    <s v="MUJER"/>
    <n v="526107.13"/>
    <s v="ASALARIADO"/>
    <s v="SECTOR PUBLICO"/>
    <s v="SI"/>
    <s v="NO"/>
    <x v="0"/>
    <n v="37"/>
    <n v="-0.16205520406614574"/>
    <b v="0"/>
    <n v="-0.3462668336003964"/>
    <b v="0"/>
    <n v="526107.13"/>
    <x v="0"/>
    <n v="37"/>
  </r>
  <r>
    <n v="4142"/>
    <s v="MUJER"/>
    <n v="278030"/>
    <s v="CONVENIOS ESPECIALES DE TRABAJADORES INDEPENDIENTES"/>
    <s v="SECTOR PRIVADO"/>
    <s v="SI"/>
    <s v="NO"/>
    <x v="0"/>
    <n v="47"/>
    <n v="-0.46794471123422759"/>
    <b v="0"/>
    <n v="0.35948646717097865"/>
    <b v="0"/>
    <n v="278030"/>
    <x v="4"/>
    <n v="47"/>
  </r>
  <r>
    <n v="4143"/>
    <s v="MUJER"/>
    <n v="471872"/>
    <s v="ASALARIADO"/>
    <s v="SECTOR PUBLICO"/>
    <s v="SI"/>
    <s v="NO"/>
    <x v="1"/>
    <n v="33"/>
    <n v="-0.2289293943105139"/>
    <b v="0"/>
    <n v="-0.62856815390894638"/>
    <b v="0"/>
    <n v="471872"/>
    <x v="0"/>
    <n v="33"/>
  </r>
  <r>
    <n v="4144"/>
    <s v="MUJER"/>
    <n v="1416053"/>
    <s v="PENSIONADOS EN SU PROPIO SISTEMA"/>
    <s v="SECTOR PUBLICO"/>
    <s v="SI"/>
    <s v="NO"/>
    <x v="0"/>
    <n v="50"/>
    <n v="0.93528538343811096"/>
    <b v="0"/>
    <n v="0.57121245740239113"/>
    <b v="0"/>
    <n v="1416053"/>
    <x v="1"/>
    <n v="50"/>
  </r>
  <r>
    <n v="4145"/>
    <s v="HOMBRE"/>
    <n v="1017377.98"/>
    <s v="ASALARIADO"/>
    <s v="SECTOR PRIVADO"/>
    <s v="SI"/>
    <s v="NO"/>
    <x v="0"/>
    <n v="48"/>
    <n v="0.44370236089981735"/>
    <b v="0"/>
    <n v="0.43006179724811616"/>
    <b v="0"/>
    <n v="1017377.98"/>
    <x v="0"/>
    <n v="48"/>
  </r>
  <r>
    <n v="4146"/>
    <s v="MUJER"/>
    <n v="159787.23000000001"/>
    <s v="ASALARIADO"/>
    <s v="SECTOR PRIVADO"/>
    <s v="SI"/>
    <s v="NO"/>
    <x v="0"/>
    <n v="42"/>
    <n v="-0.61374300647203883"/>
    <b v="0"/>
    <n v="6.6098167852911317E-3"/>
    <b v="0"/>
    <n v="159787.23000000001"/>
    <x v="0"/>
    <n v="42"/>
  </r>
  <r>
    <n v="4147"/>
    <s v="MUJER"/>
    <n v="561950"/>
    <s v="ASALARIADO"/>
    <s v="SECTOR PUBLICO"/>
    <s v="SI"/>
    <s v="NO"/>
    <x v="1"/>
    <n v="32"/>
    <n v="-0.11785944188609462"/>
    <b v="0"/>
    <n v="-0.69914348398608395"/>
    <b v="0"/>
    <n v="561950"/>
    <x v="0"/>
    <n v="32"/>
  </r>
  <r>
    <n v="4148"/>
    <s v="HOMBRE"/>
    <n v="500000"/>
    <s v="ASALARIADO"/>
    <s v="SECTOR PRIVADO"/>
    <s v="SI"/>
    <s v="SI"/>
    <x v="0"/>
    <n v="29"/>
    <n v="-0.19424639044948164"/>
    <b v="0"/>
    <n v="-0.91086947421749642"/>
    <b v="0"/>
    <n v="500000"/>
    <x v="0"/>
    <n v="29"/>
  </r>
  <r>
    <n v="4149"/>
    <s v="HOMBRE"/>
    <n v="895921"/>
    <s v="ASALARIADO"/>
    <s v="SECTOR PRIVADO"/>
    <s v="SI"/>
    <s v="NO"/>
    <x v="0"/>
    <n v="24"/>
    <n v="0.29394080990830285"/>
    <b v="0"/>
    <n v="-1.263746124603184"/>
    <b v="0"/>
    <n v="895921"/>
    <x v="0"/>
    <n v="24"/>
  </r>
  <r>
    <n v="4150"/>
    <s v="MUJER"/>
    <n v="278030"/>
    <s v="ASEGURADO VOLUNTARIO"/>
    <s v="SECTOR PRIVADO"/>
    <s v="SI"/>
    <s v="SI"/>
    <x v="0"/>
    <n v="29"/>
    <n v="-0.46794471123422759"/>
    <b v="0"/>
    <n v="-0.91086947421749642"/>
    <b v="0"/>
    <n v="278030"/>
    <x v="2"/>
    <n v="29"/>
  </r>
  <r>
    <n v="4151"/>
    <s v="HOMBRE"/>
    <n v="534683"/>
    <s v="TRABAJADOR INDEPENDIENTE"/>
    <s v="SECTOR PRIVADO"/>
    <s v="SI"/>
    <s v="SI"/>
    <x v="1"/>
    <n v="37"/>
    <n v="-0.15148079663150016"/>
    <b v="0"/>
    <n v="-0.3462668336003964"/>
    <b v="0"/>
    <n v="534683"/>
    <x v="3"/>
    <n v="37"/>
  </r>
  <r>
    <n v="4152"/>
    <s v="HOMBRE"/>
    <n v="263305"/>
    <s v="ASALARIADO"/>
    <s v="SECTOR PRIVADO"/>
    <s v="SI"/>
    <s v="NO"/>
    <x v="1"/>
    <n v="34"/>
    <n v="-0.48610125389114245"/>
    <b v="0"/>
    <n v="-0.55799282383180893"/>
    <b v="0"/>
    <n v="263305"/>
    <x v="0"/>
    <n v="34"/>
  </r>
  <r>
    <n v="4153"/>
    <s v="HOMBRE"/>
    <n v="359544.27"/>
    <s v="CONVENIOS ESPECIALES DE ASEGURADOS VOLUNTARIOS"/>
    <s v="SECTOR PRIVADO"/>
    <s v="SI"/>
    <s v="SI"/>
    <x v="0"/>
    <n v="20"/>
    <n v="-0.36743419711522773"/>
    <b v="0"/>
    <n v="-1.5460474449117341"/>
    <b v="0"/>
    <n v="359544.27"/>
    <x v="5"/>
    <n v="20"/>
  </r>
  <r>
    <n v="4154"/>
    <s v="HOMBRE"/>
    <n v="331059"/>
    <s v="TRABAJADOR INDEPENDIENTE"/>
    <s v="SECTOR PRIVADO"/>
    <s v="SI"/>
    <s v="NO"/>
    <x v="1"/>
    <n v="45"/>
    <n v="-0.40255772987235755"/>
    <b v="0"/>
    <n v="0.21833580701670366"/>
    <b v="0"/>
    <n v="331059"/>
    <x v="3"/>
    <n v="45"/>
  </r>
  <r>
    <n v="4155"/>
    <s v="MUJER"/>
    <n v="1226666.67"/>
    <s v="ASALARIADO"/>
    <s v="SECTOR PRIVADO"/>
    <s v="SI"/>
    <s v="NO"/>
    <x v="0"/>
    <n v="26"/>
    <n v="0.70176409452255573"/>
    <b v="0"/>
    <n v="-1.1225954644489089"/>
    <b v="0"/>
    <n v="1226666.67"/>
    <x v="0"/>
    <n v="26"/>
  </r>
  <r>
    <n v="4156"/>
    <s v="MUJER"/>
    <n v="750000"/>
    <s v="ASALARIADO"/>
    <s v="SECTOR PRIVADO"/>
    <s v="SI"/>
    <s v="NO"/>
    <x v="0"/>
    <n v="35"/>
    <n v="0.1140140960855749"/>
    <b v="0"/>
    <n v="-0.48741749375467142"/>
    <b v="0"/>
    <n v="750000"/>
    <x v="0"/>
    <n v="35"/>
  </r>
  <r>
    <n v="4157"/>
    <s v="HOMBRE"/>
    <n v="433710"/>
    <s v="ASALARIADO"/>
    <s v="SECTOR PRIVADO"/>
    <s v="SI"/>
    <s v="NO"/>
    <x v="0"/>
    <n v="60"/>
    <n v="-0.27598474105911724"/>
    <b v="0"/>
    <n v="1.2769657581737661"/>
    <b v="0"/>
    <n v="433710"/>
    <x v="0"/>
    <n v="60"/>
  </r>
  <r>
    <n v="4158"/>
    <s v="HOMBRE"/>
    <n v="540083"/>
    <s v="TRABAJADOR INDEPENDIENTE"/>
    <s v="SECTOR PRIVADO"/>
    <s v="SI"/>
    <s v="NO"/>
    <x v="1"/>
    <n v="54"/>
    <n v="-0.14482237012234295"/>
    <b v="0"/>
    <n v="0.85351377771094117"/>
    <b v="0"/>
    <n v="540083"/>
    <x v="3"/>
    <n v="54"/>
  </r>
  <r>
    <n v="4159"/>
    <s v="HOMBRE"/>
    <n v="575195.69999999995"/>
    <s v="ASALARIADO"/>
    <s v="SECTOR PRIVADO"/>
    <s v="SI"/>
    <s v="NO"/>
    <x v="0"/>
    <n v="26"/>
    <n v="-0.10152693818010508"/>
    <b v="0"/>
    <n v="-1.1225954644489089"/>
    <b v="0"/>
    <n v="575195.69999999995"/>
    <x v="0"/>
    <n v="26"/>
  </r>
  <r>
    <n v="4160"/>
    <s v="HOMBRE"/>
    <n v="660110"/>
    <s v="ASALARIADO"/>
    <s v="SECTOR PRIVADO"/>
    <s v="SI"/>
    <s v="NO"/>
    <x v="0"/>
    <n v="54"/>
    <n v="3.1759555470299793E-3"/>
    <b v="0"/>
    <n v="0.85351377771094117"/>
    <b v="0"/>
    <n v="660110"/>
    <x v="0"/>
    <n v="54"/>
  </r>
  <r>
    <n v="4161"/>
    <s v="HOMBRE"/>
    <n v="344000"/>
    <s v="ASALARIADO"/>
    <s v="SECTOR PRIVADO"/>
    <s v="SI"/>
    <s v="NO"/>
    <x v="0"/>
    <n v="33"/>
    <n v="-0.3866009340473569"/>
    <b v="0"/>
    <n v="-0.62856815390894638"/>
    <b v="0"/>
    <n v="344000"/>
    <x v="0"/>
    <n v="33"/>
  </r>
  <r>
    <n v="4162"/>
    <s v="MUJER"/>
    <n v="1201546.2"/>
    <s v="ASALARIADO"/>
    <s v="SECTOR PUBLICO"/>
    <s v="SI"/>
    <s v="NO"/>
    <x v="0"/>
    <n v="28"/>
    <n v="0.67078950130579862"/>
    <b v="0"/>
    <n v="-0.98144480429463388"/>
    <b v="0"/>
    <n v="1201546.2"/>
    <x v="0"/>
    <n v="28"/>
  </r>
  <r>
    <n v="4163"/>
    <s v="MUJER"/>
    <n v="429500"/>
    <s v="ASALARIADO"/>
    <s v="SECTOR PRIVADO"/>
    <s v="SI"/>
    <s v="NO"/>
    <x v="0"/>
    <n v="53"/>
    <n v="-0.28117584765236758"/>
    <b v="0"/>
    <n v="0.78293844763380371"/>
    <b v="0"/>
    <n v="429500"/>
    <x v="0"/>
    <n v="53"/>
  </r>
  <r>
    <n v="4164"/>
    <s v="HOMBRE"/>
    <n v="78000"/>
    <s v="ASALARIADO"/>
    <s v="SECTOR PRIVADO"/>
    <s v="SI"/>
    <s v="NO"/>
    <x v="1"/>
    <n v="31"/>
    <n v="-0.71459009172065702"/>
    <b v="0"/>
    <n v="-0.7697188140632214"/>
    <b v="0"/>
    <n v="78000"/>
    <x v="0"/>
    <n v="31"/>
  </r>
  <r>
    <n v="4165"/>
    <s v="HOMBRE"/>
    <n v="318620"/>
    <s v="ASALARIADO"/>
    <s v="SECTOR PRIVADO"/>
    <s v="SI"/>
    <s v="NO"/>
    <x v="0"/>
    <n v="60"/>
    <n v="-0.41789553864039586"/>
    <b v="0"/>
    <n v="1.2769657581737661"/>
    <b v="0"/>
    <n v="318620"/>
    <x v="0"/>
    <n v="60"/>
  </r>
  <r>
    <n v="4166"/>
    <s v="HOMBRE"/>
    <n v="326035"/>
    <s v="PENSIONADOS EN SU PROPIO SISTEMA"/>
    <s v="SECTOR PUBLICO"/>
    <s v="SI"/>
    <s v="NO"/>
    <x v="0"/>
    <n v="67"/>
    <n v="-0.40875253260976607"/>
    <b v="0"/>
    <n v="1.7709930687137287"/>
    <b v="0"/>
    <n v="326035"/>
    <x v="1"/>
    <n v="67"/>
  </r>
  <r>
    <n v="4167"/>
    <s v="HOMBRE"/>
    <n v="73502.649999999994"/>
    <s v="ASALARIADO"/>
    <s v="SECTOR PRIVADO"/>
    <s v="SI"/>
    <s v="SI"/>
    <x v="0"/>
    <n v="41"/>
    <n v="-0.72013551291713074"/>
    <b v="0"/>
    <n v="-6.3965513291846368E-2"/>
    <b v="0"/>
    <n v="73502.649999999994"/>
    <x v="0"/>
    <n v="41"/>
  </r>
  <r>
    <n v="4168"/>
    <s v="MUJER"/>
    <n v="297429"/>
    <s v="ASEGURADO VOLUNTARIO"/>
    <s v="SECTOR PRIVADO"/>
    <s v="SI"/>
    <s v="SI"/>
    <x v="1"/>
    <n v="38"/>
    <n v="-0.44402493052105335"/>
    <b v="0"/>
    <n v="-0.27569150352325889"/>
    <b v="0"/>
    <n v="297429"/>
    <x v="2"/>
    <n v="38"/>
  </r>
  <r>
    <n v="4169"/>
    <s v="HOMBRE"/>
    <n v="104226"/>
    <s v="ASALARIADO"/>
    <s v="SECTOR PRIVADO"/>
    <s v="SI"/>
    <s v="NO"/>
    <x v="0"/>
    <n v="22"/>
    <n v="-0.68225233364118354"/>
    <b v="0"/>
    <n v="-1.4048967847574589"/>
    <b v="0"/>
    <n v="104226"/>
    <x v="0"/>
    <n v="22"/>
  </r>
  <r>
    <n v="4170"/>
    <s v="MUJER"/>
    <n v="316043"/>
    <s v="ASALARIADO"/>
    <s v="SECTOR PUBLICO"/>
    <s v="SI"/>
    <s v="NO"/>
    <x v="0"/>
    <n v="49"/>
    <n v="-0.42107308773559921"/>
    <b v="0"/>
    <n v="0.50063712732525367"/>
    <b v="0"/>
    <n v="316043"/>
    <x v="0"/>
    <n v="49"/>
  </r>
  <r>
    <n v="4171"/>
    <s v="HOMBRE"/>
    <n v="829677.14"/>
    <s v="ASALARIADO"/>
    <s v="SECTOR PUBLICO"/>
    <s v="SI"/>
    <s v="NO"/>
    <x v="0"/>
    <n v="47"/>
    <n v="0.21225935185406219"/>
    <b v="0"/>
    <n v="0.35948646717097865"/>
    <b v="0"/>
    <n v="829677.14"/>
    <x v="0"/>
    <n v="47"/>
  </r>
  <r>
    <n v="4172"/>
    <s v="MUJER"/>
    <n v="522807.1"/>
    <s v="PENSIONADOS EN SU PROPIO SISTEMA"/>
    <s v="SECTOR PUBLICO"/>
    <s v="SI"/>
    <s v="NO"/>
    <x v="0"/>
    <n v="70"/>
    <n v="-0.1661242794796669"/>
    <b v="0"/>
    <n v="1.9827190589451413"/>
    <b v="1"/>
    <n v="522807.1"/>
    <x v="1"/>
    <n v="70"/>
  </r>
  <r>
    <n v="4173"/>
    <s v="HOMBRE"/>
    <n v="299441"/>
    <s v="ASEGURADO VOLUNTARIO"/>
    <s v="SECTOR PRIVADO"/>
    <s v="SI"/>
    <s v="SI"/>
    <x v="0"/>
    <n v="35"/>
    <n v="-0.44154405012541925"/>
    <b v="0"/>
    <n v="-0.48741749375467142"/>
    <b v="0"/>
    <n v="299441"/>
    <x v="2"/>
    <n v="35"/>
  </r>
  <r>
    <n v="4174"/>
    <s v="MUJER"/>
    <n v="1594950"/>
    <s v="ASALARIADO"/>
    <s v="SECTOR PRIVADO"/>
    <s v="SI"/>
    <s v="NO"/>
    <x v="0"/>
    <n v="32"/>
    <n v="1.1558728884767591"/>
    <b v="0"/>
    <n v="-0.69914348398608395"/>
    <b v="0"/>
    <n v="1594950"/>
    <x v="0"/>
    <n v="32"/>
  </r>
  <r>
    <n v="4175"/>
    <s v="HOMBRE"/>
    <n v="417317.4"/>
    <s v="ASALARIADO"/>
    <s v="SECTOR PRIVADO"/>
    <s v="SI"/>
    <s v="SI"/>
    <x v="0"/>
    <n v="32"/>
    <n v="-0.29619750446541548"/>
    <b v="0"/>
    <n v="-0.69914348398608395"/>
    <b v="0"/>
    <n v="417317.4"/>
    <x v="0"/>
    <n v="32"/>
  </r>
  <r>
    <n v="4176"/>
    <s v="HOMBRE"/>
    <n v="428852.94"/>
    <s v="ASALARIADO"/>
    <s v="SECTOR PRIVADO"/>
    <s v="SI"/>
    <s v="SI"/>
    <x v="0"/>
    <n v="32"/>
    <n v="-0.28197369977403708"/>
    <b v="0"/>
    <n v="-0.69914348398608395"/>
    <b v="0"/>
    <n v="428852.94"/>
    <x v="0"/>
    <n v="32"/>
  </r>
  <r>
    <n v="4177"/>
    <s v="HOMBRE"/>
    <n v="359544.27"/>
    <s v="CONVENIOS ESPECIALES DE ASEGURADOS VOLUNTARIOS"/>
    <s v="SECTOR PRIVADO"/>
    <s v="SI"/>
    <s v="SI"/>
    <x v="0"/>
    <n v="61"/>
    <n v="-0.36743419711522773"/>
    <b v="0"/>
    <n v="1.3475410882509038"/>
    <b v="0"/>
    <n v="359544.27"/>
    <x v="5"/>
    <n v="61"/>
  </r>
  <r>
    <n v="4178"/>
    <s v="HOMBRE"/>
    <n v="141509.48000000001"/>
    <s v="PENSIONADOS EN SU PROPIO SISTEMA"/>
    <s v="SECTOR PUBLICO"/>
    <s v="SI"/>
    <s v="NO"/>
    <x v="0"/>
    <n v="93"/>
    <n v="-0.63628023890310326"/>
    <b v="0"/>
    <n v="3.6059516507193039"/>
    <b v="1"/>
    <n v="141509.48000000001"/>
    <x v="1"/>
    <n v="93"/>
  </r>
  <r>
    <n v="4179"/>
    <s v="HOMBRE"/>
    <n v="480445"/>
    <s v="ASALARIADO"/>
    <s v="SECTOR PUBLICO"/>
    <s v="SI"/>
    <s v="NO"/>
    <x v="0"/>
    <n v="44"/>
    <n v="-0.21835852570625375"/>
    <b v="0"/>
    <n v="0.14776047693956615"/>
    <b v="0"/>
    <n v="480445"/>
    <x v="0"/>
    <n v="44"/>
  </r>
  <r>
    <n v="4180"/>
    <s v="MUJER"/>
    <n v="300000"/>
    <s v="ASALARIADO"/>
    <s v="SECTOR PRIVADO"/>
    <s v="SI"/>
    <s v="NO"/>
    <x v="1"/>
    <n v="43"/>
    <n v="-0.44085477967752684"/>
    <b v="0"/>
    <n v="7.7185146862428639E-2"/>
    <b v="0"/>
    <n v="300000"/>
    <x v="0"/>
    <n v="43"/>
  </r>
  <r>
    <n v="4181"/>
    <s v="HOMBRE"/>
    <n v="417493.72"/>
    <s v="ASALARIADO"/>
    <s v="SECTOR PRIVADO"/>
    <s v="SI"/>
    <s v="SI"/>
    <x v="0"/>
    <n v="57"/>
    <n v="-0.2959800945094721"/>
    <b v="0"/>
    <n v="1.0652397679423538"/>
    <b v="0"/>
    <n v="417493.72"/>
    <x v="0"/>
    <n v="57"/>
  </r>
  <r>
    <n v="4182"/>
    <s v="HOMBRE"/>
    <n v="1709162"/>
    <s v="ASALARIADO"/>
    <s v="SECTOR PUBLICO"/>
    <s v="SI"/>
    <s v="NO"/>
    <x v="1"/>
    <n v="45"/>
    <n v="1.2967010752293264"/>
    <b v="0"/>
    <n v="0.21833580701670366"/>
    <b v="0"/>
    <n v="1709162"/>
    <x v="0"/>
    <n v="45"/>
  </r>
  <r>
    <n v="4183"/>
    <s v="HOMBRE"/>
    <n v="999555"/>
    <s v="ASALARIADO"/>
    <s v="SECTOR PUBLICO"/>
    <s v="SI"/>
    <s v="NO"/>
    <x v="0"/>
    <n v="35"/>
    <n v="0.42172587895459906"/>
    <b v="0"/>
    <n v="-0.48741749375467142"/>
    <b v="0"/>
    <n v="999555"/>
    <x v="0"/>
    <n v="35"/>
  </r>
  <r>
    <n v="4184"/>
    <s v="HOMBRE"/>
    <n v="546926.74"/>
    <s v="ASALARIADO"/>
    <s v="SECTOR PRIVADO"/>
    <s v="SI"/>
    <s v="NO"/>
    <x v="0"/>
    <n v="28"/>
    <n v="-0.13638375163386524"/>
    <b v="0"/>
    <n v="-0.98144480429463388"/>
    <b v="0"/>
    <n v="546926.74"/>
    <x v="0"/>
    <n v="28"/>
  </r>
  <r>
    <n v="4185"/>
    <s v="HOMBRE"/>
    <n v="2000000"/>
    <s v="ASALARIADO"/>
    <s v="SECTOR PRIVADO"/>
    <s v="SI"/>
    <s v="NO"/>
    <x v="0"/>
    <n v="39"/>
    <n v="1.6553165287608576"/>
    <b v="0"/>
    <n v="-0.20511617344612137"/>
    <b v="0"/>
    <n v="2000000"/>
    <x v="0"/>
    <n v="39"/>
  </r>
  <r>
    <n v="4186"/>
    <s v="HOMBRE"/>
    <n v="674614"/>
    <s v="ASALARIADO"/>
    <s v="SECTOR PUBLICO"/>
    <s v="SI"/>
    <s v="NO"/>
    <x v="0"/>
    <n v="61"/>
    <n v="2.105999593384782E-2"/>
    <b v="0"/>
    <n v="1.3475410882509038"/>
    <b v="0"/>
    <n v="674614"/>
    <x v="0"/>
    <n v="61"/>
  </r>
  <r>
    <n v="4187"/>
    <s v="HOMBRE"/>
    <n v="358876"/>
    <s v="ASALARIADO"/>
    <s v="SECTOR PRIVADO"/>
    <s v="SI"/>
    <s v="NO"/>
    <x v="0"/>
    <n v="28"/>
    <n v="-0.36825820205657489"/>
    <b v="0"/>
    <n v="-0.98144480429463388"/>
    <b v="0"/>
    <n v="358876"/>
    <x v="0"/>
    <n v="28"/>
  </r>
  <r>
    <n v="4188"/>
    <s v="HOMBRE"/>
    <n v="886478.2"/>
    <s v="ASALARIADO"/>
    <s v="SECTOR PUBLICO"/>
    <s v="SI"/>
    <s v="NO"/>
    <x v="0"/>
    <n v="35"/>
    <n v="0.28229744141928986"/>
    <b v="0"/>
    <n v="-0.48741749375467142"/>
    <b v="0"/>
    <n v="886478.2"/>
    <x v="0"/>
    <n v="35"/>
  </r>
  <r>
    <n v="4189"/>
    <s v="HOMBRE"/>
    <n v="540083"/>
    <s v="TRABAJADOR INDEPENDIENTE"/>
    <s v="SECTOR PRIVADO"/>
    <s v="SI"/>
    <s v="SI"/>
    <x v="1"/>
    <n v="47"/>
    <n v="-0.14482237012234295"/>
    <b v="0"/>
    <n v="0.35948646717097865"/>
    <b v="0"/>
    <n v="540083"/>
    <x v="3"/>
    <n v="47"/>
  </r>
  <r>
    <n v="4190"/>
    <s v="MUJER"/>
    <n v="483037.91"/>
    <s v="PENSIONADOS EN SU PROPIO SISTEMA"/>
    <s v="SECTOR PUBLICO"/>
    <s v="SI"/>
    <s v="NO"/>
    <x v="0"/>
    <n v="84"/>
    <n v="-0.21516135891368732"/>
    <b v="0"/>
    <n v="2.9707736800250664"/>
    <b v="1"/>
    <n v="483037.91"/>
    <x v="1"/>
    <n v="84"/>
  </r>
  <r>
    <n v="4191"/>
    <s v="MUJER"/>
    <n v="385548"/>
    <s v="TRABAJADOR INDEPENDIENTE"/>
    <s v="SECTOR PRIVADO"/>
    <s v="SI"/>
    <s v="NO"/>
    <x v="0"/>
    <n v="62"/>
    <n v="-0.33537050726912276"/>
    <b v="0"/>
    <n v="1.4181164183280413"/>
    <b v="0"/>
    <n v="385548"/>
    <x v="3"/>
    <n v="62"/>
  </r>
  <r>
    <n v="4192"/>
    <s v="HOMBRE"/>
    <n v="2870715.1"/>
    <s v="ASALARIADO"/>
    <s v="SECTOR PUBLICO"/>
    <s v="SI"/>
    <s v="NO"/>
    <x v="0"/>
    <n v="57"/>
    <n v="2.7289447701985394"/>
    <b v="1"/>
    <n v="1.0652397679423538"/>
    <b v="0"/>
    <n v="2870715.1"/>
    <x v="0"/>
    <n v="57"/>
  </r>
  <r>
    <n v="4193"/>
    <s v="MUJER"/>
    <n v="297044"/>
    <s v="CONVENIOS ESPECIALES DE TRABAJADORES INDEPENDIENTES"/>
    <s v="SECTOR PRIVADO"/>
    <s v="SI"/>
    <s v="NO"/>
    <x v="0"/>
    <n v="55"/>
    <n v="-0.44449965167031735"/>
    <b v="0"/>
    <n v="0.92408910778807873"/>
    <b v="0"/>
    <n v="297044"/>
    <x v="4"/>
    <n v="55"/>
  </r>
  <r>
    <n v="4194"/>
    <s v="MUJER"/>
    <n v="302470"/>
    <s v="TRABAJADOR INDEPENDIENTE"/>
    <s v="SECTOR PRIVADO"/>
    <s v="SI"/>
    <s v="NO"/>
    <x v="0"/>
    <n v="24"/>
    <n v="-0.43780916607056047"/>
    <b v="0"/>
    <n v="-1.263746124603184"/>
    <b v="0"/>
    <n v="302470"/>
    <x v="3"/>
    <n v="24"/>
  </r>
  <r>
    <n v="4195"/>
    <s v="MUJER"/>
    <n v="297045"/>
    <s v="TRABAJADOR INDEPENDIENTE"/>
    <s v="SECTOR PRIVADO"/>
    <s v="SI"/>
    <s v="NO"/>
    <x v="0"/>
    <n v="63"/>
    <n v="-0.44449841862837125"/>
    <b v="0"/>
    <n v="1.4886917484051787"/>
    <b v="0"/>
    <n v="297045"/>
    <x v="3"/>
    <n v="63"/>
  </r>
  <r>
    <n v="4196"/>
    <s v="MUJER"/>
    <n v="441000"/>
    <s v="ASALARIADO"/>
    <s v="SECTOR PRIVADO"/>
    <s v="SI"/>
    <s v="NO"/>
    <x v="0"/>
    <n v="22"/>
    <n v="-0.26699586527175495"/>
    <b v="0"/>
    <n v="-1.4048967847574589"/>
    <b v="0"/>
    <n v="441000"/>
    <x v="0"/>
    <n v="22"/>
  </r>
  <r>
    <n v="4197"/>
    <s v="MUJER"/>
    <n v="181917"/>
    <s v="ASALARIADO"/>
    <s v="SECTOR PRIVADO"/>
    <s v="SI"/>
    <s v="NO"/>
    <x v="0"/>
    <n v="53"/>
    <n v="-0.58645607180360315"/>
    <b v="0"/>
    <n v="0.78293844763380371"/>
    <b v="0"/>
    <n v="181917"/>
    <x v="0"/>
    <n v="53"/>
  </r>
  <r>
    <n v="4198"/>
    <s v="HOMBRE"/>
    <n v="297045"/>
    <s v="TRABAJADOR INDEPENDIENTE"/>
    <s v="SECTOR PRIVADO"/>
    <s v="SI"/>
    <s v="NO"/>
    <x v="0"/>
    <n v="34"/>
    <n v="-0.44449841862837125"/>
    <b v="0"/>
    <n v="-0.55799282383180893"/>
    <b v="0"/>
    <n v="297045"/>
    <x v="3"/>
    <n v="34"/>
  </r>
  <r>
    <n v="4199"/>
    <s v="HOMBRE"/>
    <n v="486648.56"/>
    <s v="ASALARIADO"/>
    <s v="SECTOR PRIVADO"/>
    <s v="SI"/>
    <s v="NO"/>
    <x v="0"/>
    <n v="39"/>
    <n v="-0.21070927601085609"/>
    <b v="0"/>
    <n v="-0.20511617344612137"/>
    <b v="0"/>
    <n v="486648.56"/>
    <x v="0"/>
    <n v="39"/>
  </r>
  <r>
    <n v="4200"/>
    <s v="HOMBRE"/>
    <n v="359544.27"/>
    <s v="CONVENIOS ESPECIALES DE ASEGURADOS VOLUNTARIOS"/>
    <s v="SECTOR PRIVADO"/>
    <s v="SI"/>
    <s v="SI"/>
    <x v="0"/>
    <n v="38"/>
    <n v="-0.36743419711522773"/>
    <b v="0"/>
    <n v="-0.27569150352325889"/>
    <b v="0"/>
    <n v="359544.27"/>
    <x v="5"/>
    <n v="38"/>
  </r>
  <r>
    <n v="4201"/>
    <s v="HOMBRE"/>
    <n v="346897.4"/>
    <s v="ASALARIADO"/>
    <s v="SECTOR PRIVADO"/>
    <s v="SI"/>
    <s v="NO"/>
    <x v="0"/>
    <n v="21"/>
    <n v="-0.38302831831261019"/>
    <b v="0"/>
    <n v="-1.4754721148345964"/>
    <b v="0"/>
    <n v="346897.4"/>
    <x v="0"/>
    <n v="21"/>
  </r>
  <r>
    <n v="4202"/>
    <s v="MUJER"/>
    <n v="278030"/>
    <s v="TRABAJADOR INDEPENDIENTE"/>
    <s v="SECTOR PRIVADO"/>
    <s v="SI"/>
    <s v="NO"/>
    <x v="0"/>
    <n v="54"/>
    <n v="-0.46794471123422759"/>
    <b v="0"/>
    <n v="0.85351377771094117"/>
    <b v="0"/>
    <n v="278030"/>
    <x v="3"/>
    <n v="54"/>
  </r>
  <r>
    <n v="4203"/>
    <s v="HOMBRE"/>
    <n v="846723.45"/>
    <s v="ASALARIADO"/>
    <s v="SECTOR PRIVADO"/>
    <s v="SI"/>
    <s v="NO"/>
    <x v="0"/>
    <n v="35"/>
    <n v="0.23327816711097171"/>
    <b v="0"/>
    <n v="-0.48741749375467142"/>
    <b v="0"/>
    <n v="846723.45"/>
    <x v="0"/>
    <n v="35"/>
  </r>
  <r>
    <n v="4204"/>
    <s v="HOMBRE"/>
    <n v="300018"/>
    <s v="ASEGURADO VOLUNTARIO"/>
    <s v="SECTOR PRIVADO"/>
    <s v="SI"/>
    <s v="NO"/>
    <x v="0"/>
    <n v="64"/>
    <n v="-0.44083258492249633"/>
    <b v="0"/>
    <n v="1.5592670784823162"/>
    <b v="0"/>
    <n v="300018"/>
    <x v="2"/>
    <n v="64"/>
  </r>
  <r>
    <n v="4205"/>
    <s v="MUJER"/>
    <n v="169507"/>
    <s v="ASALARIADO"/>
    <s v="SECTOR PRIVADO"/>
    <s v="SI"/>
    <s v="SI"/>
    <x v="0"/>
    <n v="53"/>
    <n v="-0.60175812235520343"/>
    <b v="0"/>
    <n v="0.78293844763380371"/>
    <b v="0"/>
    <n v="169507"/>
    <x v="0"/>
    <n v="53"/>
  </r>
  <r>
    <n v="4206"/>
    <s v="HOMBRE"/>
    <n v="302982"/>
    <s v="TRABAJADOR INDEPENDIENTE"/>
    <s v="SECTOR PRIVADO"/>
    <s v="SI"/>
    <s v="NO"/>
    <x v="0"/>
    <n v="63"/>
    <n v="-0.43717784859413672"/>
    <b v="0"/>
    <n v="1.4886917484051787"/>
    <b v="0"/>
    <n v="302982"/>
    <x v="3"/>
    <n v="63"/>
  </r>
  <r>
    <n v="4207"/>
    <s v="HOMBRE"/>
    <n v="428571.43"/>
    <s v="ASALARIADO"/>
    <s v="SECTOR PRIVADO"/>
    <s v="SI"/>
    <s v="NO"/>
    <x v="0"/>
    <n v="34"/>
    <n v="-0.28232081341229504"/>
    <b v="0"/>
    <n v="-0.55799282383180893"/>
    <b v="0"/>
    <n v="428571.43"/>
    <x v="0"/>
    <n v="34"/>
  </r>
  <r>
    <n v="4208"/>
    <s v="HOMBRE"/>
    <n v="418466"/>
    <s v="ASALARIADO"/>
    <s v="SECTOR PRIVADO"/>
    <s v="SI"/>
    <s v="NO"/>
    <x v="0"/>
    <n v="40"/>
    <n v="-0.29478123248607885"/>
    <b v="0"/>
    <n v="-0.13454084336898386"/>
    <b v="0"/>
    <n v="418466"/>
    <x v="0"/>
    <n v="40"/>
  </r>
  <r>
    <n v="4209"/>
    <s v="HOMBRE"/>
    <n v="407937"/>
    <s v="ASALARIADO"/>
    <s v="SECTOR PRIVADO"/>
    <s v="SI"/>
    <s v="NO"/>
    <x v="0"/>
    <n v="34"/>
    <n v="-0.30776393113698924"/>
    <b v="0"/>
    <n v="-0.55799282383180893"/>
    <b v="0"/>
    <n v="407937"/>
    <x v="0"/>
    <n v="34"/>
  </r>
  <r>
    <n v="4210"/>
    <s v="HOMBRE"/>
    <n v="461380"/>
    <s v="ASALARIADO"/>
    <s v="SECTOR PRIVADO"/>
    <s v="SI"/>
    <s v="NO"/>
    <x v="0"/>
    <n v="30"/>
    <n v="-0.24186647040941717"/>
    <b v="0"/>
    <n v="-0.84029414414035897"/>
    <b v="0"/>
    <n v="461380"/>
    <x v="0"/>
    <n v="30"/>
  </r>
  <r>
    <n v="4211"/>
    <s v="HOMBRE"/>
    <n v="746235"/>
    <s v="ASALARIADO"/>
    <s v="SECTOR PRIVADO"/>
    <s v="SI"/>
    <s v="NO"/>
    <x v="0"/>
    <n v="49"/>
    <n v="0.10937169315835696"/>
    <b v="0"/>
    <n v="0.50063712732525367"/>
    <b v="0"/>
    <n v="746235"/>
    <x v="0"/>
    <n v="49"/>
  </r>
  <r>
    <n v="4212"/>
    <s v="HOMBRE"/>
    <n v="1041833.32"/>
    <s v="ASALARIADO"/>
    <s v="SECTOR PUBLICO"/>
    <s v="SI"/>
    <s v="NO"/>
    <x v="0"/>
    <n v="60"/>
    <n v="0.4738568209269382"/>
    <b v="0"/>
    <n v="1.2769657581737661"/>
    <b v="0"/>
    <n v="1041833.32"/>
    <x v="0"/>
    <n v="60"/>
  </r>
  <r>
    <n v="4213"/>
    <s v="HOMBRE"/>
    <n v="324047"/>
    <s v="TRABAJADOR INDEPENDIENTE"/>
    <s v="SECTOR PRIVADO"/>
    <s v="NO"/>
    <s v="NO"/>
    <x v="0"/>
    <n v="65"/>
    <n v="-0.41120381999869282"/>
    <b v="0"/>
    <n v="1.6298424085594538"/>
    <b v="0"/>
    <n v="324047"/>
    <x v="3"/>
    <n v="65"/>
  </r>
  <r>
    <n v="4214"/>
    <s v="MUJER"/>
    <n v="1482778.51"/>
    <s v="ASALARIADO"/>
    <s v="SECTOR PRIVADO"/>
    <s v="SI"/>
    <s v="NO"/>
    <x v="1"/>
    <n v="37"/>
    <n v="1.0175607361457102"/>
    <b v="0"/>
    <n v="-0.3462668336003964"/>
    <b v="0"/>
    <n v="1482778.51"/>
    <x v="0"/>
    <n v="37"/>
  </r>
  <r>
    <n v="4215"/>
    <s v="HOMBRE"/>
    <n v="620245"/>
    <s v="TRABAJADOR INDEPENDIENTE"/>
    <s v="SECTOR PRIVADO"/>
    <s v="SI"/>
    <s v="NO"/>
    <x v="0"/>
    <n v="45"/>
    <n v="-4.5979261635850137E-2"/>
    <b v="0"/>
    <n v="0.21833580701670366"/>
    <b v="0"/>
    <n v="620245"/>
    <x v="3"/>
    <n v="45"/>
  </r>
  <r>
    <n v="4216"/>
    <s v="HOMBRE"/>
    <n v="37500"/>
    <s v="ASALARIADO"/>
    <s v="SECTOR PRIVADO"/>
    <s v="SI"/>
    <s v="NO"/>
    <x v="1"/>
    <n v="47"/>
    <n v="-0.76452829053933624"/>
    <b v="0"/>
    <n v="0.35948646717097865"/>
    <b v="0"/>
    <n v="37500"/>
    <x v="0"/>
    <n v="47"/>
  </r>
  <r>
    <n v="4217"/>
    <s v="MUJER"/>
    <n v="297045"/>
    <s v="ASEGURADO VOLUNTARIO"/>
    <s v="SECTOR PRIVADO"/>
    <s v="SI"/>
    <s v="NO"/>
    <x v="1"/>
    <n v="48"/>
    <n v="-0.44449841862837125"/>
    <b v="0"/>
    <n v="0.43006179724811616"/>
    <b v="0"/>
    <n v="297045"/>
    <x v="2"/>
    <n v="48"/>
  </r>
  <r>
    <n v="4218"/>
    <s v="HOMBRE"/>
    <n v="1810740.4"/>
    <s v="ASALARIADO"/>
    <s v="SECTOR PUBLICO"/>
    <s v="SI"/>
    <s v="NO"/>
    <x v="0"/>
    <n v="55"/>
    <n v="1.4219515032511367"/>
    <b v="0"/>
    <n v="0.92408910778807873"/>
    <b v="0"/>
    <n v="1810740.4"/>
    <x v="0"/>
    <n v="55"/>
  </r>
  <r>
    <n v="4219"/>
    <s v="HOMBRE"/>
    <n v="8850000"/>
    <s v="ASALARIADO"/>
    <s v="SECTOR PRIVADO"/>
    <s v="SI"/>
    <s v="NO"/>
    <x v="0"/>
    <n v="41"/>
    <n v="10.101653859821406"/>
    <b v="1"/>
    <n v="-6.3965513291846368E-2"/>
    <b v="0"/>
    <n v="8850000"/>
    <x v="0"/>
    <n v="41"/>
  </r>
  <r>
    <n v="4220"/>
    <s v="MUJER"/>
    <n v="955676"/>
    <s v="TRABAJADOR INDEPENDIENTE"/>
    <s v="SECTOR PRIVADO"/>
    <s v="SI"/>
    <s v="NO"/>
    <x v="0"/>
    <n v="38"/>
    <n v="0.36762123139991204"/>
    <b v="0"/>
    <n v="-0.27569150352325889"/>
    <b v="0"/>
    <n v="955676"/>
    <x v="3"/>
    <n v="38"/>
  </r>
  <r>
    <n v="4221"/>
    <s v="HOMBRE"/>
    <n v="278030"/>
    <s v="CONVENIOS ESPECIALES DE TRABAJADORES INDEPENDIENTES"/>
    <s v="SECTOR PRIVADO"/>
    <s v="SI"/>
    <s v="NO"/>
    <x v="0"/>
    <n v="68"/>
    <n v="-0.46794471123422759"/>
    <b v="0"/>
    <n v="1.8415683987908662"/>
    <b v="0"/>
    <n v="278030"/>
    <x v="4"/>
    <n v="68"/>
  </r>
  <r>
    <n v="4222"/>
    <s v="HOMBRE"/>
    <n v="301502.2"/>
    <s v="ASALARIADO"/>
    <s v="SECTOR PRIVADO"/>
    <s v="SI"/>
    <s v="NO"/>
    <x v="0"/>
    <n v="29"/>
    <n v="-0.43900250406603497"/>
    <b v="0"/>
    <n v="-0.91086947421749642"/>
    <b v="0"/>
    <n v="301502.2"/>
    <x v="0"/>
    <n v="29"/>
  </r>
  <r>
    <n v="4223"/>
    <s v="HOMBRE"/>
    <n v="1331200"/>
    <s v="ASALARIADO"/>
    <s v="SECTOR PRIVADO"/>
    <s v="SI"/>
    <s v="NO"/>
    <x v="0"/>
    <n v="31"/>
    <n v="0.8306580751822743"/>
    <b v="0"/>
    <n v="-0.7697188140632214"/>
    <b v="0"/>
    <n v="1331200"/>
    <x v="0"/>
    <n v="31"/>
  </r>
  <r>
    <n v="4224"/>
    <s v="MUJER"/>
    <n v="368052.97"/>
    <s v="ASALARIADO"/>
    <s v="SECTOR PRIVADO"/>
    <s v="SI"/>
    <s v="NO"/>
    <x v="0"/>
    <n v="37"/>
    <n v="-0.35694261310810449"/>
    <b v="0"/>
    <n v="-0.3462668336003964"/>
    <b v="0"/>
    <n v="368052.97"/>
    <x v="0"/>
    <n v="37"/>
  </r>
  <r>
    <n v="4225"/>
    <s v="HOMBRE"/>
    <n v="65000"/>
    <s v="ASALARIADO"/>
    <s v="SECTOR PRIVADO"/>
    <s v="SI"/>
    <s v="SI"/>
    <x v="0"/>
    <n v="33"/>
    <n v="-0.73061963702048005"/>
    <b v="0"/>
    <n v="-0.62856815390894638"/>
    <b v="0"/>
    <n v="65000"/>
    <x v="0"/>
    <n v="33"/>
  </r>
  <r>
    <n v="4226"/>
    <s v="MUJER"/>
    <n v="4770580"/>
    <s v="PENSIONADOS EN SU PROPIO SISTEMA"/>
    <s v="SECTOR PUBLICO"/>
    <s v="SI"/>
    <s v="NO"/>
    <x v="0"/>
    <n v="82"/>
    <n v="5.0715578838980457"/>
    <b v="1"/>
    <n v="2.8296230198707915"/>
    <b v="1"/>
    <n v="4770580"/>
    <x v="1"/>
    <n v="82"/>
  </r>
  <r>
    <n v="4227"/>
    <s v="HOMBRE"/>
    <n v="1320594.4099999999"/>
    <s v="ASALARIADO"/>
    <s v="SECTOR PRIVADO"/>
    <s v="SI"/>
    <s v="NO"/>
    <x v="0"/>
    <n v="26"/>
    <n v="0.81758093784870889"/>
    <b v="0"/>
    <n v="-1.1225954644489089"/>
    <b v="0"/>
    <n v="1320594.4099999999"/>
    <x v="0"/>
    <n v="26"/>
  </r>
  <r>
    <n v="4228"/>
    <s v="HOMBRE"/>
    <n v="349825"/>
    <s v="ASALARIADO"/>
    <s v="SECTOR PRIVADO"/>
    <s v="SI"/>
    <s v="NO"/>
    <x v="0"/>
    <n v="55"/>
    <n v="-0.37941846471109009"/>
    <b v="0"/>
    <n v="0.92408910778807873"/>
    <b v="0"/>
    <n v="349825"/>
    <x v="0"/>
    <n v="55"/>
  </r>
  <r>
    <n v="4229"/>
    <s v="MUJER"/>
    <n v="410881.45"/>
    <s v="ASALARIADO"/>
    <s v="SECTOR PRIVADO"/>
    <s v="SI"/>
    <s v="NO"/>
    <x v="0"/>
    <n v="45"/>
    <n v="-0.30413330077867667"/>
    <b v="0"/>
    <n v="0.21833580701670366"/>
    <b v="0"/>
    <n v="410881.45"/>
    <x v="0"/>
    <n v="45"/>
  </r>
  <r>
    <n v="4230"/>
    <s v="HOMBRE"/>
    <n v="600000"/>
    <s v="ASALARIADO"/>
    <s v="SECTOR PRIVADO"/>
    <s v="SI"/>
    <s v="NO"/>
    <x v="1"/>
    <n v="28"/>
    <n v="-7.0942195835459007E-2"/>
    <b v="0"/>
    <n v="-0.98144480429463388"/>
    <b v="0"/>
    <n v="600000"/>
    <x v="0"/>
    <n v="28"/>
  </r>
  <r>
    <n v="4231"/>
    <s v="MUJER"/>
    <n v="631000"/>
    <s v="ASALARIADO"/>
    <s v="SECTOR PRIVADO"/>
    <s v="SI"/>
    <s v="NO"/>
    <x v="0"/>
    <n v="32"/>
    <n v="-3.2717895505112005E-2"/>
    <b v="0"/>
    <n v="-0.69914348398608395"/>
    <b v="0"/>
    <n v="631000"/>
    <x v="0"/>
    <n v="32"/>
  </r>
  <r>
    <n v="4232"/>
    <s v="HOMBRE"/>
    <n v="1873201.89"/>
    <s v="ASALARIADO"/>
    <s v="SECTOR PRIVADO"/>
    <s v="SI"/>
    <s v="NO"/>
    <x v="0"/>
    <n v="49"/>
    <n v="1.4989691404395549"/>
    <b v="0"/>
    <n v="0.50063712732525367"/>
    <b v="0"/>
    <n v="1873201.89"/>
    <x v="0"/>
    <n v="49"/>
  </r>
  <r>
    <n v="4233"/>
    <s v="MUJER"/>
    <n v="875386"/>
    <s v="PENSIONADOS EN SU PROPIO SISTEMA"/>
    <s v="SECTOR PUBLICO"/>
    <s v="SI"/>
    <s v="NO"/>
    <x v="0"/>
    <n v="70"/>
    <n v="0.26862029354431333"/>
    <b v="0"/>
    <n v="1.9827190589451413"/>
    <b v="1"/>
    <n v="875386"/>
    <x v="1"/>
    <n v="70"/>
  </r>
  <r>
    <n v="4234"/>
    <s v="HOMBRE"/>
    <n v="325000"/>
    <s v="ASALARIADO"/>
    <s v="SECTOR PRIVADO"/>
    <s v="SI"/>
    <s v="NO"/>
    <x v="0"/>
    <n v="55"/>
    <n v="-0.41002873102402121"/>
    <b v="0"/>
    <n v="0.92408910778807873"/>
    <b v="0"/>
    <n v="325000"/>
    <x v="0"/>
    <n v="55"/>
  </r>
  <r>
    <n v="4235"/>
    <s v="HOMBRE"/>
    <n v="300018"/>
    <s v="TRABAJADOR INDEPENDIENTE"/>
    <s v="SECTOR PRIVADO"/>
    <s v="SI"/>
    <s v="NO"/>
    <x v="0"/>
    <n v="38"/>
    <n v="-0.44083258492249633"/>
    <b v="0"/>
    <n v="-0.27569150352325889"/>
    <b v="0"/>
    <n v="300018"/>
    <x v="3"/>
    <n v="38"/>
  </r>
  <r>
    <n v="4236"/>
    <s v="MUJER"/>
    <n v="326749"/>
    <s v="TRABAJADOR INDEPENDIENTE"/>
    <s v="SECTOR PRIVADO"/>
    <s v="SI"/>
    <s v="NO"/>
    <x v="1"/>
    <n v="34"/>
    <n v="-0.40787214066022193"/>
    <b v="0"/>
    <n v="-0.55799282383180893"/>
    <b v="0"/>
    <n v="326749"/>
    <x v="3"/>
    <n v="34"/>
  </r>
  <r>
    <n v="4237"/>
    <s v="MUJER"/>
    <n v="355310.4"/>
    <s v="ASALARIADO"/>
    <s v="SECTOR PRIVADO"/>
    <s v="SI"/>
    <s v="NO"/>
    <x v="0"/>
    <n v="22"/>
    <n v="-0.37265473641973246"/>
    <b v="0"/>
    <n v="-1.4048967847574589"/>
    <b v="0"/>
    <n v="355310.4"/>
    <x v="0"/>
    <n v="22"/>
  </r>
  <r>
    <n v="4238"/>
    <s v="HOMBRE"/>
    <n v="278030"/>
    <s v="CONVENIOS ESPECIALES DE TRABAJADORES INDEPENDIENTES"/>
    <s v="SECTOR PRIVADO"/>
    <s v="SI"/>
    <s v="NO"/>
    <x v="0"/>
    <n v="49"/>
    <n v="-0.46794471123422759"/>
    <b v="0"/>
    <n v="0.50063712732525367"/>
    <b v="0"/>
    <n v="278030"/>
    <x v="4"/>
    <n v="49"/>
  </r>
  <r>
    <n v="4239"/>
    <s v="HOMBRE"/>
    <n v="2471513.6"/>
    <s v="ASALARIADO"/>
    <s v="SECTOR PUBLICO"/>
    <s v="SI"/>
    <s v="NO"/>
    <x v="0"/>
    <n v="56"/>
    <n v="2.2367125757364419"/>
    <b v="1"/>
    <n v="0.99466443786521619"/>
    <b v="0"/>
    <n v="2471513.6"/>
    <x v="0"/>
    <n v="56"/>
  </r>
  <r>
    <n v="4240"/>
    <s v="HOMBRE"/>
    <n v="297046"/>
    <s v="TRABAJADOR INDEPENDIENTE"/>
    <s v="SECTOR PRIVADO"/>
    <s v="SI"/>
    <s v="NO"/>
    <x v="1"/>
    <n v="35"/>
    <n v="-0.44449718558642509"/>
    <b v="0"/>
    <n v="-0.48741749375467142"/>
    <b v="0"/>
    <n v="297046"/>
    <x v="3"/>
    <n v="35"/>
  </r>
  <r>
    <n v="4241"/>
    <s v="HOMBRE"/>
    <n v="300018"/>
    <s v="ASEGURADO VOLUNTARIO"/>
    <s v="SECTOR PRIVADO"/>
    <s v="SI"/>
    <s v="NO"/>
    <x v="0"/>
    <n v="68"/>
    <n v="-0.44083258492249633"/>
    <b v="0"/>
    <n v="1.8415683987908662"/>
    <b v="0"/>
    <n v="300018"/>
    <x v="2"/>
    <n v="68"/>
  </r>
  <r>
    <n v="4242"/>
    <s v="MUJER"/>
    <n v="72107"/>
    <s v="ASALARIADO"/>
    <s v="SECTOR PRIVADO"/>
    <s v="SI"/>
    <s v="NO"/>
    <x v="1"/>
    <n v="24"/>
    <n v="-0.72185640790926142"/>
    <b v="0"/>
    <n v="-1.263746124603184"/>
    <b v="0"/>
    <n v="72107"/>
    <x v="0"/>
    <n v="24"/>
  </r>
  <r>
    <n v="4243"/>
    <s v="MUJER"/>
    <n v="348503"/>
    <s v="ASALARIADO"/>
    <s v="SECTOR PRIVADO"/>
    <s v="SI"/>
    <s v="NO"/>
    <x v="0"/>
    <n v="41"/>
    <n v="-0.38104854616388745"/>
    <b v="0"/>
    <n v="-6.3965513291846368E-2"/>
    <b v="0"/>
    <n v="348503"/>
    <x v="0"/>
    <n v="41"/>
  </r>
  <r>
    <n v="4244"/>
    <s v="HOMBRE"/>
    <n v="642383"/>
    <s v="ASALARIADO"/>
    <s v="SECTOR PUBLICO"/>
    <s v="SI"/>
    <s v="NO"/>
    <x v="0"/>
    <n v="27"/>
    <n v="-1.8682179032197811E-2"/>
    <b v="0"/>
    <n v="-1.0520201343717714"/>
    <b v="0"/>
    <n v="642383"/>
    <x v="0"/>
    <n v="27"/>
  </r>
  <r>
    <n v="4245"/>
    <s v="MUJER"/>
    <n v="218508.48"/>
    <s v="ASALARIADO"/>
    <s v="SECTOR PRIVADO"/>
    <s v="SI"/>
    <s v="SI"/>
    <x v="1"/>
    <n v="49"/>
    <n v="-0.54133724209225209"/>
    <b v="0"/>
    <n v="0.50063712732525367"/>
    <b v="0"/>
    <n v="218508.48"/>
    <x v="0"/>
    <n v="49"/>
  </r>
  <r>
    <n v="4246"/>
    <s v="HOMBRE"/>
    <n v="650000.12"/>
    <s v="ASALARIADO"/>
    <s v="SECTOR PRIVADO"/>
    <s v="SI"/>
    <s v="NO"/>
    <x v="0"/>
    <n v="27"/>
    <n v="-9.2899505634141764E-3"/>
    <b v="0"/>
    <n v="-1.0520201343717714"/>
    <b v="0"/>
    <n v="650000.12"/>
    <x v="0"/>
    <n v="27"/>
  </r>
  <r>
    <n v="4247"/>
    <s v="HOMBRE"/>
    <n v="406358"/>
    <s v="TRABAJADOR INDEPENDIENTE"/>
    <s v="SECTOR PRIVADO"/>
    <s v="SI"/>
    <s v="NO"/>
    <x v="1"/>
    <n v="60"/>
    <n v="-0.3097109043699447"/>
    <b v="0"/>
    <n v="1.2769657581737661"/>
    <b v="0"/>
    <n v="406358"/>
    <x v="3"/>
    <n v="60"/>
  </r>
  <r>
    <n v="4248"/>
    <s v="HOMBRE"/>
    <n v="100000"/>
    <s v="ASALARIADO"/>
    <s v="SECTOR PRIVADO"/>
    <s v="SI"/>
    <s v="NO"/>
    <x v="0"/>
    <n v="56"/>
    <n v="-0.68746316890557213"/>
    <b v="0"/>
    <n v="0.99466443786521619"/>
    <b v="0"/>
    <n v="100000"/>
    <x v="0"/>
    <n v="56"/>
  </r>
  <r>
    <n v="4249"/>
    <s v="HOMBRE"/>
    <n v="171013.5"/>
    <s v="ASALARIADO"/>
    <s v="SECTOR PRIVADO"/>
    <s v="SI"/>
    <s v="NO"/>
    <x v="0"/>
    <n v="24"/>
    <n v="-0.59990054466334308"/>
    <b v="0"/>
    <n v="-1.263746124603184"/>
    <b v="0"/>
    <n v="171013.5"/>
    <x v="0"/>
    <n v="24"/>
  </r>
  <r>
    <n v="4250"/>
    <s v="MUJER"/>
    <n v="999660.5"/>
    <s v="ASALARIADO"/>
    <s v="SECTOR PRIVADO"/>
    <s v="SI"/>
    <s v="SI"/>
    <x v="0"/>
    <n v="30"/>
    <n v="0.42185596487991683"/>
    <b v="0"/>
    <n v="-0.84029414414035897"/>
    <b v="0"/>
    <n v="999660.5"/>
    <x v="0"/>
    <n v="30"/>
  </r>
  <r>
    <n v="4251"/>
    <s v="HOMBRE"/>
    <n v="370517.81"/>
    <s v="ASALARIADO"/>
    <s v="SECTOR PRIVADO"/>
    <s v="SI"/>
    <s v="NO"/>
    <x v="0"/>
    <n v="28"/>
    <n v="-0.35390336199758016"/>
    <b v="0"/>
    <n v="-0.98144480429463388"/>
    <b v="0"/>
    <n v="370517.81"/>
    <x v="0"/>
    <n v="28"/>
  </r>
  <r>
    <n v="4252"/>
    <s v="HOMBRE"/>
    <n v="478473.57"/>
    <s v="ASALARIADO"/>
    <s v="SECTOR PRIVADO"/>
    <s v="SI"/>
    <s v="NO"/>
    <x v="0"/>
    <n v="26"/>
    <n v="-0.22078938159013298"/>
    <b v="0"/>
    <n v="-1.1225954644489089"/>
    <b v="0"/>
    <n v="478473.57"/>
    <x v="0"/>
    <n v="26"/>
  </r>
  <r>
    <n v="4253"/>
    <s v="MUJER"/>
    <n v="488864.43"/>
    <s v="ASALARIADO"/>
    <s v="SECTOR PUBLICO"/>
    <s v="SI"/>
    <s v="NO"/>
    <x v="0"/>
    <n v="25"/>
    <n v="-0.20797701535366236"/>
    <b v="0"/>
    <n v="-1.1931707945260464"/>
    <b v="0"/>
    <n v="488864.43"/>
    <x v="0"/>
    <n v="25"/>
  </r>
  <r>
    <n v="4254"/>
    <s v="HOMBRE"/>
    <n v="440625"/>
    <s v="ASALARIADO"/>
    <s v="SECTOR PRIVADO"/>
    <s v="SI"/>
    <s v="NO"/>
    <x v="0"/>
    <n v="26"/>
    <n v="-0.26745825600155754"/>
    <b v="0"/>
    <n v="-1.1225954644489089"/>
    <b v="0"/>
    <n v="440625"/>
    <x v="0"/>
    <n v="26"/>
  </r>
  <r>
    <n v="4255"/>
    <s v="HOMBRE"/>
    <n v="323266.27"/>
    <s v="ASALARIADO"/>
    <s v="SECTOR PRIVADO"/>
    <s v="SI"/>
    <s v="NO"/>
    <x v="0"/>
    <n v="26"/>
    <n v="-0.41216649283730289"/>
    <b v="0"/>
    <n v="-1.1225954644489089"/>
    <b v="0"/>
    <n v="323266.27"/>
    <x v="0"/>
    <n v="26"/>
  </r>
  <r>
    <n v="4256"/>
    <s v="HOMBRE"/>
    <n v="525000"/>
    <s v="ASALARIADO"/>
    <s v="SECTOR PRIVADO"/>
    <s v="SI"/>
    <s v="NO"/>
    <x v="0"/>
    <n v="66"/>
    <n v="-0.16342034179597598"/>
    <b v="0"/>
    <n v="1.7004177386365913"/>
    <b v="0"/>
    <n v="525000"/>
    <x v="0"/>
    <n v="66"/>
  </r>
  <r>
    <n v="4257"/>
    <s v="MUJER"/>
    <n v="297045"/>
    <s v="ASEGURADO VOLUNTARIO"/>
    <s v="SECTOR PRIVADO"/>
    <s v="SI"/>
    <s v="NO"/>
    <x v="0"/>
    <n v="53"/>
    <n v="-0.44449841862837125"/>
    <b v="0"/>
    <n v="0.78293844763380371"/>
    <b v="0"/>
    <n v="297045"/>
    <x v="2"/>
    <n v="53"/>
  </r>
  <r>
    <n v="4258"/>
    <s v="HOMBRE"/>
    <n v="366445.56"/>
    <s v="ASALARIADO"/>
    <s v="SECTOR PRIVADO"/>
    <s v="SI"/>
    <s v="NO"/>
    <x v="0"/>
    <n v="40"/>
    <n v="-0.3589246170627497"/>
    <b v="0"/>
    <n v="-0.13454084336898386"/>
    <b v="0"/>
    <n v="366445.56"/>
    <x v="0"/>
    <n v="40"/>
  </r>
  <r>
    <n v="4259"/>
    <s v="HOMBRE"/>
    <n v="297586"/>
    <s v="ASEGURADO VOLUNTARIO"/>
    <s v="SECTOR PRIVADO"/>
    <s v="SI"/>
    <s v="SI"/>
    <x v="0"/>
    <n v="61"/>
    <n v="-0.44383134293550935"/>
    <b v="0"/>
    <n v="1.3475410882509038"/>
    <b v="0"/>
    <n v="297586"/>
    <x v="2"/>
    <n v="61"/>
  </r>
  <r>
    <n v="4260"/>
    <s v="MUJER"/>
    <n v="1216185"/>
    <s v="ASALARIADO"/>
    <s v="SECTOR PUBLICO"/>
    <s v="SI"/>
    <s v="NO"/>
    <x v="1"/>
    <n v="45"/>
    <n v="0.68883975574695622"/>
    <b v="0"/>
    <n v="0.21833580701670366"/>
    <b v="0"/>
    <n v="1216185"/>
    <x v="0"/>
    <n v="45"/>
  </r>
  <r>
    <n v="4261"/>
    <s v="HOMBRE"/>
    <n v="575208.32999999996"/>
    <s v="ASALARIADO"/>
    <s v="SECTOR PRIVADO"/>
    <s v="SI"/>
    <s v="NO"/>
    <x v="0"/>
    <n v="24"/>
    <n v="-0.10151136486032533"/>
    <b v="0"/>
    <n v="-1.263746124603184"/>
    <b v="0"/>
    <n v="575208.32999999996"/>
    <x v="0"/>
    <n v="24"/>
  </r>
  <r>
    <n v="4262"/>
    <s v="MUJER"/>
    <n v="297046"/>
    <s v="ASEGURADO VOLUNTARIO"/>
    <s v="SECTOR PRIVADO"/>
    <s v="SI"/>
    <s v="SI"/>
    <x v="0"/>
    <n v="59"/>
    <n v="-0.44449718558642509"/>
    <b v="0"/>
    <n v="1.2063904280966287"/>
    <b v="0"/>
    <n v="297046"/>
    <x v="2"/>
    <n v="59"/>
  </r>
  <r>
    <n v="4263"/>
    <s v="MUJER"/>
    <n v="705273"/>
    <s v="ASALARIADO"/>
    <s v="SECTOR PRIVADO"/>
    <s v="SI"/>
    <s v="NO"/>
    <x v="0"/>
    <n v="45"/>
    <n v="5.8863828960561013E-2"/>
    <b v="0"/>
    <n v="0.21833580701670366"/>
    <b v="0"/>
    <n v="705273"/>
    <x v="0"/>
    <n v="45"/>
  </r>
  <r>
    <n v="4264"/>
    <s v="MUJER"/>
    <n v="889687.5"/>
    <s v="ASALARIADO"/>
    <s v="SECTOR PRIVADO"/>
    <s v="SI"/>
    <s v="NO"/>
    <x v="0"/>
    <n v="31"/>
    <n v="0.28625464293703773"/>
    <b v="0"/>
    <n v="-0.7697188140632214"/>
    <b v="0"/>
    <n v="889687.5"/>
    <x v="0"/>
    <n v="31"/>
  </r>
  <r>
    <n v="4265"/>
    <s v="HOMBRE"/>
    <n v="452193"/>
    <s v="TRABAJADOR INDEPENDIENTE"/>
    <s v="SECTOR PRIVADO"/>
    <s v="SI"/>
    <s v="NO"/>
    <x v="0"/>
    <n v="58"/>
    <n v="-0.25319442676860743"/>
    <b v="0"/>
    <n v="1.1358150980194912"/>
    <b v="0"/>
    <n v="452193"/>
    <x v="3"/>
    <n v="58"/>
  </r>
  <r>
    <n v="4266"/>
    <s v="MUJER"/>
    <n v="367748"/>
    <s v="TRABAJADOR INDEPENDIENTE"/>
    <s v="SECTOR PRIVADO"/>
    <s v="SI"/>
    <s v="NO"/>
    <x v="0"/>
    <n v="34"/>
    <n v="-0.35731865391041884"/>
    <b v="0"/>
    <n v="-0.55799282383180893"/>
    <b v="0"/>
    <n v="367748"/>
    <x v="3"/>
    <n v="34"/>
  </r>
  <r>
    <n v="4267"/>
    <s v="MUJER"/>
    <n v="336000"/>
    <s v="ASALARIADO"/>
    <s v="SECTOR PRIVADO"/>
    <s v="SI"/>
    <s v="NO"/>
    <x v="0"/>
    <n v="26"/>
    <n v="-0.39646526961647871"/>
    <b v="0"/>
    <n v="-1.1225954644489089"/>
    <b v="0"/>
    <n v="336000"/>
    <x v="0"/>
    <n v="26"/>
  </r>
  <r>
    <n v="4268"/>
    <s v="HOMBRE"/>
    <n v="419817.69"/>
    <s v="ASALARIADO"/>
    <s v="SECTOR PRIVADO"/>
    <s v="SI"/>
    <s v="SI"/>
    <x v="0"/>
    <n v="26"/>
    <n v="-0.29311454201790055"/>
    <b v="0"/>
    <n v="-1.1225954644489089"/>
    <b v="0"/>
    <n v="419817.69"/>
    <x v="0"/>
    <n v="26"/>
  </r>
  <r>
    <n v="4269"/>
    <s v="HOMBRE"/>
    <n v="404468.75"/>
    <s v="ASALARIADO"/>
    <s v="SECTOR PRIVADO"/>
    <s v="SI"/>
    <s v="NO"/>
    <x v="0"/>
    <n v="28"/>
    <n v="-0.31204042886669009"/>
    <b v="0"/>
    <n v="-0.98144480429463388"/>
    <b v="0"/>
    <n v="404468.75"/>
    <x v="0"/>
    <n v="28"/>
  </r>
  <r>
    <n v="4270"/>
    <s v="HOMBRE"/>
    <n v="279111"/>
    <s v="ASEGURADO VOLUNTARIO"/>
    <s v="SECTOR PRIVADO"/>
    <s v="SI"/>
    <s v="NO"/>
    <x v="0"/>
    <n v="61"/>
    <n v="-0.46661179289045002"/>
    <b v="0"/>
    <n v="1.3475410882509038"/>
    <b v="0"/>
    <n v="279111"/>
    <x v="2"/>
    <n v="61"/>
  </r>
  <r>
    <n v="4271"/>
    <s v="HOMBRE"/>
    <n v="778719"/>
    <s v="ASEGURADO VOLUNTARIO"/>
    <s v="SECTOR PRIVADO"/>
    <s v="SI"/>
    <s v="SI"/>
    <x v="0"/>
    <n v="79"/>
    <n v="0.14942582773677607"/>
    <b v="0"/>
    <n v="2.6178970296393786"/>
    <b v="1"/>
    <n v="778719"/>
    <x v="2"/>
    <n v="79"/>
  </r>
  <r>
    <n v="4272"/>
    <s v="MUJER"/>
    <n v="600000"/>
    <s v="ASALARIADO"/>
    <s v="SECTOR PRIVADO"/>
    <s v="SI"/>
    <s v="NO"/>
    <x v="0"/>
    <n v="40"/>
    <n v="-7.0942195835459007E-2"/>
    <b v="0"/>
    <n v="-0.13454084336898386"/>
    <b v="0"/>
    <n v="600000"/>
    <x v="0"/>
    <n v="40"/>
  </r>
  <r>
    <n v="4273"/>
    <s v="HOMBRE"/>
    <n v="800000"/>
    <s v="ASALARIADO"/>
    <s v="SECTOR PRIVADO"/>
    <s v="SI"/>
    <s v="NO"/>
    <x v="0"/>
    <n v="27"/>
    <n v="0.17566619339258621"/>
    <b v="0"/>
    <n v="-1.0520201343717714"/>
    <b v="0"/>
    <n v="800000"/>
    <x v="0"/>
    <n v="27"/>
  </r>
  <r>
    <n v="4274"/>
    <s v="HOMBRE"/>
    <n v="439012"/>
    <s v="ASALARIADO"/>
    <s v="SECTOR PRIVADO"/>
    <s v="SI"/>
    <s v="SI"/>
    <x v="0"/>
    <n v="28"/>
    <n v="-0.26944715266068175"/>
    <b v="0"/>
    <n v="-0.98144480429463388"/>
    <b v="0"/>
    <n v="439012"/>
    <x v="0"/>
    <n v="28"/>
  </r>
  <r>
    <n v="4275"/>
    <s v="MUJER"/>
    <n v="657814.80000000005"/>
    <s v="ASALARIADO"/>
    <s v="SECTOR PRIVADO"/>
    <s v="SI"/>
    <s v="NO"/>
    <x v="0"/>
    <n v="38"/>
    <n v="3.4587767224898968E-4"/>
    <b v="0"/>
    <n v="-0.27569150352325889"/>
    <b v="0"/>
    <n v="657814.80000000005"/>
    <x v="0"/>
    <n v="38"/>
  </r>
  <r>
    <n v="4276"/>
    <s v="HOMBRE"/>
    <n v="361976.88"/>
    <s v="ASALARIADO"/>
    <s v="SECTOR PRIVADO"/>
    <s v="SI"/>
    <s v="NO"/>
    <x v="0"/>
    <n v="60"/>
    <n v="-0.36443468694662762"/>
    <b v="0"/>
    <n v="1.2769657581737661"/>
    <b v="0"/>
    <n v="361976.88"/>
    <x v="0"/>
    <n v="60"/>
  </r>
  <r>
    <n v="4277"/>
    <s v="HOMBRE"/>
    <n v="307891.19"/>
    <s v="ASALARIADO"/>
    <s v="SECTOR PRIVADO"/>
    <s v="SI"/>
    <s v="NO"/>
    <x v="0"/>
    <n v="30"/>
    <n v="-0.43112461140256458"/>
    <b v="0"/>
    <n v="-0.84029414414035897"/>
    <b v="0"/>
    <n v="307891.19"/>
    <x v="0"/>
    <n v="30"/>
  </r>
  <r>
    <n v="4278"/>
    <s v="HOMBRE"/>
    <n v="403463"/>
    <s v="ASALARIADO"/>
    <s v="SECTOR PRIVADO"/>
    <s v="SI"/>
    <s v="SI"/>
    <x v="0"/>
    <n v="32"/>
    <n v="-0.31328056080402061"/>
    <b v="0"/>
    <n v="-0.69914348398608395"/>
    <b v="0"/>
    <n v="403463"/>
    <x v="0"/>
    <n v="32"/>
  </r>
  <r>
    <n v="4279"/>
    <s v="HOMBRE"/>
    <n v="1632939"/>
    <s v="ASALARIADO"/>
    <s v="SECTOR PUBLICO"/>
    <s v="SI"/>
    <s v="NO"/>
    <x v="0"/>
    <n v="58"/>
    <n v="1.2027149189686801"/>
    <b v="0"/>
    <n v="1.1358150980194912"/>
    <b v="0"/>
    <n v="1632939"/>
    <x v="0"/>
    <n v="58"/>
  </r>
  <r>
    <n v="4280"/>
    <s v="HOMBRE"/>
    <n v="360420"/>
    <s v="TRABAJADOR INDEPENDIENTE"/>
    <s v="SECTOR PRIVADO"/>
    <s v="SI"/>
    <s v="NO"/>
    <x v="0"/>
    <n v="48"/>
    <n v="-0.36635438529173436"/>
    <b v="0"/>
    <n v="0.43006179724811616"/>
    <b v="0"/>
    <n v="360420"/>
    <x v="3"/>
    <n v="48"/>
  </r>
  <r>
    <n v="4281"/>
    <s v="HOMBRE"/>
    <n v="425043.83"/>
    <s v="ASALARIADO"/>
    <s v="SECTOR PRIVADO"/>
    <s v="SI"/>
    <s v="SI"/>
    <x v="0"/>
    <n v="23"/>
    <n v="-0.28667049218149926"/>
    <b v="0"/>
    <n v="-1.3343214546803215"/>
    <b v="0"/>
    <n v="425043.83"/>
    <x v="0"/>
    <n v="23"/>
  </r>
  <r>
    <n v="4282"/>
    <s v="HOMBRE"/>
    <n v="204000"/>
    <s v="ASALARIADO"/>
    <s v="SECTOR PRIVADO"/>
    <s v="SI"/>
    <s v="NO"/>
    <x v="0"/>
    <n v="27"/>
    <n v="-0.55922680650698853"/>
    <b v="0"/>
    <n v="-1.0520201343717714"/>
    <b v="0"/>
    <n v="204000"/>
    <x v="0"/>
    <n v="27"/>
  </r>
  <r>
    <n v="4283"/>
    <s v="MUJER"/>
    <n v="330000"/>
    <s v="ASALARIADO"/>
    <s v="SECTOR PUBLICO"/>
    <s v="SI"/>
    <s v="NO"/>
    <x v="0"/>
    <n v="35"/>
    <n v="-0.40386352129332009"/>
    <b v="0"/>
    <n v="-0.48741749375467142"/>
    <b v="0"/>
    <n v="330000"/>
    <x v="0"/>
    <n v="35"/>
  </r>
  <r>
    <n v="4284"/>
    <s v="HOMBRE"/>
    <n v="150000"/>
    <s v="ASALARIADO"/>
    <s v="SECTOR PRIVADO"/>
    <s v="SI"/>
    <s v="NO"/>
    <x v="0"/>
    <n v="36"/>
    <n v="-0.62581107159856075"/>
    <b v="0"/>
    <n v="-0.41684216367753391"/>
    <b v="0"/>
    <n v="150000"/>
    <x v="0"/>
    <n v="36"/>
  </r>
  <r>
    <n v="4285"/>
    <s v="MUJER"/>
    <n v="362274"/>
    <s v="ASALARIADO"/>
    <s v="SECTOR PUBLICO"/>
    <s v="SI"/>
    <s v="NO"/>
    <x v="0"/>
    <n v="36"/>
    <n v="-0.36406832552359042"/>
    <b v="0"/>
    <n v="-0.41684216367753391"/>
    <b v="0"/>
    <n v="362274"/>
    <x v="0"/>
    <n v="36"/>
  </r>
  <r>
    <n v="4286"/>
    <s v="HOMBRE"/>
    <n v="79749"/>
    <s v="ASALARIADO"/>
    <s v="SECTOR PRIVADO"/>
    <s v="SI"/>
    <s v="NO"/>
    <x v="0"/>
    <n v="42"/>
    <n v="-0.71243350135685779"/>
    <b v="0"/>
    <n v="6.6098167852911317E-3"/>
    <b v="0"/>
    <n v="79749"/>
    <x v="0"/>
    <n v="42"/>
  </r>
  <r>
    <n v="4287"/>
    <s v="MUJER"/>
    <n v="1777096.7"/>
    <s v="ASALARIADO"/>
    <s v="SECTOR PUBLICO"/>
    <s v="SI"/>
    <s v="NO"/>
    <x v="0"/>
    <n v="39"/>
    <n v="1.3804674099277789"/>
    <b v="0"/>
    <n v="-0.20511617344612137"/>
    <b v="0"/>
    <n v="1777096.7"/>
    <x v="0"/>
    <n v="39"/>
  </r>
  <r>
    <n v="4288"/>
    <s v="HOMBRE"/>
    <n v="297045"/>
    <s v="ASEGURADO VOLUNTARIO"/>
    <s v="SECTOR PRIVADO"/>
    <s v="SI"/>
    <s v="NO"/>
    <x v="0"/>
    <n v="49"/>
    <n v="-0.44449841862837125"/>
    <b v="0"/>
    <n v="0.50063712732525367"/>
    <b v="0"/>
    <n v="297045"/>
    <x v="2"/>
    <n v="49"/>
  </r>
  <r>
    <n v="4289"/>
    <s v="MUJER"/>
    <n v="1751423.3"/>
    <s v="ASALARIADO"/>
    <s v="SECTOR PUBLICO"/>
    <s v="SI"/>
    <s v="NO"/>
    <x v="0"/>
    <n v="57"/>
    <n v="1.3488110308277426"/>
    <b v="0"/>
    <n v="1.0652397679423538"/>
    <b v="0"/>
    <n v="1751423.3"/>
    <x v="0"/>
    <n v="57"/>
  </r>
  <r>
    <n v="4290"/>
    <s v="HOMBRE"/>
    <n v="634480"/>
    <s v="ASALARIADO"/>
    <s v="SECTOR PRIVADO"/>
    <s v="SI"/>
    <s v="NO"/>
    <x v="0"/>
    <n v="38"/>
    <n v="-2.8426909532544016E-2"/>
    <b v="0"/>
    <n v="-0.27569150352325889"/>
    <b v="0"/>
    <n v="634480"/>
    <x v="0"/>
    <n v="38"/>
  </r>
  <r>
    <n v="4291"/>
    <s v="HOMBRE"/>
    <n v="445567"/>
    <s v="TRABAJADOR INDEPENDIENTE"/>
    <s v="SECTOR PRIVADO"/>
    <s v="SI"/>
    <s v="NO"/>
    <x v="0"/>
    <n v="49"/>
    <n v="-0.26136456270373254"/>
    <b v="0"/>
    <n v="0.50063712732525367"/>
    <b v="0"/>
    <n v="445567"/>
    <x v="3"/>
    <n v="49"/>
  </r>
  <r>
    <n v="4292"/>
    <s v="MUJER"/>
    <n v="359544.28"/>
    <s v="ASALARIADO"/>
    <s v="SECTOR PRIVADO"/>
    <s v="SI"/>
    <s v="NO"/>
    <x v="1"/>
    <n v="29"/>
    <n v="-0.36743418478480827"/>
    <b v="0"/>
    <n v="-0.91086947421749642"/>
    <b v="0"/>
    <n v="359544.28"/>
    <x v="0"/>
    <n v="29"/>
  </r>
  <r>
    <n v="4293"/>
    <s v="HOMBRE"/>
    <n v="315617"/>
    <s v="ASEGURADO VOLUNTARIO"/>
    <s v="SECTOR PRIVADO"/>
    <s v="SI"/>
    <s v="NO"/>
    <x v="0"/>
    <n v="64"/>
    <n v="-0.42159836360465497"/>
    <b v="0"/>
    <n v="1.5592670784823162"/>
    <b v="0"/>
    <n v="315617"/>
    <x v="2"/>
    <n v="64"/>
  </r>
  <r>
    <n v="4294"/>
    <s v="HOMBRE"/>
    <n v="182777.43"/>
    <s v="ASALARIADO"/>
    <s v="SECTOR PRIVADO"/>
    <s v="SI"/>
    <s v="NO"/>
    <x v="0"/>
    <n v="42"/>
    <n v="-0.58539512552188577"/>
    <b v="0"/>
    <n v="6.6098167852911317E-3"/>
    <b v="0"/>
    <n v="182777.43"/>
    <x v="0"/>
    <n v="42"/>
  </r>
  <r>
    <n v="4295"/>
    <s v="MUJER"/>
    <n v="338686"/>
    <s v="ASALARIADO"/>
    <s v="SECTOR PRIVADO"/>
    <s v="SI"/>
    <s v="SI"/>
    <x v="0"/>
    <n v="33"/>
    <n v="-0.39315331894914607"/>
    <b v="0"/>
    <n v="-0.62856815390894638"/>
    <b v="0"/>
    <n v="338686"/>
    <x v="0"/>
    <n v="33"/>
  </r>
  <r>
    <n v="4296"/>
    <s v="HOMBRE"/>
    <n v="200000"/>
    <s v="ASALARIADO"/>
    <s v="SECTOR PRIVADO"/>
    <s v="SI"/>
    <s v="SI"/>
    <x v="1"/>
    <n v="27"/>
    <n v="-0.56415897429154949"/>
    <b v="0"/>
    <n v="-1.0520201343717714"/>
    <b v="0"/>
    <n v="200000"/>
    <x v="0"/>
    <n v="27"/>
  </r>
  <r>
    <n v="4297"/>
    <s v="MUJER"/>
    <n v="969577"/>
    <s v="ASALARIADO"/>
    <s v="SECTOR PUBLICO"/>
    <s v="SI"/>
    <s v="NO"/>
    <x v="1"/>
    <n v="44"/>
    <n v="0.38476174749320735"/>
    <b v="0"/>
    <n v="0.14776047693956615"/>
    <b v="0"/>
    <n v="969577"/>
    <x v="0"/>
    <n v="44"/>
  </r>
  <r>
    <n v="4298"/>
    <s v="HOMBRE"/>
    <n v="543582"/>
    <s v="ASALARIADO"/>
    <s v="SECTOR PRIVADO"/>
    <s v="SI"/>
    <s v="NO"/>
    <x v="0"/>
    <n v="49"/>
    <n v="-0.14050795635279828"/>
    <b v="0"/>
    <n v="0.50063712732525367"/>
    <b v="0"/>
    <n v="543582"/>
    <x v="0"/>
    <n v="49"/>
  </r>
  <r>
    <n v="4299"/>
    <s v="MUJER"/>
    <n v="1478656"/>
    <s v="PENSIONADOS EN SU PROPIO SISTEMA"/>
    <s v="SECTOR PUBLICO"/>
    <s v="SI"/>
    <s v="NO"/>
    <x v="0"/>
    <n v="64"/>
    <n v="1.0124775083923274"/>
    <b v="0"/>
    <n v="1.5592670784823162"/>
    <b v="0"/>
    <n v="1478656"/>
    <x v="1"/>
    <n v="64"/>
  </r>
  <r>
    <n v="4300"/>
    <s v="HOMBRE"/>
    <n v="278030"/>
    <s v="CONVENIOS ESPECIALES DE TRABAJADORES INDEPENDIENTES"/>
    <s v="SECTOR PRIVADO"/>
    <s v="SI"/>
    <s v="NO"/>
    <x v="0"/>
    <n v="50"/>
    <n v="-0.46794471123422759"/>
    <b v="0"/>
    <n v="0.57121245740239113"/>
    <b v="0"/>
    <n v="278030"/>
    <x v="4"/>
    <n v="50"/>
  </r>
  <r>
    <n v="4301"/>
    <s v="HOMBRE"/>
    <n v="512466.67"/>
    <s v="ASALARIADO"/>
    <s v="SECTOR PRIVADO"/>
    <s v="SI"/>
    <s v="NO"/>
    <x v="1"/>
    <n v="35"/>
    <n v="-0.17887446341079369"/>
    <b v="0"/>
    <n v="-0.48741749375467142"/>
    <b v="0"/>
    <n v="512466.67"/>
    <x v="0"/>
    <n v="35"/>
  </r>
  <r>
    <n v="4302"/>
    <s v="HOMBRE"/>
    <n v="310124"/>
    <s v="ASEGURADO VOLUNTARIO"/>
    <s v="SECTOR PRIVADO"/>
    <s v="SI"/>
    <s v="NO"/>
    <x v="0"/>
    <n v="55"/>
    <n v="-0.42837146301480322"/>
    <b v="0"/>
    <n v="0.92408910778807873"/>
    <b v="0"/>
    <n v="310124"/>
    <x v="2"/>
    <n v="55"/>
  </r>
  <r>
    <n v="4303"/>
    <s v="HOMBRE"/>
    <n v="525436.96"/>
    <s v="ASALARIADO"/>
    <s v="SECTOR PRIVADO"/>
    <s v="SI"/>
    <s v="NO"/>
    <x v="0"/>
    <n v="33"/>
    <n v="-0.16288155178719058"/>
    <b v="0"/>
    <n v="-0.62856815390894638"/>
    <b v="0"/>
    <n v="525436.96"/>
    <x v="0"/>
    <n v="33"/>
  </r>
  <r>
    <n v="4304"/>
    <s v="HOMBRE"/>
    <n v="406608"/>
    <s v="ASALARIADO"/>
    <s v="SECTOR PRIVADO"/>
    <s v="SI"/>
    <s v="SI"/>
    <x v="0"/>
    <n v="52"/>
    <n v="-0.3094026438834096"/>
    <b v="0"/>
    <n v="0.71236311755666615"/>
    <b v="0"/>
    <n v="406608"/>
    <x v="0"/>
    <n v="52"/>
  </r>
  <r>
    <n v="4305"/>
    <s v="HOMBRE"/>
    <n v="400000"/>
    <s v="ASALARIADO"/>
    <s v="SECTOR PRIVADO"/>
    <s v="SI"/>
    <s v="SI"/>
    <x v="0"/>
    <n v="41"/>
    <n v="-0.31755058506350425"/>
    <b v="0"/>
    <n v="-6.3965513291846368E-2"/>
    <b v="0"/>
    <n v="400000"/>
    <x v="0"/>
    <n v="41"/>
  </r>
  <r>
    <n v="4306"/>
    <s v="MUJER"/>
    <n v="400398.51"/>
    <s v="ASALARIADO"/>
    <s v="SECTOR PRIVADO"/>
    <s v="SI"/>
    <s v="NO"/>
    <x v="0"/>
    <n v="26"/>
    <n v="-0.3170592055175479"/>
    <b v="0"/>
    <n v="-1.1225954644489089"/>
    <b v="0"/>
    <n v="400398.51"/>
    <x v="0"/>
    <n v="26"/>
  </r>
  <r>
    <n v="4307"/>
    <s v="HOMBRE"/>
    <n v="891182.29"/>
    <s v="ASALARIADO"/>
    <s v="SECTOR PUBLICO"/>
    <s v="SI"/>
    <s v="NO"/>
    <x v="0"/>
    <n v="40"/>
    <n v="0.28809778170770872"/>
    <b v="0"/>
    <n v="-0.13454084336898386"/>
    <b v="0"/>
    <n v="891182.29"/>
    <x v="0"/>
    <n v="40"/>
  </r>
  <r>
    <n v="4308"/>
    <s v="MUJER"/>
    <n v="375988"/>
    <s v="CONVENIOS ESPECIALES DE TRABAJADORES INDEPENDIENTES"/>
    <s v="SECTOR PRIVADO"/>
    <s v="SI"/>
    <s v="NO"/>
    <x v="0"/>
    <n v="58"/>
    <n v="-0.34715838827422335"/>
    <b v="0"/>
    <n v="1.1358150980194912"/>
    <b v="0"/>
    <n v="375988"/>
    <x v="4"/>
    <n v="58"/>
  </r>
  <r>
    <n v="4309"/>
    <s v="MUJER"/>
    <n v="1108329"/>
    <s v="ASALARIADO"/>
    <s v="SECTOR PUBLICO"/>
    <s v="SI"/>
    <s v="NO"/>
    <x v="1"/>
    <n v="34"/>
    <n v="0.55584878360405598"/>
    <b v="0"/>
    <n v="-0.55799282383180893"/>
    <b v="0"/>
    <n v="1108329"/>
    <x v="0"/>
    <n v="34"/>
  </r>
  <r>
    <n v="4310"/>
    <s v="MUJER"/>
    <n v="1474575.5"/>
    <s v="ASALARIADO"/>
    <s v="SECTOR PUBLICO"/>
    <s v="SI"/>
    <s v="NO"/>
    <x v="0"/>
    <n v="46"/>
    <n v="1.0074460807311023"/>
    <b v="0"/>
    <n v="0.28891113709384114"/>
    <b v="0"/>
    <n v="1474575.5"/>
    <x v="0"/>
    <n v="46"/>
  </r>
  <r>
    <n v="4311"/>
    <s v="MUJER"/>
    <n v="363711.95"/>
    <s v="ASALARIADO"/>
    <s v="SECTOR PRIVADO"/>
    <s v="SI"/>
    <s v="NO"/>
    <x v="0"/>
    <n v="30"/>
    <n v="-0.36229527285713808"/>
    <b v="0"/>
    <n v="-0.84029414414035897"/>
    <b v="0"/>
    <n v="363711.95"/>
    <x v="0"/>
    <n v="30"/>
  </r>
  <r>
    <n v="4312"/>
    <s v="MUJER"/>
    <n v="490637"/>
    <s v="PENSIONADOS EN SU PROPIO SISTEMA"/>
    <s v="SECTOR PUBLICO"/>
    <s v="SI"/>
    <s v="NO"/>
    <x v="0"/>
    <n v="71"/>
    <n v="-0.20579136219119257"/>
    <b v="0"/>
    <n v="2.0532943890222786"/>
    <b v="1"/>
    <n v="490637"/>
    <x v="1"/>
    <n v="71"/>
  </r>
  <r>
    <n v="4313"/>
    <s v="MUJER"/>
    <n v="279111"/>
    <s v="TRABAJADOR INDEPENDIENTE"/>
    <s v="SECTOR PRIVADO"/>
    <s v="SI"/>
    <s v="NO"/>
    <x v="0"/>
    <n v="26"/>
    <n v="-0.46661179289045002"/>
    <b v="0"/>
    <n v="-1.1225954644489089"/>
    <b v="0"/>
    <n v="279111"/>
    <x v="3"/>
    <n v="26"/>
  </r>
  <r>
    <n v="4314"/>
    <s v="MUJER"/>
    <n v="297050"/>
    <s v="ASEGURADO VOLUNTARIO"/>
    <s v="SECTOR PRIVADO"/>
    <s v="SI"/>
    <s v="NO"/>
    <x v="0"/>
    <n v="43"/>
    <n v="-0.44449225341864051"/>
    <b v="0"/>
    <n v="7.7185146862428639E-2"/>
    <b v="0"/>
    <n v="297050"/>
    <x v="2"/>
    <n v="43"/>
  </r>
  <r>
    <n v="4315"/>
    <s v="HOMBRE"/>
    <n v="300018"/>
    <s v="TRABAJADOR INDEPENDIENTE"/>
    <s v="SECTOR PRIVADO"/>
    <s v="SI"/>
    <s v="SI"/>
    <x v="1"/>
    <n v="32"/>
    <n v="-0.44083258492249633"/>
    <b v="0"/>
    <n v="-0.69914348398608395"/>
    <b v="0"/>
    <n v="300018"/>
    <x v="3"/>
    <n v="32"/>
  </r>
  <r>
    <n v="4316"/>
    <s v="MUJER"/>
    <n v="297046"/>
    <s v="TRABAJADOR INDEPENDIENTE"/>
    <s v="SECTOR PRIVADO"/>
    <s v="SI"/>
    <s v="SI"/>
    <x v="1"/>
    <n v="45"/>
    <n v="-0.44449718558642509"/>
    <b v="0"/>
    <n v="0.21833580701670366"/>
    <b v="0"/>
    <n v="297046"/>
    <x v="3"/>
    <n v="45"/>
  </r>
  <r>
    <n v="4317"/>
    <s v="MUJER"/>
    <n v="672276"/>
    <s v="ASALARIADO"/>
    <s v="SECTOR PRIVADO"/>
    <s v="SI"/>
    <s v="NO"/>
    <x v="0"/>
    <n v="25"/>
    <n v="1.817714386377197E-2"/>
    <b v="0"/>
    <n v="-1.1931707945260464"/>
    <b v="0"/>
    <n v="672276"/>
    <x v="0"/>
    <n v="25"/>
  </r>
  <r>
    <n v="4318"/>
    <s v="HOMBRE"/>
    <n v="349737.17"/>
    <s v="ASALARIADO"/>
    <s v="SECTOR PRIVADO"/>
    <s v="SI"/>
    <s v="NO"/>
    <x v="1"/>
    <n v="26"/>
    <n v="-0.37952676278521963"/>
    <b v="0"/>
    <n v="-1.1225954644489089"/>
    <b v="0"/>
    <n v="349737.17"/>
    <x v="0"/>
    <n v="26"/>
  </r>
  <r>
    <n v="4319"/>
    <s v="MUJER"/>
    <n v="1584055"/>
    <s v="ASALARIADO"/>
    <s v="SECTOR PUBLICO"/>
    <s v="SI"/>
    <s v="NO"/>
    <x v="0"/>
    <n v="39"/>
    <n v="1.1424388964735612"/>
    <b v="0"/>
    <n v="-0.20511617344612137"/>
    <b v="0"/>
    <n v="1584055"/>
    <x v="0"/>
    <n v="39"/>
  </r>
  <r>
    <n v="4320"/>
    <s v="MUJER"/>
    <n v="323296"/>
    <s v="ASEGURADO VOLUNTARIO"/>
    <s v="SECTOR PRIVADO"/>
    <s v="SI"/>
    <s v="NO"/>
    <x v="0"/>
    <n v="62"/>
    <n v="-0.41212983450024415"/>
    <b v="0"/>
    <n v="1.4181164183280413"/>
    <b v="0"/>
    <n v="323296"/>
    <x v="2"/>
    <n v="62"/>
  </r>
  <r>
    <n v="4321"/>
    <s v="MUJER"/>
    <n v="150000"/>
    <s v="ASALARIADO"/>
    <s v="SECTOR PRIVADO"/>
    <s v="SI"/>
    <s v="SI"/>
    <x v="0"/>
    <n v="62"/>
    <n v="-0.62581107159856075"/>
    <b v="0"/>
    <n v="1.4181164183280413"/>
    <b v="0"/>
    <n v="150000"/>
    <x v="0"/>
    <n v="62"/>
  </r>
  <r>
    <n v="4322"/>
    <s v="MUJER"/>
    <n v="1155329"/>
    <s v="PENSIONADOS EN SU PROPIO SISTEMA"/>
    <s v="SECTOR PUBLICO"/>
    <s v="SI"/>
    <s v="NO"/>
    <x v="0"/>
    <n v="68"/>
    <n v="0.61380175507264667"/>
    <b v="0"/>
    <n v="1.8415683987908662"/>
    <b v="0"/>
    <n v="1155329"/>
    <x v="1"/>
    <n v="68"/>
  </r>
  <r>
    <n v="4323"/>
    <s v="HOMBRE"/>
    <n v="339164.9"/>
    <s v="ASALARIADO"/>
    <s v="SECTOR PRIVADO"/>
    <s v="SI"/>
    <s v="NO"/>
    <x v="0"/>
    <n v="49"/>
    <n v="-0.3925628151611395"/>
    <b v="0"/>
    <n v="0.50063712732525367"/>
    <b v="0"/>
    <n v="339164.9"/>
    <x v="0"/>
    <n v="49"/>
  </r>
  <r>
    <n v="4324"/>
    <s v="HOMBRE"/>
    <n v="690000"/>
    <s v="ASALARIADO"/>
    <s v="SECTOR PRIVADO"/>
    <s v="SI"/>
    <s v="NO"/>
    <x v="0"/>
    <n v="24"/>
    <n v="4.0031579317161337E-2"/>
    <b v="0"/>
    <n v="-1.263746124603184"/>
    <b v="0"/>
    <n v="690000"/>
    <x v="0"/>
    <n v="24"/>
  </r>
  <r>
    <n v="4325"/>
    <s v="MUJER"/>
    <n v="506617.9"/>
    <s v="ASALARIADO"/>
    <s v="SECTOR PUBLICO"/>
    <s v="SI"/>
    <s v="NO"/>
    <x v="0"/>
    <n v="41"/>
    <n v="-0.1860862421541202"/>
    <b v="0"/>
    <n v="-6.3965513291846368E-2"/>
    <b v="0"/>
    <n v="506617.9"/>
    <x v="0"/>
    <n v="41"/>
  </r>
  <r>
    <n v="4326"/>
    <s v="MUJER"/>
    <n v="443270"/>
    <s v="ASALARIADO"/>
    <s v="SECTOR PRIVADO"/>
    <s v="SI"/>
    <s v="NO"/>
    <x v="0"/>
    <n v="43"/>
    <n v="-0.26419686005401666"/>
    <b v="0"/>
    <n v="7.7185146862428639E-2"/>
    <b v="0"/>
    <n v="443270"/>
    <x v="0"/>
    <n v="43"/>
  </r>
  <r>
    <n v="4327"/>
    <s v="HOMBRE"/>
    <n v="963090"/>
    <s v="ASALARIADO"/>
    <s v="SECTOR PUBLICO"/>
    <s v="SI"/>
    <s v="NO"/>
    <x v="0"/>
    <n v="50"/>
    <n v="0.37676300438859567"/>
    <b v="0"/>
    <n v="0.57121245740239113"/>
    <b v="0"/>
    <n v="963090"/>
    <x v="0"/>
    <n v="50"/>
  </r>
  <r>
    <n v="4328"/>
    <s v="MUJER"/>
    <n v="512500"/>
    <s v="ASALARIADO"/>
    <s v="SECTOR PRIVADO"/>
    <s v="SI"/>
    <s v="NO"/>
    <x v="0"/>
    <n v="25"/>
    <n v="-0.17883336612272879"/>
    <b v="0"/>
    <n v="-1.1931707945260464"/>
    <b v="0"/>
    <n v="512500"/>
    <x v="0"/>
    <n v="25"/>
  </r>
  <r>
    <n v="4329"/>
    <s v="HOMBRE"/>
    <n v="2100000"/>
    <s v="ASALARIADO"/>
    <s v="SECTOR PRIVADO"/>
    <s v="SI"/>
    <s v="NO"/>
    <x v="0"/>
    <n v="32"/>
    <n v="1.7786207233748801"/>
    <b v="0"/>
    <n v="-0.69914348398608395"/>
    <b v="0"/>
    <n v="2100000"/>
    <x v="0"/>
    <n v="32"/>
  </r>
  <r>
    <n v="4330"/>
    <s v="HOMBRE"/>
    <n v="452438"/>
    <s v="TRABAJADOR INDEPENDIENTE"/>
    <s v="SECTOR PRIVADO"/>
    <s v="SI"/>
    <s v="NO"/>
    <x v="0"/>
    <n v="63"/>
    <n v="-0.25289233149180307"/>
    <b v="0"/>
    <n v="1.4886917484051787"/>
    <b v="0"/>
    <n v="452438"/>
    <x v="3"/>
    <n v="63"/>
  </r>
  <r>
    <n v="4331"/>
    <s v="HOMBRE"/>
    <n v="2190092.7000000002"/>
    <s v="ASALARIADO"/>
    <s v="SECTOR PUBLICO"/>
    <s v="SI"/>
    <s v="NO"/>
    <x v="0"/>
    <n v="42"/>
    <n v="1.889708801515908"/>
    <b v="0"/>
    <n v="6.6098167852911317E-3"/>
    <b v="0"/>
    <n v="2190092.7000000002"/>
    <x v="0"/>
    <n v="42"/>
  </r>
  <r>
    <n v="4332"/>
    <s v="HOMBRE"/>
    <n v="772533.23"/>
    <s v="ASALARIADO"/>
    <s v="SECTOR PRIVADO"/>
    <s v="SI"/>
    <s v="NO"/>
    <x v="0"/>
    <n v="48"/>
    <n v="0.1417985138576002"/>
    <b v="0"/>
    <n v="0.43006179724811616"/>
    <b v="0"/>
    <n v="772533.23"/>
    <x v="0"/>
    <n v="48"/>
  </r>
  <r>
    <n v="4333"/>
    <s v="HOMBRE"/>
    <n v="378261"/>
    <s v="PENSIONADOS EN SU PROPIO SISTEMA"/>
    <s v="SECTOR PUBLICO"/>
    <s v="SI"/>
    <s v="NO"/>
    <x v="0"/>
    <n v="21"/>
    <n v="-0.34435568393064664"/>
    <b v="0"/>
    <n v="-1.4754721148345964"/>
    <b v="0"/>
    <n v="378261"/>
    <x v="1"/>
    <n v="21"/>
  </r>
  <r>
    <n v="4334"/>
    <s v="MUJER"/>
    <n v="9437618.4600000009"/>
    <s v="ASALARIADO"/>
    <s v="SECTOR PRIVADO"/>
    <s v="SI"/>
    <s v="NO"/>
    <x v="0"/>
    <n v="37"/>
    <n v="10.826212069327731"/>
    <b v="1"/>
    <n v="-0.3462668336003964"/>
    <b v="0"/>
    <n v="9437618.4600000009"/>
    <x v="0"/>
    <n v="37"/>
  </r>
  <r>
    <n v="4335"/>
    <s v="HOMBRE"/>
    <n v="208220.83"/>
    <s v="ASALARIADO"/>
    <s v="SECTOR PRIVADO"/>
    <s v="SI"/>
    <s v="SI"/>
    <x v="0"/>
    <n v="54"/>
    <n v="-0.55402234606946155"/>
    <b v="0"/>
    <n v="0.85351377771094117"/>
    <b v="0"/>
    <n v="208220.83"/>
    <x v="0"/>
    <n v="54"/>
  </r>
  <r>
    <n v="4336"/>
    <s v="MUJER"/>
    <n v="423276.21"/>
    <s v="ASALARIADO"/>
    <s v="SECTOR PRIVADO"/>
    <s v="SI"/>
    <s v="NO"/>
    <x v="0"/>
    <n v="18"/>
    <n v="-0.28885004178633561"/>
    <b v="0"/>
    <n v="-1.687198105066009"/>
    <b v="0"/>
    <n v="423276.21"/>
    <x v="0"/>
    <n v="18"/>
  </r>
  <r>
    <n v="4337"/>
    <s v="MUJER"/>
    <n v="179230"/>
    <s v="ASALARIADO"/>
    <s v="SECTOR PRIVADO"/>
    <s v="SI"/>
    <s v="NO"/>
    <x v="0"/>
    <n v="43"/>
    <n v="-0.58976925551288195"/>
    <b v="0"/>
    <n v="7.7185146862428639E-2"/>
    <b v="0"/>
    <n v="179230"/>
    <x v="0"/>
    <n v="43"/>
  </r>
  <r>
    <n v="4338"/>
    <s v="MUJER"/>
    <n v="356455"/>
    <s v="TRABAJADOR INDEPENDIENTE"/>
    <s v="SECTOR PRIVADO"/>
    <s v="SI"/>
    <s v="NO"/>
    <x v="1"/>
    <n v="47"/>
    <n v="-0.3712433966081804"/>
    <b v="0"/>
    <n v="0.35948646717097865"/>
    <b v="0"/>
    <n v="356455"/>
    <x v="3"/>
    <n v="47"/>
  </r>
  <r>
    <n v="4339"/>
    <s v="MUJER"/>
    <n v="729260.25"/>
    <s v="ASALARIADO"/>
    <s v="SECTOR PRIVADO"/>
    <s v="SI"/>
    <s v="NO"/>
    <x v="0"/>
    <n v="28"/>
    <n v="8.8441114383113154E-2"/>
    <b v="0"/>
    <n v="-0.98144480429463388"/>
    <b v="0"/>
    <n v="729260.25"/>
    <x v="0"/>
    <n v="28"/>
  </r>
  <r>
    <n v="4340"/>
    <s v="HOMBRE"/>
    <n v="514804"/>
    <s v="TRABAJADOR INDEPENDIENTE"/>
    <s v="SECTOR PRIVADO"/>
    <s v="SI"/>
    <s v="SI"/>
    <x v="1"/>
    <n v="34"/>
    <n v="-0.17599243747882171"/>
    <b v="0"/>
    <n v="-0.55799282383180893"/>
    <b v="0"/>
    <n v="514804"/>
    <x v="3"/>
    <n v="34"/>
  </r>
  <r>
    <n v="4341"/>
    <s v="HOMBRE"/>
    <n v="460000"/>
    <s v="ASALARIADO"/>
    <s v="SECTOR PRIVADO"/>
    <s v="SI"/>
    <s v="NO"/>
    <x v="1"/>
    <n v="25"/>
    <n v="-0.24356806829509067"/>
    <b v="0"/>
    <n v="-1.1931707945260464"/>
    <b v="0"/>
    <n v="460000"/>
    <x v="0"/>
    <n v="25"/>
  </r>
  <r>
    <n v="4342"/>
    <s v="HOMBRE"/>
    <n v="2012772"/>
    <s v="ASALARIADO"/>
    <s v="SECTOR PUBLICO"/>
    <s v="SI"/>
    <s v="NO"/>
    <x v="0"/>
    <n v="43"/>
    <n v="1.6710649404969606"/>
    <b v="0"/>
    <n v="7.7185146862428639E-2"/>
    <b v="0"/>
    <n v="2012772"/>
    <x v="0"/>
    <n v="43"/>
  </r>
  <r>
    <n v="4343"/>
    <s v="MUJER"/>
    <n v="504535"/>
    <s v="ASALARIADO"/>
    <s v="SECTOR PRIVADO"/>
    <s v="SI"/>
    <s v="NO"/>
    <x v="0"/>
    <n v="59"/>
    <n v="-0.1886545452237357"/>
    <b v="0"/>
    <n v="1.2063904280966287"/>
    <b v="0"/>
    <n v="504535"/>
    <x v="0"/>
    <n v="59"/>
  </r>
  <r>
    <n v="4344"/>
    <s v="MUJER"/>
    <n v="900088.68"/>
    <s v="ASALARIADO"/>
    <s v="SECTOR PUBLICO"/>
    <s v="SI"/>
    <s v="NO"/>
    <x v="0"/>
    <n v="62"/>
    <n v="0.29907973416639261"/>
    <b v="0"/>
    <n v="1.4181164183280413"/>
    <b v="0"/>
    <n v="900088.68"/>
    <x v="0"/>
    <n v="62"/>
  </r>
  <r>
    <n v="4345"/>
    <s v="HOMBRE"/>
    <n v="430000"/>
    <s v="ASALARIADO"/>
    <s v="SECTOR PRIVADO"/>
    <s v="SI"/>
    <s v="NO"/>
    <x v="0"/>
    <n v="21"/>
    <n v="-0.28055932667929745"/>
    <b v="0"/>
    <n v="-1.4754721148345964"/>
    <b v="0"/>
    <n v="430000"/>
    <x v="0"/>
    <n v="21"/>
  </r>
  <r>
    <n v="4346"/>
    <s v="MUJER"/>
    <n v="314416.67"/>
    <s v="ASALARIADO"/>
    <s v="SECTOR PRIVADO"/>
    <s v="SI"/>
    <s v="NO"/>
    <x v="0"/>
    <n v="21"/>
    <n v="-0.42307842084386549"/>
    <b v="0"/>
    <n v="-1.4754721148345964"/>
    <b v="0"/>
    <n v="314416.67"/>
    <x v="0"/>
    <n v="21"/>
  </r>
  <r>
    <n v="4347"/>
    <s v="HOMBRE"/>
    <n v="3057059.8"/>
    <s v="ASALARIADO"/>
    <s v="SECTOR PUBLICO"/>
    <s v="SI"/>
    <s v="NO"/>
    <x v="0"/>
    <n v="46"/>
    <n v="2.9587156017394554"/>
    <b v="1"/>
    <n v="0.28891113709384114"/>
    <b v="0"/>
    <n v="3057059.8"/>
    <x v="0"/>
    <n v="46"/>
  </r>
  <r>
    <n v="4348"/>
    <s v="HOMBRE"/>
    <n v="364892"/>
    <s v="ASALARIADO"/>
    <s v="SECTOR PUBLICO"/>
    <s v="SI"/>
    <s v="NO"/>
    <x v="0"/>
    <n v="55"/>
    <n v="-0.36084022170859531"/>
    <b v="0"/>
    <n v="0.92408910778807873"/>
    <b v="0"/>
    <n v="364892"/>
    <x v="0"/>
    <n v="55"/>
  </r>
  <r>
    <n v="4349"/>
    <s v="HOMBRE"/>
    <n v="138475"/>
    <s v="ASALARIADO"/>
    <s v="SECTOR PRIVADO"/>
    <s v="SI"/>
    <s v="SI"/>
    <x v="0"/>
    <n v="21"/>
    <n v="-0.64002188002782689"/>
    <b v="0"/>
    <n v="-1.4754721148345964"/>
    <b v="0"/>
    <n v="138475"/>
    <x v="0"/>
    <n v="21"/>
  </r>
  <r>
    <n v="4350"/>
    <s v="HOMBRE"/>
    <n v="687800"/>
    <s v="ASALARIADO"/>
    <s v="SECTOR PRIVADO"/>
    <s v="SI"/>
    <s v="NO"/>
    <x v="0"/>
    <n v="57"/>
    <n v="3.7318887035652844E-2"/>
    <b v="0"/>
    <n v="1.0652397679423538"/>
    <b v="0"/>
    <n v="687800"/>
    <x v="0"/>
    <n v="57"/>
  </r>
  <r>
    <n v="4351"/>
    <s v="HOMBRE"/>
    <n v="728392"/>
    <s v="ASALARIADO"/>
    <s v="SECTOR PRIVADO"/>
    <s v="SI"/>
    <s v="NO"/>
    <x v="0"/>
    <n v="53"/>
    <n v="8.7370525713376904E-2"/>
    <b v="0"/>
    <n v="0.78293844763380371"/>
    <b v="0"/>
    <n v="728392"/>
    <x v="0"/>
    <n v="53"/>
  </r>
  <r>
    <n v="4352"/>
    <s v="MUJER"/>
    <n v="2922222.6"/>
    <s v="ASALARIADO"/>
    <s v="SECTOR PUBLICO"/>
    <s v="SI"/>
    <s v="NO"/>
    <x v="0"/>
    <n v="57"/>
    <n v="2.792455678239357"/>
    <b v="1"/>
    <n v="1.0652397679423538"/>
    <b v="0"/>
    <n v="2922222.6"/>
    <x v="0"/>
    <n v="57"/>
  </r>
  <r>
    <n v="4353"/>
    <s v="HOMBRE"/>
    <n v="451422"/>
    <s v="ASALARIADO"/>
    <s v="SECTOR PRIVADO"/>
    <s v="SI"/>
    <s v="NO"/>
    <x v="0"/>
    <n v="48"/>
    <n v="-0.25414510210908153"/>
    <b v="0"/>
    <n v="0.43006179724811616"/>
    <b v="0"/>
    <n v="451422"/>
    <x v="0"/>
    <n v="48"/>
  </r>
  <r>
    <n v="4354"/>
    <s v="MUJER"/>
    <n v="381331"/>
    <s v="ASALARIADO"/>
    <s v="SECTOR PRIVADO"/>
    <s v="SI"/>
    <s v="SI"/>
    <x v="0"/>
    <n v="33"/>
    <n v="-0.3405702451559961"/>
    <b v="0"/>
    <n v="-0.62856815390894638"/>
    <b v="0"/>
    <n v="381331"/>
    <x v="0"/>
    <n v="33"/>
  </r>
  <r>
    <n v="4355"/>
    <s v="MUJER"/>
    <n v="369600"/>
    <s v="ASALARIADO"/>
    <s v="SECTOR PRIVADO"/>
    <s v="SI"/>
    <s v="NO"/>
    <x v="0"/>
    <n v="32"/>
    <n v="-0.3550350602261671"/>
    <b v="0"/>
    <n v="-0.69914348398608395"/>
    <b v="0"/>
    <n v="369600"/>
    <x v="0"/>
    <n v="32"/>
  </r>
  <r>
    <n v="4356"/>
    <s v="MUJER"/>
    <n v="587278"/>
    <s v="PENSIONADOS EN SU PROPIO SISTEMA"/>
    <s v="SECTOR PUBLICO"/>
    <s v="SI"/>
    <s v="NO"/>
    <x v="0"/>
    <n v="68"/>
    <n v="-8.6628955474254976E-2"/>
    <b v="0"/>
    <n v="1.8415683987908662"/>
    <b v="0"/>
    <n v="587278"/>
    <x v="1"/>
    <n v="68"/>
  </r>
  <r>
    <n v="4357"/>
    <s v="HOMBRE"/>
    <n v="585255"/>
    <s v="ASALARIADO"/>
    <s v="SECTOR PRIVADO"/>
    <s v="SI"/>
    <s v="NO"/>
    <x v="0"/>
    <n v="27"/>
    <n v="-8.9123399331296649E-2"/>
    <b v="0"/>
    <n v="-1.0520201343717714"/>
    <b v="0"/>
    <n v="585255"/>
    <x v="0"/>
    <n v="27"/>
  </r>
  <r>
    <n v="4358"/>
    <s v="HOMBRE"/>
    <n v="301948"/>
    <s v="CONVENIOS ESPECIALES DE TRABAJADORES INDEPENDIENTES"/>
    <s v="SECTOR PRIVADO"/>
    <s v="SI"/>
    <s v="NO"/>
    <x v="0"/>
    <n v="63"/>
    <n v="-0.4384528139664457"/>
    <b v="0"/>
    <n v="1.4886917484051787"/>
    <b v="0"/>
    <n v="301948"/>
    <x v="4"/>
    <n v="63"/>
  </r>
  <r>
    <n v="4359"/>
    <s v="HOMBRE"/>
    <n v="1100000"/>
    <s v="ASALARIADO"/>
    <s v="SECTOR PRIVADO"/>
    <s v="SI"/>
    <s v="NO"/>
    <x v="0"/>
    <n v="34"/>
    <n v="0.54557877723465409"/>
    <b v="0"/>
    <n v="-0.55799282383180893"/>
    <b v="0"/>
    <n v="1100000"/>
    <x v="0"/>
    <n v="34"/>
  </r>
  <r>
    <n v="4360"/>
    <s v="MUJER"/>
    <n v="297046"/>
    <s v="ASEGURADO VOLUNTARIO"/>
    <s v="SECTOR PRIVADO"/>
    <s v="SI"/>
    <s v="NO"/>
    <x v="1"/>
    <n v="24"/>
    <n v="-0.44449718558642509"/>
    <b v="0"/>
    <n v="-1.263746124603184"/>
    <b v="0"/>
    <n v="297046"/>
    <x v="2"/>
    <n v="24"/>
  </r>
  <r>
    <n v="4361"/>
    <s v="MUJER"/>
    <n v="380000"/>
    <s v="ASALARIADO"/>
    <s v="SECTOR PRIVADO"/>
    <s v="SI"/>
    <s v="NO"/>
    <x v="1"/>
    <n v="44"/>
    <n v="-0.34221142398630877"/>
    <b v="0"/>
    <n v="0.14776047693956615"/>
    <b v="0"/>
    <n v="380000"/>
    <x v="0"/>
    <n v="44"/>
  </r>
  <r>
    <n v="4362"/>
    <s v="HOMBRE"/>
    <n v="297046"/>
    <s v="TRABAJADOR INDEPENDIENTE"/>
    <s v="SECTOR PRIVADO"/>
    <s v="SI"/>
    <s v="NO"/>
    <x v="1"/>
    <n v="25"/>
    <n v="-0.44449718558642509"/>
    <b v="0"/>
    <n v="-1.1931707945260464"/>
    <b v="0"/>
    <n v="297046"/>
    <x v="3"/>
    <n v="25"/>
  </r>
  <r>
    <n v="4363"/>
    <s v="MUJER"/>
    <n v="1277622"/>
    <s v="ASALARIADO"/>
    <s v="SECTOR PUBLICO"/>
    <s v="SI"/>
    <s v="NO"/>
    <x v="1"/>
    <n v="48"/>
    <n v="0.76459415379197326"/>
    <b v="0"/>
    <n v="0.43006179724811616"/>
    <b v="0"/>
    <n v="1277622"/>
    <x v="0"/>
    <n v="48"/>
  </r>
  <r>
    <n v="4364"/>
    <s v="HOMBRE"/>
    <n v="450000"/>
    <s v="ASALARIADO"/>
    <s v="SECTOR PRIVADO"/>
    <s v="SI"/>
    <s v="NO"/>
    <x v="1"/>
    <n v="28"/>
    <n v="-0.25589848775649293"/>
    <b v="0"/>
    <n v="-0.98144480429463388"/>
    <b v="0"/>
    <n v="450000"/>
    <x v="0"/>
    <n v="28"/>
  </r>
  <r>
    <n v="4365"/>
    <s v="HOMBRE"/>
    <n v="300018"/>
    <s v="ASEGURADO VOLUNTARIO"/>
    <s v="SECTOR PRIVADO"/>
    <s v="SI"/>
    <s v="NO"/>
    <x v="1"/>
    <n v="90"/>
    <n v="-0.44083258492249633"/>
    <b v="0"/>
    <n v="3.3942256604878915"/>
    <b v="1"/>
    <n v="300018"/>
    <x v="2"/>
    <n v="90"/>
  </r>
  <r>
    <n v="4366"/>
    <s v="HOMBRE"/>
    <n v="969375"/>
    <s v="ASALARIADO"/>
    <s v="SECTOR PRIVADO"/>
    <s v="SI"/>
    <s v="SI"/>
    <x v="0"/>
    <n v="53"/>
    <n v="0.38451267302008701"/>
    <b v="0"/>
    <n v="0.78293844763380371"/>
    <b v="0"/>
    <n v="969375"/>
    <x v="0"/>
    <n v="53"/>
  </r>
  <r>
    <n v="4367"/>
    <s v="MUJER"/>
    <n v="1464318"/>
    <s v="ASALARIADO"/>
    <s v="SECTOR PUBLICO"/>
    <s v="SI"/>
    <s v="NO"/>
    <x v="0"/>
    <n v="55"/>
    <n v="0.99479815296856899"/>
    <b v="0"/>
    <n v="0.92408910778807873"/>
    <b v="0"/>
    <n v="1464318"/>
    <x v="0"/>
    <n v="55"/>
  </r>
  <r>
    <n v="4368"/>
    <s v="HOMBRE"/>
    <n v="127335.61"/>
    <s v="PENSIONADOS EN SU PROPIO SISTEMA"/>
    <s v="SECTOR PUBLICO"/>
    <s v="SI"/>
    <s v="NO"/>
    <x v="0"/>
    <n v="70"/>
    <n v="-0.65375721515224183"/>
    <b v="0"/>
    <n v="1.9827190589451413"/>
    <b v="1"/>
    <n v="127335.61"/>
    <x v="1"/>
    <n v="70"/>
  </r>
  <r>
    <n v="4369"/>
    <s v="MUJER"/>
    <n v="355899.18"/>
    <s v="PENSIONADOS EN SU PROPIO SISTEMA"/>
    <s v="SECTOR PUBLICO"/>
    <s v="SI"/>
    <s v="NO"/>
    <x v="0"/>
    <n v="17"/>
    <n v="-0.37192874598268405"/>
    <b v="0"/>
    <n v="-1.7577734351431464"/>
    <b v="0"/>
    <n v="355899.18"/>
    <x v="1"/>
    <n v="17"/>
  </r>
  <r>
    <n v="4370"/>
    <s v="HOMBRE"/>
    <n v="760293.64"/>
    <s v="ASALARIADO"/>
    <s v="SECTOR PRIVADO"/>
    <s v="SI"/>
    <s v="SI"/>
    <x v="0"/>
    <n v="57"/>
    <n v="0.1267065859840418"/>
    <b v="0"/>
    <n v="1.0652397679423538"/>
    <b v="0"/>
    <n v="760293.64"/>
    <x v="0"/>
    <n v="57"/>
  </r>
  <r>
    <n v="4371"/>
    <s v="MUJER"/>
    <n v="902500"/>
    <s v="ASALARIADO"/>
    <s v="SECTOR PRIVADO"/>
    <s v="SI"/>
    <s v="NO"/>
    <x v="0"/>
    <n v="27"/>
    <n v="0.30205299287195941"/>
    <b v="0"/>
    <n v="-1.0520201343717714"/>
    <b v="0"/>
    <n v="902500"/>
    <x v="0"/>
    <n v="27"/>
  </r>
  <r>
    <n v="4372"/>
    <s v="MUJER"/>
    <n v="346500"/>
    <s v="ASALARIADO"/>
    <s v="SECTOR PRIVADO"/>
    <s v="SI"/>
    <s v="NO"/>
    <x v="0"/>
    <n v="45"/>
    <n v="-0.38351832918200635"/>
    <b v="0"/>
    <n v="0.21833580701670366"/>
    <b v="0"/>
    <n v="346500"/>
    <x v="0"/>
    <n v="45"/>
  </r>
  <r>
    <n v="4373"/>
    <s v="HOMBRE"/>
    <n v="343000"/>
    <s v="ASALARIADO"/>
    <s v="SECTOR PRIVADO"/>
    <s v="SI"/>
    <s v="NO"/>
    <x v="0"/>
    <n v="51"/>
    <n v="-0.38783397599349712"/>
    <b v="0"/>
    <n v="0.64178778747952869"/>
    <b v="0"/>
    <n v="343000"/>
    <x v="0"/>
    <n v="51"/>
  </r>
  <r>
    <n v="4374"/>
    <s v="HOMBRE"/>
    <n v="297502"/>
    <s v="TRABAJADOR INDEPENDIENTE"/>
    <s v="SECTOR PRIVADO"/>
    <s v="SI"/>
    <s v="NO"/>
    <x v="0"/>
    <n v="63"/>
    <n v="-0.44393491845898514"/>
    <b v="0"/>
    <n v="1.4886917484051787"/>
    <b v="0"/>
    <n v="297502"/>
    <x v="3"/>
    <n v="63"/>
  </r>
  <r>
    <n v="4375"/>
    <s v="MUJER"/>
    <n v="315617"/>
    <s v="ASEGURADO VOLUNTARIO"/>
    <s v="SECTOR PRIVADO"/>
    <s v="SI"/>
    <s v="SI"/>
    <x v="0"/>
    <n v="60"/>
    <n v="-0.42159836360465497"/>
    <b v="0"/>
    <n v="1.2769657581737661"/>
    <b v="0"/>
    <n v="315617"/>
    <x v="2"/>
    <n v="60"/>
  </r>
  <r>
    <n v="4376"/>
    <s v="HOMBRE"/>
    <n v="100000"/>
    <s v="ASALARIADO"/>
    <s v="SECTOR PRIVADO"/>
    <s v="SI"/>
    <s v="NO"/>
    <x v="1"/>
    <n v="37"/>
    <n v="-0.68746316890557213"/>
    <b v="0"/>
    <n v="-0.3462668336003964"/>
    <b v="0"/>
    <n v="100000"/>
    <x v="0"/>
    <n v="37"/>
  </r>
  <r>
    <n v="4377"/>
    <s v="HOMBRE"/>
    <n v="100000"/>
    <s v="ASALARIADO"/>
    <s v="SECTOR PRIVADO"/>
    <s v="SI"/>
    <s v="SI"/>
    <x v="1"/>
    <n v="36"/>
    <n v="-0.68746316890557213"/>
    <b v="0"/>
    <n v="-0.41684216367753391"/>
    <b v="0"/>
    <n v="100000"/>
    <x v="0"/>
    <n v="36"/>
  </r>
  <r>
    <n v="4378"/>
    <s v="MUJER"/>
    <n v="292533.03999999998"/>
    <s v="ASALARIADO"/>
    <s v="SECTOR PUBLICO"/>
    <s v="SI"/>
    <s v="NO"/>
    <x v="0"/>
    <n v="25"/>
    <n v="-0.45006185456767811"/>
    <b v="0"/>
    <n v="-1.1931707945260464"/>
    <b v="0"/>
    <n v="292533.03999999998"/>
    <x v="0"/>
    <n v="25"/>
  </r>
  <r>
    <n v="4379"/>
    <s v="MUJER"/>
    <n v="297046"/>
    <s v="ASEGURADO VOLUNTARIO"/>
    <s v="SECTOR PRIVADO"/>
    <s v="SI"/>
    <s v="NO"/>
    <x v="0"/>
    <n v="55"/>
    <n v="-0.44449718558642509"/>
    <b v="0"/>
    <n v="0.92408910778807873"/>
    <b v="0"/>
    <n v="297046"/>
    <x v="2"/>
    <n v="55"/>
  </r>
  <r>
    <n v="4380"/>
    <s v="HOMBRE"/>
    <n v="382136"/>
    <s v="TRABAJADOR INDEPENDIENTE"/>
    <s v="SECTOR PRIVADO"/>
    <s v="SI"/>
    <s v="NO"/>
    <x v="1"/>
    <n v="63"/>
    <n v="-0.33957764638935323"/>
    <b v="0"/>
    <n v="1.4886917484051787"/>
    <b v="0"/>
    <n v="382136"/>
    <x v="3"/>
    <n v="63"/>
  </r>
  <r>
    <n v="4381"/>
    <s v="HOMBRE"/>
    <n v="48857.39"/>
    <s v="ASALARIADO"/>
    <s v="SECTOR PRIVADO"/>
    <s v="SI"/>
    <s v="NO"/>
    <x v="0"/>
    <n v="41"/>
    <n v="-0.7505241522706626"/>
    <b v="0"/>
    <n v="-6.3965513291846368E-2"/>
    <b v="0"/>
    <n v="48857.39"/>
    <x v="0"/>
    <n v="41"/>
  </r>
  <r>
    <n v="4382"/>
    <s v="MUJER"/>
    <n v="550000"/>
    <s v="ASALARIADO"/>
    <s v="SECTOR PRIVADO"/>
    <s v="SI"/>
    <s v="NO"/>
    <x v="0"/>
    <n v="27"/>
    <n v="-0.13259429314247032"/>
    <b v="0"/>
    <n v="-1.0520201343717714"/>
    <b v="0"/>
    <n v="550000"/>
    <x v="0"/>
    <n v="27"/>
  </r>
  <r>
    <n v="4383"/>
    <s v="MUJER"/>
    <n v="1843614"/>
    <s v="ASALARIADO"/>
    <s v="SECTOR PUBLICO"/>
    <s v="SI"/>
    <s v="NO"/>
    <x v="0"/>
    <n v="59"/>
    <n v="1.4624860309717722"/>
    <b v="0"/>
    <n v="1.2063904280966287"/>
    <b v="0"/>
    <n v="1843614"/>
    <x v="0"/>
    <n v="59"/>
  </r>
  <r>
    <n v="4384"/>
    <s v="HOMBRE"/>
    <n v="547158"/>
    <s v="ASALARIADO"/>
    <s v="SECTOR PUBLICO"/>
    <s v="SI"/>
    <s v="NO"/>
    <x v="1"/>
    <n v="22"/>
    <n v="-0.13609859835340085"/>
    <b v="0"/>
    <n v="-1.4048967847574589"/>
    <b v="0"/>
    <n v="547158"/>
    <x v="0"/>
    <n v="22"/>
  </r>
  <r>
    <n v="4385"/>
    <s v="MUJER"/>
    <n v="1482847"/>
    <s v="ASALARIADO"/>
    <s v="SECTOR PUBLICO"/>
    <s v="SI"/>
    <s v="NO"/>
    <x v="1"/>
    <n v="29"/>
    <n v="1.0176451871886012"/>
    <b v="0"/>
    <n v="-0.91086947421749642"/>
    <b v="0"/>
    <n v="1482847"/>
    <x v="0"/>
    <n v="29"/>
  </r>
  <r>
    <n v="4386"/>
    <s v="MUJER"/>
    <n v="927503.14"/>
    <s v="ASALARIADO"/>
    <s v="SECTOR PRIVADO"/>
    <s v="SI"/>
    <s v="NO"/>
    <x v="0"/>
    <n v="50"/>
    <n v="0.33288291327717595"/>
    <b v="0"/>
    <n v="0.57121245740239113"/>
    <b v="0"/>
    <n v="927503.14"/>
    <x v="0"/>
    <n v="50"/>
  </r>
  <r>
    <n v="4387"/>
    <s v="HOMBRE"/>
    <n v="299647"/>
    <s v="TRABAJADOR INDEPENDIENTE"/>
    <s v="SECTOR PRIVADO"/>
    <s v="SI"/>
    <s v="NO"/>
    <x v="1"/>
    <n v="36"/>
    <n v="-0.44129004348451434"/>
    <b v="0"/>
    <n v="-0.41684216367753391"/>
    <b v="0"/>
    <n v="299647"/>
    <x v="3"/>
    <n v="36"/>
  </r>
  <r>
    <n v="4388"/>
    <s v="HOMBRE"/>
    <n v="967077"/>
    <s v="ASALARIADO"/>
    <s v="SECTOR PUBLICO"/>
    <s v="SI"/>
    <s v="NO"/>
    <x v="0"/>
    <n v="53"/>
    <n v="0.38167914262785679"/>
    <b v="0"/>
    <n v="0.78293844763380371"/>
    <b v="0"/>
    <n v="967077"/>
    <x v="0"/>
    <n v="53"/>
  </r>
  <r>
    <n v="4389"/>
    <s v="HOMBRE"/>
    <n v="326749"/>
    <s v="TRABAJADOR INDEPENDIENTE"/>
    <s v="SECTOR PRIVADO"/>
    <s v="SI"/>
    <s v="NO"/>
    <x v="1"/>
    <n v="54"/>
    <n v="-0.40787214066022193"/>
    <b v="0"/>
    <n v="0.85351377771094117"/>
    <b v="0"/>
    <n v="326749"/>
    <x v="3"/>
    <n v="54"/>
  </r>
  <r>
    <n v="4390"/>
    <s v="HOMBRE"/>
    <n v="5122871.99"/>
    <s v="ASALARIADO"/>
    <s v="SECTOR PUBLICO"/>
    <s v="SI"/>
    <s v="NO"/>
    <x v="0"/>
    <n v="47"/>
    <n v="5.505948684857259"/>
    <b v="1"/>
    <n v="0.35948646717097865"/>
    <b v="0"/>
    <n v="5122871.99"/>
    <x v="0"/>
    <n v="47"/>
  </r>
  <r>
    <n v="4391"/>
    <s v="MUJER"/>
    <n v="530434.05000000005"/>
    <s v="ASALARIADO"/>
    <s v="SECTOR PRIVADO"/>
    <s v="SI"/>
    <s v="NO"/>
    <x v="0"/>
    <n v="25"/>
    <n v="-0.15671993020855263"/>
    <b v="0"/>
    <n v="-1.1931707945260464"/>
    <b v="0"/>
    <n v="530434.05000000005"/>
    <x v="0"/>
    <n v="25"/>
  </r>
  <r>
    <n v="4392"/>
    <s v="HOMBRE"/>
    <n v="182182"/>
    <s v="ASALARIADO"/>
    <s v="SECTOR PRIVADO"/>
    <s v="SI"/>
    <s v="NO"/>
    <x v="0"/>
    <n v="26"/>
    <n v="-0.58612931568787596"/>
    <b v="0"/>
    <n v="-1.1225954644489089"/>
    <b v="0"/>
    <n v="182182"/>
    <x v="0"/>
    <n v="26"/>
  </r>
  <r>
    <n v="4393"/>
    <s v="HOMBRE"/>
    <n v="278030.99"/>
    <s v="CONVENIOS ESPECIALES DE TRABAJADORES INDEPENDIENTES"/>
    <s v="SECTOR PRIVADO"/>
    <s v="SI"/>
    <s v="NO"/>
    <x v="0"/>
    <n v="27"/>
    <n v="-0.46794349052270096"/>
    <b v="0"/>
    <n v="-1.0520201343717714"/>
    <b v="0"/>
    <n v="278030.99"/>
    <x v="4"/>
    <n v="27"/>
  </r>
  <r>
    <n v="4394"/>
    <s v="MUJER"/>
    <n v="302470"/>
    <s v="ASEGURADO VOLUNTARIO"/>
    <s v="SECTOR PRIVADO"/>
    <s v="SI"/>
    <s v="NO"/>
    <x v="0"/>
    <n v="54"/>
    <n v="-0.43780916607056047"/>
    <b v="0"/>
    <n v="0.85351377771094117"/>
    <b v="0"/>
    <n v="302470"/>
    <x v="2"/>
    <n v="54"/>
  </r>
  <r>
    <n v="4395"/>
    <s v="HOMBRE"/>
    <n v="347719.55"/>
    <s v="ASALARIADO"/>
    <s v="SECTOR PRIVADO"/>
    <s v="SI"/>
    <s v="NO"/>
    <x v="0"/>
    <n v="19"/>
    <n v="-0.38201457287659102"/>
    <b v="0"/>
    <n v="-1.6166227749888715"/>
    <b v="0"/>
    <n v="347719.55"/>
    <x v="0"/>
    <n v="19"/>
  </r>
  <r>
    <n v="4396"/>
    <s v="HOMBRE"/>
    <n v="312000"/>
    <s v="ASALARIADO"/>
    <s v="SECTOR PRIVADO"/>
    <s v="SI"/>
    <s v="NO"/>
    <x v="1"/>
    <n v="64"/>
    <n v="-0.42605827632384413"/>
    <b v="0"/>
    <n v="1.5592670784823162"/>
    <b v="0"/>
    <n v="312000"/>
    <x v="0"/>
    <n v="64"/>
  </r>
  <r>
    <n v="4397"/>
    <s v="HOMBRE"/>
    <n v="310124"/>
    <s v="TRABAJADOR INDEPENDIENTE"/>
    <s v="SECTOR PRIVADO"/>
    <s v="SI"/>
    <s v="NO"/>
    <x v="0"/>
    <n v="43"/>
    <n v="-0.42837146301480322"/>
    <b v="0"/>
    <n v="7.7185146862428639E-2"/>
    <b v="0"/>
    <n v="310124"/>
    <x v="3"/>
    <n v="43"/>
  </r>
  <r>
    <n v="4398"/>
    <s v="MUJER"/>
    <n v="297046"/>
    <s v="TRABAJADOR INDEPENDIENTE"/>
    <s v="SECTOR PRIVADO"/>
    <s v="SI"/>
    <s v="NO"/>
    <x v="0"/>
    <n v="27"/>
    <n v="-0.44449718558642509"/>
    <b v="0"/>
    <n v="-1.0520201343717714"/>
    <b v="0"/>
    <n v="297046"/>
    <x v="3"/>
    <n v="27"/>
  </r>
  <r>
    <n v="4399"/>
    <s v="HOMBRE"/>
    <n v="403776"/>
    <s v="ASALARIADO"/>
    <s v="SECTOR PRIVADO"/>
    <s v="SI"/>
    <s v="NO"/>
    <x v="0"/>
    <n v="23"/>
    <n v="-0.31289461867487872"/>
    <b v="0"/>
    <n v="-1.3343214546803215"/>
    <b v="0"/>
    <n v="403776"/>
    <x v="0"/>
    <n v="23"/>
  </r>
  <r>
    <n v="4400"/>
    <s v="MUJER"/>
    <n v="1101203"/>
    <s v="ASALARIADO"/>
    <s v="SECTOR PUBLICO"/>
    <s v="SI"/>
    <s v="NO"/>
    <x v="0"/>
    <n v="28"/>
    <n v="0.54706212669586074"/>
    <b v="0"/>
    <n v="-0.98144480429463388"/>
    <b v="0"/>
    <n v="1101203"/>
    <x v="0"/>
    <n v="28"/>
  </r>
  <r>
    <n v="4401"/>
    <s v="HOMBRE"/>
    <n v="615017.5"/>
    <s v="ASALARIADO"/>
    <s v="SECTOR PUBLICO"/>
    <s v="SI"/>
    <s v="NO"/>
    <x v="0"/>
    <n v="44"/>
    <n v="-5.242498840929817E-2"/>
    <b v="0"/>
    <n v="0.14776047693956615"/>
    <b v="0"/>
    <n v="615017.5"/>
    <x v="0"/>
    <n v="44"/>
  </r>
  <r>
    <n v="4402"/>
    <s v="MUJER"/>
    <n v="639148"/>
    <s v="ASEGURADO VOLUNTARIO"/>
    <s v="SECTOR PRIVADO"/>
    <s v="SI"/>
    <s v="SI"/>
    <x v="0"/>
    <n v="66"/>
    <n v="-2.267106972796144E-2"/>
    <b v="0"/>
    <n v="1.7004177386365913"/>
    <b v="0"/>
    <n v="639148"/>
    <x v="2"/>
    <n v="66"/>
  </r>
  <r>
    <n v="4403"/>
    <s v="HOMBRE"/>
    <n v="297046"/>
    <s v="ASEGURADO VOLUNTARIO"/>
    <s v="SECTOR PRIVADO"/>
    <s v="SI"/>
    <s v="SI"/>
    <x v="0"/>
    <n v="50"/>
    <n v="-0.44449718558642509"/>
    <b v="0"/>
    <n v="0.57121245740239113"/>
    <b v="0"/>
    <n v="297046"/>
    <x v="2"/>
    <n v="50"/>
  </r>
  <r>
    <n v="4404"/>
    <s v="MUJER"/>
    <n v="150000"/>
    <s v="ASALARIADO"/>
    <s v="SECTOR PRIVADO"/>
    <s v="SI"/>
    <s v="NO"/>
    <x v="0"/>
    <n v="32"/>
    <n v="-0.62581107159856075"/>
    <b v="0"/>
    <n v="-0.69914348398608395"/>
    <b v="0"/>
    <n v="150000"/>
    <x v="0"/>
    <n v="32"/>
  </r>
  <r>
    <n v="4405"/>
    <s v="HOMBRE"/>
    <n v="360960"/>
    <s v="ASALARIADO"/>
    <s v="SECTOR PRIVADO"/>
    <s v="SI"/>
    <s v="NO"/>
    <x v="0"/>
    <n v="38"/>
    <n v="-0.36568854264081868"/>
    <b v="0"/>
    <n v="-0.27569150352325889"/>
    <b v="0"/>
    <n v="360960"/>
    <x v="0"/>
    <n v="38"/>
  </r>
  <r>
    <n v="4406"/>
    <s v="MUJER"/>
    <n v="338629"/>
    <s v="TRABAJADOR INDEPENDIENTE"/>
    <s v="SECTOR PRIVADO"/>
    <s v="SI"/>
    <s v="NO"/>
    <x v="1"/>
    <n v="66"/>
    <n v="-0.39322360234007608"/>
    <b v="0"/>
    <n v="1.7004177386365913"/>
    <b v="0"/>
    <n v="338629"/>
    <x v="3"/>
    <n v="66"/>
  </r>
  <r>
    <n v="4407"/>
    <s v="HOMBRE"/>
    <n v="360000"/>
    <s v="ASALARIADO"/>
    <s v="SECTOR PRIVADO"/>
    <s v="SI"/>
    <s v="SI"/>
    <x v="0"/>
    <n v="32"/>
    <n v="-0.36687226290911329"/>
    <b v="0"/>
    <n v="-0.69914348398608395"/>
    <b v="0"/>
    <n v="360000"/>
    <x v="0"/>
    <n v="32"/>
  </r>
  <r>
    <n v="4408"/>
    <s v="HOMBRE"/>
    <n v="470000"/>
    <s v="ASALARIADO"/>
    <s v="SECTOR PRIVADO"/>
    <s v="SI"/>
    <s v="NO"/>
    <x v="0"/>
    <n v="52"/>
    <n v="-0.23123764883368841"/>
    <b v="0"/>
    <n v="0.71236311755666615"/>
    <b v="0"/>
    <n v="470000"/>
    <x v="0"/>
    <n v="52"/>
  </r>
  <r>
    <n v="4409"/>
    <s v="MUJER"/>
    <n v="418415"/>
    <s v="ASALARIADO"/>
    <s v="SECTOR PRIVADO"/>
    <s v="SI"/>
    <s v="NO"/>
    <x v="0"/>
    <n v="30"/>
    <n v="-0.29484411762533197"/>
    <b v="0"/>
    <n v="-0.84029414414035897"/>
    <b v="0"/>
    <n v="418415"/>
    <x v="0"/>
    <n v="30"/>
  </r>
  <r>
    <n v="4410"/>
    <s v="MUJER"/>
    <n v="430627.35"/>
    <s v="ASALARIADO"/>
    <s v="SECTOR PRIVADO"/>
    <s v="SI"/>
    <s v="NO"/>
    <x v="0"/>
    <n v="31"/>
    <n v="-0.2797857778143864"/>
    <b v="0"/>
    <n v="-0.7697188140632214"/>
    <b v="0"/>
    <n v="430627.35"/>
    <x v="0"/>
    <n v="31"/>
  </r>
  <r>
    <n v="4411"/>
    <s v="HOMBRE"/>
    <n v="325394.86"/>
    <s v="ASALARIADO"/>
    <s v="SECTOR PUBLICO"/>
    <s v="SI"/>
    <s v="NO"/>
    <x v="0"/>
    <n v="25"/>
    <n v="-0.40954185208116828"/>
    <b v="0"/>
    <n v="-1.1931707945260464"/>
    <b v="0"/>
    <n v="325394.86"/>
    <x v="0"/>
    <n v="25"/>
  </r>
  <r>
    <n v="4412"/>
    <s v="HOMBRE"/>
    <n v="332233.40000000002"/>
    <s v="ASALARIADO"/>
    <s v="SECTOR PRIVADO"/>
    <s v="SI"/>
    <s v="NO"/>
    <x v="0"/>
    <n v="30"/>
    <n v="-0.40110964541081046"/>
    <b v="0"/>
    <n v="-0.84029414414035897"/>
    <b v="0"/>
    <n v="332233.40000000002"/>
    <x v="0"/>
    <n v="30"/>
  </r>
  <r>
    <n v="4413"/>
    <s v="MUJER"/>
    <n v="377248.7"/>
    <s v="PENSIONADOS EN SU PROPIO SISTEMA"/>
    <s v="SECTOR PUBLICO"/>
    <s v="SI"/>
    <s v="NO"/>
    <x v="0"/>
    <n v="83"/>
    <n v="-0.34560389229272437"/>
    <b v="0"/>
    <n v="2.9001983499479289"/>
    <b v="1"/>
    <n v="377248.7"/>
    <x v="1"/>
    <n v="83"/>
  </r>
  <r>
    <n v="4414"/>
    <s v="MUJER"/>
    <n v="150000"/>
    <s v="ASALARIADO"/>
    <s v="SECTOR PRIVADO"/>
    <s v="SI"/>
    <s v="SI"/>
    <x v="0"/>
    <n v="40"/>
    <n v="-0.62581107159856075"/>
    <b v="0"/>
    <n v="-0.13454084336898386"/>
    <b v="0"/>
    <n v="150000"/>
    <x v="0"/>
    <n v="40"/>
  </r>
  <r>
    <n v="4415"/>
    <s v="HOMBRE"/>
    <n v="310544"/>
    <s v="TRABAJADOR INDEPENDIENTE"/>
    <s v="SECTOR PRIVADO"/>
    <s v="SI"/>
    <s v="SI"/>
    <x v="1"/>
    <n v="66"/>
    <n v="-0.4278535853974243"/>
    <b v="0"/>
    <n v="1.7004177386365913"/>
    <b v="0"/>
    <n v="310544"/>
    <x v="3"/>
    <n v="66"/>
  </r>
  <r>
    <n v="4416"/>
    <s v="HOMBRE"/>
    <n v="391000"/>
    <s v="ASALARIADO"/>
    <s v="SECTOR PRIVADO"/>
    <s v="SI"/>
    <s v="NO"/>
    <x v="0"/>
    <n v="36"/>
    <n v="-0.32864796257876627"/>
    <b v="0"/>
    <n v="-0.41684216367753391"/>
    <b v="0"/>
    <n v="391000"/>
    <x v="0"/>
    <n v="36"/>
  </r>
  <r>
    <n v="4417"/>
    <s v="HOMBRE"/>
    <n v="356455"/>
    <s v="TRABAJADOR INDEPENDIENTE"/>
    <s v="SECTOR PRIVADO"/>
    <s v="SI"/>
    <s v="NO"/>
    <x v="0"/>
    <n v="35"/>
    <n v="-0.3712433966081804"/>
    <b v="0"/>
    <n v="-0.48741749375467142"/>
    <b v="0"/>
    <n v="356455"/>
    <x v="3"/>
    <n v="35"/>
  </r>
  <r>
    <n v="4418"/>
    <s v="HOMBRE"/>
    <n v="639148"/>
    <s v="TRABAJADOR INDEPENDIENTE"/>
    <s v="SECTOR PRIVADO"/>
    <s v="SI"/>
    <s v="NO"/>
    <x v="1"/>
    <n v="65"/>
    <n v="-2.267106972796144E-2"/>
    <b v="0"/>
    <n v="1.6298424085594538"/>
    <b v="0"/>
    <n v="639148"/>
    <x v="3"/>
    <n v="65"/>
  </r>
  <r>
    <n v="4419"/>
    <s v="MUJER"/>
    <n v="53466"/>
    <s v="ASALARIADO"/>
    <s v="SECTOR PUBLICO"/>
    <s v="SI"/>
    <s v="NO"/>
    <x v="0"/>
    <n v="59"/>
    <n v="-0.74484154282726134"/>
    <b v="0"/>
    <n v="1.2063904280966287"/>
    <b v="0"/>
    <n v="53466"/>
    <x v="0"/>
    <n v="59"/>
  </r>
  <r>
    <n v="4420"/>
    <s v="HOMBRE"/>
    <n v="423038.54"/>
    <s v="ASALARIADO"/>
    <s v="SECTOR PRIVADO"/>
    <s v="SI"/>
    <s v="NO"/>
    <x v="0"/>
    <n v="32"/>
    <n v="-0.2891430988656748"/>
    <b v="0"/>
    <n v="-0.69914348398608395"/>
    <b v="0"/>
    <n v="423038.54"/>
    <x v="0"/>
    <n v="32"/>
  </r>
  <r>
    <n v="4421"/>
    <s v="HOMBRE"/>
    <n v="332063.19"/>
    <s v="ASALARIADO"/>
    <s v="SECTOR PRIVADO"/>
    <s v="SI"/>
    <s v="NO"/>
    <x v="0"/>
    <n v="22"/>
    <n v="-0.40131952148046302"/>
    <b v="0"/>
    <n v="-1.4048967847574589"/>
    <b v="0"/>
    <n v="332063.19"/>
    <x v="0"/>
    <n v="22"/>
  </r>
  <r>
    <n v="4422"/>
    <s v="HOMBRE"/>
    <n v="491465.63"/>
    <s v="ASALARIADO"/>
    <s v="SECTOR PRIVADO"/>
    <s v="SI"/>
    <s v="SI"/>
    <x v="0"/>
    <n v="26"/>
    <n v="-0.20476962664336237"/>
    <b v="0"/>
    <n v="-1.1225954644489089"/>
    <b v="0"/>
    <n v="491465.63"/>
    <x v="0"/>
    <n v="26"/>
  </r>
  <r>
    <n v="4423"/>
    <s v="HOMBRE"/>
    <n v="633433"/>
    <s v="TRABAJADOR INDEPENDIENTE"/>
    <s v="SECTOR PRIVADO"/>
    <s v="SI"/>
    <s v="NO"/>
    <x v="0"/>
    <n v="27"/>
    <n v="-2.9717904450152835E-2"/>
    <b v="0"/>
    <n v="-1.0520201343717714"/>
    <b v="0"/>
    <n v="633433"/>
    <x v="3"/>
    <n v="27"/>
  </r>
  <r>
    <n v="4424"/>
    <s v="MUJER"/>
    <n v="1021562"/>
    <s v="ASALARIADO"/>
    <s v="SECTOR PUBLICO"/>
    <s v="SI"/>
    <s v="NO"/>
    <x v="0"/>
    <n v="36"/>
    <n v="0.448861433063307"/>
    <b v="0"/>
    <n v="-0.41684216367753391"/>
    <b v="0"/>
    <n v="1021562"/>
    <x v="0"/>
    <n v="36"/>
  </r>
  <r>
    <n v="4425"/>
    <s v="HOMBRE"/>
    <n v="307850"/>
    <s v="ASALARIADO"/>
    <s v="SECTOR PRIVADO"/>
    <s v="SI"/>
    <s v="NO"/>
    <x v="0"/>
    <n v="41"/>
    <n v="-0.43117540040032609"/>
    <b v="0"/>
    <n v="-6.3965513291846368E-2"/>
    <b v="0"/>
    <n v="307850"/>
    <x v="0"/>
    <n v="41"/>
  </r>
  <r>
    <n v="4426"/>
    <s v="HOMBRE"/>
    <n v="337925.96"/>
    <s v="ASALARIADO"/>
    <s v="SECTOR PRIVADO"/>
    <s v="SI"/>
    <s v="NO"/>
    <x v="0"/>
    <n v="23"/>
    <n v="-0.39409048014989045"/>
    <b v="0"/>
    <n v="-1.3343214546803215"/>
    <b v="0"/>
    <n v="337925.96"/>
    <x v="0"/>
    <n v="23"/>
  </r>
  <r>
    <n v="4427"/>
    <s v="HOMBRE"/>
    <n v="884003.5"/>
    <s v="ASALARIADO"/>
    <s v="SECTOR PRIVADO"/>
    <s v="SI"/>
    <s v="NO"/>
    <x v="0"/>
    <n v="25"/>
    <n v="0.27924603251517671"/>
    <b v="0"/>
    <n v="-1.1931707945260464"/>
    <b v="0"/>
    <n v="884003.5"/>
    <x v="0"/>
    <n v="25"/>
  </r>
  <r>
    <n v="4428"/>
    <s v="HOMBRE"/>
    <n v="514062"/>
    <s v="TRABAJADOR INDEPENDIENTE"/>
    <s v="SECTOR PRIVADO"/>
    <s v="SI"/>
    <s v="NO"/>
    <x v="0"/>
    <n v="60"/>
    <n v="-0.17690735460285778"/>
    <b v="0"/>
    <n v="1.2769657581737661"/>
    <b v="0"/>
    <n v="514062"/>
    <x v="3"/>
    <n v="60"/>
  </r>
  <r>
    <n v="4429"/>
    <s v="HOMBRE"/>
    <n v="724000"/>
    <s v="ASALARIADO"/>
    <s v="SECTOR PRIVADO"/>
    <s v="SI"/>
    <s v="NO"/>
    <x v="0"/>
    <n v="29"/>
    <n v="8.1955005485929031E-2"/>
    <b v="0"/>
    <n v="-0.91086947421749642"/>
    <b v="0"/>
    <n v="724000"/>
    <x v="0"/>
    <n v="29"/>
  </r>
  <r>
    <n v="4430"/>
    <s v="HOMBRE"/>
    <n v="297045"/>
    <s v="TRABAJADOR INDEPENDIENTE"/>
    <s v="SECTOR PRIVADO"/>
    <s v="SI"/>
    <s v="NO"/>
    <x v="1"/>
    <n v="56"/>
    <n v="-0.44449841862837125"/>
    <b v="0"/>
    <n v="0.99466443786521619"/>
    <b v="0"/>
    <n v="297045"/>
    <x v="3"/>
    <n v="56"/>
  </r>
  <r>
    <n v="4431"/>
    <s v="HOMBRE"/>
    <n v="487739"/>
    <s v="TRABAJADOR INDEPENDIENTE"/>
    <s v="SECTOR PRIVADO"/>
    <s v="SI"/>
    <s v="NO"/>
    <x v="1"/>
    <n v="45"/>
    <n v="-0.20936471775110693"/>
    <b v="0"/>
    <n v="0.21833580701670366"/>
    <b v="0"/>
    <n v="487739"/>
    <x v="3"/>
    <n v="45"/>
  </r>
  <r>
    <n v="4432"/>
    <s v="HOMBRE"/>
    <n v="370609.6"/>
    <s v="ASALARIADO"/>
    <s v="SECTOR PRIVADO"/>
    <s v="SI"/>
    <s v="SI"/>
    <x v="0"/>
    <n v="59"/>
    <n v="-0.35379018107734395"/>
    <b v="0"/>
    <n v="1.2063904280966287"/>
    <b v="0"/>
    <n v="370609.6"/>
    <x v="0"/>
    <n v="59"/>
  </r>
  <r>
    <n v="4433"/>
    <s v="HOMBRE"/>
    <n v="287000"/>
    <s v="ASALARIADO"/>
    <s v="SECTOR PRIVADO"/>
    <s v="SI"/>
    <s v="NO"/>
    <x v="0"/>
    <n v="19"/>
    <n v="-0.45688432497734982"/>
    <b v="0"/>
    <n v="-1.6166227749888715"/>
    <b v="0"/>
    <n v="287000"/>
    <x v="0"/>
    <n v="19"/>
  </r>
  <r>
    <n v="4434"/>
    <s v="MUJER"/>
    <n v="501367.89"/>
    <s v="ASALARIADO"/>
    <s v="SECTOR PRIVADO"/>
    <s v="SI"/>
    <s v="NO"/>
    <x v="0"/>
    <n v="27"/>
    <n v="-0.19255972470177585"/>
    <b v="0"/>
    <n v="-1.0520201343717714"/>
    <b v="0"/>
    <n v="501367.89"/>
    <x v="0"/>
    <n v="27"/>
  </r>
  <r>
    <n v="4435"/>
    <s v="HOMBRE"/>
    <n v="644894.4"/>
    <s v="ASALARIADO"/>
    <s v="SECTOR PRIVADO"/>
    <s v="SI"/>
    <s v="NO"/>
    <x v="0"/>
    <n v="37"/>
    <n v="-1.5585517488661218E-2"/>
    <b v="0"/>
    <n v="-0.3462668336003964"/>
    <b v="0"/>
    <n v="644894.4"/>
    <x v="0"/>
    <n v="37"/>
  </r>
  <r>
    <n v="4436"/>
    <s v="MUJER"/>
    <n v="278030.99"/>
    <s v="CONVENIOS ESPECIALES DE TRABAJADORES INDEPENDIENTES"/>
    <s v="SECTOR PRIVADO"/>
    <s v="SI"/>
    <s v="NO"/>
    <x v="0"/>
    <n v="20"/>
    <n v="-0.46794349052270096"/>
    <b v="0"/>
    <n v="-1.5460474449117341"/>
    <b v="0"/>
    <n v="278030.99"/>
    <x v="4"/>
    <n v="20"/>
  </r>
  <r>
    <n v="4437"/>
    <s v="MUJER"/>
    <n v="327716"/>
    <s v="ASEGURADO VOLUNTARIO"/>
    <s v="SECTOR PRIVADO"/>
    <s v="SI"/>
    <s v="NO"/>
    <x v="0"/>
    <n v="61"/>
    <n v="-0.40667978909830432"/>
    <b v="0"/>
    <n v="1.3475410882509038"/>
    <b v="0"/>
    <n v="327716"/>
    <x v="2"/>
    <n v="61"/>
  </r>
  <r>
    <n v="4438"/>
    <s v="MUJER"/>
    <n v="1064074.55"/>
    <s v="ASALARIADO"/>
    <s v="SECTOR PRIVADO"/>
    <s v="SI"/>
    <s v="NO"/>
    <x v="0"/>
    <n v="21"/>
    <n v="0.50128119045069075"/>
    <b v="0"/>
    <n v="-1.4754721148345964"/>
    <b v="0"/>
    <n v="1064074.55"/>
    <x v="0"/>
    <n v="21"/>
  </r>
  <r>
    <n v="4439"/>
    <s v="HOMBRE"/>
    <n v="419207.05"/>
    <s v="ASALARIADO"/>
    <s v="SECTOR PRIVADO"/>
    <s v="SI"/>
    <s v="NO"/>
    <x v="0"/>
    <n v="48"/>
    <n v="-0.29386748675189162"/>
    <b v="0"/>
    <n v="0.43006179724811616"/>
    <b v="0"/>
    <n v="419207.05"/>
    <x v="0"/>
    <n v="48"/>
  </r>
  <r>
    <n v="4440"/>
    <s v="HOMBRE"/>
    <n v="1277200"/>
    <s v="ASALARIADO"/>
    <s v="SECTOR PRIVADO"/>
    <s v="SI"/>
    <s v="NO"/>
    <x v="0"/>
    <n v="24"/>
    <n v="0.76407381009070208"/>
    <b v="0"/>
    <n v="-1.263746124603184"/>
    <b v="0"/>
    <n v="1277200"/>
    <x v="0"/>
    <n v="24"/>
  </r>
  <r>
    <n v="4441"/>
    <s v="HOMBRE"/>
    <n v="1228919.8500000001"/>
    <s v="CONVENIOS ESPECIALES DE TRABAJADORES INDEPENDIENTES"/>
    <s v="SECTOR PRIVADO"/>
    <s v="SI"/>
    <s v="NO"/>
    <x v="0"/>
    <n v="53"/>
    <n v="0.70454235997476022"/>
    <b v="0"/>
    <n v="0.78293844763380371"/>
    <b v="0"/>
    <n v="1228919.8500000001"/>
    <x v="4"/>
    <n v="53"/>
  </r>
  <r>
    <n v="4442"/>
    <s v="HOMBRE"/>
    <n v="1446221.81"/>
    <s v="ASALARIADO"/>
    <s v="SECTOR PUBLICO"/>
    <s v="SI"/>
    <s v="NO"/>
    <x v="0"/>
    <n v="60"/>
    <n v="0.97248479163324575"/>
    <b v="0"/>
    <n v="1.2769657581737661"/>
    <b v="0"/>
    <n v="1446221.81"/>
    <x v="0"/>
    <n v="60"/>
  </r>
  <r>
    <n v="4443"/>
    <s v="HOMBRE"/>
    <n v="270900"/>
    <s v="ASALARIADO"/>
    <s v="SECTOR PRIVADO"/>
    <s v="SI"/>
    <s v="SI"/>
    <x v="0"/>
    <n v="43"/>
    <n v="-0.47673630031020742"/>
    <b v="0"/>
    <n v="7.7185146862428639E-2"/>
    <b v="0"/>
    <n v="270900"/>
    <x v="0"/>
    <n v="43"/>
  </r>
  <r>
    <n v="4444"/>
    <s v="HOMBRE"/>
    <n v="561517"/>
    <s v="ASALARIADO"/>
    <s v="SECTOR PUBLICO"/>
    <s v="SI"/>
    <s v="NO"/>
    <x v="0"/>
    <n v="42"/>
    <n v="-0.11839334904877334"/>
    <b v="0"/>
    <n v="6.6098167852911317E-3"/>
    <b v="0"/>
    <n v="561517"/>
    <x v="0"/>
    <n v="42"/>
  </r>
  <r>
    <n v="4445"/>
    <s v="HOMBRE"/>
    <n v="297046"/>
    <s v="TRABAJADOR INDEPENDIENTE"/>
    <s v="SECTOR PRIVADO"/>
    <s v="SI"/>
    <s v="NO"/>
    <x v="1"/>
    <n v="26"/>
    <n v="-0.44449718558642509"/>
    <b v="0"/>
    <n v="-1.1225954644489089"/>
    <b v="0"/>
    <n v="297046"/>
    <x v="3"/>
    <n v="26"/>
  </r>
  <r>
    <n v="4446"/>
    <s v="HOMBRE"/>
    <n v="278030"/>
    <s v="TRABAJADOR INDEPENDIENTE"/>
    <s v="SECTOR PRIVADO"/>
    <s v="SI"/>
    <s v="NO"/>
    <x v="0"/>
    <n v="29"/>
    <n v="-0.46794471123422759"/>
    <b v="0"/>
    <n v="-0.91086947421749642"/>
    <b v="0"/>
    <n v="278030"/>
    <x v="3"/>
    <n v="29"/>
  </r>
  <r>
    <n v="4447"/>
    <s v="HOMBRE"/>
    <n v="885877.44"/>
    <s v="ASALARIADO"/>
    <s v="SECTOR PRIVADO"/>
    <s v="SI"/>
    <s v="NO"/>
    <x v="0"/>
    <n v="31"/>
    <n v="0.28155667913972665"/>
    <b v="0"/>
    <n v="-0.7697188140632214"/>
    <b v="0"/>
    <n v="885877.44"/>
    <x v="0"/>
    <n v="31"/>
  </r>
  <r>
    <n v="4448"/>
    <s v="HOMBRE"/>
    <n v="597978"/>
    <s v="ASALARIADO"/>
    <s v="SECTOR PRIVADO"/>
    <s v="SI"/>
    <s v="NO"/>
    <x v="0"/>
    <n v="41"/>
    <n v="-7.3435406650554549E-2"/>
    <b v="0"/>
    <n v="-6.3965513291846368E-2"/>
    <b v="0"/>
    <n v="597978"/>
    <x v="0"/>
    <n v="41"/>
  </r>
  <r>
    <n v="4449"/>
    <s v="MUJER"/>
    <n v="322634"/>
    <s v="ASEGURADO VOLUNTARIO"/>
    <s v="SECTOR PRIVADO"/>
    <s v="SI"/>
    <s v="NO"/>
    <x v="0"/>
    <n v="79"/>
    <n v="-0.41294610826858896"/>
    <b v="0"/>
    <n v="2.6178970296393786"/>
    <b v="1"/>
    <n v="322634"/>
    <x v="2"/>
    <n v="79"/>
  </r>
  <r>
    <n v="4450"/>
    <s v="HOMBRE"/>
    <n v="680463.53"/>
    <s v="ASALARIADO"/>
    <s v="SECTOR PRIVADO"/>
    <s v="SI"/>
    <s v="NO"/>
    <x v="0"/>
    <n v="21"/>
    <n v="2.8272711789053492E-2"/>
    <b v="0"/>
    <n v="-1.4754721148345964"/>
    <b v="0"/>
    <n v="680463.53"/>
    <x v="0"/>
    <n v="21"/>
  </r>
  <r>
    <n v="4451"/>
    <s v="HOMBRE"/>
    <n v="358595.15"/>
    <s v="ASALARIADO"/>
    <s v="SECTOR PRIVADO"/>
    <s v="SI"/>
    <s v="NO"/>
    <x v="0"/>
    <n v="21"/>
    <n v="-0.36860450188714833"/>
    <b v="0"/>
    <n v="-1.4754721148345964"/>
    <b v="0"/>
    <n v="358595.15"/>
    <x v="0"/>
    <n v="21"/>
  </r>
  <r>
    <n v="4452"/>
    <s v="HOMBRE"/>
    <n v="358784.06"/>
    <s v="ASALARIADO"/>
    <s v="SECTOR PRIVADO"/>
    <s v="SI"/>
    <s v="SI"/>
    <x v="0"/>
    <n v="40"/>
    <n v="-0.36837156793310305"/>
    <b v="0"/>
    <n v="-0.13454084336898386"/>
    <b v="0"/>
    <n v="358784.06"/>
    <x v="0"/>
    <n v="40"/>
  </r>
  <r>
    <n v="4453"/>
    <s v="HOMBRE"/>
    <n v="639148"/>
    <s v="TRABAJADOR INDEPENDIENTE"/>
    <s v="SECTOR PRIVADO"/>
    <s v="SI"/>
    <s v="NO"/>
    <x v="1"/>
    <n v="40"/>
    <n v="-2.267106972796144E-2"/>
    <b v="0"/>
    <n v="-0.13454084336898386"/>
    <b v="0"/>
    <n v="639148"/>
    <x v="3"/>
    <n v="40"/>
  </r>
  <r>
    <n v="4454"/>
    <s v="MUJER"/>
    <n v="1428002.29"/>
    <s v="PENSIONADOS EN SU PROPIO SISTEMA"/>
    <s v="SECTOR PUBLICO"/>
    <s v="SI"/>
    <s v="NO"/>
    <x v="0"/>
    <n v="69"/>
    <n v="0.95001935923470493"/>
    <b v="0"/>
    <n v="1.9121437288680037"/>
    <b v="0"/>
    <n v="1428002.29"/>
    <x v="1"/>
    <n v="69"/>
  </r>
  <r>
    <n v="4455"/>
    <s v="HOMBRE"/>
    <n v="297719"/>
    <s v="ASEGURADO VOLUNTARIO"/>
    <s v="SECTOR PRIVADO"/>
    <s v="SI"/>
    <s v="NO"/>
    <x v="0"/>
    <n v="37"/>
    <n v="-0.44366734835667271"/>
    <b v="0"/>
    <n v="-0.3462668336003964"/>
    <b v="0"/>
    <n v="297719"/>
    <x v="2"/>
    <n v="37"/>
  </r>
  <r>
    <n v="4456"/>
    <s v="MUJER"/>
    <n v="1228568"/>
    <s v="ASALARIADO"/>
    <s v="SECTOR PUBLICO"/>
    <s v="SI"/>
    <s v="NO"/>
    <x v="0"/>
    <n v="44"/>
    <n v="0.70410851416601061"/>
    <b v="0"/>
    <n v="0.14776047693956615"/>
    <b v="0"/>
    <n v="1228568"/>
    <x v="0"/>
    <n v="44"/>
  </r>
  <r>
    <n v="4457"/>
    <s v="MUJER"/>
    <n v="764837.91"/>
    <s v="PENSIONADOS EN SU PROPIO SISTEMA"/>
    <s v="SECTOR PUBLICO"/>
    <s v="SI"/>
    <s v="NO"/>
    <x v="0"/>
    <n v="82"/>
    <n v="0.13230986150862847"/>
    <b v="0"/>
    <n v="2.8296230198707915"/>
    <b v="1"/>
    <n v="764837.91"/>
    <x v="1"/>
    <n v="82"/>
  </r>
  <r>
    <n v="4458"/>
    <s v="HOMBRE"/>
    <n v="647500"/>
    <s v="ASALARIADO"/>
    <s v="SECTOR PRIVADO"/>
    <s v="SI"/>
    <s v="NO"/>
    <x v="0"/>
    <n v="25"/>
    <n v="-1.2372703393798272E-2"/>
    <b v="0"/>
    <n v="-1.1931707945260464"/>
    <b v="0"/>
    <n v="647500"/>
    <x v="0"/>
    <n v="25"/>
  </r>
  <r>
    <n v="4459"/>
    <s v="HOMBRE"/>
    <n v="230000"/>
    <s v="ASALARIADO"/>
    <s v="SECTOR PRIVADO"/>
    <s v="SI"/>
    <s v="NO"/>
    <x v="1"/>
    <n v="53"/>
    <n v="-0.52716771590734268"/>
    <b v="0"/>
    <n v="0.78293844763380371"/>
    <b v="0"/>
    <n v="230000"/>
    <x v="0"/>
    <n v="53"/>
  </r>
  <r>
    <n v="4460"/>
    <s v="HOMBRE"/>
    <n v="407769.25"/>
    <s v="ASALARIADO"/>
    <s v="SECTOR PRIVADO"/>
    <s v="SI"/>
    <s v="NO"/>
    <x v="0"/>
    <n v="29"/>
    <n v="-0.30797077392345429"/>
    <b v="0"/>
    <n v="-0.91086947421749642"/>
    <b v="0"/>
    <n v="407769.25"/>
    <x v="0"/>
    <n v="29"/>
  </r>
  <r>
    <n v="4461"/>
    <s v="HOMBRE"/>
    <n v="372000"/>
    <s v="ASALARIADO"/>
    <s v="SECTOR PRIVADO"/>
    <s v="SI"/>
    <s v="NO"/>
    <x v="0"/>
    <n v="27"/>
    <n v="-0.35207575955543058"/>
    <b v="0"/>
    <n v="-1.0520201343717714"/>
    <b v="0"/>
    <n v="372000"/>
    <x v="0"/>
    <n v="27"/>
  </r>
  <r>
    <n v="4462"/>
    <s v="HOMBRE"/>
    <n v="361806.78"/>
    <s v="ASALARIADO"/>
    <s v="SECTOR PRIVADO"/>
    <s v="SI"/>
    <s v="NO"/>
    <x v="0"/>
    <n v="22"/>
    <n v="-0.36464442738166603"/>
    <b v="0"/>
    <n v="-1.4048967847574589"/>
    <b v="0"/>
    <n v="361806.78"/>
    <x v="0"/>
    <n v="22"/>
  </r>
  <r>
    <n v="4463"/>
    <s v="MUJER"/>
    <n v="514285.71"/>
    <s v="ASALARIADO"/>
    <s v="SECTOR PRIVADO"/>
    <s v="SI"/>
    <s v="NO"/>
    <x v="0"/>
    <n v="39"/>
    <n v="-0.1766315107890867"/>
    <b v="0"/>
    <n v="-0.20511617344612137"/>
    <b v="0"/>
    <n v="514285.71"/>
    <x v="0"/>
    <n v="39"/>
  </r>
  <r>
    <n v="4464"/>
    <s v="HOMBRE"/>
    <n v="356455"/>
    <s v="TRABAJADOR INDEPENDIENTE"/>
    <s v="SECTOR PRIVADO"/>
    <s v="SI"/>
    <s v="SI"/>
    <x v="1"/>
    <n v="46"/>
    <n v="-0.3712433966081804"/>
    <b v="0"/>
    <n v="0.28891113709384114"/>
    <b v="0"/>
    <n v="356455"/>
    <x v="3"/>
    <n v="46"/>
  </r>
  <r>
    <n v="4465"/>
    <s v="MUJER"/>
    <n v="278030"/>
    <s v="ASEGURADO VOLUNTARIO"/>
    <s v="SECTOR PRIVADO"/>
    <s v="SI"/>
    <s v="SI"/>
    <x v="1"/>
    <n v="35"/>
    <n v="-0.46794471123422759"/>
    <b v="0"/>
    <n v="-0.48741749375467142"/>
    <b v="0"/>
    <n v="278030"/>
    <x v="2"/>
    <n v="35"/>
  </r>
  <r>
    <n v="4466"/>
    <s v="HOMBRE"/>
    <n v="949839.65"/>
    <s v="ASALARIADO"/>
    <s v="SECTOR PRIVADO"/>
    <s v="SI"/>
    <s v="NO"/>
    <x v="0"/>
    <n v="25"/>
    <n v="0.3604247670375566"/>
    <b v="0"/>
    <n v="-1.1931707945260464"/>
    <b v="0"/>
    <n v="949839.65"/>
    <x v="0"/>
    <n v="25"/>
  </r>
  <r>
    <n v="4467"/>
    <s v="HOMBRE"/>
    <n v="410480.22"/>
    <s v="ASALARIADO"/>
    <s v="SECTOR PRIVADO"/>
    <s v="SI"/>
    <s v="NO"/>
    <x v="0"/>
    <n v="38"/>
    <n v="-0.30462803419872653"/>
    <b v="0"/>
    <n v="-0.27569150352325889"/>
    <b v="0"/>
    <n v="410480.22"/>
    <x v="0"/>
    <n v="38"/>
  </r>
  <r>
    <n v="4468"/>
    <s v="HOMBRE"/>
    <n v="4677217.59"/>
    <s v="ASALARIADO"/>
    <s v="SECTOR PUBLICO"/>
    <s v="SI"/>
    <s v="NO"/>
    <x v="0"/>
    <n v="52"/>
    <n v="4.9564381161753035"/>
    <b v="1"/>
    <n v="0.71236311755666615"/>
    <b v="0"/>
    <n v="4677217.59"/>
    <x v="0"/>
    <n v="52"/>
  </r>
  <r>
    <n v="4469"/>
    <s v="HOMBRE"/>
    <n v="466652.81"/>
    <s v="ASALARIADO"/>
    <s v="SECTOR PRIVADO"/>
    <s v="SI"/>
    <s v="NO"/>
    <x v="0"/>
    <n v="49"/>
    <n v="-0.23536487450538951"/>
    <b v="0"/>
    <n v="0.50063712732525367"/>
    <b v="0"/>
    <n v="466652.81"/>
    <x v="0"/>
    <n v="49"/>
  </r>
  <r>
    <n v="4470"/>
    <s v="HOMBRE"/>
    <n v="400000"/>
    <s v="ASALARIADO"/>
    <s v="SECTOR PRIVADO"/>
    <s v="SI"/>
    <s v="NO"/>
    <x v="0"/>
    <n v="21"/>
    <n v="-0.31755058506350425"/>
    <b v="0"/>
    <n v="-1.4754721148345964"/>
    <b v="0"/>
    <n v="400000"/>
    <x v="0"/>
    <n v="21"/>
  </r>
  <r>
    <n v="4471"/>
    <s v="MUJER"/>
    <n v="365825"/>
    <s v="ASALARIADO"/>
    <s v="SECTOR PRIVADO"/>
    <s v="SI"/>
    <s v="NO"/>
    <x v="0"/>
    <n v="42"/>
    <n v="-0.35968979357284647"/>
    <b v="0"/>
    <n v="6.6098167852911317E-3"/>
    <b v="0"/>
    <n v="365825"/>
    <x v="0"/>
    <n v="42"/>
  </r>
  <r>
    <n v="4472"/>
    <s v="HOMBRE"/>
    <n v="615550"/>
    <s v="TRABAJADOR INDEPENDIENTE"/>
    <s v="SECTOR PRIVADO"/>
    <s v="SI"/>
    <s v="NO"/>
    <x v="1"/>
    <n v="42"/>
    <n v="-5.1768393572978494E-2"/>
    <b v="0"/>
    <n v="6.6098167852911317E-3"/>
    <b v="0"/>
    <n v="615550"/>
    <x v="3"/>
    <n v="42"/>
  </r>
  <r>
    <n v="4473"/>
    <s v="MUJER"/>
    <n v="1124365"/>
    <s v="ASALARIADO"/>
    <s v="SECTOR PUBLICO"/>
    <s v="SI"/>
    <s v="NO"/>
    <x v="0"/>
    <n v="41"/>
    <n v="0.57562184425236063"/>
    <b v="0"/>
    <n v="-6.3965513291846368E-2"/>
    <b v="0"/>
    <n v="1124365"/>
    <x v="0"/>
    <n v="41"/>
  </r>
  <r>
    <n v="4474"/>
    <s v="HOMBRE"/>
    <n v="456300.02"/>
    <s v="ASALARIADO"/>
    <s v="SECTOR PRIVADO"/>
    <s v="SI"/>
    <s v="SI"/>
    <x v="0"/>
    <n v="49"/>
    <n v="-0.24813029883497056"/>
    <b v="0"/>
    <n v="0.50063712732525367"/>
    <b v="0"/>
    <n v="456300.02"/>
    <x v="0"/>
    <n v="49"/>
  </r>
  <r>
    <n v="4475"/>
    <s v="MUJER"/>
    <n v="214584.3"/>
    <s v="ASALARIADO"/>
    <s v="SECTOR PUBLICO"/>
    <s v="SI"/>
    <s v="NO"/>
    <x v="0"/>
    <n v="51"/>
    <n v="-0.54617592063645659"/>
    <b v="0"/>
    <n v="0.64178778747952869"/>
    <b v="0"/>
    <n v="214584.3"/>
    <x v="0"/>
    <n v="51"/>
  </r>
  <r>
    <n v="4476"/>
    <s v="HOMBRE"/>
    <n v="361811"/>
    <s v="TRABAJADOR INDEPENDIENTE"/>
    <s v="SECTOR PRIVADO"/>
    <s v="SI"/>
    <s v="NO"/>
    <x v="0"/>
    <n v="31"/>
    <n v="-0.36463922394465331"/>
    <b v="0"/>
    <n v="-0.7697188140632214"/>
    <b v="0"/>
    <n v="361811"/>
    <x v="3"/>
    <n v="31"/>
  </r>
  <r>
    <n v="4477"/>
    <s v="HOMBRE"/>
    <n v="382136"/>
    <s v="TRABAJADOR INDEPENDIENTE"/>
    <s v="SECTOR PRIVADO"/>
    <s v="SI"/>
    <s v="SI"/>
    <x v="1"/>
    <n v="40"/>
    <n v="-0.33957764638935323"/>
    <b v="0"/>
    <n v="-0.13454084336898386"/>
    <b v="0"/>
    <n v="382136"/>
    <x v="3"/>
    <n v="40"/>
  </r>
  <r>
    <n v="4478"/>
    <s v="HOMBRE"/>
    <n v="1491283.5"/>
    <s v="ASALARIADO"/>
    <s v="SECTOR PUBLICO"/>
    <s v="SI"/>
    <s v="NO"/>
    <x v="0"/>
    <n v="43"/>
    <n v="1.0280477455672132"/>
    <b v="0"/>
    <n v="7.7185146862428639E-2"/>
    <b v="0"/>
    <n v="1491283.5"/>
    <x v="0"/>
    <n v="43"/>
  </r>
  <r>
    <n v="4479"/>
    <s v="HOMBRE"/>
    <n v="618762.76"/>
    <s v="ASALARIADO"/>
    <s v="SECTOR PRIVADO"/>
    <s v="SI"/>
    <s v="SI"/>
    <x v="0"/>
    <n v="47"/>
    <n v="-4.7806925730097011E-2"/>
    <b v="0"/>
    <n v="0.35948646717097865"/>
    <b v="0"/>
    <n v="618762.76"/>
    <x v="0"/>
    <n v="47"/>
  </r>
  <r>
    <n v="4480"/>
    <s v="MUJER"/>
    <n v="60000"/>
    <s v="ASALARIADO"/>
    <s v="SECTOR PRIVADO"/>
    <s v="SI"/>
    <s v="NO"/>
    <x v="1"/>
    <n v="46"/>
    <n v="-0.73678484675118117"/>
    <b v="0"/>
    <n v="0.28891113709384114"/>
    <b v="0"/>
    <n v="60000"/>
    <x v="0"/>
    <n v="46"/>
  </r>
  <r>
    <n v="4481"/>
    <s v="HOMBRE"/>
    <n v="297046"/>
    <s v="ASEGURADO VOLUNTARIO"/>
    <s v="SECTOR PRIVADO"/>
    <s v="SI"/>
    <s v="NO"/>
    <x v="0"/>
    <n v="32"/>
    <n v="-0.44449718558642509"/>
    <b v="0"/>
    <n v="-0.69914348398608395"/>
    <b v="0"/>
    <n v="297046"/>
    <x v="2"/>
    <n v="32"/>
  </r>
  <r>
    <n v="4482"/>
    <s v="MUJER"/>
    <n v="320000"/>
    <s v="ASALARIADO"/>
    <s v="SECTOR PRIVADO"/>
    <s v="SI"/>
    <s v="SI"/>
    <x v="1"/>
    <n v="38"/>
    <n v="-0.41619394075472232"/>
    <b v="0"/>
    <n v="-0.27569150352325889"/>
    <b v="0"/>
    <n v="320000"/>
    <x v="0"/>
    <n v="38"/>
  </r>
  <r>
    <n v="4483"/>
    <s v="HOMBRE"/>
    <n v="1160779"/>
    <s v="ASALARIADO"/>
    <s v="SECTOR PUBLICO"/>
    <s v="SI"/>
    <s v="NO"/>
    <x v="0"/>
    <n v="28"/>
    <n v="0.62052183367911085"/>
    <b v="0"/>
    <n v="-0.98144480429463388"/>
    <b v="0"/>
    <n v="1160779"/>
    <x v="0"/>
    <n v="28"/>
  </r>
  <r>
    <n v="4484"/>
    <s v="MUJER"/>
    <n v="1034000"/>
    <s v="ASALARIADO"/>
    <s v="SECTOR PRIVADO"/>
    <s v="SI"/>
    <s v="NO"/>
    <x v="0"/>
    <n v="35"/>
    <n v="0.46419800878939915"/>
    <b v="0"/>
    <n v="-0.48741749375467142"/>
    <b v="0"/>
    <n v="1034000"/>
    <x v="0"/>
    <n v="35"/>
  </r>
  <r>
    <n v="4485"/>
    <s v="HOMBRE"/>
    <n v="526558"/>
    <s v="ASALARIADO"/>
    <s v="SECTOR PRIVADO"/>
    <s v="SI"/>
    <s v="SI"/>
    <x v="0"/>
    <n v="47"/>
    <n v="-0.16149926244388951"/>
    <b v="0"/>
    <n v="0.35948646717097865"/>
    <b v="0"/>
    <n v="526558"/>
    <x v="0"/>
    <n v="47"/>
  </r>
  <r>
    <n v="4486"/>
    <s v="HOMBRE"/>
    <n v="957698"/>
    <s v="ASALARIADO"/>
    <s v="SECTOR PRIVADO"/>
    <s v="SI"/>
    <s v="NO"/>
    <x v="0"/>
    <n v="26"/>
    <n v="0.37011444221500761"/>
    <b v="0"/>
    <n v="-1.1225954644489089"/>
    <b v="0"/>
    <n v="957698"/>
    <x v="0"/>
    <n v="26"/>
  </r>
  <r>
    <n v="4487"/>
    <s v="HOMBRE"/>
    <n v="243270.86"/>
    <s v="ASALARIADO"/>
    <s v="SECTOR PRIVADO"/>
    <s v="SI"/>
    <s v="NO"/>
    <x v="0"/>
    <n v="49"/>
    <n v="-0.51080418886598822"/>
    <b v="0"/>
    <n v="0.50063712732525367"/>
    <b v="0"/>
    <n v="243270.86"/>
    <x v="0"/>
    <n v="49"/>
  </r>
  <r>
    <n v="4488"/>
    <s v="HOMBRE"/>
    <n v="709423.79"/>
    <s v="ASALARIADO"/>
    <s v="SECTOR PRIVADO"/>
    <s v="SI"/>
    <s v="NO"/>
    <x v="0"/>
    <n v="34"/>
    <n v="6.3981927140180445E-2"/>
    <b v="0"/>
    <n v="-0.55799282383180893"/>
    <b v="0"/>
    <n v="709423.79"/>
    <x v="0"/>
    <n v="34"/>
  </r>
  <r>
    <n v="4489"/>
    <s v="HOMBRE"/>
    <n v="297046"/>
    <s v="TRABAJADOR INDEPENDIENTE"/>
    <s v="SECTOR PRIVADO"/>
    <s v="SI"/>
    <s v="NO"/>
    <x v="0"/>
    <n v="54"/>
    <n v="-0.44449718558642509"/>
    <b v="0"/>
    <n v="0.85351377771094117"/>
    <b v="0"/>
    <n v="297046"/>
    <x v="3"/>
    <n v="54"/>
  </r>
  <r>
    <n v="4490"/>
    <s v="MUJER"/>
    <n v="297050"/>
    <s v="ASEGURADO VOLUNTARIO"/>
    <s v="SECTOR PRIVADO"/>
    <s v="SI"/>
    <s v="NO"/>
    <x v="0"/>
    <n v="52"/>
    <n v="-0.44449225341864051"/>
    <b v="0"/>
    <n v="0.71236311755666615"/>
    <b v="0"/>
    <n v="297050"/>
    <x v="2"/>
    <n v="52"/>
  </r>
  <r>
    <n v="4491"/>
    <s v="HOMBRE"/>
    <n v="299647"/>
    <s v="ASEGURADO VOLUNTARIO"/>
    <s v="SECTOR PRIVADO"/>
    <s v="SI"/>
    <s v="NO"/>
    <x v="0"/>
    <n v="73"/>
    <n v="-0.44129004348451434"/>
    <b v="0"/>
    <n v="2.1944450491765539"/>
    <b v="1"/>
    <n v="299647"/>
    <x v="2"/>
    <n v="73"/>
  </r>
  <r>
    <n v="4492"/>
    <s v="HOMBRE"/>
    <n v="372659.25"/>
    <s v="ASALARIADO"/>
    <s v="SECTOR PRIVADO"/>
    <s v="SI"/>
    <s v="SI"/>
    <x v="0"/>
    <n v="48"/>
    <n v="-0.35126287665243761"/>
    <b v="0"/>
    <n v="0.43006179724811616"/>
    <b v="0"/>
    <n v="372659.25"/>
    <x v="0"/>
    <n v="48"/>
  </r>
  <r>
    <n v="4493"/>
    <s v="HOMBRE"/>
    <n v="297050"/>
    <s v="ASEGURADO VOLUNTARIO"/>
    <s v="SECTOR PRIVADO"/>
    <s v="SI"/>
    <s v="NO"/>
    <x v="0"/>
    <n v="27"/>
    <n v="-0.44449225341864051"/>
    <b v="0"/>
    <n v="-1.0520201343717714"/>
    <b v="0"/>
    <n v="297050"/>
    <x v="2"/>
    <n v="27"/>
  </r>
  <r>
    <n v="4494"/>
    <s v="HOMBRE"/>
    <n v="337933.18"/>
    <s v="ASALARIADO"/>
    <s v="SECTOR PUBLICO"/>
    <s v="SI"/>
    <s v="NO"/>
    <x v="0"/>
    <n v="24"/>
    <n v="-0.39408157758703938"/>
    <b v="0"/>
    <n v="-1.263746124603184"/>
    <b v="0"/>
    <n v="337933.18"/>
    <x v="0"/>
    <n v="24"/>
  </r>
  <r>
    <n v="4495"/>
    <s v="HOMBRE"/>
    <n v="557416"/>
    <s v="TRABAJADOR INDEPENDIENTE"/>
    <s v="SECTOR PRIVADO"/>
    <s v="SI"/>
    <s v="NO"/>
    <x v="0"/>
    <n v="33"/>
    <n v="-0.1234500540698944"/>
    <b v="0"/>
    <n v="-0.62856815390894638"/>
    <b v="0"/>
    <n v="557416"/>
    <x v="3"/>
    <n v="33"/>
  </r>
  <r>
    <n v="4496"/>
    <s v="MUJER"/>
    <n v="316663"/>
    <s v="TRABAJADOR INDEPENDIENTE"/>
    <s v="SECTOR PRIVADO"/>
    <s v="SI"/>
    <s v="NO"/>
    <x v="1"/>
    <n v="32"/>
    <n v="-0.42030860172899226"/>
    <b v="0"/>
    <n v="-0.69914348398608395"/>
    <b v="0"/>
    <n v="316663"/>
    <x v="3"/>
    <n v="32"/>
  </r>
  <r>
    <n v="4497"/>
    <s v="MUJER"/>
    <n v="779424.25"/>
    <s v="ASALARIADO"/>
    <s v="SECTOR PUBLICO"/>
    <s v="SI"/>
    <s v="NO"/>
    <x v="0"/>
    <n v="28"/>
    <n v="0.15029543056929145"/>
    <b v="0"/>
    <n v="-0.98144480429463388"/>
    <b v="0"/>
    <n v="779424.25"/>
    <x v="0"/>
    <n v="28"/>
  </r>
  <r>
    <n v="4498"/>
    <s v="HOMBRE"/>
    <n v="535842.93000000005"/>
    <s v="ASALARIADO"/>
    <s v="SECTOR PRIVADO"/>
    <s v="SI"/>
    <s v="NO"/>
    <x v="0"/>
    <n v="36"/>
    <n v="-0.15005055428691366"/>
    <b v="0"/>
    <n v="-0.41684216367753391"/>
    <b v="0"/>
    <n v="535842.93000000005"/>
    <x v="0"/>
    <n v="36"/>
  </r>
  <r>
    <n v="4499"/>
    <s v="MUJER"/>
    <n v="400000"/>
    <s v="ASALARIADO"/>
    <s v="SECTOR PRIVADO"/>
    <s v="SI"/>
    <s v="NO"/>
    <x v="0"/>
    <n v="42"/>
    <n v="-0.31755058506350425"/>
    <b v="0"/>
    <n v="6.6098167852911317E-3"/>
    <b v="0"/>
    <n v="400000"/>
    <x v="0"/>
    <n v="42"/>
  </r>
  <r>
    <n v="4500"/>
    <s v="MUJER"/>
    <n v="639148"/>
    <s v="TRABAJADOR INDEPENDIENTE"/>
    <s v="SECTOR PRIVADO"/>
    <s v="SI"/>
    <s v="NO"/>
    <x v="0"/>
    <n v="56"/>
    <n v="-2.267106972796144E-2"/>
    <b v="0"/>
    <n v="0.99466443786521619"/>
    <b v="0"/>
    <n v="639148"/>
    <x v="3"/>
    <n v="56"/>
  </r>
  <r>
    <n v="4501"/>
    <s v="MUJER"/>
    <n v="404459"/>
    <s v="TRABAJADOR INDEPENDIENTE"/>
    <s v="SECTOR PRIVADO"/>
    <s v="SI"/>
    <s v="NO"/>
    <x v="1"/>
    <n v="29"/>
    <n v="-0.31205245102566498"/>
    <b v="0"/>
    <n v="-0.91086947421749642"/>
    <b v="0"/>
    <n v="404459"/>
    <x v="3"/>
    <n v="29"/>
  </r>
  <r>
    <n v="4502"/>
    <s v="MUJER"/>
    <n v="333320"/>
    <s v="ASALARIADO"/>
    <s v="SECTOR PRIVADO"/>
    <s v="SI"/>
    <s v="NO"/>
    <x v="0"/>
    <n v="20"/>
    <n v="-0.39976982203213451"/>
    <b v="0"/>
    <n v="-1.5460474449117341"/>
    <b v="0"/>
    <n v="333320"/>
    <x v="0"/>
    <n v="20"/>
  </r>
  <r>
    <n v="4503"/>
    <s v="HOMBRE"/>
    <n v="452198.21"/>
    <s v="ASALARIADO"/>
    <s v="SECTOR PRIVADO"/>
    <s v="SI"/>
    <s v="NO"/>
    <x v="0"/>
    <n v="31"/>
    <n v="-0.25318800262006802"/>
    <b v="0"/>
    <n v="-0.7697188140632214"/>
    <b v="0"/>
    <n v="452198.21"/>
    <x v="0"/>
    <n v="31"/>
  </r>
  <r>
    <n v="4504"/>
    <s v="HOMBRE"/>
    <n v="1260076.52"/>
    <s v="ASALARIADO"/>
    <s v="SECTOR PRIVADO"/>
    <s v="SI"/>
    <s v="NO"/>
    <x v="0"/>
    <n v="30"/>
    <n v="0.74295984098680889"/>
    <b v="0"/>
    <n v="-0.84029414414035897"/>
    <b v="0"/>
    <n v="1260076.52"/>
    <x v="0"/>
    <n v="30"/>
  </r>
  <r>
    <n v="4505"/>
    <s v="HOMBRE"/>
    <n v="1045500"/>
    <s v="ASALARIADO"/>
    <s v="SECTOR PRIVADO"/>
    <s v="SI"/>
    <s v="NO"/>
    <x v="0"/>
    <n v="39"/>
    <n v="0.47837799117001173"/>
    <b v="0"/>
    <n v="-0.20511617344612137"/>
    <b v="0"/>
    <n v="1045500"/>
    <x v="0"/>
    <n v="39"/>
  </r>
  <r>
    <n v="4506"/>
    <s v="MUJER"/>
    <n v="1084830.8400000001"/>
    <s v="ASALARIADO"/>
    <s v="SECTOR PUBLICO"/>
    <s v="SI"/>
    <s v="NO"/>
    <x v="0"/>
    <n v="36"/>
    <n v="0.52687456666694166"/>
    <b v="0"/>
    <n v="-0.41684216367753391"/>
    <b v="0"/>
    <n v="1084830.8400000001"/>
    <x v="0"/>
    <n v="36"/>
  </r>
  <r>
    <n v="4507"/>
    <s v="HOMBRE"/>
    <n v="322474"/>
    <s v="ASEGURADO VOLUNTARIO"/>
    <s v="SECTOR PRIVADO"/>
    <s v="SI"/>
    <s v="NO"/>
    <x v="0"/>
    <n v="64"/>
    <n v="-0.41314339497997143"/>
    <b v="0"/>
    <n v="1.5592670784823162"/>
    <b v="0"/>
    <n v="322474"/>
    <x v="2"/>
    <n v="64"/>
  </r>
  <r>
    <n v="4508"/>
    <s v="HOMBRE"/>
    <n v="400000"/>
    <s v="ASALARIADO"/>
    <s v="SECTOR PRIVADO"/>
    <s v="SI"/>
    <s v="NO"/>
    <x v="1"/>
    <n v="46"/>
    <n v="-0.31755058506350425"/>
    <b v="0"/>
    <n v="0.28891113709384114"/>
    <b v="0"/>
    <n v="400000"/>
    <x v="0"/>
    <n v="46"/>
  </r>
  <r>
    <n v="4509"/>
    <s v="HOMBRE"/>
    <n v="549600"/>
    <s v="TRABAJADOR INDEPENDIENTE"/>
    <s v="SECTOR PRIVADO"/>
    <s v="SI"/>
    <s v="NO"/>
    <x v="0"/>
    <n v="57"/>
    <n v="-0.13308750992092641"/>
    <b v="0"/>
    <n v="1.0652397679423538"/>
    <b v="0"/>
    <n v="549600"/>
    <x v="3"/>
    <n v="57"/>
  </r>
  <r>
    <n v="4510"/>
    <s v="MUJER"/>
    <n v="280000"/>
    <s v="ASALARIADO"/>
    <s v="SECTOR PRIVADO"/>
    <s v="SI"/>
    <s v="NO"/>
    <x v="1"/>
    <n v="48"/>
    <n v="-0.46551561860033136"/>
    <b v="0"/>
    <n v="0.43006179724811616"/>
    <b v="0"/>
    <n v="280000"/>
    <x v="0"/>
    <n v="48"/>
  </r>
  <r>
    <n v="4511"/>
    <s v="MUJER"/>
    <n v="114474"/>
    <s v="ASALARIADO"/>
    <s v="SECTOR PRIVADO"/>
    <s v="SI"/>
    <s v="NO"/>
    <x v="0"/>
    <n v="55"/>
    <n v="-0.66961611977713842"/>
    <b v="0"/>
    <n v="0.92408910778807873"/>
    <b v="0"/>
    <n v="114474"/>
    <x v="0"/>
    <n v="55"/>
  </r>
  <r>
    <n v="4512"/>
    <s v="MUJER"/>
    <n v="321509.09000000003"/>
    <s v="ASALARIADO"/>
    <s v="SECTOR PRIVADO"/>
    <s v="SI"/>
    <s v="NO"/>
    <x v="0"/>
    <n v="37"/>
    <n v="-0.41433316948422155"/>
    <b v="0"/>
    <n v="-0.3462668336003964"/>
    <b v="0"/>
    <n v="321509.09000000003"/>
    <x v="0"/>
    <n v="37"/>
  </r>
  <r>
    <n v="4513"/>
    <s v="HOMBRE"/>
    <n v="438418.45"/>
    <s v="ASALARIADO"/>
    <s v="SECTOR PRIVADO"/>
    <s v="SI"/>
    <s v="NO"/>
    <x v="0"/>
    <n v="43"/>
    <n v="-0.27017902470781324"/>
    <b v="0"/>
    <n v="7.7185146862428639E-2"/>
    <b v="0"/>
    <n v="438418.45"/>
    <x v="0"/>
    <n v="43"/>
  </r>
  <r>
    <n v="4514"/>
    <s v="HOMBRE"/>
    <n v="617575"/>
    <s v="TRABAJADOR INDEPENDIENTE"/>
    <s v="SECTOR PRIVADO"/>
    <s v="SI"/>
    <s v="NO"/>
    <x v="1"/>
    <n v="45"/>
    <n v="-4.927148363204454E-2"/>
    <b v="0"/>
    <n v="0.21833580701670366"/>
    <b v="0"/>
    <n v="617575"/>
    <x v="3"/>
    <n v="45"/>
  </r>
  <r>
    <n v="4515"/>
    <s v="MUJER"/>
    <n v="542628"/>
    <s v="TRABAJADOR INDEPENDIENTE"/>
    <s v="SECTOR PRIVADO"/>
    <s v="SI"/>
    <s v="NO"/>
    <x v="0"/>
    <n v="55"/>
    <n v="-0.14168427836941608"/>
    <b v="0"/>
    <n v="0.92408910778807873"/>
    <b v="0"/>
    <n v="542628"/>
    <x v="3"/>
    <n v="55"/>
  </r>
  <r>
    <n v="4516"/>
    <s v="HOMBRE"/>
    <n v="319070.05"/>
    <s v="ASALARIADO"/>
    <s v="SECTOR PRIVADO"/>
    <s v="SI"/>
    <s v="NO"/>
    <x v="0"/>
    <n v="40"/>
    <n v="-0.41734060811253543"/>
    <b v="0"/>
    <n v="-0.13454084336898386"/>
    <b v="0"/>
    <n v="319070.05"/>
    <x v="0"/>
    <n v="40"/>
  </r>
  <r>
    <n v="4517"/>
    <s v="HOMBRE"/>
    <n v="440000"/>
    <s v="ASALARIADO"/>
    <s v="SECTOR PRIVADO"/>
    <s v="SI"/>
    <s v="NO"/>
    <x v="1"/>
    <n v="58"/>
    <n v="-0.26822890721789522"/>
    <b v="0"/>
    <n v="1.1358150980194912"/>
    <b v="0"/>
    <n v="440000"/>
    <x v="0"/>
    <n v="58"/>
  </r>
  <r>
    <n v="4518"/>
    <s v="MUJER"/>
    <n v="585136.5"/>
    <s v="ASALARIADO"/>
    <s v="SECTOR PUBLICO"/>
    <s v="SI"/>
    <s v="NO"/>
    <x v="0"/>
    <n v="43"/>
    <n v="-8.9269514801914265E-2"/>
    <b v="0"/>
    <n v="7.7185146862428639E-2"/>
    <b v="0"/>
    <n v="585136.5"/>
    <x v="0"/>
    <n v="43"/>
  </r>
  <r>
    <n v="4519"/>
    <s v="MUJER"/>
    <n v="350000"/>
    <s v="ASALARIADO"/>
    <s v="SECTOR PRIVADO"/>
    <s v="SI"/>
    <s v="NO"/>
    <x v="1"/>
    <n v="36"/>
    <n v="-0.37920268237051552"/>
    <b v="0"/>
    <n v="-0.41684216367753391"/>
    <b v="0"/>
    <n v="350000"/>
    <x v="0"/>
    <n v="36"/>
  </r>
  <r>
    <n v="4520"/>
    <s v="HOMBRE"/>
    <n v="403293"/>
    <s v="TRABAJADOR INDEPENDIENTE"/>
    <s v="SECTOR PRIVADO"/>
    <s v="SI"/>
    <s v="NO"/>
    <x v="1"/>
    <n v="62"/>
    <n v="-0.3134901779348645"/>
    <b v="0"/>
    <n v="1.4181164183280413"/>
    <b v="0"/>
    <n v="403293"/>
    <x v="3"/>
    <n v="62"/>
  </r>
  <r>
    <n v="4521"/>
    <s v="HOMBRE"/>
    <n v="323500"/>
    <s v="ASALARIADO"/>
    <s v="SECTOR PRIVADO"/>
    <s v="SI"/>
    <s v="NO"/>
    <x v="0"/>
    <n v="37"/>
    <n v="-0.41187829394323155"/>
    <b v="0"/>
    <n v="-0.3462668336003964"/>
    <b v="0"/>
    <n v="323500"/>
    <x v="0"/>
    <n v="37"/>
  </r>
  <r>
    <n v="4522"/>
    <s v="HOMBRE"/>
    <n v="78000"/>
    <s v="ASALARIADO"/>
    <s v="SECTOR PRIVADO"/>
    <s v="SI"/>
    <s v="NO"/>
    <x v="1"/>
    <n v="71"/>
    <n v="-0.71459009172065702"/>
    <b v="0"/>
    <n v="2.0532943890222786"/>
    <b v="1"/>
    <n v="78000"/>
    <x v="0"/>
    <n v="71"/>
  </r>
  <r>
    <n v="4523"/>
    <s v="MUJER"/>
    <n v="857753.11"/>
    <s v="ASALARIADO"/>
    <s v="SECTOR PRIVADO"/>
    <s v="SI"/>
    <s v="NO"/>
    <x v="0"/>
    <n v="32"/>
    <n v="0.24687820054263676"/>
    <b v="0"/>
    <n v="-0.69914348398608395"/>
    <b v="0"/>
    <n v="857753.11"/>
    <x v="0"/>
    <n v="32"/>
  </r>
  <r>
    <n v="4524"/>
    <s v="HOMBRE"/>
    <n v="509509"/>
    <s v="TRABAJADOR INDEPENDIENTE"/>
    <s v="SECTOR PRIVADO"/>
    <s v="SI"/>
    <s v="NO"/>
    <x v="1"/>
    <n v="40"/>
    <n v="-0.18252139458363423"/>
    <b v="0"/>
    <n v="-0.13454084336898386"/>
    <b v="0"/>
    <n v="509509"/>
    <x v="3"/>
    <n v="40"/>
  </r>
  <r>
    <n v="4525"/>
    <s v="HOMBRE"/>
    <n v="1523214"/>
    <s v="ASALARIADO"/>
    <s v="SECTOR PUBLICO"/>
    <s v="SI"/>
    <s v="NO"/>
    <x v="0"/>
    <n v="38"/>
    <n v="1.0674193914284438"/>
    <b v="0"/>
    <n v="-0.27569150352325889"/>
    <b v="0"/>
    <n v="1523214"/>
    <x v="0"/>
    <n v="38"/>
  </r>
  <r>
    <n v="4526"/>
    <s v="HOMBRE"/>
    <n v="810799.74"/>
    <s v="ASALARIADO"/>
    <s v="SECTOR PRIVADO"/>
    <s v="SI"/>
    <s v="NO"/>
    <x v="0"/>
    <n v="47"/>
    <n v="0.18898272581999465"/>
    <b v="0"/>
    <n v="0.35948646717097865"/>
    <b v="0"/>
    <n v="810799.74"/>
    <x v="0"/>
    <n v="47"/>
  </r>
  <r>
    <n v="4527"/>
    <s v="MUJER"/>
    <n v="1143318.2"/>
    <s v="ASALARIADO"/>
    <s v="SECTOR PUBLICO"/>
    <s v="SI"/>
    <s v="NO"/>
    <x v="0"/>
    <n v="59"/>
    <n v="0.59899193486594549"/>
    <b v="0"/>
    <n v="1.2063904280966287"/>
    <b v="0"/>
    <n v="1143318.2"/>
    <x v="0"/>
    <n v="59"/>
  </r>
  <r>
    <n v="4528"/>
    <s v="HOMBRE"/>
    <n v="297045"/>
    <s v="ASEGURADO VOLUNTARIO"/>
    <s v="SECTOR PRIVADO"/>
    <s v="SI"/>
    <s v="SI"/>
    <x v="0"/>
    <n v="76"/>
    <n v="-0.44449841862837125"/>
    <b v="0"/>
    <n v="2.4061710394079663"/>
    <b v="1"/>
    <n v="297045"/>
    <x v="2"/>
    <n v="76"/>
  </r>
  <r>
    <n v="4529"/>
    <s v="HOMBRE"/>
    <n v="365464"/>
    <s v="ASALARIADO"/>
    <s v="SECTOR PUBLICO"/>
    <s v="SI"/>
    <s v="NO"/>
    <x v="0"/>
    <n v="31"/>
    <n v="-0.36013492171540307"/>
    <b v="0"/>
    <n v="-0.7697188140632214"/>
    <b v="0"/>
    <n v="365464"/>
    <x v="0"/>
    <n v="31"/>
  </r>
  <r>
    <n v="4530"/>
    <s v="MUJER"/>
    <n v="1957708.6"/>
    <s v="ASALARIADO"/>
    <s v="SECTOR PUBLICO"/>
    <s v="SI"/>
    <s v="NO"/>
    <x v="0"/>
    <n v="52"/>
    <n v="1.603169458599863"/>
    <b v="0"/>
    <n v="0.71236311755666615"/>
    <b v="0"/>
    <n v="1957708.6"/>
    <x v="0"/>
    <n v="52"/>
  </r>
  <r>
    <n v="4531"/>
    <s v="HOMBRE"/>
    <n v="600000"/>
    <s v="ASALARIADO"/>
    <s v="SECTOR PRIVADO"/>
    <s v="SI"/>
    <s v="NO"/>
    <x v="0"/>
    <n v="32"/>
    <n v="-7.0942195835459007E-2"/>
    <b v="0"/>
    <n v="-0.69914348398608395"/>
    <b v="0"/>
    <n v="600000"/>
    <x v="0"/>
    <n v="32"/>
  </r>
  <r>
    <n v="4532"/>
    <s v="HOMBRE"/>
    <n v="161084.29999999999"/>
    <s v="ASALARIADO"/>
    <s v="SECTOR PUBLICO"/>
    <s v="SI"/>
    <s v="NO"/>
    <x v="0"/>
    <n v="42"/>
    <n v="-0.61214366475495863"/>
    <b v="0"/>
    <n v="6.6098167852911317E-3"/>
    <b v="0"/>
    <n v="161084.29999999999"/>
    <x v="0"/>
    <n v="42"/>
  </r>
  <r>
    <n v="4533"/>
    <s v="HOMBRE"/>
    <n v="31927.439999999999"/>
    <s v="ASALARIADO"/>
    <s v="SECTOR PRIVADO"/>
    <s v="SI"/>
    <s v="SI"/>
    <x v="0"/>
    <n v="36"/>
    <n v="-0.77139949076671943"/>
    <b v="0"/>
    <n v="-0.41684216367753391"/>
    <b v="0"/>
    <n v="31927.439999999999"/>
    <x v="0"/>
    <n v="36"/>
  </r>
  <r>
    <n v="4534"/>
    <s v="HOMBRE"/>
    <n v="427590.98"/>
    <s v="ASALARIADO"/>
    <s v="SECTOR PRIVADO"/>
    <s v="SI"/>
    <s v="NO"/>
    <x v="1"/>
    <n v="61"/>
    <n v="-0.28352974938838821"/>
    <b v="0"/>
    <n v="1.3475410882509038"/>
    <b v="0"/>
    <n v="427590.98"/>
    <x v="0"/>
    <n v="61"/>
  </r>
  <r>
    <n v="4535"/>
    <s v="HOMBRE"/>
    <n v="543427.36"/>
    <s v="ASALARIADO"/>
    <s v="SECTOR PRIVADO"/>
    <s v="SI"/>
    <s v="NO"/>
    <x v="0"/>
    <n v="27"/>
    <n v="-0.14069863395934942"/>
    <b v="0"/>
    <n v="-1.0520201343717714"/>
    <b v="0"/>
    <n v="543427.36"/>
    <x v="0"/>
    <n v="27"/>
  </r>
  <r>
    <n v="4536"/>
    <s v="HOMBRE"/>
    <n v="342059.63"/>
    <s v="ASALARIADO"/>
    <s v="SECTOR PRIVADO"/>
    <s v="SI"/>
    <s v="NO"/>
    <x v="0"/>
    <n v="49"/>
    <n v="-0.38899349164838903"/>
    <b v="0"/>
    <n v="0.50063712732525367"/>
    <b v="0"/>
    <n v="342059.63"/>
    <x v="0"/>
    <n v="49"/>
  </r>
  <r>
    <n v="4537"/>
    <s v="MUJER"/>
    <n v="1870704.54"/>
    <s v="ASALARIADO"/>
    <s v="SECTOR PRIVADO"/>
    <s v="SI"/>
    <s v="NO"/>
    <x v="0"/>
    <n v="28"/>
    <n v="1.4958898031353618"/>
    <b v="0"/>
    <n v="-0.98144480429463388"/>
    <b v="0"/>
    <n v="1870704.54"/>
    <x v="0"/>
    <n v="28"/>
  </r>
  <r>
    <n v="4538"/>
    <s v="HOMBRE"/>
    <n v="317000"/>
    <s v="ASALARIADO"/>
    <s v="SECTOR PRIVADO"/>
    <s v="SI"/>
    <s v="SI"/>
    <x v="0"/>
    <n v="53"/>
    <n v="-0.41989306659314302"/>
    <b v="0"/>
    <n v="0.78293844763380371"/>
    <b v="0"/>
    <n v="317000"/>
    <x v="0"/>
    <n v="53"/>
  </r>
  <r>
    <n v="4539"/>
    <s v="MUJER"/>
    <n v="403806.82"/>
    <s v="ASALARIADO"/>
    <s v="SECTOR PRIVADO"/>
    <s v="SI"/>
    <s v="NO"/>
    <x v="0"/>
    <n v="45"/>
    <n v="-0.31285661632209871"/>
    <b v="0"/>
    <n v="0.21833580701670366"/>
    <b v="0"/>
    <n v="403806.82"/>
    <x v="0"/>
    <n v="45"/>
  </r>
  <r>
    <n v="4540"/>
    <s v="MUJER"/>
    <n v="1709089.1"/>
    <s v="ASALARIADO"/>
    <s v="SECTOR PUBLICO"/>
    <s v="SI"/>
    <s v="NO"/>
    <x v="0"/>
    <n v="49"/>
    <n v="1.2966111864714529"/>
    <b v="0"/>
    <n v="0.50063712732525367"/>
    <b v="0"/>
    <n v="1709089.1"/>
    <x v="0"/>
    <n v="49"/>
  </r>
  <r>
    <n v="4541"/>
    <s v="HOMBRE"/>
    <n v="278030"/>
    <s v="CONVENIOS ESPECIALES DE TRABAJADORES INDEPENDIENTES"/>
    <s v="SECTOR PRIVADO"/>
    <s v="SI"/>
    <s v="NO"/>
    <x v="0"/>
    <n v="43"/>
    <n v="-0.46794471123422759"/>
    <b v="0"/>
    <n v="7.7185146862428639E-2"/>
    <b v="0"/>
    <n v="278030"/>
    <x v="4"/>
    <n v="43"/>
  </r>
  <r>
    <n v="4542"/>
    <s v="MUJER"/>
    <n v="351531.84"/>
    <s v="ASALARIADO"/>
    <s v="SECTOR PRIVADO"/>
    <s v="SI"/>
    <s v="NO"/>
    <x v="0"/>
    <n v="35"/>
    <n v="-0.37731385939574008"/>
    <b v="0"/>
    <n v="-0.48741749375467142"/>
    <b v="0"/>
    <n v="351531.84"/>
    <x v="0"/>
    <n v="35"/>
  </r>
  <r>
    <n v="4543"/>
    <s v="MUJER"/>
    <n v="568492"/>
    <s v="ASALARIADO"/>
    <s v="SECTOR PUBLICO"/>
    <s v="SI"/>
    <s v="NO"/>
    <x v="0"/>
    <n v="28"/>
    <n v="-0.10979288147444526"/>
    <b v="0"/>
    <n v="-0.98144480429463388"/>
    <b v="0"/>
    <n v="568492"/>
    <x v="0"/>
    <n v="28"/>
  </r>
  <r>
    <n v="4544"/>
    <s v="HOMBRE"/>
    <n v="353607"/>
    <s v="ASALARIADO"/>
    <s v="SECTOR PRIVADO"/>
    <s v="SI"/>
    <s v="NO"/>
    <x v="0"/>
    <n v="51"/>
    <n v="-0.37475510007078777"/>
    <b v="0"/>
    <n v="0.64178778747952869"/>
    <b v="0"/>
    <n v="353607"/>
    <x v="0"/>
    <n v="51"/>
  </r>
  <r>
    <n v="4545"/>
    <s v="MUJER"/>
    <n v="1932000"/>
    <s v="ASALARIADO"/>
    <s v="SECTOR PRIVADO"/>
    <s v="SI"/>
    <s v="NO"/>
    <x v="0"/>
    <n v="51"/>
    <n v="1.5714696764233222"/>
    <b v="0"/>
    <n v="0.64178778747952869"/>
    <b v="0"/>
    <n v="1932000"/>
    <x v="0"/>
    <n v="51"/>
  </r>
  <r>
    <n v="4546"/>
    <s v="MUJER"/>
    <n v="560498"/>
    <s v="TRABAJADOR INDEPENDIENTE"/>
    <s v="SECTOR PRIVADO"/>
    <s v="SI"/>
    <s v="NO"/>
    <x v="1"/>
    <n v="51"/>
    <n v="-0.11964981879189023"/>
    <b v="0"/>
    <n v="0.64178778747952869"/>
    <b v="0"/>
    <n v="560498"/>
    <x v="3"/>
    <n v="51"/>
  </r>
  <r>
    <n v="4547"/>
    <s v="HOMBRE"/>
    <n v="566297"/>
    <s v="ASEGURADO VOLUNTARIO"/>
    <s v="SECTOR PRIVADO"/>
    <s v="SI"/>
    <s v="NO"/>
    <x v="0"/>
    <n v="55"/>
    <n v="-0.11249940854622306"/>
    <b v="0"/>
    <n v="0.92408910778807873"/>
    <b v="0"/>
    <n v="566297"/>
    <x v="2"/>
    <n v="55"/>
  </r>
  <r>
    <n v="4548"/>
    <s v="MUJER"/>
    <n v="133037.29999999999"/>
    <s v="ASALARIADO"/>
    <s v="SECTOR PUBLICO"/>
    <s v="SI"/>
    <s v="NO"/>
    <x v="0"/>
    <n v="25"/>
    <n v="-0.6467267922183535"/>
    <b v="0"/>
    <n v="-1.1931707945260464"/>
    <b v="0"/>
    <n v="133037.29999999999"/>
    <x v="0"/>
    <n v="25"/>
  </r>
  <r>
    <n v="4549"/>
    <s v="HOMBRE"/>
    <n v="1848072"/>
    <s v="ASALARIADO"/>
    <s v="SECTOR PUBLICO"/>
    <s v="SI"/>
    <s v="NO"/>
    <x v="1"/>
    <n v="63"/>
    <n v="1.4679829319676654"/>
    <b v="0"/>
    <n v="1.4886917484051787"/>
    <b v="0"/>
    <n v="1848072"/>
    <x v="0"/>
    <n v="63"/>
  </r>
  <r>
    <n v="4550"/>
    <s v="HOMBRE"/>
    <n v="1624745.95"/>
    <s v="ASALARIADO"/>
    <s v="SECTOR PRIVADO"/>
    <s v="SI"/>
    <s v="NO"/>
    <x v="0"/>
    <n v="38"/>
    <n v="1.1926125446518558"/>
    <b v="0"/>
    <n v="-0.27569150352325889"/>
    <b v="0"/>
    <n v="1624745.95"/>
    <x v="0"/>
    <n v="38"/>
  </r>
  <r>
    <n v="4551"/>
    <s v="HOMBRE"/>
    <n v="693063.36"/>
    <s v="ASALARIADO"/>
    <s v="SECTOR PRIVADO"/>
    <s v="SI"/>
    <s v="NO"/>
    <x v="0"/>
    <n v="45"/>
    <n v="4.3808830693289447E-2"/>
    <b v="0"/>
    <n v="0.21833580701670366"/>
    <b v="0"/>
    <n v="693063.36"/>
    <x v="0"/>
    <n v="45"/>
  </r>
  <r>
    <n v="4552"/>
    <s v="HOMBRE"/>
    <n v="476566.67"/>
    <s v="ASALARIADO"/>
    <s v="SECTOR PRIVADO"/>
    <s v="SI"/>
    <s v="NO"/>
    <x v="0"/>
    <n v="33"/>
    <n v="-0.22314066927722778"/>
    <b v="0"/>
    <n v="-0.62856815390894638"/>
    <b v="0"/>
    <n v="476566.67"/>
    <x v="0"/>
    <n v="33"/>
  </r>
  <r>
    <n v="4553"/>
    <s v="MUJER"/>
    <n v="297429"/>
    <s v="TRABAJADOR INDEPENDIENTE"/>
    <s v="SECTOR PRIVADO"/>
    <s v="SI"/>
    <s v="NO"/>
    <x v="1"/>
    <n v="65"/>
    <n v="-0.44402493052105335"/>
    <b v="0"/>
    <n v="1.6298424085594538"/>
    <b v="0"/>
    <n v="297429"/>
    <x v="3"/>
    <n v="65"/>
  </r>
  <r>
    <n v="4554"/>
    <s v="HOMBRE"/>
    <n v="35530"/>
    <s v="ASALARIADO"/>
    <s v="SECTOR PRIVADO"/>
    <s v="SI"/>
    <s v="SI"/>
    <x v="0"/>
    <n v="37"/>
    <n v="-0.76695738317323248"/>
    <b v="0"/>
    <n v="-0.3462668336003964"/>
    <b v="0"/>
    <n v="35530"/>
    <x v="0"/>
    <n v="37"/>
  </r>
  <r>
    <n v="4555"/>
    <s v="HOMBRE"/>
    <n v="476562.94"/>
    <s v="ASALARIADO"/>
    <s v="SECTOR PRIVADO"/>
    <s v="SI"/>
    <s v="SI"/>
    <x v="0"/>
    <n v="32"/>
    <n v="-0.22314526852368688"/>
    <b v="0"/>
    <n v="-0.69914348398608395"/>
    <b v="0"/>
    <n v="476562.94"/>
    <x v="0"/>
    <n v="32"/>
  </r>
  <r>
    <n v="4556"/>
    <s v="MUJER"/>
    <n v="297046"/>
    <s v="ASEGURADO VOLUNTARIO"/>
    <s v="SECTOR PRIVADO"/>
    <s v="SI"/>
    <s v="SI"/>
    <x v="0"/>
    <n v="38"/>
    <n v="-0.44449718558642509"/>
    <b v="0"/>
    <n v="-0.27569150352325889"/>
    <b v="0"/>
    <n v="297046"/>
    <x v="2"/>
    <n v="38"/>
  </r>
  <r>
    <n v="4557"/>
    <s v="HOMBRE"/>
    <n v="381640"/>
    <s v="ASALARIADO"/>
    <s v="SECTOR PRIVADO"/>
    <s v="SI"/>
    <s v="NO"/>
    <x v="0"/>
    <n v="53"/>
    <n v="-0.34018923519463878"/>
    <b v="0"/>
    <n v="0.78293844763380371"/>
    <b v="0"/>
    <n v="381640"/>
    <x v="0"/>
    <n v="53"/>
  </r>
  <r>
    <n v="4558"/>
    <s v="HOMBRE"/>
    <n v="323296"/>
    <s v="ASEGURADO VOLUNTARIO"/>
    <s v="SECTOR PRIVADO"/>
    <s v="SI"/>
    <s v="NO"/>
    <x v="0"/>
    <n v="31"/>
    <n v="-0.41212983450024415"/>
    <b v="0"/>
    <n v="-0.7697188140632214"/>
    <b v="0"/>
    <n v="323296"/>
    <x v="2"/>
    <n v="31"/>
  </r>
  <r>
    <n v="4559"/>
    <s v="HOMBRE"/>
    <n v="1730544"/>
    <s v="ASALARIADO"/>
    <s v="SECTOR PRIVADO"/>
    <s v="SI"/>
    <s v="NO"/>
    <x v="0"/>
    <n v="31"/>
    <n v="1.3230659781216969"/>
    <b v="0"/>
    <n v="-0.7697188140632214"/>
    <b v="0"/>
    <n v="1730544"/>
    <x v="0"/>
    <n v="31"/>
  </r>
  <r>
    <n v="4560"/>
    <s v="HOMBRE"/>
    <n v="670740"/>
    <s v="ASALARIADO"/>
    <s v="SECTOR PRIVADO"/>
    <s v="SI"/>
    <s v="NO"/>
    <x v="0"/>
    <n v="27"/>
    <n v="1.6283191434500584E-2"/>
    <b v="0"/>
    <n v="-1.0520201343717714"/>
    <b v="0"/>
    <n v="670740"/>
    <x v="0"/>
    <n v="27"/>
  </r>
  <r>
    <n v="4561"/>
    <s v="HOMBRE"/>
    <n v="290000"/>
    <s v="ASALARIADO"/>
    <s v="SECTOR PRIVADO"/>
    <s v="SI"/>
    <s v="SI"/>
    <x v="0"/>
    <n v="42"/>
    <n v="-0.45318519913892913"/>
    <b v="0"/>
    <n v="6.6098167852911317E-3"/>
    <b v="0"/>
    <n v="290000"/>
    <x v="0"/>
    <n v="42"/>
  </r>
  <r>
    <n v="4562"/>
    <s v="HOMBRE"/>
    <n v="542095.31999999995"/>
    <s v="PENSIONADOS EN SU PROPIO SISTEMA"/>
    <s v="SECTOR PUBLICO"/>
    <s v="SI"/>
    <s v="NO"/>
    <x v="0"/>
    <n v="64"/>
    <n v="-0.14234109515328611"/>
    <b v="0"/>
    <n v="1.5592670784823162"/>
    <b v="0"/>
    <n v="542095.31999999995"/>
    <x v="1"/>
    <n v="64"/>
  </r>
  <r>
    <n v="4563"/>
    <s v="HOMBRE"/>
    <n v="695574.7"/>
    <s v="ASALARIADO"/>
    <s v="SECTOR PRIVADO"/>
    <s v="SI"/>
    <s v="NO"/>
    <x v="0"/>
    <n v="55"/>
    <n v="4.6905418254309203E-2"/>
    <b v="0"/>
    <n v="0.92408910778807873"/>
    <b v="0"/>
    <n v="695574.7"/>
    <x v="0"/>
    <n v="55"/>
  </r>
  <r>
    <n v="4564"/>
    <s v="HOMBRE"/>
    <n v="299784"/>
    <s v="TRABAJADOR INDEPENDIENTE"/>
    <s v="SECTOR PRIVADO"/>
    <s v="SI"/>
    <s v="NO"/>
    <x v="0"/>
    <n v="39"/>
    <n v="-0.44112111673789317"/>
    <b v="0"/>
    <n v="-0.20511617344612137"/>
    <b v="0"/>
    <n v="299784"/>
    <x v="3"/>
    <n v="39"/>
  </r>
  <r>
    <n v="4565"/>
    <s v="HOMBRE"/>
    <n v="1166115"/>
    <s v="ASALARIADO"/>
    <s v="SECTOR PUBLICO"/>
    <s v="SI"/>
    <s v="NO"/>
    <x v="1"/>
    <n v="64"/>
    <n v="0.6271013455037151"/>
    <b v="0"/>
    <n v="1.5592670784823162"/>
    <b v="0"/>
    <n v="1166115"/>
    <x v="0"/>
    <n v="64"/>
  </r>
  <r>
    <n v="4566"/>
    <s v="HOMBRE"/>
    <n v="300018"/>
    <s v="TRABAJADOR INDEPENDIENTE"/>
    <s v="SECTOR PRIVADO"/>
    <s v="SI"/>
    <s v="NO"/>
    <x v="1"/>
    <n v="51"/>
    <n v="-0.44083258492249633"/>
    <b v="0"/>
    <n v="0.64178778747952869"/>
    <b v="0"/>
    <n v="300018"/>
    <x v="3"/>
    <n v="51"/>
  </r>
  <r>
    <n v="4567"/>
    <s v="HOMBRE"/>
    <n v="524236.19"/>
    <s v="ASALARIADO"/>
    <s v="SECTOR PRIVADO"/>
    <s v="SI"/>
    <s v="NO"/>
    <x v="0"/>
    <n v="54"/>
    <n v="-0.16436215156485734"/>
    <b v="0"/>
    <n v="0.85351377771094117"/>
    <b v="0"/>
    <n v="524236.19"/>
    <x v="0"/>
    <n v="54"/>
  </r>
  <r>
    <n v="4568"/>
    <s v="MUJER"/>
    <n v="298155"/>
    <s v="ASEGURADO VOLUNTARIO"/>
    <s v="SECTOR PRIVADO"/>
    <s v="SI"/>
    <s v="NO"/>
    <x v="0"/>
    <n v="75"/>
    <n v="-0.44312974206815559"/>
    <b v="0"/>
    <n v="2.3355957093308288"/>
    <b v="1"/>
    <n v="298155"/>
    <x v="2"/>
    <n v="75"/>
  </r>
  <r>
    <n v="4569"/>
    <s v="HOMBRE"/>
    <n v="347501.19"/>
    <s v="ASALARIADO"/>
    <s v="SECTOR PRIVADO"/>
    <s v="SI"/>
    <s v="NO"/>
    <x v="0"/>
    <n v="68"/>
    <n v="-0.38228381991595023"/>
    <b v="0"/>
    <n v="1.8415683987908662"/>
    <b v="0"/>
    <n v="347501.19"/>
    <x v="0"/>
    <n v="68"/>
  </r>
  <r>
    <n v="4570"/>
    <s v="HOMBRE"/>
    <n v="280000"/>
    <s v="ASALARIADO"/>
    <s v="SECTOR PRIVADO"/>
    <s v="SI"/>
    <s v="NO"/>
    <x v="0"/>
    <n v="24"/>
    <n v="-0.46551561860033136"/>
    <b v="0"/>
    <n v="-1.263746124603184"/>
    <b v="0"/>
    <n v="280000"/>
    <x v="0"/>
    <n v="24"/>
  </r>
  <r>
    <n v="4571"/>
    <s v="HOMBRE"/>
    <n v="350112.18"/>
    <s v="ASALARIADO"/>
    <s v="SECTOR PRIVADO"/>
    <s v="SI"/>
    <s v="NO"/>
    <x v="0"/>
    <n v="29"/>
    <n v="-0.37906435972499752"/>
    <b v="0"/>
    <n v="-0.91086947421749642"/>
    <b v="0"/>
    <n v="350112.18"/>
    <x v="0"/>
    <n v="29"/>
  </r>
  <r>
    <n v="4572"/>
    <s v="MUJER"/>
    <n v="815000"/>
    <s v="ASALARIADO"/>
    <s v="SECTOR PRIVADO"/>
    <s v="SI"/>
    <s v="NO"/>
    <x v="0"/>
    <n v="28"/>
    <n v="0.19416182258468961"/>
    <b v="0"/>
    <n v="-0.98144480429463388"/>
    <b v="0"/>
    <n v="815000"/>
    <x v="0"/>
    <n v="28"/>
  </r>
  <r>
    <n v="4573"/>
    <s v="HOMBRE"/>
    <n v="1207124"/>
    <s v="ASEGURADO VOLUNTARIO"/>
    <s v="SECTOR PRIVADO"/>
    <s v="SI"/>
    <s v="NO"/>
    <x v="0"/>
    <n v="52"/>
    <n v="0.67766716267297966"/>
    <b v="0"/>
    <n v="0.71236311755666615"/>
    <b v="0"/>
    <n v="1207124"/>
    <x v="2"/>
    <n v="52"/>
  </r>
  <r>
    <n v="4574"/>
    <s v="HOMBRE"/>
    <n v="860750.63"/>
    <s v="ASALARIADO"/>
    <s v="SECTOR PRIVADO"/>
    <s v="SI"/>
    <s v="NO"/>
    <x v="0"/>
    <n v="25"/>
    <n v="0.25057426843703101"/>
    <b v="0"/>
    <n v="-1.1931707945260464"/>
    <b v="0"/>
    <n v="860750.63"/>
    <x v="0"/>
    <n v="25"/>
  </r>
  <r>
    <n v="4575"/>
    <s v="HOMBRE"/>
    <n v="278030"/>
    <s v="TRABAJADOR INDEPENDIENTE"/>
    <s v="SECTOR PRIVADO"/>
    <s v="SI"/>
    <s v="NO"/>
    <x v="0"/>
    <n v="35"/>
    <n v="-0.46794471123422759"/>
    <b v="0"/>
    <n v="-0.48741749375467142"/>
    <b v="0"/>
    <n v="278030"/>
    <x v="3"/>
    <n v="35"/>
  </r>
  <r>
    <n v="4576"/>
    <s v="HOMBRE"/>
    <n v="297046"/>
    <s v="ASEGURADO VOLUNTARIO"/>
    <s v="SECTOR PRIVADO"/>
    <s v="SI"/>
    <s v="NO"/>
    <x v="0"/>
    <n v="56"/>
    <n v="-0.44449718558642509"/>
    <b v="0"/>
    <n v="0.99466443786521619"/>
    <b v="0"/>
    <n v="297046"/>
    <x v="2"/>
    <n v="56"/>
  </r>
  <r>
    <n v="4577"/>
    <s v="MUJER"/>
    <n v="391916.75"/>
    <s v="ASALARIADO"/>
    <s v="SECTOR PRIVADO"/>
    <s v="SI"/>
    <s v="SI"/>
    <x v="0"/>
    <n v="33"/>
    <n v="-0.32751757137464221"/>
    <b v="0"/>
    <n v="-0.62856815390894638"/>
    <b v="0"/>
    <n v="391916.75"/>
    <x v="0"/>
    <n v="33"/>
  </r>
  <r>
    <n v="4578"/>
    <s v="HOMBRE"/>
    <n v="442458"/>
    <s v="ASALARIADO"/>
    <s v="SECTOR PRIVADO"/>
    <s v="SI"/>
    <s v="SI"/>
    <x v="0"/>
    <n v="27"/>
    <n v="-0.26519809011428253"/>
    <b v="0"/>
    <n v="-1.0520201343717714"/>
    <b v="0"/>
    <n v="442458"/>
    <x v="0"/>
    <n v="27"/>
  </r>
  <r>
    <n v="4579"/>
    <s v="HOMBRE"/>
    <n v="639148"/>
    <s v="TRABAJADOR INDEPENDIENTE"/>
    <s v="SECTOR PRIVADO"/>
    <s v="SI"/>
    <s v="NO"/>
    <x v="1"/>
    <n v="42"/>
    <n v="-2.267106972796144E-2"/>
    <b v="0"/>
    <n v="6.6098167852911317E-3"/>
    <b v="0"/>
    <n v="639148"/>
    <x v="3"/>
    <n v="42"/>
  </r>
  <r>
    <n v="4580"/>
    <s v="HOMBRE"/>
    <n v="46091.09"/>
    <s v="ASALARIADO"/>
    <s v="SECTOR PRIVADO"/>
    <s v="SI"/>
    <s v="NO"/>
    <x v="0"/>
    <n v="43"/>
    <n v="-0.75393511620627041"/>
    <b v="0"/>
    <n v="7.7185146862428639E-2"/>
    <b v="0"/>
    <n v="46091.09"/>
    <x v="0"/>
    <n v="43"/>
  </r>
  <r>
    <n v="4581"/>
    <s v="MUJER"/>
    <n v="361420"/>
    <s v="TRABAJADOR INDEPENDIENTE"/>
    <s v="SECTOR PRIVADO"/>
    <s v="SI"/>
    <s v="NO"/>
    <x v="1"/>
    <n v="52"/>
    <n v="-0.36512134334559415"/>
    <b v="0"/>
    <n v="0.71236311755666615"/>
    <b v="0"/>
    <n v="361420"/>
    <x v="3"/>
    <n v="52"/>
  </r>
  <r>
    <n v="4582"/>
    <s v="HOMBRE"/>
    <n v="301853"/>
    <s v="TRABAJADOR INDEPENDIENTE"/>
    <s v="SECTOR PRIVADO"/>
    <s v="SI"/>
    <s v="NO"/>
    <x v="0"/>
    <n v="25"/>
    <n v="-0.438569952951329"/>
    <b v="0"/>
    <n v="-1.1931707945260464"/>
    <b v="0"/>
    <n v="301853"/>
    <x v="3"/>
    <n v="25"/>
  </r>
  <r>
    <n v="4583"/>
    <s v="HOMBRE"/>
    <n v="263622.26"/>
    <s v="ASALARIADO"/>
    <s v="SECTOR PRIVADO"/>
    <s v="SI"/>
    <s v="NO"/>
    <x v="0"/>
    <n v="20"/>
    <n v="-0.48571005900330999"/>
    <b v="0"/>
    <n v="-1.5460474449117341"/>
    <b v="0"/>
    <n v="263622.26"/>
    <x v="0"/>
    <n v="20"/>
  </r>
  <r>
    <n v="4584"/>
    <s v="HOMBRE"/>
    <n v="511600"/>
    <s v="ASALARIADO"/>
    <s v="SECTOR PRIVADO"/>
    <s v="SI"/>
    <s v="NO"/>
    <x v="0"/>
    <n v="22"/>
    <n v="-0.17994310387425499"/>
    <b v="0"/>
    <n v="-1.4048967847574589"/>
    <b v="0"/>
    <n v="511600"/>
    <x v="0"/>
    <n v="22"/>
  </r>
  <r>
    <n v="4585"/>
    <s v="MUJER"/>
    <n v="831771.12"/>
    <s v="ASALARIADO"/>
    <s v="SECTOR PRIVADO"/>
    <s v="SI"/>
    <s v="NO"/>
    <x v="0"/>
    <n v="29"/>
    <n v="0.21484131702844086"/>
    <b v="0"/>
    <n v="-0.91086947421749642"/>
    <b v="0"/>
    <n v="831771.12"/>
    <x v="0"/>
    <n v="29"/>
  </r>
  <r>
    <n v="4586"/>
    <s v="MUJER"/>
    <n v="297045"/>
    <s v="ASEGURADO VOLUNTARIO"/>
    <s v="SECTOR PRIVADO"/>
    <s v="SI"/>
    <s v="NO"/>
    <x v="0"/>
    <n v="20"/>
    <n v="-0.44449841862837125"/>
    <b v="0"/>
    <n v="-1.5460474449117341"/>
    <b v="0"/>
    <n v="297045"/>
    <x v="2"/>
    <n v="20"/>
  </r>
  <r>
    <n v="4587"/>
    <s v="HOMBRE"/>
    <n v="518519"/>
    <s v="TRABAJADOR INDEPENDIENTE"/>
    <s v="SECTOR PRIVADO"/>
    <s v="SI"/>
    <s v="NO"/>
    <x v="1"/>
    <n v="43"/>
    <n v="-0.17141168664891077"/>
    <b v="0"/>
    <n v="7.7185146862428639E-2"/>
    <b v="0"/>
    <n v="518519"/>
    <x v="3"/>
    <n v="43"/>
  </r>
  <r>
    <n v="4588"/>
    <s v="HOMBRE"/>
    <n v="239200"/>
    <s v="ASALARIADO"/>
    <s v="SECTOR PRIVADO"/>
    <s v="SI"/>
    <s v="NO"/>
    <x v="0"/>
    <n v="27"/>
    <n v="-0.51582373000285264"/>
    <b v="0"/>
    <n v="-1.0520201343717714"/>
    <b v="0"/>
    <n v="239200"/>
    <x v="0"/>
    <n v="27"/>
  </r>
  <r>
    <n v="4589"/>
    <s v="HOMBRE"/>
    <n v="445567"/>
    <s v="TRABAJADOR INDEPENDIENTE"/>
    <s v="SECTOR PRIVADO"/>
    <s v="SI"/>
    <s v="NO"/>
    <x v="0"/>
    <n v="46"/>
    <n v="-0.26136456270373254"/>
    <b v="0"/>
    <n v="0.28891113709384114"/>
    <b v="0"/>
    <n v="445567"/>
    <x v="3"/>
    <n v="46"/>
  </r>
  <r>
    <n v="4590"/>
    <s v="MUJER"/>
    <n v="211216"/>
    <s v="ASALARIADO"/>
    <s v="SECTOR PUBLICO"/>
    <s v="SI"/>
    <s v="NO"/>
    <x v="0"/>
    <n v="34"/>
    <n v="-0.55032917582364071"/>
    <b v="0"/>
    <n v="-0.55799282383180893"/>
    <b v="0"/>
    <n v="211216"/>
    <x v="0"/>
    <n v="34"/>
  </r>
  <r>
    <n v="4591"/>
    <s v="HOMBRE"/>
    <n v="410000.02"/>
    <s v="ASALARIADO"/>
    <s v="SECTOR PRIVADO"/>
    <s v="SI"/>
    <s v="NO"/>
    <x v="0"/>
    <n v="25"/>
    <n v="-0.30522014094126304"/>
    <b v="0"/>
    <n v="-1.1931707945260464"/>
    <b v="0"/>
    <n v="410000.02"/>
    <x v="0"/>
    <n v="25"/>
  </r>
  <r>
    <n v="4592"/>
    <s v="HOMBRE"/>
    <n v="3325777.9"/>
    <s v="ASALARIADO"/>
    <s v="SECTOR PUBLICO"/>
    <s v="SI"/>
    <s v="NO"/>
    <x v="0"/>
    <n v="62"/>
    <n v="3.2900562907265596"/>
    <b v="1"/>
    <n v="1.4181164183280413"/>
    <b v="0"/>
    <n v="3325777.9"/>
    <x v="0"/>
    <n v="62"/>
  </r>
  <r>
    <n v="4593"/>
    <s v="MUJER"/>
    <n v="306669.62"/>
    <s v="ASALARIADO"/>
    <s v="SECTOR PUBLICO"/>
    <s v="SI"/>
    <s v="SI"/>
    <x v="0"/>
    <n v="49"/>
    <n v="-0.4326308584527111"/>
    <b v="0"/>
    <n v="0.50063712732525367"/>
    <b v="0"/>
    <n v="306669.62"/>
    <x v="0"/>
    <n v="49"/>
  </r>
  <r>
    <n v="4594"/>
    <s v="MUJER"/>
    <n v="405464.55"/>
    <s v="ASALARIADO"/>
    <s v="SECTOR PRIVADO"/>
    <s v="SI"/>
    <s v="NO"/>
    <x v="0"/>
    <n v="35"/>
    <n v="-0.31081256569672366"/>
    <b v="0"/>
    <n v="-0.48741749375467142"/>
    <b v="0"/>
    <n v="405464.55"/>
    <x v="0"/>
    <n v="35"/>
  </r>
  <r>
    <n v="4595"/>
    <s v="MUJER"/>
    <n v="560987.56000000006"/>
    <s v="PENSIONADOS EN SU PROPIO SISTEMA"/>
    <s v="SECTOR PUBLICO"/>
    <s v="SI"/>
    <s v="NO"/>
    <x v="0"/>
    <n v="69"/>
    <n v="-0.11904617077673775"/>
    <b v="0"/>
    <n v="1.9121437288680037"/>
    <b v="0"/>
    <n v="560987.56000000006"/>
    <x v="1"/>
    <n v="69"/>
  </r>
  <r>
    <n v="4596"/>
    <s v="HOMBRE"/>
    <n v="374731.55"/>
    <s v="ASALARIADO"/>
    <s v="SECTOR PRIVADO"/>
    <s v="SI"/>
    <s v="SI"/>
    <x v="0"/>
    <n v="36"/>
    <n v="-0.34870764382745123"/>
    <b v="0"/>
    <n v="-0.41684216367753391"/>
    <b v="0"/>
    <n v="374731.55"/>
    <x v="0"/>
    <n v="36"/>
  </r>
  <r>
    <n v="4597"/>
    <s v="HOMBRE"/>
    <n v="650000"/>
    <s v="ASALARIADO"/>
    <s v="SECTOR PRIVADO"/>
    <s v="SI"/>
    <s v="NO"/>
    <x v="0"/>
    <n v="45"/>
    <n v="-9.2900985284477076E-3"/>
    <b v="0"/>
    <n v="0.21833580701670366"/>
    <b v="0"/>
    <n v="650000"/>
    <x v="0"/>
    <n v="45"/>
  </r>
  <r>
    <n v="4598"/>
    <s v="HOMBRE"/>
    <n v="358640"/>
    <s v="ASEGURADO VOLUNTARIO"/>
    <s v="SECTOR PRIVADO"/>
    <s v="SI"/>
    <s v="SI"/>
    <x v="0"/>
    <n v="29"/>
    <n v="-0.36854919995586399"/>
    <b v="0"/>
    <n v="-0.91086947421749642"/>
    <b v="0"/>
    <n v="358640"/>
    <x v="2"/>
    <n v="29"/>
  </r>
  <r>
    <n v="4599"/>
    <s v="HOMBRE"/>
    <n v="838786.3"/>
    <s v="ASALARIADO"/>
    <s v="SECTOR PRIVADO"/>
    <s v="SI"/>
    <s v="NO"/>
    <x v="0"/>
    <n v="79"/>
    <n v="0.22349132822816492"/>
    <b v="0"/>
    <n v="2.6178970296393786"/>
    <b v="1"/>
    <n v="838786.3"/>
    <x v="0"/>
    <n v="79"/>
  </r>
  <r>
    <n v="4600"/>
    <s v="HOMBRE"/>
    <n v="34458"/>
    <s v="ASALARIADO"/>
    <s v="SECTOR PRIVADO"/>
    <s v="SI"/>
    <s v="NO"/>
    <x v="0"/>
    <n v="43"/>
    <n v="-0.7682792041394948"/>
    <b v="0"/>
    <n v="7.7185146862428639E-2"/>
    <b v="0"/>
    <n v="34458"/>
    <x v="0"/>
    <n v="43"/>
  </r>
  <r>
    <n v="4601"/>
    <s v="HOMBRE"/>
    <n v="640000"/>
    <s v="ASALARIADO"/>
    <s v="SECTOR PRIVADO"/>
    <s v="SI"/>
    <s v="SI"/>
    <x v="0"/>
    <n v="44"/>
    <n v="-2.1620517989849968E-2"/>
    <b v="0"/>
    <n v="0.14776047693956615"/>
    <b v="0"/>
    <n v="640000"/>
    <x v="0"/>
    <n v="44"/>
  </r>
  <r>
    <n v="4602"/>
    <s v="MUJER"/>
    <n v="736259"/>
    <s v="PENSIONADOS EN SU PROPIO SISTEMA"/>
    <s v="SECTOR PUBLICO"/>
    <s v="SI"/>
    <s v="NO"/>
    <x v="0"/>
    <n v="82"/>
    <n v="9.7070866703662065E-2"/>
    <b v="0"/>
    <n v="2.8296230198707915"/>
    <b v="1"/>
    <n v="736259"/>
    <x v="1"/>
    <n v="82"/>
  </r>
  <r>
    <n v="4603"/>
    <s v="HOMBRE"/>
    <n v="366300"/>
    <s v="ASALARIADO"/>
    <s v="SECTOR PRIVADO"/>
    <s v="SI"/>
    <s v="SI"/>
    <x v="0"/>
    <n v="27"/>
    <n v="-0.35910409864842985"/>
    <b v="0"/>
    <n v="-1.0520201343717714"/>
    <b v="0"/>
    <n v="366300"/>
    <x v="0"/>
    <n v="27"/>
  </r>
  <r>
    <n v="4604"/>
    <s v="MUJER"/>
    <n v="989476.56"/>
    <s v="ASALARIADO"/>
    <s v="SECTOR PUBLICO"/>
    <s v="SI"/>
    <s v="NO"/>
    <x v="0"/>
    <n v="31"/>
    <n v="0.40929873968294161"/>
    <b v="0"/>
    <n v="-0.7697188140632214"/>
    <b v="0"/>
    <n v="989476.56"/>
    <x v="0"/>
    <n v="31"/>
  </r>
  <r>
    <n v="4605"/>
    <s v="HOMBRE"/>
    <n v="664852.56000000006"/>
    <s v="ASALARIADO"/>
    <s v="SECTOR PUBLICO"/>
    <s v="SI"/>
    <s v="NO"/>
    <x v="0"/>
    <n v="57"/>
    <n v="9.0237309591168387E-3"/>
    <b v="0"/>
    <n v="1.0652397679423538"/>
    <b v="0"/>
    <n v="664852.56000000006"/>
    <x v="0"/>
    <n v="57"/>
  </r>
  <r>
    <n v="4606"/>
    <s v="MUJER"/>
    <n v="355573.78"/>
    <s v="ASALARIADO"/>
    <s v="SECTOR PRIVADO"/>
    <s v="SI"/>
    <s v="NO"/>
    <x v="0"/>
    <n v="33"/>
    <n v="-0.37232997783195804"/>
    <b v="0"/>
    <n v="-0.62856815390894638"/>
    <b v="0"/>
    <n v="355573.78"/>
    <x v="0"/>
    <n v="33"/>
  </r>
  <r>
    <n v="4607"/>
    <s v="MUJER"/>
    <n v="353478.67"/>
    <s v="ASALARIADO"/>
    <s v="SECTOR PRIVADO"/>
    <s v="SI"/>
    <s v="NO"/>
    <x v="0"/>
    <n v="26"/>
    <n v="-0.37491333634373597"/>
    <b v="0"/>
    <n v="-1.1225954644489089"/>
    <b v="0"/>
    <n v="353478.67"/>
    <x v="0"/>
    <n v="26"/>
  </r>
  <r>
    <n v="4608"/>
    <s v="HOMBRE"/>
    <n v="308439"/>
    <s v="ASEGURADO VOLUNTARIO"/>
    <s v="SECTOR PRIVADO"/>
    <s v="SI"/>
    <s v="SI"/>
    <x v="0"/>
    <n v="88"/>
    <n v="-0.43044913869404949"/>
    <b v="0"/>
    <n v="3.2530750003336162"/>
    <b v="1"/>
    <n v="308439"/>
    <x v="2"/>
    <n v="88"/>
  </r>
  <r>
    <n v="4609"/>
    <s v="HOMBRE"/>
    <n v="278030"/>
    <s v="CONVENIOS ESPECIALES DE TRABAJADORES INDEPENDIENTES"/>
    <s v="SECTOR PRIVADO"/>
    <s v="SI"/>
    <s v="NO"/>
    <x v="0"/>
    <n v="52"/>
    <n v="-0.46794471123422759"/>
    <b v="0"/>
    <n v="0.71236311755666615"/>
    <b v="0"/>
    <n v="278030"/>
    <x v="4"/>
    <n v="52"/>
  </r>
  <r>
    <n v="4610"/>
    <s v="MUJER"/>
    <n v="445567"/>
    <s v="ASEGURADO VOLUNTARIO"/>
    <s v="SECTOR PRIVADO"/>
    <s v="NO"/>
    <s v="NO"/>
    <x v="0"/>
    <n v="78"/>
    <n v="-0.26136456270373254"/>
    <b v="0"/>
    <n v="2.5473216995622412"/>
    <b v="1"/>
    <n v="445567"/>
    <x v="2"/>
    <n v="78"/>
  </r>
  <r>
    <n v="4611"/>
    <s v="HOMBRE"/>
    <n v="390662.05"/>
    <s v="ASALARIADO"/>
    <s v="SECTOR PRIVADO"/>
    <s v="SI"/>
    <s v="NO"/>
    <x v="1"/>
    <n v="35"/>
    <n v="-0.32906466910446436"/>
    <b v="0"/>
    <n v="-0.48741749375467142"/>
    <b v="0"/>
    <n v="390662.05"/>
    <x v="0"/>
    <n v="35"/>
  </r>
  <r>
    <n v="4612"/>
    <s v="HOMBRE"/>
    <n v="212000"/>
    <s v="ASALARIADO"/>
    <s v="SECTOR PRIVADO"/>
    <s v="SI"/>
    <s v="NO"/>
    <x v="0"/>
    <n v="24"/>
    <n v="-0.54936247093786672"/>
    <b v="0"/>
    <n v="-1.263746124603184"/>
    <b v="0"/>
    <n v="212000"/>
    <x v="0"/>
    <n v="24"/>
  </r>
  <r>
    <n v="4613"/>
    <s v="MUJER"/>
    <n v="308568"/>
    <s v="TRABAJADOR INDEPENDIENTE"/>
    <s v="SECTOR PRIVADO"/>
    <s v="SI"/>
    <s v="NO"/>
    <x v="1"/>
    <n v="50"/>
    <n v="-0.43029007628299737"/>
    <b v="0"/>
    <n v="0.57121245740239113"/>
    <b v="0"/>
    <n v="308568"/>
    <x v="3"/>
    <n v="50"/>
  </r>
  <r>
    <n v="4614"/>
    <s v="HOMBRE"/>
    <n v="560465"/>
    <s v="TRABAJADOR INDEPENDIENTE"/>
    <s v="SECTOR PRIVADO"/>
    <s v="SI"/>
    <s v="NO"/>
    <x v="1"/>
    <n v="34"/>
    <n v="-0.11969050917611286"/>
    <b v="0"/>
    <n v="-0.55799282383180893"/>
    <b v="0"/>
    <n v="560465"/>
    <x v="3"/>
    <n v="34"/>
  </r>
  <r>
    <n v="4615"/>
    <s v="MUJER"/>
    <n v="323296"/>
    <s v="TRABAJADOR INDEPENDIENTE"/>
    <s v="SECTOR PRIVADO"/>
    <s v="SI"/>
    <s v="NO"/>
    <x v="1"/>
    <n v="48"/>
    <n v="-0.41212983450024415"/>
    <b v="0"/>
    <n v="0.43006179724811616"/>
    <b v="0"/>
    <n v="323296"/>
    <x v="3"/>
    <n v="48"/>
  </r>
  <r>
    <n v="4616"/>
    <s v="HOMBRE"/>
    <n v="392034"/>
    <s v="ASALARIADO"/>
    <s v="SECTOR PRIVADO"/>
    <s v="SI"/>
    <s v="NO"/>
    <x v="0"/>
    <n v="42"/>
    <n v="-0.32737299720645729"/>
    <b v="0"/>
    <n v="6.6098167852911317E-3"/>
    <b v="0"/>
    <n v="392034"/>
    <x v="0"/>
    <n v="42"/>
  </r>
  <r>
    <n v="4617"/>
    <s v="MUJER"/>
    <n v="1700000"/>
    <s v="ASALARIADO"/>
    <s v="SECTOR PRIVADO"/>
    <s v="SI"/>
    <s v="NO"/>
    <x v="0"/>
    <n v="22"/>
    <n v="1.2854039449187897"/>
    <b v="0"/>
    <n v="-1.4048967847574589"/>
    <b v="0"/>
    <n v="1700000"/>
    <x v="0"/>
    <n v="22"/>
  </r>
  <r>
    <n v="4618"/>
    <s v="MUJER"/>
    <n v="674375"/>
    <s v="ASALARIADO"/>
    <s v="SECTOR PRIVADO"/>
    <s v="SI"/>
    <s v="NO"/>
    <x v="0"/>
    <n v="37"/>
    <n v="2.0765298908720305E-2"/>
    <b v="0"/>
    <n v="-0.3462668336003964"/>
    <b v="0"/>
    <n v="674375"/>
    <x v="0"/>
    <n v="37"/>
  </r>
  <r>
    <n v="4619"/>
    <s v="HOMBRE"/>
    <n v="402257.7"/>
    <s v="ASALARIADO"/>
    <s v="SECTOR PRIVADO"/>
    <s v="SI"/>
    <s v="NO"/>
    <x v="0"/>
    <n v="50"/>
    <n v="-0.31476674626170342"/>
    <b v="0"/>
    <n v="0.57121245740239113"/>
    <b v="0"/>
    <n v="402257.7"/>
    <x v="0"/>
    <n v="50"/>
  </r>
  <r>
    <n v="4620"/>
    <s v="HOMBRE"/>
    <n v="445433"/>
    <s v="ASALARIADO"/>
    <s v="SECTOR PRIVADO"/>
    <s v="SI"/>
    <s v="NO"/>
    <x v="0"/>
    <n v="31"/>
    <n v="-0.26152979032451534"/>
    <b v="0"/>
    <n v="-0.7697188140632214"/>
    <b v="0"/>
    <n v="445433"/>
    <x v="0"/>
    <n v="31"/>
  </r>
  <r>
    <n v="4621"/>
    <s v="MUJER"/>
    <n v="605498"/>
    <s v="ASALARIADO"/>
    <s v="SECTOR PRIVADO"/>
    <s v="SI"/>
    <s v="NO"/>
    <x v="0"/>
    <n v="26"/>
    <n v="-6.4162931215580046E-2"/>
    <b v="0"/>
    <n v="-1.1225954644489089"/>
    <b v="0"/>
    <n v="605498"/>
    <x v="0"/>
    <n v="26"/>
  </r>
  <r>
    <n v="4622"/>
    <s v="MUJER"/>
    <n v="897388"/>
    <s v="ASALARIADO"/>
    <s v="SECTOR PUBLICO"/>
    <s v="SI"/>
    <s v="NO"/>
    <x v="1"/>
    <n v="48"/>
    <n v="0.29574968244329053"/>
    <b v="0"/>
    <n v="0.43006179724811616"/>
    <b v="0"/>
    <n v="897388"/>
    <x v="0"/>
    <n v="48"/>
  </r>
  <r>
    <n v="4623"/>
    <s v="MUJER"/>
    <n v="1167986"/>
    <s v="ASALARIADO"/>
    <s v="SECTOR PUBLICO"/>
    <s v="SI"/>
    <s v="NO"/>
    <x v="1"/>
    <n v="61"/>
    <n v="0.62940836698494351"/>
    <b v="0"/>
    <n v="1.3475410882509038"/>
    <b v="0"/>
    <n v="1167986"/>
    <x v="0"/>
    <n v="61"/>
  </r>
  <r>
    <n v="4624"/>
    <s v="HOMBRE"/>
    <n v="509509"/>
    <s v="TRABAJADOR INDEPENDIENTE"/>
    <s v="SECTOR PRIVADO"/>
    <s v="SI"/>
    <s v="SI"/>
    <x v="0"/>
    <n v="30"/>
    <n v="-0.18252139458363423"/>
    <b v="0"/>
    <n v="-0.84029414414035897"/>
    <b v="0"/>
    <n v="509509"/>
    <x v="3"/>
    <n v="30"/>
  </r>
  <r>
    <n v="4625"/>
    <s v="HOMBRE"/>
    <n v="609986"/>
    <s v="ASALARIADO"/>
    <s v="SECTOR PRIVADO"/>
    <s v="SI"/>
    <s v="NO"/>
    <x v="0"/>
    <n v="26"/>
    <n v="-5.8629038961302712E-2"/>
    <b v="0"/>
    <n v="-1.1225954644489089"/>
    <b v="0"/>
    <n v="609986"/>
    <x v="0"/>
    <n v="26"/>
  </r>
  <r>
    <n v="4626"/>
    <s v="MUJER"/>
    <n v="775258.33"/>
    <s v="ASALARIADO"/>
    <s v="SECTOR PRIVADO"/>
    <s v="SI"/>
    <s v="NO"/>
    <x v="0"/>
    <n v="23"/>
    <n v="0.14515867646502692"/>
    <b v="0"/>
    <n v="-1.3343214546803215"/>
    <b v="0"/>
    <n v="775258.33"/>
    <x v="0"/>
    <n v="23"/>
  </r>
  <r>
    <n v="4627"/>
    <s v="HOMBRE"/>
    <n v="541379.75"/>
    <s v="ASALARIADO"/>
    <s v="SECTOR PRIVADO"/>
    <s v="SI"/>
    <s v="SI"/>
    <x v="0"/>
    <n v="77"/>
    <n v="-0.14322342297868559"/>
    <b v="0"/>
    <n v="2.4767463694851037"/>
    <b v="1"/>
    <n v="541379.75"/>
    <x v="0"/>
    <n v="77"/>
  </r>
  <r>
    <n v="4628"/>
    <s v="MUJER"/>
    <n v="426935.93"/>
    <s v="ASALARIADO"/>
    <s v="SECTOR PRIVADO"/>
    <s v="SI"/>
    <s v="NO"/>
    <x v="0"/>
    <n v="28"/>
    <n v="-0.28433745351520734"/>
    <b v="0"/>
    <n v="-0.98144480429463388"/>
    <b v="0"/>
    <n v="426935.93"/>
    <x v="0"/>
    <n v="28"/>
  </r>
  <r>
    <n v="4629"/>
    <s v="HOMBRE"/>
    <n v="13780"/>
    <s v="ASALARIADO"/>
    <s v="SECTOR PRIVADO"/>
    <s v="SI"/>
    <s v="NO"/>
    <x v="0"/>
    <n v="38"/>
    <n v="-0.79377604550178238"/>
    <b v="0"/>
    <n v="-0.27569150352325889"/>
    <b v="0"/>
    <n v="13780"/>
    <x v="0"/>
    <n v="38"/>
  </r>
  <r>
    <n v="4630"/>
    <s v="HOMBRE"/>
    <n v="300018"/>
    <s v="TRABAJADOR INDEPENDIENTE"/>
    <s v="SECTOR PRIVADO"/>
    <s v="SI"/>
    <s v="NO"/>
    <x v="1"/>
    <n v="53"/>
    <n v="-0.44083258492249633"/>
    <b v="0"/>
    <n v="0.78293844763380371"/>
    <b v="0"/>
    <n v="300018"/>
    <x v="3"/>
    <n v="53"/>
  </r>
  <r>
    <n v="4631"/>
    <s v="HOMBRE"/>
    <n v="1162023.5"/>
    <s v="ASALARIADO"/>
    <s v="SECTOR PUBLICO"/>
    <s v="SI"/>
    <s v="NO"/>
    <x v="0"/>
    <n v="38"/>
    <n v="0.62205635438108242"/>
    <b v="0"/>
    <n v="-0.27569150352325889"/>
    <b v="0"/>
    <n v="1162023.5"/>
    <x v="0"/>
    <n v="38"/>
  </r>
  <r>
    <n v="4632"/>
    <s v="MUJER"/>
    <n v="297973.5"/>
    <s v="ASALARIADO"/>
    <s v="SECTOR PUBLICO"/>
    <s v="SI"/>
    <s v="NO"/>
    <x v="0"/>
    <n v="25"/>
    <n v="-0.44335353918138004"/>
    <b v="0"/>
    <n v="-1.1931707945260464"/>
    <b v="0"/>
    <n v="297973.5"/>
    <x v="0"/>
    <n v="25"/>
  </r>
  <r>
    <n v="4633"/>
    <s v="HOMBRE"/>
    <n v="311901.48"/>
    <s v="ASALARIADO"/>
    <s v="SECTOR PRIVADO"/>
    <s v="SI"/>
    <s v="NO"/>
    <x v="0"/>
    <n v="22"/>
    <n v="-0.42617975561637789"/>
    <b v="0"/>
    <n v="-1.4048967847574589"/>
    <b v="0"/>
    <n v="311901.48"/>
    <x v="0"/>
    <n v="22"/>
  </r>
  <r>
    <n v="4634"/>
    <s v="HOMBRE"/>
    <n v="493312.35"/>
    <s v="ASALARIADO"/>
    <s v="SECTOR PRIVADO"/>
    <s v="SI"/>
    <s v="NO"/>
    <x v="0"/>
    <n v="51"/>
    <n v="-0.20249254342058634"/>
    <b v="0"/>
    <n v="0.64178778747952869"/>
    <b v="0"/>
    <n v="493312.35"/>
    <x v="0"/>
    <n v="51"/>
  </r>
  <r>
    <n v="4635"/>
    <s v="MUJER"/>
    <n v="1717983"/>
    <s v="PENSIONADOS EN SU PROPIO SISTEMA"/>
    <s v="SECTOR PUBLICO"/>
    <s v="SI"/>
    <s v="NO"/>
    <x v="0"/>
    <n v="68"/>
    <n v="1.3075777382362295"/>
    <b v="0"/>
    <n v="1.8415683987908662"/>
    <b v="0"/>
    <n v="1717983"/>
    <x v="1"/>
    <n v="68"/>
  </r>
  <r>
    <n v="4636"/>
    <s v="MUJER"/>
    <n v="343953"/>
    <s v="ASALARIADO"/>
    <s v="SECTOR PRIVADO"/>
    <s v="SI"/>
    <s v="NO"/>
    <x v="0"/>
    <n v="42"/>
    <n v="-0.3866588870188255"/>
    <b v="0"/>
    <n v="6.6098167852911317E-3"/>
    <b v="0"/>
    <n v="343953"/>
    <x v="0"/>
    <n v="42"/>
  </r>
  <r>
    <n v="4637"/>
    <s v="HOMBRE"/>
    <n v="2766444.9"/>
    <s v="ASALARIADO"/>
    <s v="SECTOR PRIVADO"/>
    <s v="SI"/>
    <s v="NO"/>
    <x v="0"/>
    <n v="37"/>
    <n v="2.6003752398661084"/>
    <b v="1"/>
    <n v="-0.3462668336003964"/>
    <b v="0"/>
    <n v="2766444.9"/>
    <x v="0"/>
    <n v="37"/>
  </r>
  <r>
    <n v="4638"/>
    <s v="MUJER"/>
    <n v="634886.40000000002"/>
    <s v="ASALARIADO"/>
    <s v="SECTOR PUBLICO"/>
    <s v="SI"/>
    <s v="NO"/>
    <x v="0"/>
    <n v="39"/>
    <n v="-2.7925801285632601E-2"/>
    <b v="0"/>
    <n v="-0.20511617344612137"/>
    <b v="0"/>
    <n v="634886.40000000002"/>
    <x v="0"/>
    <n v="39"/>
  </r>
  <r>
    <n v="4639"/>
    <s v="HOMBRE"/>
    <n v="297046"/>
    <s v="ASEGURADO VOLUNTARIO"/>
    <s v="SECTOR PRIVADO"/>
    <s v="SI"/>
    <s v="NO"/>
    <x v="1"/>
    <n v="64"/>
    <n v="-0.44449718558642509"/>
    <b v="0"/>
    <n v="1.5592670784823162"/>
    <b v="0"/>
    <n v="297046"/>
    <x v="2"/>
    <n v="64"/>
  </r>
  <r>
    <n v="4640"/>
    <s v="MUJER"/>
    <n v="1337734.1000000001"/>
    <s v="ASALARIADO"/>
    <s v="SECTOR PRIVADO"/>
    <s v="SI"/>
    <s v="NO"/>
    <x v="0"/>
    <n v="26"/>
    <n v="0.83871489456254933"/>
    <b v="0"/>
    <n v="-1.1225954644489089"/>
    <b v="0"/>
    <n v="1337734.1000000001"/>
    <x v="0"/>
    <n v="26"/>
  </r>
  <r>
    <n v="4641"/>
    <s v="HOMBRE"/>
    <n v="193905.3"/>
    <s v="ASALARIADO"/>
    <s v="SECTOR PUBLICO"/>
    <s v="SI"/>
    <s v="NO"/>
    <x v="0"/>
    <n v="51"/>
    <n v="-0.57167399504069027"/>
    <b v="0"/>
    <n v="0.64178778747952869"/>
    <b v="0"/>
    <n v="193905.3"/>
    <x v="0"/>
    <n v="51"/>
  </r>
  <r>
    <n v="4642"/>
    <s v="MUJER"/>
    <n v="696716"/>
    <s v="ASALARIADO"/>
    <s v="SECTOR PUBLICO"/>
    <s v="SI"/>
    <s v="NO"/>
    <x v="1"/>
    <n v="35"/>
    <n v="4.8312689027439099E-2"/>
    <b v="0"/>
    <n v="-0.48741749375467142"/>
    <b v="0"/>
    <n v="696716"/>
    <x v="0"/>
    <n v="35"/>
  </r>
  <r>
    <n v="4643"/>
    <s v="HOMBRE"/>
    <n v="312000"/>
    <s v="ASALARIADO"/>
    <s v="SECTOR PRIVADO"/>
    <s v="SI"/>
    <s v="SI"/>
    <x v="0"/>
    <n v="35"/>
    <n v="-0.42605827632384413"/>
    <b v="0"/>
    <n v="-0.48741749375467142"/>
    <b v="0"/>
    <n v="312000"/>
    <x v="0"/>
    <n v="35"/>
  </r>
  <r>
    <n v="4644"/>
    <s v="HOMBRE"/>
    <n v="297045"/>
    <s v="TRABAJADOR INDEPENDIENTE"/>
    <s v="SECTOR PRIVADO"/>
    <s v="SI"/>
    <s v="NO"/>
    <x v="0"/>
    <n v="30"/>
    <n v="-0.44449841862837125"/>
    <b v="0"/>
    <n v="-0.84029414414035897"/>
    <b v="0"/>
    <n v="297045"/>
    <x v="3"/>
    <n v="30"/>
  </r>
  <r>
    <n v="4645"/>
    <s v="MUJER"/>
    <n v="295203"/>
    <s v="TRABAJADOR INDEPENDIENTE"/>
    <s v="SECTOR PRIVADO"/>
    <s v="SI"/>
    <s v="SI"/>
    <x v="1"/>
    <n v="35"/>
    <n v="-0.44676968189316152"/>
    <b v="0"/>
    <n v="-0.48741749375467142"/>
    <b v="0"/>
    <n v="295203"/>
    <x v="3"/>
    <n v="35"/>
  </r>
  <r>
    <n v="4646"/>
    <s v="MUJER"/>
    <n v="392686"/>
    <s v="ASALARIADO"/>
    <s v="SECTOR PUBLICO"/>
    <s v="SI"/>
    <s v="NO"/>
    <x v="0"/>
    <n v="56"/>
    <n v="-0.32656905385757384"/>
    <b v="0"/>
    <n v="0.99466443786521619"/>
    <b v="0"/>
    <n v="392686"/>
    <x v="0"/>
    <n v="56"/>
  </r>
  <r>
    <n v="4647"/>
    <s v="HOMBRE"/>
    <n v="1544128"/>
    <s v="ASALARIADO"/>
    <s v="SECTOR PUBLICO"/>
    <s v="SI"/>
    <s v="NO"/>
    <x v="0"/>
    <n v="49"/>
    <n v="1.0932072306900205"/>
    <b v="0"/>
    <n v="0.50063712732525367"/>
    <b v="0"/>
    <n v="1544128"/>
    <x v="0"/>
    <n v="49"/>
  </r>
  <r>
    <n v="4648"/>
    <s v="HOMBRE"/>
    <n v="25000"/>
    <s v="ASALARIADO"/>
    <s v="SECTOR PRIVADO"/>
    <s v="SI"/>
    <s v="NO"/>
    <x v="0"/>
    <n v="24"/>
    <n v="-0.77994131486608909"/>
    <b v="0"/>
    <n v="-1.263746124603184"/>
    <b v="0"/>
    <n v="25000"/>
    <x v="0"/>
    <n v="24"/>
  </r>
  <r>
    <n v="4649"/>
    <s v="HOMBRE"/>
    <n v="589772.12"/>
    <s v="ASALARIADO"/>
    <s v="SECTOR PRIVADO"/>
    <s v="SI"/>
    <s v="NO"/>
    <x v="0"/>
    <n v="23"/>
    <n v="-8.3553600895547711E-2"/>
    <b v="0"/>
    <n v="-1.3343214546803215"/>
    <b v="0"/>
    <n v="589772.12"/>
    <x v="0"/>
    <n v="23"/>
  </r>
  <r>
    <n v="4650"/>
    <s v="HOMBRE"/>
    <n v="297045"/>
    <s v="ASEGURADO VOLUNTARIO"/>
    <s v="SECTOR PRIVADO"/>
    <s v="SI"/>
    <s v="SI"/>
    <x v="0"/>
    <n v="62"/>
    <n v="-0.44449841862837125"/>
    <b v="0"/>
    <n v="1.4181164183280413"/>
    <b v="0"/>
    <n v="297045"/>
    <x v="2"/>
    <n v="62"/>
  </r>
  <r>
    <n v="4651"/>
    <s v="HOMBRE"/>
    <n v="640424.22"/>
    <s v="ASALARIADO"/>
    <s v="SECTOR PRIVADO"/>
    <s v="SI"/>
    <s v="NO"/>
    <x v="0"/>
    <n v="37"/>
    <n v="-2.1097436935458395E-2"/>
    <b v="0"/>
    <n v="-0.3462668336003964"/>
    <b v="0"/>
    <n v="640424.22"/>
    <x v="0"/>
    <n v="37"/>
  </r>
  <r>
    <n v="4652"/>
    <s v="HOMBRE"/>
    <n v="332791"/>
    <s v="ASALARIADO"/>
    <s v="SECTOR PRIVADO"/>
    <s v="SI"/>
    <s v="NO"/>
    <x v="1"/>
    <n v="37"/>
    <n v="-0.40042210122164268"/>
    <b v="0"/>
    <n v="-0.3462668336003964"/>
    <b v="0"/>
    <n v="332791"/>
    <x v="0"/>
    <n v="37"/>
  </r>
  <r>
    <n v="4653"/>
    <s v="HOMBRE"/>
    <n v="297046"/>
    <s v="TRABAJADOR INDEPENDIENTE"/>
    <s v="SECTOR PRIVADO"/>
    <s v="SI"/>
    <s v="NO"/>
    <x v="1"/>
    <n v="55"/>
    <n v="-0.44449718558642509"/>
    <b v="0"/>
    <n v="0.92408910778807873"/>
    <b v="0"/>
    <n v="297046"/>
    <x v="3"/>
    <n v="55"/>
  </r>
  <r>
    <n v="4654"/>
    <s v="HOMBRE"/>
    <n v="424277"/>
    <s v="TRABAJADOR INDEPENDIENTE"/>
    <s v="SECTOR PRIVADO"/>
    <s v="SI"/>
    <s v="NO"/>
    <x v="1"/>
    <n v="49"/>
    <n v="-0.28761602573705797"/>
    <b v="0"/>
    <n v="0.50063712732525367"/>
    <b v="0"/>
    <n v="424277"/>
    <x v="3"/>
    <n v="49"/>
  </r>
  <r>
    <n v="4655"/>
    <s v="MUJER"/>
    <n v="462065"/>
    <s v="ASALARIADO"/>
    <s v="SECTOR PRIVADO"/>
    <s v="SI"/>
    <s v="NO"/>
    <x v="0"/>
    <n v="31"/>
    <n v="-0.24102183667631111"/>
    <b v="0"/>
    <n v="-0.7697188140632214"/>
    <b v="0"/>
    <n v="462065"/>
    <x v="0"/>
    <n v="31"/>
  </r>
  <r>
    <n v="4656"/>
    <s v="HOMBRE"/>
    <n v="914169.91"/>
    <s v="ASALARIADO"/>
    <s v="SECTOR PRIVADO"/>
    <s v="SI"/>
    <s v="NO"/>
    <x v="0"/>
    <n v="40"/>
    <n v="0.31644248140964071"/>
    <b v="0"/>
    <n v="-0.13454084336898386"/>
    <b v="0"/>
    <n v="914169.91"/>
    <x v="0"/>
    <n v="40"/>
  </r>
  <r>
    <n v="4657"/>
    <s v="HOMBRE"/>
    <n v="550000"/>
    <s v="ASALARIADO"/>
    <s v="SECTOR PRIVADO"/>
    <s v="SI"/>
    <s v="NO"/>
    <x v="1"/>
    <n v="34"/>
    <n v="-0.13259429314247032"/>
    <b v="0"/>
    <n v="-0.55799282383180893"/>
    <b v="0"/>
    <n v="550000"/>
    <x v="0"/>
    <n v="34"/>
  </r>
  <r>
    <n v="4658"/>
    <s v="MUJER"/>
    <n v="763375.1"/>
    <s v="ASALARIADO"/>
    <s v="SECTOR PUBLICO"/>
    <s v="SI"/>
    <s v="NO"/>
    <x v="0"/>
    <n v="35"/>
    <n v="0.130506155419395"/>
    <b v="0"/>
    <n v="-0.48741749375467142"/>
    <b v="0"/>
    <n v="763375.1"/>
    <x v="0"/>
    <n v="35"/>
  </r>
  <r>
    <n v="4659"/>
    <s v="MUJER"/>
    <n v="450000"/>
    <s v="ASALARIADO"/>
    <s v="SECTOR PRIVADO"/>
    <s v="SI"/>
    <s v="NO"/>
    <x v="0"/>
    <n v="22"/>
    <n v="-0.25589848775649293"/>
    <b v="0"/>
    <n v="-1.4048967847574589"/>
    <b v="0"/>
    <n v="450000"/>
    <x v="0"/>
    <n v="22"/>
  </r>
  <r>
    <n v="4660"/>
    <s v="HOMBRE"/>
    <n v="123924"/>
    <s v="ASALARIADO"/>
    <s v="SECTOR PRIVADO"/>
    <s v="SI"/>
    <s v="NO"/>
    <x v="0"/>
    <n v="19"/>
    <n v="-0.65796387338611328"/>
    <b v="0"/>
    <n v="-1.6166227749888715"/>
    <b v="0"/>
    <n v="123924"/>
    <x v="0"/>
    <n v="19"/>
  </r>
  <r>
    <n v="4661"/>
    <s v="HOMBRE"/>
    <n v="391012.95"/>
    <s v="ASALARIADO"/>
    <s v="SECTOR PRIVADO"/>
    <s v="SI"/>
    <s v="NO"/>
    <x v="0"/>
    <n v="21"/>
    <n v="-0.32863199468556376"/>
    <b v="0"/>
    <n v="-1.4754721148345964"/>
    <b v="0"/>
    <n v="391012.95"/>
    <x v="0"/>
    <n v="21"/>
  </r>
  <r>
    <n v="4662"/>
    <s v="HOMBRE"/>
    <n v="364900"/>
    <s v="ASALARIADO"/>
    <s v="SECTOR PRIVADO"/>
    <s v="SI"/>
    <s v="SI"/>
    <x v="0"/>
    <n v="62"/>
    <n v="-0.36083035737302616"/>
    <b v="0"/>
    <n v="1.4181164183280413"/>
    <b v="0"/>
    <n v="364900"/>
    <x v="0"/>
    <n v="62"/>
  </r>
  <r>
    <n v="4663"/>
    <s v="HOMBRE"/>
    <n v="796069"/>
    <s v="ASALARIADO"/>
    <s v="SECTOR PUBLICO"/>
    <s v="SI"/>
    <s v="NO"/>
    <x v="0"/>
    <n v="38"/>
    <n v="0.17081910550230897"/>
    <b v="0"/>
    <n v="-0.27569150352325889"/>
    <b v="0"/>
    <n v="796069"/>
    <x v="0"/>
    <n v="38"/>
  </r>
  <r>
    <n v="4664"/>
    <s v="HOMBRE"/>
    <n v="962757.1"/>
    <s v="PENSIONADOS EN SU PROPIO SISTEMA"/>
    <s v="SECTOR PUBLICO"/>
    <s v="SI"/>
    <s v="NO"/>
    <x v="0"/>
    <n v="63"/>
    <n v="0.37635252472472558"/>
    <b v="0"/>
    <n v="1.4886917484051787"/>
    <b v="0"/>
    <n v="962757.1"/>
    <x v="1"/>
    <n v="63"/>
  </r>
  <r>
    <n v="4665"/>
    <s v="HOMBRE"/>
    <n v="1453308"/>
    <s v="PENSIONADOS EN SU PROPIO SISTEMA"/>
    <s v="SECTOR PUBLICO"/>
    <s v="SI"/>
    <s v="NO"/>
    <x v="0"/>
    <n v="70"/>
    <n v="0.98122236114156502"/>
    <b v="0"/>
    <n v="1.9827190589451413"/>
    <b v="1"/>
    <n v="1453308"/>
    <x v="1"/>
    <n v="70"/>
  </r>
  <r>
    <n v="4666"/>
    <s v="HOMBRE"/>
    <n v="746556.41"/>
    <s v="ASALARIADO"/>
    <s v="SECTOR PUBLICO"/>
    <s v="SI"/>
    <s v="NO"/>
    <x v="0"/>
    <n v="30"/>
    <n v="0.10976800517026593"/>
    <b v="0"/>
    <n v="-0.84029414414035897"/>
    <b v="0"/>
    <n v="746556.41"/>
    <x v="0"/>
    <n v="30"/>
  </r>
  <r>
    <n v="4667"/>
    <s v="HOMBRE"/>
    <n v="1422542.7"/>
    <s v="ASALARIADO"/>
    <s v="SECTOR PUBLICO"/>
    <s v="SI"/>
    <s v="NO"/>
    <x v="0"/>
    <n v="60"/>
    <n v="0.94328745575597717"/>
    <b v="0"/>
    <n v="1.2769657581737661"/>
    <b v="0"/>
    <n v="1422542.7"/>
    <x v="0"/>
    <n v="60"/>
  </r>
  <r>
    <n v="4668"/>
    <s v="HOMBRE"/>
    <n v="1417996.5"/>
    <s v="ASALARIADO"/>
    <s v="SECTOR PUBLICO"/>
    <s v="SI"/>
    <s v="NO"/>
    <x v="0"/>
    <n v="32"/>
    <n v="0.93768180046043448"/>
    <b v="0"/>
    <n v="-0.69914348398608395"/>
    <b v="0"/>
    <n v="1417996.5"/>
    <x v="0"/>
    <n v="32"/>
  </r>
  <r>
    <n v="4669"/>
    <s v="MUJER"/>
    <n v="375882.38"/>
    <s v="ASALARIADO"/>
    <s v="SECTOR PRIVADO"/>
    <s v="SI"/>
    <s v="SI"/>
    <x v="0"/>
    <n v="56"/>
    <n v="-0.34728862216457468"/>
    <b v="0"/>
    <n v="0.99466443786521619"/>
    <b v="0"/>
    <n v="375882.38"/>
    <x v="0"/>
    <n v="56"/>
  </r>
  <r>
    <n v="4670"/>
    <s v="MUJER"/>
    <n v="348148"/>
    <s v="PENSIONADOS EN SU PROPIO SISTEMA"/>
    <s v="SECTOR PUBLICO"/>
    <s v="SI"/>
    <s v="NO"/>
    <x v="0"/>
    <n v="83"/>
    <n v="-0.38148627605476726"/>
    <b v="0"/>
    <n v="2.9001983499479289"/>
    <b v="1"/>
    <n v="348148"/>
    <x v="1"/>
    <n v="83"/>
  </r>
  <r>
    <n v="4671"/>
    <s v="MUJER"/>
    <n v="1564419"/>
    <s v="ASALARIADO"/>
    <s v="SECTOR PRIVADO"/>
    <s v="SI"/>
    <s v="NO"/>
    <x v="0"/>
    <n v="43"/>
    <n v="1.1182268848191517"/>
    <b v="0"/>
    <n v="7.7185146862428639E-2"/>
    <b v="0"/>
    <n v="1564419"/>
    <x v="0"/>
    <n v="43"/>
  </r>
  <r>
    <n v="4672"/>
    <s v="HOMBRE"/>
    <n v="298054"/>
    <s v="ASEGURADO VOLUNTARIO"/>
    <s v="SECTOR PRIVADO"/>
    <s v="NO"/>
    <s v="NO"/>
    <x v="1"/>
    <n v="28"/>
    <n v="-0.44325427930471573"/>
    <b v="0"/>
    <n v="-0.98144480429463388"/>
    <b v="0"/>
    <n v="298054"/>
    <x v="2"/>
    <n v="28"/>
  </r>
  <r>
    <n v="4673"/>
    <s v="HOMBRE"/>
    <n v="535643.15"/>
    <s v="ASALARIADO"/>
    <s v="SECTOR PRIVADO"/>
    <s v="SI"/>
    <s v="NO"/>
    <x v="0"/>
    <n v="31"/>
    <n v="-0.1502968914069136"/>
    <b v="0"/>
    <n v="-0.7697188140632214"/>
    <b v="0"/>
    <n v="535643.15"/>
    <x v="0"/>
    <n v="31"/>
  </r>
  <r>
    <n v="4674"/>
    <s v="HOMBRE"/>
    <n v="835000"/>
    <s v="ASALARIADO"/>
    <s v="SECTOR PRIVADO"/>
    <s v="SI"/>
    <s v="NO"/>
    <x v="0"/>
    <n v="32"/>
    <n v="0.21882266150749413"/>
    <b v="0"/>
    <n v="-0.69914348398608395"/>
    <b v="0"/>
    <n v="835000"/>
    <x v="0"/>
    <n v="32"/>
  </r>
  <r>
    <n v="4675"/>
    <s v="MUJER"/>
    <n v="297046"/>
    <s v="ASEGURADO VOLUNTARIO"/>
    <s v="SECTOR PRIVADO"/>
    <s v="SI"/>
    <s v="NO"/>
    <x v="0"/>
    <n v="25"/>
    <n v="-0.44449718558642509"/>
    <b v="0"/>
    <n v="-1.1931707945260464"/>
    <b v="0"/>
    <n v="297046"/>
    <x v="2"/>
    <n v="25"/>
  </r>
  <r>
    <n v="4676"/>
    <s v="HOMBRE"/>
    <n v="185000"/>
    <s v="ASALARIADO"/>
    <s v="SECTOR PRIVADO"/>
    <s v="SI"/>
    <s v="NO"/>
    <x v="0"/>
    <n v="58"/>
    <n v="-0.58265460348365283"/>
    <b v="0"/>
    <n v="1.1358150980194912"/>
    <b v="0"/>
    <n v="185000"/>
    <x v="0"/>
    <n v="58"/>
  </r>
  <r>
    <n v="4677"/>
    <s v="HOMBRE"/>
    <n v="117100.8"/>
    <s v="ASALARIADO"/>
    <s v="SECTOR PRIVADO"/>
    <s v="SI"/>
    <s v="NO"/>
    <x v="0"/>
    <n v="30"/>
    <n v="-0.66637716519301726"/>
    <b v="0"/>
    <n v="-0.84029414414035897"/>
    <b v="0"/>
    <n v="117100.8"/>
    <x v="0"/>
    <n v="30"/>
  </r>
  <r>
    <n v="4678"/>
    <s v="MUJER"/>
    <n v="515840"/>
    <s v="ASALARIADO"/>
    <s v="SECTOR PRIVADO"/>
    <s v="SI"/>
    <s v="NO"/>
    <x v="0"/>
    <n v="35"/>
    <n v="-0.17471500602262044"/>
    <b v="0"/>
    <n v="-0.48741749375467142"/>
    <b v="0"/>
    <n v="515840"/>
    <x v="0"/>
    <n v="35"/>
  </r>
  <r>
    <n v="4679"/>
    <s v="MUJER"/>
    <n v="817600"/>
    <s v="ASALARIADO"/>
    <s v="SECTOR PRIVADO"/>
    <s v="SI"/>
    <s v="NO"/>
    <x v="0"/>
    <n v="23"/>
    <n v="0.19736773164465418"/>
    <b v="0"/>
    <n v="-1.3343214546803215"/>
    <b v="0"/>
    <n v="817600"/>
    <x v="0"/>
    <n v="23"/>
  </r>
  <r>
    <n v="4680"/>
    <s v="HOMBRE"/>
    <n v="424222"/>
    <s v="ASALARIADO"/>
    <s v="SECTOR PRIVADO"/>
    <s v="SI"/>
    <s v="NO"/>
    <x v="0"/>
    <n v="59"/>
    <n v="-0.28768384304409567"/>
    <b v="0"/>
    <n v="1.2063904280966287"/>
    <b v="0"/>
    <n v="424222"/>
    <x v="0"/>
    <n v="59"/>
  </r>
  <r>
    <n v="4681"/>
    <s v="HOMBRE"/>
    <n v="298548"/>
    <s v="CONVENIOS ESPECIALES DE TRABAJADORES INDEPENDIENTES"/>
    <s v="SECTOR PRIVADO"/>
    <s v="SI"/>
    <s v="NO"/>
    <x v="0"/>
    <n v="60"/>
    <n v="-0.44264515658332249"/>
    <b v="0"/>
    <n v="1.2769657581737661"/>
    <b v="0"/>
    <n v="298548"/>
    <x v="4"/>
    <n v="60"/>
  </r>
  <r>
    <n v="4682"/>
    <s v="HOMBRE"/>
    <n v="408978.27"/>
    <s v="ASALARIADO"/>
    <s v="SECTOR PRIVADO"/>
    <s v="SI"/>
    <s v="SI"/>
    <x v="0"/>
    <n v="27"/>
    <n v="-0.30648000154973182"/>
    <b v="0"/>
    <n v="-1.0520201343717714"/>
    <b v="0"/>
    <n v="408978.27"/>
    <x v="0"/>
    <n v="27"/>
  </r>
  <r>
    <n v="4683"/>
    <s v="HOMBRE"/>
    <n v="445000"/>
    <s v="ASALARIADO"/>
    <s v="SECTOR PRIVADO"/>
    <s v="SI"/>
    <s v="SI"/>
    <x v="0"/>
    <n v="34"/>
    <n v="-0.26206369748719405"/>
    <b v="0"/>
    <n v="-0.55799282383180893"/>
    <b v="0"/>
    <n v="445000"/>
    <x v="0"/>
    <n v="34"/>
  </r>
  <r>
    <n v="4684"/>
    <s v="HOMBRE"/>
    <n v="534683"/>
    <s v="TRABAJADOR INDEPENDIENTE"/>
    <s v="SECTOR PRIVADO"/>
    <s v="SI"/>
    <s v="NO"/>
    <x v="1"/>
    <n v="62"/>
    <n v="-0.15148079663150016"/>
    <b v="0"/>
    <n v="1.4181164183280413"/>
    <b v="0"/>
    <n v="534683"/>
    <x v="3"/>
    <n v="62"/>
  </r>
  <r>
    <n v="4685"/>
    <s v="MUJER"/>
    <n v="544761.14"/>
    <s v="ASALARIADO"/>
    <s v="SECTOR PRIVADO"/>
    <s v="SI"/>
    <s v="NO"/>
    <x v="0"/>
    <n v="35"/>
    <n v="-0.13905402727242649"/>
    <b v="0"/>
    <n v="-0.48741749375467142"/>
    <b v="0"/>
    <n v="544761.14"/>
    <x v="0"/>
    <n v="35"/>
  </r>
  <r>
    <n v="4686"/>
    <s v="MUJER"/>
    <n v="360000"/>
    <s v="ASALARIADO"/>
    <s v="SECTOR PRIVADO"/>
    <s v="SI"/>
    <s v="NO"/>
    <x v="0"/>
    <n v="27"/>
    <n v="-0.36687226290911329"/>
    <b v="0"/>
    <n v="-1.0520201343717714"/>
    <b v="0"/>
    <n v="360000"/>
    <x v="0"/>
    <n v="27"/>
  </r>
  <r>
    <n v="4687"/>
    <s v="HOMBRE"/>
    <n v="339594"/>
    <s v="ASALARIADO"/>
    <s v="SECTOR PRIVADO"/>
    <s v="SI"/>
    <s v="NO"/>
    <x v="0"/>
    <n v="24"/>
    <n v="-0.39203371686205074"/>
    <b v="0"/>
    <n v="-1.263746124603184"/>
    <b v="0"/>
    <n v="339594"/>
    <x v="0"/>
    <n v="24"/>
  </r>
  <r>
    <n v="4688"/>
    <s v="MUJER"/>
    <n v="608956"/>
    <s v="ASALARIADO"/>
    <s v="SECTOR PRIVADO"/>
    <s v="SI"/>
    <s v="NO"/>
    <x v="0"/>
    <n v="35"/>
    <n v="-5.9899072165827148E-2"/>
    <b v="0"/>
    <n v="-0.48741749375467142"/>
    <b v="0"/>
    <n v="608956"/>
    <x v="0"/>
    <n v="35"/>
  </r>
  <r>
    <n v="4689"/>
    <s v="MUJER"/>
    <n v="149134.75"/>
    <s v="ASALARIADO"/>
    <s v="SECTOR PRIVADO"/>
    <s v="SI"/>
    <s v="NO"/>
    <x v="0"/>
    <n v="44"/>
    <n v="-0.62687796114245864"/>
    <b v="0"/>
    <n v="0.14776047693956615"/>
    <b v="0"/>
    <n v="149134.75"/>
    <x v="0"/>
    <n v="44"/>
  </r>
  <r>
    <n v="4690"/>
    <s v="HOMBRE"/>
    <n v="603283.5"/>
    <s v="ASALARIADO"/>
    <s v="SECTOR PUBLICO"/>
    <s v="SI"/>
    <s v="NO"/>
    <x v="0"/>
    <n v="30"/>
    <n v="-6.6893502605307575E-2"/>
    <b v="0"/>
    <n v="-0.84029414414035897"/>
    <b v="0"/>
    <n v="603283.5"/>
    <x v="0"/>
    <n v="30"/>
  </r>
  <r>
    <n v="4691"/>
    <s v="HOMBRE"/>
    <n v="897359.35999999999"/>
    <s v="ASALARIADO"/>
    <s v="SECTOR PRIVADO"/>
    <s v="SI"/>
    <s v="NO"/>
    <x v="0"/>
    <n v="23"/>
    <n v="0.29571436812195306"/>
    <b v="0"/>
    <n v="-1.3343214546803215"/>
    <b v="0"/>
    <n v="897359.35999999999"/>
    <x v="0"/>
    <n v="23"/>
  </r>
  <r>
    <n v="4692"/>
    <s v="MUJER"/>
    <n v="297046"/>
    <s v="ASEGURADO VOLUNTARIO"/>
    <s v="SECTOR PRIVADO"/>
    <s v="SI"/>
    <s v="NO"/>
    <x v="0"/>
    <n v="48"/>
    <n v="-0.44449718558642509"/>
    <b v="0"/>
    <n v="0.43006179724811616"/>
    <b v="0"/>
    <n v="297046"/>
    <x v="2"/>
    <n v="48"/>
  </r>
  <r>
    <n v="4693"/>
    <s v="MUJER"/>
    <n v="883830.32"/>
    <s v="ASALARIADO"/>
    <s v="SECTOR PUBLICO"/>
    <s v="SI"/>
    <s v="NO"/>
    <x v="0"/>
    <n v="40"/>
    <n v="0.27903249431094407"/>
    <b v="0"/>
    <n v="-0.13454084336898386"/>
    <b v="0"/>
    <n v="883830.32"/>
    <x v="0"/>
    <n v="40"/>
  </r>
  <r>
    <n v="4694"/>
    <s v="HOMBRE"/>
    <n v="8962309"/>
    <s v="PENSIONADOS EN SU PROPIO SISTEMA"/>
    <s v="SECTOR PUBLICO"/>
    <s v="SI"/>
    <s v="NO"/>
    <x v="0"/>
    <n v="68"/>
    <n v="10.240135567750469"/>
    <b v="1"/>
    <n v="1.8415683987908662"/>
    <b v="0"/>
    <n v="8962309"/>
    <x v="1"/>
    <n v="68"/>
  </r>
  <r>
    <n v="4695"/>
    <s v="HOMBRE"/>
    <n v="297046"/>
    <s v="ASEGURADO VOLUNTARIO"/>
    <s v="SECTOR PRIVADO"/>
    <s v="SI"/>
    <s v="NO"/>
    <x v="1"/>
    <n v="54"/>
    <n v="-0.44449718558642509"/>
    <b v="0"/>
    <n v="0.85351377771094117"/>
    <b v="0"/>
    <n v="297046"/>
    <x v="2"/>
    <n v="54"/>
  </r>
  <r>
    <n v="4696"/>
    <s v="HOMBRE"/>
    <n v="432301.35"/>
    <s v="ASALARIADO"/>
    <s v="SECTOR PRIVADO"/>
    <s v="SI"/>
    <s v="NO"/>
    <x v="0"/>
    <n v="30"/>
    <n v="-0.27772166559654765"/>
    <b v="0"/>
    <n v="-0.84029414414035897"/>
    <b v="0"/>
    <n v="432301.35"/>
    <x v="0"/>
    <n v="30"/>
  </r>
  <r>
    <n v="4697"/>
    <s v="HOMBRE"/>
    <n v="578941.44999999995"/>
    <s v="ASALARIADO"/>
    <s v="SECTOR PRIVADO"/>
    <s v="SI"/>
    <s v="NO"/>
    <x v="0"/>
    <n v="23"/>
    <n v="-9.6908271310350333E-2"/>
    <b v="0"/>
    <n v="-1.3343214546803215"/>
    <b v="0"/>
    <n v="578941.44999999995"/>
    <x v="0"/>
    <n v="23"/>
  </r>
  <r>
    <n v="4698"/>
    <s v="MUJER"/>
    <n v="2923075.5"/>
    <s v="ASALARIADO"/>
    <s v="SECTOR PUBLICO"/>
    <s v="SI"/>
    <s v="NO"/>
    <x v="0"/>
    <n v="53"/>
    <n v="2.7935073397152199"/>
    <b v="1"/>
    <n v="0.78293844763380371"/>
    <b v="0"/>
    <n v="2923075.5"/>
    <x v="0"/>
    <n v="53"/>
  </r>
  <r>
    <n v="4699"/>
    <s v="MUJER"/>
    <n v="540376"/>
    <s v="ASALARIADO"/>
    <s v="SECTOR PRIVADO"/>
    <s v="SI"/>
    <s v="NO"/>
    <x v="0"/>
    <n v="35"/>
    <n v="-0.14446108883212386"/>
    <b v="0"/>
    <n v="-0.48741749375467142"/>
    <b v="0"/>
    <n v="540376"/>
    <x v="0"/>
    <n v="35"/>
  </r>
  <r>
    <n v="4700"/>
    <s v="MUJER"/>
    <n v="1040470"/>
    <s v="ASALARIADO"/>
    <s v="SECTOR PUBLICO"/>
    <s v="SI"/>
    <s v="NO"/>
    <x v="1"/>
    <n v="53"/>
    <n v="0.47217579018092637"/>
    <b v="0"/>
    <n v="0.78293844763380371"/>
    <b v="0"/>
    <n v="1040470"/>
    <x v="0"/>
    <n v="53"/>
  </r>
  <r>
    <n v="4701"/>
    <s v="HOMBRE"/>
    <n v="297046"/>
    <s v="TRABAJADOR INDEPENDIENTE"/>
    <s v="SECTOR PRIVADO"/>
    <s v="SI"/>
    <s v="NO"/>
    <x v="0"/>
    <n v="21"/>
    <n v="-0.44449718558642509"/>
    <b v="0"/>
    <n v="-1.4754721148345964"/>
    <b v="0"/>
    <n v="297046"/>
    <x v="3"/>
    <n v="21"/>
  </r>
  <r>
    <n v="4702"/>
    <s v="HOMBRE"/>
    <n v="500136.83"/>
    <s v="ASALARIADO"/>
    <s v="SECTOR PRIVADO"/>
    <s v="SI"/>
    <s v="NO"/>
    <x v="0"/>
    <n v="35"/>
    <n v="-0.19407767331999123"/>
    <b v="0"/>
    <n v="-0.48741749375467142"/>
    <b v="0"/>
    <n v="500136.83"/>
    <x v="0"/>
    <n v="35"/>
  </r>
  <r>
    <n v="4703"/>
    <s v="HOMBRE"/>
    <n v="353539"/>
    <s v="TRABAJADOR INDEPENDIENTE"/>
    <s v="SECTOR PRIVADO"/>
    <s v="SI"/>
    <s v="NO"/>
    <x v="0"/>
    <n v="56"/>
    <n v="-0.3748389469231253"/>
    <b v="0"/>
    <n v="0.99466443786521619"/>
    <b v="0"/>
    <n v="353539"/>
    <x v="3"/>
    <n v="56"/>
  </r>
  <r>
    <n v="4704"/>
    <s v="HOMBRE"/>
    <n v="450677.08"/>
    <s v="ASALARIADO"/>
    <s v="SECTOR PRIVADO"/>
    <s v="SI"/>
    <s v="NO"/>
    <x v="0"/>
    <n v="28"/>
    <n v="-0.25506361971560026"/>
    <b v="0"/>
    <n v="-0.98144480429463388"/>
    <b v="0"/>
    <n v="450677.08"/>
    <x v="0"/>
    <n v="28"/>
  </r>
  <r>
    <n v="4705"/>
    <s v="HOMBRE"/>
    <n v="65449"/>
    <s v="ASALARIADO"/>
    <s v="SECTOR PRIVADO"/>
    <s v="SI"/>
    <s v="SI"/>
    <x v="0"/>
    <n v="59"/>
    <n v="-0.73006600118666298"/>
    <b v="0"/>
    <n v="1.2063904280966287"/>
    <b v="0"/>
    <n v="65449"/>
    <x v="0"/>
    <n v="59"/>
  </r>
  <r>
    <n v="4706"/>
    <s v="HOMBRE"/>
    <n v="505464"/>
    <s v="TRABAJADOR INDEPENDIENTE"/>
    <s v="SECTOR PRIVADO"/>
    <s v="SI"/>
    <s v="NO"/>
    <x v="0"/>
    <n v="61"/>
    <n v="-0.18750904925577144"/>
    <b v="0"/>
    <n v="1.3475410882509038"/>
    <b v="0"/>
    <n v="505464"/>
    <x v="3"/>
    <n v="61"/>
  </r>
  <r>
    <n v="4707"/>
    <s v="HOMBRE"/>
    <n v="1594555.67"/>
    <s v="ASALARIADO"/>
    <s v="SECTOR PUBLICO"/>
    <s v="SI"/>
    <s v="NO"/>
    <x v="0"/>
    <n v="49"/>
    <n v="1.1553866630461374"/>
    <b v="0"/>
    <n v="0.50063712732525367"/>
    <b v="0"/>
    <n v="1594555.67"/>
    <x v="0"/>
    <n v="49"/>
  </r>
  <r>
    <n v="4708"/>
    <s v="MUJER"/>
    <n v="359544.27"/>
    <s v="CONVENIOS ESPECIALES DE ASEGURADOS VOLUNTARIOS"/>
    <s v="SECTOR PRIVADO"/>
    <s v="SI"/>
    <s v="SI"/>
    <x v="0"/>
    <n v="44"/>
    <n v="-0.36743419711522773"/>
    <b v="0"/>
    <n v="0.14776047693956615"/>
    <b v="0"/>
    <n v="359544.27"/>
    <x v="5"/>
    <n v="44"/>
  </r>
  <r>
    <n v="4709"/>
    <s v="HOMBRE"/>
    <n v="550000"/>
    <s v="ASALARIADO"/>
    <s v="SECTOR PRIVADO"/>
    <s v="SI"/>
    <s v="NO"/>
    <x v="0"/>
    <n v="39"/>
    <n v="-0.13259429314247032"/>
    <b v="0"/>
    <n v="-0.20511617344612137"/>
    <b v="0"/>
    <n v="550000"/>
    <x v="0"/>
    <n v="39"/>
  </r>
  <r>
    <n v="4710"/>
    <s v="HOMBRE"/>
    <n v="1482404.13"/>
    <s v="ASALARIADO"/>
    <s v="SECTOR PRIVADO"/>
    <s v="SI"/>
    <s v="NO"/>
    <x v="0"/>
    <n v="56"/>
    <n v="1.017099109901914"/>
    <b v="0"/>
    <n v="0.99466443786521619"/>
    <b v="0"/>
    <n v="1482404.13"/>
    <x v="0"/>
    <n v="56"/>
  </r>
  <r>
    <n v="4711"/>
    <s v="HOMBRE"/>
    <n v="562232.44999999995"/>
    <s v="ASALARIADO"/>
    <s v="SECTOR PUBLICO"/>
    <s v="SI"/>
    <s v="NO"/>
    <x v="0"/>
    <n v="47"/>
    <n v="-0.11751116918840737"/>
    <b v="0"/>
    <n v="0.35948646717097865"/>
    <b v="0"/>
    <n v="562232.44999999995"/>
    <x v="0"/>
    <n v="47"/>
  </r>
  <r>
    <n v="4712"/>
    <s v="MUJER"/>
    <n v="160481"/>
    <s v="ASALARIADO"/>
    <s v="SECTOR PUBLICO"/>
    <s v="SI"/>
    <s v="NO"/>
    <x v="0"/>
    <n v="26"/>
    <n v="-0.61288755896106506"/>
    <b v="0"/>
    <n v="-1.1225954644489089"/>
    <b v="0"/>
    <n v="160481"/>
    <x v="0"/>
    <n v="26"/>
  </r>
  <r>
    <n v="4713"/>
    <s v="MUJER"/>
    <n v="239681"/>
    <s v="ASALARIADO"/>
    <s v="SECTOR PRIVADO"/>
    <s v="SI"/>
    <s v="NO"/>
    <x v="0"/>
    <n v="34"/>
    <n v="-0.51523063682675918"/>
    <b v="0"/>
    <n v="-0.55799282383180893"/>
    <b v="0"/>
    <n v="239681"/>
    <x v="0"/>
    <n v="34"/>
  </r>
  <r>
    <n v="4714"/>
    <s v="HOMBRE"/>
    <n v="331398"/>
    <s v="ASALARIADO"/>
    <s v="SECTOR PRIVADO"/>
    <s v="SI"/>
    <s v="NO"/>
    <x v="0"/>
    <n v="30"/>
    <n v="-0.40213972865261605"/>
    <b v="0"/>
    <n v="-0.84029414414035897"/>
    <b v="0"/>
    <n v="331398"/>
    <x v="0"/>
    <n v="30"/>
  </r>
  <r>
    <n v="4715"/>
    <s v="MUJER"/>
    <n v="426396.51"/>
    <s v="ASALARIADO"/>
    <s v="SECTOR PRIVADO"/>
    <s v="SI"/>
    <s v="NO"/>
    <x v="0"/>
    <n v="22"/>
    <n v="-0.28500258100179426"/>
    <b v="0"/>
    <n v="-1.4048967847574589"/>
    <b v="0"/>
    <n v="426396.51"/>
    <x v="0"/>
    <n v="22"/>
  </r>
  <r>
    <n v="4716"/>
    <s v="MUJER"/>
    <n v="297046"/>
    <s v="ASEGURADO VOLUNTARIO"/>
    <s v="SECTOR PRIVADO"/>
    <s v="SI"/>
    <s v="SI"/>
    <x v="0"/>
    <n v="27"/>
    <n v="-0.44449718558642509"/>
    <b v="0"/>
    <n v="-1.0520201343717714"/>
    <b v="0"/>
    <n v="297046"/>
    <x v="2"/>
    <n v="27"/>
  </r>
  <r>
    <n v="4717"/>
    <s v="HOMBRE"/>
    <n v="807660.97"/>
    <s v="ASALARIADO"/>
    <s v="SECTOR PRIVADO"/>
    <s v="SI"/>
    <s v="NO"/>
    <x v="0"/>
    <n v="28"/>
    <n v="0.18511249075070807"/>
    <b v="0"/>
    <n v="-0.98144480429463388"/>
    <b v="0"/>
    <n v="807660.97"/>
    <x v="0"/>
    <n v="28"/>
  </r>
  <r>
    <n v="4718"/>
    <s v="MUJER"/>
    <n v="346508.45"/>
    <s v="ASALARIADO"/>
    <s v="SECTOR PRIVADO"/>
    <s v="SI"/>
    <s v="NO"/>
    <x v="0"/>
    <n v="46"/>
    <n v="-0.38350790997756146"/>
    <b v="0"/>
    <n v="0.28891113709384114"/>
    <b v="0"/>
    <n v="346508.45"/>
    <x v="0"/>
    <n v="46"/>
  </r>
  <r>
    <n v="4719"/>
    <s v="HOMBRE"/>
    <n v="578500"/>
    <s v="ASALARIADO"/>
    <s v="SECTOR PRIVADO"/>
    <s v="SI"/>
    <s v="SI"/>
    <x v="0"/>
    <n v="56"/>
    <n v="-9.7452597677473871E-2"/>
    <b v="0"/>
    <n v="0.99466443786521619"/>
    <b v="0"/>
    <n v="578500"/>
    <x v="0"/>
    <n v="56"/>
  </r>
  <r>
    <n v="4720"/>
    <s v="HOMBRE"/>
    <n v="278030"/>
    <s v="CONVENIOS ESPECIALES DE TRABAJADORES INDEPENDIENTES"/>
    <s v="SECTOR PRIVADO"/>
    <s v="SI"/>
    <s v="NO"/>
    <x v="0"/>
    <n v="36"/>
    <n v="-0.46794471123422759"/>
    <b v="0"/>
    <n v="-0.41684216367753391"/>
    <b v="0"/>
    <n v="278030"/>
    <x v="4"/>
    <n v="36"/>
  </r>
  <r>
    <n v="4721"/>
    <s v="HOMBRE"/>
    <n v="439367.6"/>
    <s v="ASALARIADO"/>
    <s v="SECTOR PRIVADO"/>
    <s v="SI"/>
    <s v="SI"/>
    <x v="0"/>
    <n v="57"/>
    <n v="-0.26900868294463431"/>
    <b v="0"/>
    <n v="1.0652397679423538"/>
    <b v="0"/>
    <n v="439367.6"/>
    <x v="0"/>
    <n v="57"/>
  </r>
  <r>
    <n v="4722"/>
    <s v="MUJER"/>
    <n v="297046"/>
    <s v="ASEGURADO VOLUNTARIO"/>
    <s v="SECTOR PRIVADO"/>
    <s v="SI"/>
    <s v="NO"/>
    <x v="0"/>
    <n v="41"/>
    <n v="-0.44449718558642509"/>
    <b v="0"/>
    <n v="-6.3965513291846368E-2"/>
    <b v="0"/>
    <n v="297046"/>
    <x v="2"/>
    <n v="41"/>
  </r>
  <r>
    <n v="4723"/>
    <s v="HOMBRE"/>
    <n v="744485.75"/>
    <s v="ASALARIADO"/>
    <s v="SECTOR PUBLICO"/>
    <s v="SI"/>
    <s v="NO"/>
    <x v="0"/>
    <n v="54"/>
    <n v="0.10721479453407116"/>
    <b v="0"/>
    <n v="0.85351377771094117"/>
    <b v="0"/>
    <n v="744485.75"/>
    <x v="0"/>
    <n v="54"/>
  </r>
  <r>
    <n v="4724"/>
    <s v="MUJER"/>
    <n v="587429"/>
    <s v="ASALARIADO"/>
    <s v="SECTOR PRIVADO"/>
    <s v="SI"/>
    <s v="NO"/>
    <x v="0"/>
    <n v="43"/>
    <n v="-8.6442766140387803E-2"/>
    <b v="0"/>
    <n v="7.7185146862428639E-2"/>
    <b v="0"/>
    <n v="587429"/>
    <x v="0"/>
    <n v="43"/>
  </r>
  <r>
    <n v="4725"/>
    <s v="HOMBRE"/>
    <n v="297045"/>
    <s v="TRABAJADOR INDEPENDIENTE"/>
    <s v="SECTOR PRIVADO"/>
    <s v="SI"/>
    <s v="NO"/>
    <x v="0"/>
    <n v="45"/>
    <n v="-0.44449841862837125"/>
    <b v="0"/>
    <n v="0.21833580701670366"/>
    <b v="0"/>
    <n v="297045"/>
    <x v="3"/>
    <n v="45"/>
  </r>
  <r>
    <n v="4726"/>
    <s v="HOMBRE"/>
    <n v="600000"/>
    <s v="ASALARIADO"/>
    <s v="SECTOR PRIVADO"/>
    <s v="SI"/>
    <s v="SI"/>
    <x v="0"/>
    <n v="46"/>
    <n v="-7.0942195835459007E-2"/>
    <b v="0"/>
    <n v="0.28891113709384114"/>
    <b v="0"/>
    <n v="600000"/>
    <x v="0"/>
    <n v="46"/>
  </r>
  <r>
    <n v="4727"/>
    <s v="HOMBRE"/>
    <n v="471303"/>
    <s v="ASALARIADO"/>
    <s v="SECTOR PUBLICO"/>
    <s v="SI"/>
    <s v="NO"/>
    <x v="1"/>
    <n v="56"/>
    <n v="-0.2296309951778677"/>
    <b v="0"/>
    <n v="0.99466443786521619"/>
    <b v="0"/>
    <n v="471303"/>
    <x v="0"/>
    <n v="56"/>
  </r>
  <r>
    <n v="4728"/>
    <s v="HOMBRE"/>
    <n v="584267"/>
    <s v="ASALARIADO"/>
    <s v="SECTOR PRIVADO"/>
    <s v="SI"/>
    <s v="NO"/>
    <x v="0"/>
    <n v="34"/>
    <n v="-9.0341644774083185E-2"/>
    <b v="0"/>
    <n v="-0.55799282383180893"/>
    <b v="0"/>
    <n v="584267"/>
    <x v="0"/>
    <n v="34"/>
  </r>
  <r>
    <n v="4729"/>
    <s v="MUJER"/>
    <n v="455696"/>
    <s v="ASALARIADO"/>
    <s v="SECTOR PUBLICO"/>
    <s v="SI"/>
    <s v="NO"/>
    <x v="0"/>
    <n v="35"/>
    <n v="-0.24887508083127821"/>
    <b v="0"/>
    <n v="-0.48741749375467142"/>
    <b v="0"/>
    <n v="455696"/>
    <x v="0"/>
    <n v="35"/>
  </r>
  <r>
    <n v="4730"/>
    <s v="HOMBRE"/>
    <n v="508567.57"/>
    <s v="ASALARIADO"/>
    <s v="SECTOR PRIVADO"/>
    <s v="SI"/>
    <s v="NO"/>
    <x v="0"/>
    <n v="28"/>
    <n v="-0.183682217262989"/>
    <b v="0"/>
    <n v="-0.98144480429463388"/>
    <b v="0"/>
    <n v="508567.57"/>
    <x v="0"/>
    <n v="28"/>
  </r>
  <r>
    <n v="4731"/>
    <s v="HOMBRE"/>
    <n v="780062.6"/>
    <s v="ASALARIADO"/>
    <s v="SECTOR PRIVADO"/>
    <s v="SI"/>
    <s v="NO"/>
    <x v="0"/>
    <n v="41"/>
    <n v="0.15108254289561004"/>
    <b v="0"/>
    <n v="-6.3965513291846368E-2"/>
    <b v="0"/>
    <n v="780062.6"/>
    <x v="0"/>
    <n v="41"/>
  </r>
  <r>
    <n v="4732"/>
    <s v="MUJER"/>
    <n v="299152"/>
    <s v="ASALARIADO"/>
    <s v="SECTOR PUBLICO"/>
    <s v="SI"/>
    <s v="NO"/>
    <x v="0"/>
    <n v="48"/>
    <n v="-0.44190039924785379"/>
    <b v="0"/>
    <n v="0.43006179724811616"/>
    <b v="0"/>
    <n v="299152"/>
    <x v="0"/>
    <n v="48"/>
  </r>
  <r>
    <n v="4733"/>
    <s v="HOMBRE"/>
    <n v="83752.679999999993"/>
    <s v="ASALARIADO"/>
    <s v="SECTOR PRIVADO"/>
    <s v="SI"/>
    <s v="SI"/>
    <x v="0"/>
    <n v="33"/>
    <n v="-0.70749679597793513"/>
    <b v="0"/>
    <n v="-0.62856815390894638"/>
    <b v="0"/>
    <n v="83752.679999999993"/>
    <x v="0"/>
    <n v="33"/>
  </r>
  <r>
    <n v="4734"/>
    <s v="MUJER"/>
    <n v="566297"/>
    <s v="TRABAJADOR INDEPENDIENTE"/>
    <s v="SECTOR PRIVADO"/>
    <s v="SI"/>
    <s v="SI"/>
    <x v="0"/>
    <n v="59"/>
    <n v="-0.11249940854622306"/>
    <b v="0"/>
    <n v="1.2063904280966287"/>
    <b v="0"/>
    <n v="566297"/>
    <x v="3"/>
    <n v="59"/>
  </r>
  <r>
    <n v="4735"/>
    <s v="HOMBRE"/>
    <n v="515703.75"/>
    <s v="ASALARIADO"/>
    <s v="SECTOR PUBLICO"/>
    <s v="SI"/>
    <s v="NO"/>
    <x v="0"/>
    <n v="49"/>
    <n v="-0.17488300798778206"/>
    <b v="0"/>
    <n v="0.50063712732525367"/>
    <b v="0"/>
    <n v="515703.75"/>
    <x v="0"/>
    <n v="49"/>
  </r>
  <r>
    <n v="4736"/>
    <s v="HOMBRE"/>
    <n v="666888.57999999996"/>
    <s v="ASALARIADO"/>
    <s v="SECTOR PRIVADO"/>
    <s v="SI"/>
    <s v="NO"/>
    <x v="0"/>
    <n v="57"/>
    <n v="1.1534229022297142E-2"/>
    <b v="0"/>
    <n v="1.0652397679423538"/>
    <b v="0"/>
    <n v="666888.57999999996"/>
    <x v="0"/>
    <n v="57"/>
  </r>
  <r>
    <n v="4737"/>
    <s v="MUJER"/>
    <n v="597692"/>
    <s v="ASALARIADO"/>
    <s v="SECTOR PRIVADO"/>
    <s v="SI"/>
    <s v="NO"/>
    <x v="0"/>
    <n v="40"/>
    <n v="-7.3788056647150657E-2"/>
    <b v="0"/>
    <n v="-0.13454084336898386"/>
    <b v="0"/>
    <n v="597692"/>
    <x v="0"/>
    <n v="40"/>
  </r>
  <r>
    <n v="4738"/>
    <s v="HOMBRE"/>
    <n v="377274.53"/>
    <s v="ASALARIADO"/>
    <s v="SECTOR PRIVADO"/>
    <s v="SI"/>
    <s v="SI"/>
    <x v="0"/>
    <n v="21"/>
    <n v="-0.34557204281925552"/>
    <b v="0"/>
    <n v="-1.4754721148345964"/>
    <b v="0"/>
    <n v="377274.53"/>
    <x v="0"/>
    <n v="21"/>
  </r>
  <r>
    <n v="4739"/>
    <s v="HOMBRE"/>
    <n v="426954"/>
    <s v="ASALARIADO"/>
    <s v="SECTOR PUBLICO"/>
    <s v="SI"/>
    <s v="NO"/>
    <x v="0"/>
    <n v="27"/>
    <n v="-0.28431517244724058"/>
    <b v="0"/>
    <n v="-1.0520201343717714"/>
    <b v="0"/>
    <n v="426954"/>
    <x v="0"/>
    <n v="27"/>
  </r>
  <r>
    <n v="4740"/>
    <s v="HOMBRE"/>
    <n v="406273.76"/>
    <s v="ASALARIADO"/>
    <s v="SECTOR PRIVADO"/>
    <s v="SI"/>
    <s v="NO"/>
    <x v="0"/>
    <n v="30"/>
    <n v="-0.30981477582348754"/>
    <b v="0"/>
    <n v="-0.84029414414035897"/>
    <b v="0"/>
    <n v="406273.76"/>
    <x v="0"/>
    <n v="30"/>
  </r>
  <r>
    <n v="4741"/>
    <s v="MUJER"/>
    <n v="278030"/>
    <s v="ASEGURADO VOLUNTARIO"/>
    <s v="SECTOR PRIVADO"/>
    <s v="SI"/>
    <s v="NO"/>
    <x v="0"/>
    <n v="34"/>
    <n v="-0.46794471123422759"/>
    <b v="0"/>
    <n v="-0.55799282383180893"/>
    <b v="0"/>
    <n v="278030"/>
    <x v="2"/>
    <n v="34"/>
  </r>
  <r>
    <n v="4742"/>
    <s v="HOMBRE"/>
    <n v="478916.7"/>
    <s v="ASALARIADO"/>
    <s v="SECTOR PRIVADO"/>
    <s v="SI"/>
    <s v="SI"/>
    <x v="0"/>
    <n v="48"/>
    <n v="-0.22024298371253984"/>
    <b v="0"/>
    <n v="0.43006179724811616"/>
    <b v="0"/>
    <n v="478916.7"/>
    <x v="0"/>
    <n v="48"/>
  </r>
  <r>
    <n v="4743"/>
    <s v="HOMBRE"/>
    <n v="713217"/>
    <s v="ASALARIADO"/>
    <s v="SECTOR PUBLICO"/>
    <s v="SI"/>
    <s v="NO"/>
    <x v="0"/>
    <n v="32"/>
    <n v="6.8659114180698963E-2"/>
    <b v="0"/>
    <n v="-0.69914348398608395"/>
    <b v="0"/>
    <n v="713217"/>
    <x v="0"/>
    <n v="32"/>
  </r>
  <r>
    <n v="4744"/>
    <s v="HOMBRE"/>
    <n v="380000"/>
    <s v="ASALARIADO"/>
    <s v="SECTOR PRIVADO"/>
    <s v="SI"/>
    <s v="NO"/>
    <x v="1"/>
    <n v="22"/>
    <n v="-0.34221142398630877"/>
    <b v="0"/>
    <n v="-1.4048967847574589"/>
    <b v="0"/>
    <n v="380000"/>
    <x v="0"/>
    <n v="22"/>
  </r>
  <r>
    <n v="4745"/>
    <s v="HOMBRE"/>
    <n v="371789"/>
    <s v="TRABAJADOR INDEPENDIENTE"/>
    <s v="SECTOR PRIVADO"/>
    <s v="SI"/>
    <s v="NO"/>
    <x v="0"/>
    <n v="55"/>
    <n v="-0.35233593140606617"/>
    <b v="0"/>
    <n v="0.92408910778807873"/>
    <b v="0"/>
    <n v="371789"/>
    <x v="3"/>
    <n v="55"/>
  </r>
  <r>
    <n v="4746"/>
    <s v="HOMBRE"/>
    <n v="409656.48"/>
    <s v="ASALARIADO"/>
    <s v="SECTOR PRIVADO"/>
    <s v="SI"/>
    <s v="SI"/>
    <x v="0"/>
    <n v="59"/>
    <n v="-0.30564374017144008"/>
    <b v="0"/>
    <n v="1.2063904280966287"/>
    <b v="0"/>
    <n v="409656.48"/>
    <x v="0"/>
    <n v="59"/>
  </r>
  <r>
    <n v="4747"/>
    <s v="HOMBRE"/>
    <n v="297045"/>
    <s v="ASEGURADO VOLUNTARIO"/>
    <s v="SECTOR PRIVADO"/>
    <s v="SI"/>
    <s v="SI"/>
    <x v="0"/>
    <n v="27"/>
    <n v="-0.44449841862837125"/>
    <b v="0"/>
    <n v="-1.0520201343717714"/>
    <b v="0"/>
    <n v="297045"/>
    <x v="2"/>
    <n v="27"/>
  </r>
  <r>
    <n v="4748"/>
    <s v="HOMBRE"/>
    <n v="554879.49"/>
    <s v="ASALARIADO"/>
    <s v="SECTOR PRIVADO"/>
    <s v="SI"/>
    <s v="NO"/>
    <x v="0"/>
    <n v="30"/>
    <n v="-0.12657767729669855"/>
    <b v="0"/>
    <n v="-0.84029414414035897"/>
    <b v="0"/>
    <n v="554879.49"/>
    <x v="0"/>
    <n v="30"/>
  </r>
  <r>
    <n v="4749"/>
    <s v="MUJER"/>
    <n v="686166"/>
    <s v="TRABAJADOR INDEPENDIENTE"/>
    <s v="SECTOR PRIVADO"/>
    <s v="SI"/>
    <s v="NO"/>
    <x v="0"/>
    <n v="37"/>
    <n v="3.5304096495659715E-2"/>
    <b v="0"/>
    <n v="-0.3462668336003964"/>
    <b v="0"/>
    <n v="686166"/>
    <x v="3"/>
    <n v="37"/>
  </r>
  <r>
    <n v="4750"/>
    <s v="MUJER"/>
    <n v="919460.32"/>
    <s v="ASALARIADO"/>
    <s v="SECTOR PUBLICO"/>
    <s v="SI"/>
    <s v="NO"/>
    <x v="0"/>
    <n v="57"/>
    <n v="0.32296577885192035"/>
    <b v="0"/>
    <n v="1.0652397679423538"/>
    <b v="0"/>
    <n v="919460.32"/>
    <x v="0"/>
    <n v="57"/>
  </r>
  <r>
    <n v="4751"/>
    <s v="HOMBRE"/>
    <n v="426614.9"/>
    <s v="ASALARIADO"/>
    <s v="SECTOR PRIVADO"/>
    <s v="SI"/>
    <s v="NO"/>
    <x v="0"/>
    <n v="33"/>
    <n v="-0.28473329697117672"/>
    <b v="0"/>
    <n v="-0.62856815390894638"/>
    <b v="0"/>
    <n v="426614.9"/>
    <x v="0"/>
    <n v="33"/>
  </r>
  <r>
    <n v="4752"/>
    <s v="MUJER"/>
    <n v="297046"/>
    <s v="ASEGURADO VOLUNTARIO"/>
    <s v="SECTOR PRIVADO"/>
    <s v="SI"/>
    <s v="NO"/>
    <x v="0"/>
    <n v="47"/>
    <n v="-0.44449718558642509"/>
    <b v="0"/>
    <n v="0.35948646717097865"/>
    <b v="0"/>
    <n v="297046"/>
    <x v="2"/>
    <n v="47"/>
  </r>
  <r>
    <n v="4753"/>
    <s v="HOMBRE"/>
    <n v="54143"/>
    <s v="ASALARIADO"/>
    <s v="SECTOR PRIVADO"/>
    <s v="SI"/>
    <s v="NO"/>
    <x v="0"/>
    <n v="28"/>
    <n v="-0.74400677342972443"/>
    <b v="0"/>
    <n v="-0.98144480429463388"/>
    <b v="0"/>
    <n v="54143"/>
    <x v="0"/>
    <n v="28"/>
  </r>
  <r>
    <n v="4754"/>
    <s v="HOMBRE"/>
    <n v="289033.15000000002"/>
    <s v="ASALARIADO"/>
    <s v="SECTOR PRIVADO"/>
    <s v="SI"/>
    <s v="SI"/>
    <x v="0"/>
    <n v="21"/>
    <n v="-0.45437736574455478"/>
    <b v="0"/>
    <n v="-1.4754721148345964"/>
    <b v="0"/>
    <n v="289033.15000000002"/>
    <x v="0"/>
    <n v="21"/>
  </r>
  <r>
    <n v="4755"/>
    <s v="HOMBRE"/>
    <n v="485785"/>
    <s v="ASALARIADO"/>
    <s v="SECTOR PRIVADO"/>
    <s v="SI"/>
    <s v="NO"/>
    <x v="1"/>
    <n v="28"/>
    <n v="-0.21177408171386494"/>
    <b v="0"/>
    <n v="-0.98144480429463388"/>
    <b v="0"/>
    <n v="485785"/>
    <x v="0"/>
    <n v="28"/>
  </r>
  <r>
    <n v="4756"/>
    <s v="HOMBRE"/>
    <n v="349627.57"/>
    <s v="ASALARIADO"/>
    <s v="SECTOR PRIVADO"/>
    <s v="SI"/>
    <s v="NO"/>
    <x v="0"/>
    <n v="21"/>
    <n v="-0.37966190418251655"/>
    <b v="0"/>
    <n v="-1.4754721148345964"/>
    <b v="0"/>
    <n v="349627.57"/>
    <x v="0"/>
    <n v="21"/>
  </r>
  <r>
    <n v="4757"/>
    <s v="MUJER"/>
    <n v="173160"/>
    <s v="ASALARIADO"/>
    <s v="SECTOR PRIVADO"/>
    <s v="SI"/>
    <s v="NO"/>
    <x v="0"/>
    <n v="35"/>
    <n v="-0.59725382012595318"/>
    <b v="0"/>
    <n v="-0.48741749375467142"/>
    <b v="0"/>
    <n v="173160"/>
    <x v="0"/>
    <n v="35"/>
  </r>
  <r>
    <n v="4758"/>
    <s v="MUJER"/>
    <n v="40000"/>
    <s v="ASALARIADO"/>
    <s v="SECTOR PRIVADO"/>
    <s v="SI"/>
    <s v="SI"/>
    <x v="0"/>
    <n v="58"/>
    <n v="-0.76144568567398563"/>
    <b v="0"/>
    <n v="1.1358150980194912"/>
    <b v="0"/>
    <n v="40000"/>
    <x v="0"/>
    <n v="58"/>
  </r>
  <r>
    <n v="4759"/>
    <s v="HOMBRE"/>
    <n v="904989"/>
    <s v="ASALARIADO"/>
    <s v="SECTOR PUBLICO"/>
    <s v="SI"/>
    <s v="NO"/>
    <x v="0"/>
    <n v="39"/>
    <n v="0.3051220342759024"/>
    <b v="0"/>
    <n v="-0.20511617344612137"/>
    <b v="0"/>
    <n v="904989"/>
    <x v="0"/>
    <n v="39"/>
  </r>
  <r>
    <n v="4760"/>
    <s v="HOMBRE"/>
    <n v="648302.5"/>
    <s v="ASALARIADO"/>
    <s v="SECTOR PUBLICO"/>
    <s v="SI"/>
    <s v="NO"/>
    <x v="0"/>
    <n v="59"/>
    <n v="-1.1383187232020741E-2"/>
    <b v="0"/>
    <n v="1.2063904280966287"/>
    <b v="0"/>
    <n v="648302.5"/>
    <x v="0"/>
    <n v="59"/>
  </r>
  <r>
    <n v="4761"/>
    <s v="HOMBRE"/>
    <n v="278030"/>
    <s v="CONVENIOS ESPECIALES DE TRABAJADORES INDEPENDIENTES"/>
    <s v="SECTOR PRIVADO"/>
    <s v="SI"/>
    <s v="NO"/>
    <x v="0"/>
    <n v="55"/>
    <n v="-0.46794471123422759"/>
    <b v="0"/>
    <n v="0.92408910778807873"/>
    <b v="0"/>
    <n v="278030"/>
    <x v="4"/>
    <n v="55"/>
  </r>
  <r>
    <n v="4762"/>
    <s v="MUJER"/>
    <n v="639148"/>
    <s v="TRABAJADOR INDEPENDIENTE"/>
    <s v="SECTOR PRIVADO"/>
    <s v="SI"/>
    <s v="NO"/>
    <x v="1"/>
    <n v="73"/>
    <n v="-2.267106972796144E-2"/>
    <b v="0"/>
    <n v="2.1944450491765539"/>
    <b v="1"/>
    <n v="639148"/>
    <x v="3"/>
    <n v="73"/>
  </r>
  <r>
    <n v="4763"/>
    <s v="HOMBRE"/>
    <n v="488672.53"/>
    <s v="ASALARIADO"/>
    <s v="SECTOR PRIVADO"/>
    <s v="SI"/>
    <s v="NO"/>
    <x v="0"/>
    <n v="34"/>
    <n v="-0.20821363610312663"/>
    <b v="0"/>
    <n v="-0.55799282383180893"/>
    <b v="0"/>
    <n v="488672.53"/>
    <x v="0"/>
    <n v="34"/>
  </r>
  <r>
    <n v="4764"/>
    <s v="HOMBRE"/>
    <n v="278030"/>
    <s v="CONVENIOS ESPECIALES DE TRABAJADORES INDEPENDIENTES"/>
    <s v="SECTOR PRIVADO"/>
    <s v="SI"/>
    <s v="NO"/>
    <x v="1"/>
    <n v="49"/>
    <n v="-0.46794471123422759"/>
    <b v="0"/>
    <n v="0.50063712732525367"/>
    <b v="0"/>
    <n v="278030"/>
    <x v="4"/>
    <n v="49"/>
  </r>
  <r>
    <n v="4765"/>
    <s v="MUJER"/>
    <n v="700000"/>
    <s v="ASALARIADO"/>
    <s v="SECTOR PRIVADO"/>
    <s v="SI"/>
    <s v="NO"/>
    <x v="0"/>
    <n v="32"/>
    <n v="5.2361998778563602E-2"/>
    <b v="0"/>
    <n v="-0.69914348398608395"/>
    <b v="0"/>
    <n v="700000"/>
    <x v="0"/>
    <n v="32"/>
  </r>
  <r>
    <n v="4766"/>
    <s v="MUJER"/>
    <n v="1214806"/>
    <s v="ASALARIADO"/>
    <s v="SECTOR PUBLICO"/>
    <s v="SI"/>
    <s v="NO"/>
    <x v="0"/>
    <n v="32"/>
    <n v="0.68713939090322884"/>
    <b v="0"/>
    <n v="-0.69914348398608395"/>
    <b v="0"/>
    <n v="1214806"/>
    <x v="0"/>
    <n v="32"/>
  </r>
  <r>
    <n v="4767"/>
    <s v="MUJER"/>
    <n v="299784"/>
    <s v="TRABAJADOR INDEPENDIENTE"/>
    <s v="SECTOR PRIVADO"/>
    <s v="SI"/>
    <s v="SI"/>
    <x v="1"/>
    <n v="32"/>
    <n v="-0.44112111673789317"/>
    <b v="0"/>
    <n v="-0.69914348398608395"/>
    <b v="0"/>
    <n v="299784"/>
    <x v="3"/>
    <n v="32"/>
  </r>
  <r>
    <n v="4768"/>
    <s v="MUJER"/>
    <n v="1590894.7"/>
    <s v="ASALARIADO"/>
    <s v="SECTOR PUBLICO"/>
    <s v="SI"/>
    <s v="NO"/>
    <x v="0"/>
    <n v="44"/>
    <n v="1.1508725334725765"/>
    <b v="0"/>
    <n v="0.14776047693956615"/>
    <b v="0"/>
    <n v="1590894.7"/>
    <x v="0"/>
    <n v="44"/>
  </r>
  <r>
    <n v="4769"/>
    <s v="HOMBRE"/>
    <n v="259227"/>
    <s v="ASALARIADO"/>
    <s v="SECTOR PRIVADO"/>
    <s v="SI"/>
    <s v="NO"/>
    <x v="0"/>
    <n v="31"/>
    <n v="-0.4911295989475023"/>
    <b v="0"/>
    <n v="-0.7697188140632214"/>
    <b v="0"/>
    <n v="259227"/>
    <x v="0"/>
    <n v="31"/>
  </r>
  <r>
    <n v="4770"/>
    <s v="MUJER"/>
    <n v="756936.6"/>
    <s v="ASALARIADO"/>
    <s v="SECTOR PUBLICO"/>
    <s v="SI"/>
    <s v="NO"/>
    <x v="0"/>
    <n v="48"/>
    <n v="0.12256721484917117"/>
    <b v="0"/>
    <n v="0.43006179724811616"/>
    <b v="0"/>
    <n v="756936.6"/>
    <x v="0"/>
    <n v="48"/>
  </r>
  <r>
    <n v="4771"/>
    <s v="HOMBRE"/>
    <n v="1744589.38"/>
    <s v="ASALARIADO"/>
    <s v="SECTOR PUBLICO"/>
    <s v="SI"/>
    <s v="NO"/>
    <x v="0"/>
    <n v="35"/>
    <n v="1.3403845208111758"/>
    <b v="0"/>
    <n v="-0.48741749375467142"/>
    <b v="0"/>
    <n v="1744589.38"/>
    <x v="0"/>
    <n v="35"/>
  </r>
  <r>
    <n v="4772"/>
    <s v="HOMBRE"/>
    <n v="288287"/>
    <s v="ASALARIADO"/>
    <s v="SECTOR PRIVADO"/>
    <s v="SI"/>
    <s v="NO"/>
    <x v="0"/>
    <n v="21"/>
    <n v="-0.45529739999266733"/>
    <b v="0"/>
    <n v="-1.4754721148345964"/>
    <b v="0"/>
    <n v="288287"/>
    <x v="0"/>
    <n v="21"/>
  </r>
  <r>
    <n v="4773"/>
    <s v="HOMBRE"/>
    <n v="278031"/>
    <s v="ASEGURADO VOLUNTARIO"/>
    <s v="SECTOR PRIVADO"/>
    <s v="SI"/>
    <s v="NO"/>
    <x v="0"/>
    <n v="39"/>
    <n v="-0.46794347819228149"/>
    <b v="0"/>
    <n v="-0.20511617344612137"/>
    <b v="0"/>
    <n v="278031"/>
    <x v="2"/>
    <n v="39"/>
  </r>
  <r>
    <n v="4774"/>
    <s v="MUJER"/>
    <n v="297046"/>
    <s v="TRABAJADOR INDEPENDIENTE"/>
    <s v="SECTOR PRIVADO"/>
    <s v="SI"/>
    <s v="NO"/>
    <x v="1"/>
    <n v="24"/>
    <n v="-0.44449718558642509"/>
    <b v="0"/>
    <n v="-1.263746124603184"/>
    <b v="0"/>
    <n v="297046"/>
    <x v="3"/>
    <n v="24"/>
  </r>
  <r>
    <n v="4775"/>
    <s v="MUJER"/>
    <n v="334110"/>
    <s v="ASALARIADO"/>
    <s v="SECTOR PRIVADO"/>
    <s v="SI"/>
    <s v="NO"/>
    <x v="1"/>
    <n v="31"/>
    <n v="-0.39879571889468374"/>
    <b v="0"/>
    <n v="-0.7697188140632214"/>
    <b v="0"/>
    <n v="334110"/>
    <x v="0"/>
    <n v="31"/>
  </r>
  <r>
    <n v="4776"/>
    <s v="HOMBRE"/>
    <n v="121288.4"/>
    <s v="ASALARIADO"/>
    <s v="SECTOR PRIVADO"/>
    <s v="SI"/>
    <s v="SI"/>
    <x v="0"/>
    <n v="28"/>
    <n v="-0.66121367873936043"/>
    <b v="0"/>
    <n v="-0.98144480429463388"/>
    <b v="0"/>
    <n v="121288.4"/>
    <x v="0"/>
    <n v="28"/>
  </r>
  <r>
    <n v="4777"/>
    <s v="HOMBRE"/>
    <n v="617386"/>
    <s v="TRABAJADOR INDEPENDIENTE"/>
    <s v="SECTOR PRIVADO"/>
    <s v="SI"/>
    <s v="NO"/>
    <x v="0"/>
    <n v="40"/>
    <n v="-4.9504528559865042E-2"/>
    <b v="0"/>
    <n v="-0.13454084336898386"/>
    <b v="0"/>
    <n v="617386"/>
    <x v="3"/>
    <n v="40"/>
  </r>
  <r>
    <n v="4778"/>
    <s v="HOMBRE"/>
    <n v="50000"/>
    <s v="ASALARIADO"/>
    <s v="SECTOR PRIVADO"/>
    <s v="SI"/>
    <s v="SI"/>
    <x v="1"/>
    <n v="41"/>
    <n v="-0.7491152662125834"/>
    <b v="0"/>
    <n v="-6.3965513291846368E-2"/>
    <b v="0"/>
    <n v="50000"/>
    <x v="0"/>
    <n v="41"/>
  </r>
  <r>
    <n v="4779"/>
    <s v="MUJER"/>
    <n v="179772.13"/>
    <s v="ASALARIADO"/>
    <s v="SECTOR PRIVADO"/>
    <s v="SI"/>
    <s v="NO"/>
    <x v="0"/>
    <n v="23"/>
    <n v="-0.58910078648262099"/>
    <b v="0"/>
    <n v="-1.3343214546803215"/>
    <b v="0"/>
    <n v="179772.13"/>
    <x v="0"/>
    <n v="23"/>
  </r>
  <r>
    <n v="4780"/>
    <s v="MUJER"/>
    <n v="1602859"/>
    <s v="ASALARIADO"/>
    <s v="SECTOR PUBLICO"/>
    <s v="SI"/>
    <s v="NO"/>
    <x v="1"/>
    <n v="36"/>
    <n v="1.1656250172287821"/>
    <b v="0"/>
    <n v="-0.41684216367753391"/>
    <b v="0"/>
    <n v="1602859"/>
    <x v="0"/>
    <n v="36"/>
  </r>
  <r>
    <n v="4781"/>
    <s v="MUJER"/>
    <n v="410351"/>
    <s v="TRABAJADOR INDEPENDIENTE"/>
    <s v="SECTOR PRIVADO"/>
    <s v="SI"/>
    <s v="SI"/>
    <x v="0"/>
    <n v="54"/>
    <n v="-0.30478736787900679"/>
    <b v="0"/>
    <n v="0.85351377771094117"/>
    <b v="0"/>
    <n v="410351"/>
    <x v="3"/>
    <n v="54"/>
  </r>
  <r>
    <n v="4782"/>
    <s v="HOMBRE"/>
    <n v="339953"/>
    <s v="ASALARIADO"/>
    <s v="SECTOR PRIVADO"/>
    <s v="SI"/>
    <s v="NO"/>
    <x v="0"/>
    <n v="33"/>
    <n v="-0.39159105480338641"/>
    <b v="0"/>
    <n v="-0.62856815390894638"/>
    <b v="0"/>
    <n v="339953"/>
    <x v="0"/>
    <n v="33"/>
  </r>
  <r>
    <n v="4783"/>
    <s v="HOMBRE"/>
    <n v="753198"/>
    <s v="ASALARIADO"/>
    <s v="SECTOR PUBLICO"/>
    <s v="SI"/>
    <s v="NO"/>
    <x v="0"/>
    <n v="51"/>
    <n v="0.11795736422933135"/>
    <b v="0"/>
    <n v="0.64178778747952869"/>
    <b v="0"/>
    <n v="753198"/>
    <x v="0"/>
    <n v="51"/>
  </r>
  <r>
    <n v="4784"/>
    <s v="HOMBRE"/>
    <n v="697743.71"/>
    <s v="ASALARIADO"/>
    <s v="SECTOR PRIVADO"/>
    <s v="SI"/>
    <s v="SI"/>
    <x v="0"/>
    <n v="29"/>
    <n v="4.9579898565906826E-2"/>
    <b v="0"/>
    <n v="-0.91086947421749642"/>
    <b v="0"/>
    <n v="697743.71"/>
    <x v="0"/>
    <n v="29"/>
  </r>
  <r>
    <n v="4785"/>
    <s v="MUJER"/>
    <n v="445739.84"/>
    <s v="ASALARIADO"/>
    <s v="SECTOR PRIVADO"/>
    <s v="SI"/>
    <s v="NO"/>
    <x v="0"/>
    <n v="29"/>
    <n v="-0.26115144373376165"/>
    <b v="0"/>
    <n v="-0.91086947421749642"/>
    <b v="0"/>
    <n v="445739.84"/>
    <x v="0"/>
    <n v="29"/>
  </r>
  <r>
    <n v="4786"/>
    <s v="MUJER"/>
    <n v="660555.53"/>
    <s v="ASALARIADO"/>
    <s v="SECTOR PRIVADO"/>
    <s v="SI"/>
    <s v="NO"/>
    <x v="0"/>
    <n v="20"/>
    <n v="3.7253127252938685E-3"/>
    <b v="0"/>
    <n v="-1.5460474449117341"/>
    <b v="0"/>
    <n v="660555.53"/>
    <x v="0"/>
    <n v="20"/>
  </r>
  <r>
    <n v="4787"/>
    <s v="MUJER"/>
    <n v="278030"/>
    <s v="CONVENIOS ESPECIALES DE TRABAJADORES INDEPENDIENTES"/>
    <s v="SECTOR PRIVADO"/>
    <s v="SI"/>
    <s v="NO"/>
    <x v="0"/>
    <n v="60"/>
    <n v="-0.46794471123422759"/>
    <b v="0"/>
    <n v="1.2769657581737661"/>
    <b v="0"/>
    <n v="278030"/>
    <x v="4"/>
    <n v="60"/>
  </r>
  <r>
    <n v="4788"/>
    <s v="HOMBRE"/>
    <n v="666625.48"/>
    <s v="ASALARIADO"/>
    <s v="SECTOR PUBLICO"/>
    <s v="SI"/>
    <s v="NO"/>
    <x v="0"/>
    <n v="37"/>
    <n v="1.1209815686267676E-2"/>
    <b v="0"/>
    <n v="-0.3462668336003964"/>
    <b v="0"/>
    <n v="666625.48"/>
    <x v="0"/>
    <n v="37"/>
  </r>
  <r>
    <n v="4789"/>
    <s v="HOMBRE"/>
    <n v="1024313.1"/>
    <s v="ASALARIADO"/>
    <s v="SECTOR PRIVADO"/>
    <s v="SI"/>
    <s v="NO"/>
    <x v="0"/>
    <n v="26"/>
    <n v="0.45225365476133333"/>
    <b v="0"/>
    <n v="-1.1225954644489089"/>
    <b v="0"/>
    <n v="1024313.1"/>
    <x v="0"/>
    <n v="26"/>
  </r>
  <r>
    <n v="4790"/>
    <s v="HOMBRE"/>
    <n v="375000"/>
    <s v="ASALARIADO"/>
    <s v="SECTOR PRIVADO"/>
    <s v="SI"/>
    <s v="NO"/>
    <x v="0"/>
    <n v="60"/>
    <n v="-0.34837663371700989"/>
    <b v="0"/>
    <n v="1.2769657581737661"/>
    <b v="0"/>
    <n v="375000"/>
    <x v="0"/>
    <n v="60"/>
  </r>
  <r>
    <n v="4791"/>
    <s v="HOMBRE"/>
    <n v="445567"/>
    <s v="ASEGURADO VOLUNTARIO"/>
    <s v="SECTOR PRIVADO"/>
    <s v="SI"/>
    <s v="NO"/>
    <x v="0"/>
    <n v="54"/>
    <n v="-0.26136456270373254"/>
    <b v="0"/>
    <n v="0.85351377771094117"/>
    <b v="0"/>
    <n v="445567"/>
    <x v="2"/>
    <n v="54"/>
  </r>
  <r>
    <n v="4792"/>
    <s v="HOMBRE"/>
    <n v="297139"/>
    <s v="ASEGURADO VOLUNTARIO"/>
    <s v="SECTOR PRIVADO"/>
    <s v="SI"/>
    <s v="NO"/>
    <x v="0"/>
    <n v="56"/>
    <n v="-0.44438251268543405"/>
    <b v="0"/>
    <n v="0.99466443786521619"/>
    <b v="0"/>
    <n v="297139"/>
    <x v="2"/>
    <n v="56"/>
  </r>
  <r>
    <n v="4793"/>
    <s v="HOMBRE"/>
    <n v="2250000"/>
    <s v="ASALARIADO"/>
    <s v="SECTOR PRIVADO"/>
    <s v="SI"/>
    <s v="NO"/>
    <x v="0"/>
    <n v="54"/>
    <n v="1.9635770152959142"/>
    <b v="1"/>
    <n v="0.85351377771094117"/>
    <b v="0"/>
    <n v="2250000"/>
    <x v="0"/>
    <n v="54"/>
  </r>
  <r>
    <n v="4794"/>
    <s v="HOMBRE"/>
    <n v="534619.65"/>
    <s v="ASALARIADO"/>
    <s v="SECTOR PRIVADO"/>
    <s v="SI"/>
    <s v="NO"/>
    <x v="0"/>
    <n v="25"/>
    <n v="-0.15155890983878811"/>
    <b v="0"/>
    <n v="-1.1931707945260464"/>
    <b v="0"/>
    <n v="534619.65"/>
    <x v="0"/>
    <n v="25"/>
  </r>
  <r>
    <n v="4795"/>
    <s v="HOMBRE"/>
    <n v="408532"/>
    <s v="ASALARIADO"/>
    <s v="SECTOR PRIVADO"/>
    <s v="SI"/>
    <s v="NO"/>
    <x v="0"/>
    <n v="29"/>
    <n v="-0.30703027117903581"/>
    <b v="0"/>
    <n v="-0.91086947421749642"/>
    <b v="0"/>
    <n v="408532"/>
    <x v="0"/>
    <n v="29"/>
  </r>
  <r>
    <n v="4796"/>
    <s v="MUJER"/>
    <n v="308439"/>
    <s v="ASEGURADO VOLUNTARIO"/>
    <s v="SECTOR PRIVADO"/>
    <s v="SI"/>
    <s v="NO"/>
    <x v="0"/>
    <n v="31"/>
    <n v="-0.43044913869404949"/>
    <b v="0"/>
    <n v="-0.7697188140632214"/>
    <b v="0"/>
    <n v="308439"/>
    <x v="2"/>
    <n v="31"/>
  </r>
  <r>
    <n v="4797"/>
    <s v="HOMBRE"/>
    <n v="489279"/>
    <s v="ASALARIADO"/>
    <s v="SECTOR PRIVADO"/>
    <s v="SI"/>
    <s v="NO"/>
    <x v="0"/>
    <n v="49"/>
    <n v="-0.20746583315405098"/>
    <b v="0"/>
    <n v="0.50063712732525367"/>
    <b v="0"/>
    <n v="489279"/>
    <x v="0"/>
    <n v="49"/>
  </r>
  <r>
    <n v="4798"/>
    <s v="MUJER"/>
    <n v="56667"/>
    <s v="ASALARIADO"/>
    <s v="SECTOR PRIVADO"/>
    <s v="SI"/>
    <s v="NO"/>
    <x v="0"/>
    <n v="28"/>
    <n v="-0.74089457555766647"/>
    <b v="0"/>
    <n v="-0.98144480429463388"/>
    <b v="0"/>
    <n v="56667"/>
    <x v="0"/>
    <n v="28"/>
  </r>
  <r>
    <n v="4799"/>
    <s v="MUJER"/>
    <n v="297045"/>
    <s v="TRABAJADOR INDEPENDIENTE"/>
    <s v="SECTOR PRIVADO"/>
    <s v="SI"/>
    <s v="NO"/>
    <x v="1"/>
    <n v="50"/>
    <n v="-0.44449841862837125"/>
    <b v="0"/>
    <n v="0.57121245740239113"/>
    <b v="0"/>
    <n v="297045"/>
    <x v="3"/>
    <n v="50"/>
  </r>
  <r>
    <n v="4800"/>
    <s v="MUJER"/>
    <n v="278030"/>
    <s v="CONVENIOS ESPECIALES DE TRABAJADORES INDEPENDIENTES"/>
    <s v="SECTOR PRIVADO"/>
    <s v="SI"/>
    <s v="NO"/>
    <x v="0"/>
    <n v="55"/>
    <n v="-0.46794471123422759"/>
    <b v="0"/>
    <n v="0.92408910778807873"/>
    <b v="0"/>
    <n v="278030"/>
    <x v="4"/>
    <n v="55"/>
  </r>
  <r>
    <n v="4801"/>
    <s v="MUJER"/>
    <n v="468369"/>
    <s v="ASALARIADO"/>
    <s v="SECTOR PRIVADO"/>
    <s v="SI"/>
    <s v="NO"/>
    <x v="0"/>
    <n v="30"/>
    <n v="-0.23324874024784312"/>
    <b v="0"/>
    <n v="-0.84029414414035897"/>
    <b v="0"/>
    <n v="468369"/>
    <x v="0"/>
    <n v="30"/>
  </r>
  <r>
    <n v="4802"/>
    <s v="MUJER"/>
    <n v="559270.94999999995"/>
    <s v="ASALARIADO"/>
    <s v="SECTOR PRIVADO"/>
    <s v="SI"/>
    <s v="NO"/>
    <x v="0"/>
    <n v="30"/>
    <n v="-0.12116282291190165"/>
    <b v="0"/>
    <n v="-0.84029414414035897"/>
    <b v="0"/>
    <n v="559270.94999999995"/>
    <x v="0"/>
    <n v="30"/>
  </r>
  <r>
    <n v="4803"/>
    <s v="HOMBRE"/>
    <n v="352855"/>
    <s v="ASALARIADO"/>
    <s v="SECTOR PRIVADO"/>
    <s v="SI"/>
    <s v="NO"/>
    <x v="0"/>
    <n v="35"/>
    <n v="-0.37568234761428521"/>
    <b v="0"/>
    <n v="-0.48741749375467142"/>
    <b v="0"/>
    <n v="352855"/>
    <x v="0"/>
    <n v="35"/>
  </r>
  <r>
    <n v="4804"/>
    <s v="HOMBRE"/>
    <n v="685483.06"/>
    <s v="ASALARIADO"/>
    <s v="SECTOR PUBLICO"/>
    <s v="SI"/>
    <s v="NO"/>
    <x v="0"/>
    <n v="41"/>
    <n v="3.4462002828962772E-2"/>
    <b v="0"/>
    <n v="-6.3965513291846368E-2"/>
    <b v="0"/>
    <n v="685483.06"/>
    <x v="0"/>
    <n v="41"/>
  </r>
  <r>
    <n v="4805"/>
    <s v="HOMBRE"/>
    <n v="105542.83"/>
    <s v="PENSIONADOS EN SU PROPIO SISTEMA"/>
    <s v="SECTOR PUBLICO"/>
    <s v="SI"/>
    <s v="NO"/>
    <x v="0"/>
    <n v="69"/>
    <n v="-0.68062862701524773"/>
    <b v="0"/>
    <n v="1.9121437288680037"/>
    <b v="0"/>
    <n v="105542.83"/>
    <x v="1"/>
    <n v="69"/>
  </r>
  <r>
    <n v="4806"/>
    <s v="HOMBRE"/>
    <n v="639148"/>
    <s v="TRABAJADOR INDEPENDIENTE"/>
    <s v="SECTOR PRIVADO"/>
    <s v="SI"/>
    <s v="NO"/>
    <x v="0"/>
    <n v="64"/>
    <n v="-2.267106972796144E-2"/>
    <b v="0"/>
    <n v="1.5592670784823162"/>
    <b v="0"/>
    <n v="639148"/>
    <x v="3"/>
    <n v="64"/>
  </r>
  <r>
    <n v="4807"/>
    <s v="HOMBRE"/>
    <n v="80000"/>
    <s v="ASALARIADO"/>
    <s v="SECTOR PRIVADO"/>
    <s v="SI"/>
    <s v="SI"/>
    <x v="0"/>
    <n v="44"/>
    <n v="-0.71212400782837659"/>
    <b v="0"/>
    <n v="0.14776047693956615"/>
    <b v="0"/>
    <n v="80000"/>
    <x v="0"/>
    <n v="44"/>
  </r>
  <r>
    <n v="4808"/>
    <s v="HOMBRE"/>
    <n v="2624502"/>
    <s v="ASALARIADO"/>
    <s v="SECTOR PRIVADO"/>
    <s v="SI"/>
    <s v="NO"/>
    <x v="0"/>
    <n v="49"/>
    <n v="2.4253536902093211"/>
    <b v="1"/>
    <n v="0.50063712732525367"/>
    <b v="0"/>
    <n v="2624502"/>
    <x v="0"/>
    <n v="49"/>
  </r>
  <r>
    <n v="4809"/>
    <s v="HOMBRE"/>
    <n v="536035.42000000004"/>
    <s v="ASALARIADO"/>
    <s v="SECTOR PRIVADO"/>
    <s v="SI"/>
    <s v="NO"/>
    <x v="0"/>
    <n v="61"/>
    <n v="-0.14981320604270115"/>
    <b v="0"/>
    <n v="1.3475410882509038"/>
    <b v="0"/>
    <n v="536035.42000000004"/>
    <x v="0"/>
    <n v="61"/>
  </r>
  <r>
    <n v="4810"/>
    <s v="MUJER"/>
    <n v="371041.65"/>
    <s v="ASALARIADO"/>
    <s v="SECTOR PRIVADO"/>
    <s v="SI"/>
    <s v="NO"/>
    <x v="0"/>
    <n v="32"/>
    <n v="-0.35325744530451403"/>
    <b v="0"/>
    <n v="-0.69914348398608395"/>
    <b v="0"/>
    <n v="371041.65"/>
    <x v="0"/>
    <n v="32"/>
  </r>
  <r>
    <n v="4811"/>
    <s v="MUJER"/>
    <n v="696716"/>
    <s v="ASALARIADO"/>
    <s v="SECTOR PUBLICO"/>
    <s v="SI"/>
    <s v="NO"/>
    <x v="1"/>
    <n v="42"/>
    <n v="4.8312689027439099E-2"/>
    <b v="0"/>
    <n v="6.6098167852911317E-3"/>
    <b v="0"/>
    <n v="696716"/>
    <x v="0"/>
    <n v="42"/>
  </r>
  <r>
    <n v="4812"/>
    <s v="HOMBRE"/>
    <n v="384348.31"/>
    <s v="ASALARIADO"/>
    <s v="SECTOR PRIVADO"/>
    <s v="SI"/>
    <s v="NO"/>
    <x v="0"/>
    <n v="27"/>
    <n v="-0.33684977536148775"/>
    <b v="0"/>
    <n v="-1.0520201343717714"/>
    <b v="0"/>
    <n v="384348.31"/>
    <x v="0"/>
    <n v="27"/>
  </r>
  <r>
    <n v="4813"/>
    <s v="MUJER"/>
    <n v="240000"/>
    <s v="ASALARIADO"/>
    <s v="SECTOR PRIVADO"/>
    <s v="SI"/>
    <s v="SI"/>
    <x v="0"/>
    <n v="27"/>
    <n v="-0.51483729644594045"/>
    <b v="0"/>
    <n v="-1.0520201343717714"/>
    <b v="0"/>
    <n v="240000"/>
    <x v="0"/>
    <n v="27"/>
  </r>
  <r>
    <n v="4814"/>
    <s v="HOMBRE"/>
    <n v="141509.48000000001"/>
    <s v="PENSIONADOS EN SU PROPIO SISTEMA"/>
    <s v="SECTOR PUBLICO"/>
    <s v="SI"/>
    <s v="NO"/>
    <x v="0"/>
    <n v="82"/>
    <n v="-0.63628023890310326"/>
    <b v="0"/>
    <n v="2.8296230198707915"/>
    <b v="1"/>
    <n v="141509.48000000001"/>
    <x v="1"/>
    <n v="82"/>
  </r>
  <r>
    <n v="4815"/>
    <s v="MUJER"/>
    <n v="2803065.68"/>
    <s v="ASALARIADO"/>
    <s v="SECTOR PUBLICO"/>
    <s v="SI"/>
    <s v="NO"/>
    <x v="0"/>
    <n v="49"/>
    <n v="2.6455301977064818"/>
    <b v="1"/>
    <n v="0.50063712732525367"/>
    <b v="0"/>
    <n v="2803065.68"/>
    <x v="0"/>
    <n v="49"/>
  </r>
  <r>
    <n v="4816"/>
    <s v="HOMBRE"/>
    <n v="806339.27"/>
    <s v="ASALARIADO"/>
    <s v="SECTOR PUBLICO"/>
    <s v="SI"/>
    <s v="NO"/>
    <x v="0"/>
    <n v="51"/>
    <n v="0.18348277921049458"/>
    <b v="0"/>
    <n v="0.64178778747952869"/>
    <b v="0"/>
    <n v="806339.27"/>
    <x v="0"/>
    <n v="51"/>
  </r>
  <r>
    <n v="4817"/>
    <s v="HOMBRE"/>
    <n v="509509"/>
    <s v="TRABAJADOR INDEPENDIENTE"/>
    <s v="SECTOR PRIVADO"/>
    <s v="SI"/>
    <s v="NO"/>
    <x v="1"/>
    <n v="58"/>
    <n v="-0.18252139458363423"/>
    <b v="0"/>
    <n v="1.1358150980194912"/>
    <b v="0"/>
    <n v="509509"/>
    <x v="3"/>
    <n v="58"/>
  </r>
  <r>
    <n v="4818"/>
    <s v="HOMBRE"/>
    <n v="384956"/>
    <s v="TRABAJADOR INDEPENDIENTE"/>
    <s v="SECTOR PRIVADO"/>
    <s v="SI"/>
    <s v="NO"/>
    <x v="1"/>
    <n v="42"/>
    <n v="-0.33610046810123778"/>
    <b v="0"/>
    <n v="6.6098167852911317E-3"/>
    <b v="0"/>
    <n v="384956"/>
    <x v="3"/>
    <n v="42"/>
  </r>
  <r>
    <n v="4819"/>
    <s v="MUJER"/>
    <n v="1399635"/>
    <s v="PENSIONADOS EN SU PROPIO SISTEMA"/>
    <s v="SECTOR PUBLICO"/>
    <s v="SI"/>
    <s v="NO"/>
    <x v="0"/>
    <n v="66"/>
    <n v="0.91504130076638068"/>
    <b v="0"/>
    <n v="1.7004177386365913"/>
    <b v="0"/>
    <n v="1399635"/>
    <x v="1"/>
    <n v="66"/>
  </r>
  <r>
    <n v="4820"/>
    <s v="HOMBRE"/>
    <n v="336308.54"/>
    <s v="ASALARIADO"/>
    <s v="SECTOR PRIVADO"/>
    <s v="SI"/>
    <s v="SI"/>
    <x v="0"/>
    <n v="21"/>
    <n v="-0.39608482685441665"/>
    <b v="0"/>
    <n v="-1.4754721148345964"/>
    <b v="0"/>
    <n v="336308.54"/>
    <x v="0"/>
    <n v="21"/>
  </r>
  <r>
    <n v="4821"/>
    <s v="HOMBRE"/>
    <n v="388655.68"/>
    <s v="ASALARIADO"/>
    <s v="SECTOR PRIVADO"/>
    <s v="SI"/>
    <s v="NO"/>
    <x v="0"/>
    <n v="36"/>
    <n v="-0.33153860747394176"/>
    <b v="0"/>
    <n v="-0.41684216367753391"/>
    <b v="0"/>
    <n v="388655.68"/>
    <x v="0"/>
    <n v="36"/>
  </r>
  <r>
    <n v="4822"/>
    <s v="HOMBRE"/>
    <n v="458950"/>
    <s v="ASALARIADO"/>
    <s v="SECTOR PRIVADO"/>
    <s v="SI"/>
    <s v="NO"/>
    <x v="0"/>
    <n v="40"/>
    <n v="-0.2448627623385379"/>
    <b v="0"/>
    <n v="-0.13454084336898386"/>
    <b v="0"/>
    <n v="458950"/>
    <x v="0"/>
    <n v="40"/>
  </r>
  <r>
    <n v="4823"/>
    <s v="HOMBRE"/>
    <n v="205604.33"/>
    <s v="ASALARIADO"/>
    <s v="SECTOR PRIVADO"/>
    <s v="SI"/>
    <s v="NO"/>
    <x v="0"/>
    <n v="31"/>
    <n v="-0.55724860032153745"/>
    <b v="0"/>
    <n v="-0.7697188140632214"/>
    <b v="0"/>
    <n v="205604.33"/>
    <x v="0"/>
    <n v="31"/>
  </r>
  <r>
    <n v="4824"/>
    <s v="MUJER"/>
    <n v="459530.58"/>
    <s v="ASALARIADO"/>
    <s v="SECTOR PRIVADO"/>
    <s v="SI"/>
    <s v="NO"/>
    <x v="0"/>
    <n v="50"/>
    <n v="-0.2441468828454478"/>
    <b v="0"/>
    <n v="0.57121245740239113"/>
    <b v="0"/>
    <n v="459530.58"/>
    <x v="0"/>
    <n v="50"/>
  </r>
  <r>
    <n v="4825"/>
    <s v="HOMBRE"/>
    <n v="507184"/>
    <s v="ASALARIADO"/>
    <s v="SECTOR PUBLICO"/>
    <s v="SI"/>
    <s v="NO"/>
    <x v="1"/>
    <n v="60"/>
    <n v="-0.18538821710841025"/>
    <b v="0"/>
    <n v="1.2769657581737661"/>
    <b v="0"/>
    <n v="507184"/>
    <x v="0"/>
    <n v="60"/>
  </r>
  <r>
    <n v="4826"/>
    <s v="HOMBRE"/>
    <n v="302709.55"/>
    <s v="ASALARIADO"/>
    <s v="SECTOR PRIVADO"/>
    <s v="SI"/>
    <s v="NO"/>
    <x v="0"/>
    <n v="32"/>
    <n v="-0.43751379087236264"/>
    <b v="0"/>
    <n v="-0.69914348398608395"/>
    <b v="0"/>
    <n v="302709.55"/>
    <x v="0"/>
    <n v="32"/>
  </r>
  <r>
    <n v="4827"/>
    <s v="HOMBRE"/>
    <n v="430371"/>
    <s v="TRABAJADOR INDEPENDIENTE"/>
    <s v="SECTOR PRIVADO"/>
    <s v="SI"/>
    <s v="NO"/>
    <x v="0"/>
    <n v="35"/>
    <n v="-0.28010186811727944"/>
    <b v="0"/>
    <n v="-0.48741749375467142"/>
    <b v="0"/>
    <n v="430371"/>
    <x v="3"/>
    <n v="35"/>
  </r>
  <r>
    <n v="4828"/>
    <s v="HOMBRE"/>
    <n v="440373"/>
    <s v="ASALARIADO"/>
    <s v="SECTOR PUBLICO"/>
    <s v="SI"/>
    <s v="NO"/>
    <x v="0"/>
    <n v="35"/>
    <n v="-0.26776898257198489"/>
    <b v="0"/>
    <n v="-0.48741749375467142"/>
    <b v="0"/>
    <n v="440373"/>
    <x v="0"/>
    <n v="35"/>
  </r>
  <r>
    <n v="4829"/>
    <s v="HOMBRE"/>
    <n v="1871180.58"/>
    <s v="ASALARIADO"/>
    <s v="SECTOR PRIVADO"/>
    <s v="SI"/>
    <s v="NO"/>
    <x v="0"/>
    <n v="39"/>
    <n v="1.4964767804234025"/>
    <b v="0"/>
    <n v="-0.20511617344612137"/>
    <b v="0"/>
    <n v="1871180.58"/>
    <x v="0"/>
    <n v="39"/>
  </r>
  <r>
    <n v="4830"/>
    <s v="MUJER"/>
    <n v="504571"/>
    <s v="ASALARIADO"/>
    <s v="SECTOR PUBLICO"/>
    <s v="SI"/>
    <s v="NO"/>
    <x v="1"/>
    <n v="59"/>
    <n v="-0.18861015571367465"/>
    <b v="0"/>
    <n v="1.2063904280966287"/>
    <b v="0"/>
    <n v="504571"/>
    <x v="0"/>
    <n v="59"/>
  </r>
  <r>
    <n v="4831"/>
    <s v="MUJER"/>
    <n v="686170"/>
    <s v="TRABAJADOR INDEPENDIENTE"/>
    <s v="SECTOR PRIVADO"/>
    <s v="SI"/>
    <s v="NO"/>
    <x v="1"/>
    <n v="38"/>
    <n v="3.5309028663444271E-2"/>
    <b v="0"/>
    <n v="-0.27569150352325889"/>
    <b v="0"/>
    <n v="686170"/>
    <x v="3"/>
    <n v="38"/>
  </r>
  <r>
    <n v="4832"/>
    <s v="MUJER"/>
    <n v="1072765"/>
    <s v="ASALARIADO"/>
    <s v="SECTOR PUBLICO"/>
    <s v="SI"/>
    <s v="NO"/>
    <x v="1"/>
    <n v="41"/>
    <n v="0.51199687983152498"/>
    <b v="0"/>
    <n v="-6.3965513291846368E-2"/>
    <b v="0"/>
    <n v="1072765"/>
    <x v="0"/>
    <n v="41"/>
  </r>
  <r>
    <n v="4833"/>
    <s v="HOMBRE"/>
    <n v="665586.97"/>
    <s v="ASALARIADO"/>
    <s v="SECTOR PRIVADO"/>
    <s v="SI"/>
    <s v="NO"/>
    <x v="0"/>
    <n v="27"/>
    <n v="9.9292892947815785E-3"/>
    <b v="0"/>
    <n v="-1.0520201343717714"/>
    <b v="0"/>
    <n v="665586.97"/>
    <x v="0"/>
    <n v="27"/>
  </r>
  <r>
    <n v="4834"/>
    <s v="MUJER"/>
    <n v="317915"/>
    <s v="ASALARIADO"/>
    <s v="SECTOR PRIVADO"/>
    <s v="SI"/>
    <s v="SI"/>
    <x v="0"/>
    <n v="54"/>
    <n v="-0.41876483321242469"/>
    <b v="0"/>
    <n v="0.85351377771094117"/>
    <b v="0"/>
    <n v="317915"/>
    <x v="0"/>
    <n v="54"/>
  </r>
  <r>
    <n v="4835"/>
    <s v="HOMBRE"/>
    <n v="297046"/>
    <s v="ASEGURADO VOLUNTARIO"/>
    <s v="SECTOR PRIVADO"/>
    <s v="SI"/>
    <s v="NO"/>
    <x v="0"/>
    <n v="51"/>
    <n v="-0.44449718558642509"/>
    <b v="0"/>
    <n v="0.64178778747952869"/>
    <b v="0"/>
    <n v="297046"/>
    <x v="2"/>
    <n v="51"/>
  </r>
  <r>
    <n v="4836"/>
    <s v="MUJER"/>
    <n v="1182150"/>
    <s v="ASALARIADO"/>
    <s v="SECTOR PRIVADO"/>
    <s v="SI"/>
    <s v="NO"/>
    <x v="0"/>
    <n v="47"/>
    <n v="0.64687317311007364"/>
    <b v="0"/>
    <n v="0.35948646717097865"/>
    <b v="0"/>
    <n v="1182150"/>
    <x v="0"/>
    <n v="47"/>
  </r>
  <r>
    <n v="4837"/>
    <s v="HOMBRE"/>
    <n v="278030"/>
    <s v="CONVENIOS ESPECIALES DE TRABAJADORES INDEPENDIENTES"/>
    <s v="SECTOR PRIVADO"/>
    <s v="SI"/>
    <s v="NO"/>
    <x v="0"/>
    <n v="67"/>
    <n v="-0.46794471123422759"/>
    <b v="0"/>
    <n v="1.7709930687137287"/>
    <b v="0"/>
    <n v="278030"/>
    <x v="4"/>
    <n v="67"/>
  </r>
  <r>
    <n v="4838"/>
    <s v="HOMBRE"/>
    <n v="925292.5"/>
    <s v="ASALARIADO"/>
    <s v="SECTOR PUBLICO"/>
    <s v="SI"/>
    <s v="NO"/>
    <x v="0"/>
    <n v="59"/>
    <n v="0.3301571014293605"/>
    <b v="0"/>
    <n v="1.2063904280966287"/>
    <b v="0"/>
    <n v="925292.5"/>
    <x v="0"/>
    <n v="59"/>
  </r>
  <r>
    <n v="4839"/>
    <s v="HOMBRE"/>
    <n v="278030"/>
    <s v="TRABAJADOR INDEPENDIENTE"/>
    <s v="SECTOR PRIVADO"/>
    <s v="SI"/>
    <s v="NO"/>
    <x v="0"/>
    <n v="46"/>
    <n v="-0.46794471123422759"/>
    <b v="0"/>
    <n v="0.28891113709384114"/>
    <b v="0"/>
    <n v="278030"/>
    <x v="3"/>
    <n v="46"/>
  </r>
  <r>
    <n v="4840"/>
    <s v="HOMBRE"/>
    <n v="411350"/>
    <s v="ASALARIADO"/>
    <s v="SECTOR PRIVADO"/>
    <s v="SI"/>
    <s v="NO"/>
    <x v="0"/>
    <n v="44"/>
    <n v="-0.30355555897481268"/>
    <b v="0"/>
    <n v="0.14776047693956615"/>
    <b v="0"/>
    <n v="411350"/>
    <x v="0"/>
    <n v="44"/>
  </r>
  <r>
    <n v="4841"/>
    <s v="MUJER"/>
    <n v="2186234"/>
    <s v="ASALARIADO"/>
    <s v="SECTOR PRIVADO"/>
    <s v="SI"/>
    <s v="NO"/>
    <x v="0"/>
    <n v="39"/>
    <n v="1.8849508625583364"/>
    <b v="0"/>
    <n v="-0.20511617344612137"/>
    <b v="0"/>
    <n v="2186234"/>
    <x v="0"/>
    <n v="39"/>
  </r>
  <r>
    <n v="4842"/>
    <s v="HOMBRE"/>
    <n v="2153787.6800000002"/>
    <s v="ASALARIADO"/>
    <s v="SECTOR PRIVADO"/>
    <s v="SI"/>
    <s v="NO"/>
    <x v="0"/>
    <n v="41"/>
    <n v="1.8449431890004482"/>
    <b v="0"/>
    <n v="-6.3965513291846368E-2"/>
    <b v="0"/>
    <n v="2153787.6800000002"/>
    <x v="0"/>
    <n v="41"/>
  </r>
  <r>
    <n v="4843"/>
    <s v="MUJER"/>
    <n v="258118.56"/>
    <s v="ASALARIADO"/>
    <s v="SECTOR PRIVADO"/>
    <s v="SI"/>
    <s v="NO"/>
    <x v="0"/>
    <n v="21"/>
    <n v="-0.49249635196228198"/>
    <b v="0"/>
    <n v="-1.4754721148345964"/>
    <b v="0"/>
    <n v="258118.56"/>
    <x v="0"/>
    <n v="21"/>
  </r>
  <r>
    <n v="4844"/>
    <s v="HOMBRE"/>
    <n v="420248"/>
    <s v="TRABAJADOR INDEPENDIENTE"/>
    <s v="SECTOR PRIVADO"/>
    <s v="SI"/>
    <s v="NO"/>
    <x v="1"/>
    <n v="33"/>
    <n v="-0.29258395173805696"/>
    <b v="0"/>
    <n v="-0.62856815390894638"/>
    <b v="0"/>
    <n v="420248"/>
    <x v="3"/>
    <n v="33"/>
  </r>
  <r>
    <n v="4845"/>
    <s v="HOMBRE"/>
    <n v="734210"/>
    <s v="ASALARIADO"/>
    <s v="SECTOR PRIVADO"/>
    <s v="SI"/>
    <s v="NO"/>
    <x v="0"/>
    <n v="54"/>
    <n v="9.4544363756020738E-2"/>
    <b v="0"/>
    <n v="0.85351377771094117"/>
    <b v="0"/>
    <n v="734210"/>
    <x v="0"/>
    <n v="54"/>
  </r>
  <r>
    <n v="4846"/>
    <s v="MUJER"/>
    <n v="406011"/>
    <s v="ASALARIADO"/>
    <s v="SECTOR PRIVADO"/>
    <s v="SI"/>
    <s v="NO"/>
    <x v="0"/>
    <n v="33"/>
    <n v="-0.31013876992525535"/>
    <b v="0"/>
    <n v="-0.62856815390894638"/>
    <b v="0"/>
    <n v="406011"/>
    <x v="0"/>
    <n v="33"/>
  </r>
  <r>
    <n v="4847"/>
    <s v="HOMBRE"/>
    <n v="500000"/>
    <s v="ASALARIADO"/>
    <s v="SECTOR PRIVADO"/>
    <s v="SI"/>
    <s v="NO"/>
    <x v="0"/>
    <n v="40"/>
    <n v="-0.19424639044948164"/>
    <b v="0"/>
    <n v="-0.13454084336898386"/>
    <b v="0"/>
    <n v="500000"/>
    <x v="0"/>
    <n v="40"/>
  </r>
  <r>
    <n v="4848"/>
    <s v="HOMBRE"/>
    <n v="81932.259999999995"/>
    <s v="ASALARIADO"/>
    <s v="SECTOR PRIVADO"/>
    <s v="SI"/>
    <s v="NO"/>
    <x v="0"/>
    <n v="39"/>
    <n v="-0.70974145019752766"/>
    <b v="0"/>
    <n v="-0.20511617344612137"/>
    <b v="0"/>
    <n v="81932.259999999995"/>
    <x v="0"/>
    <n v="39"/>
  </r>
  <r>
    <n v="4849"/>
    <s v="HOMBRE"/>
    <n v="316920"/>
    <s v="ASALARIADO"/>
    <s v="SECTOR PRIVADO"/>
    <s v="SI"/>
    <s v="NO"/>
    <x v="0"/>
    <n v="34"/>
    <n v="-0.41999170994883422"/>
    <b v="0"/>
    <n v="-0.55799282383180893"/>
    <b v="0"/>
    <n v="316920"/>
    <x v="0"/>
    <n v="34"/>
  </r>
  <r>
    <n v="4850"/>
    <s v="HOMBRE"/>
    <n v="417792.18"/>
    <s v="ASALARIADO"/>
    <s v="SECTOR PRIVADO"/>
    <s v="SI"/>
    <s v="NO"/>
    <x v="0"/>
    <n v="37"/>
    <n v="-0.29561208081022705"/>
    <b v="0"/>
    <n v="-0.3462668336003964"/>
    <b v="0"/>
    <n v="417792.18"/>
    <x v="0"/>
    <n v="37"/>
  </r>
  <r>
    <n v="4851"/>
    <s v="MUJER"/>
    <n v="297046"/>
    <s v="ASEGURADO VOLUNTARIO"/>
    <s v="SECTOR PRIVADO"/>
    <s v="SI"/>
    <s v="NO"/>
    <x v="0"/>
    <n v="55"/>
    <n v="-0.44449718558642509"/>
    <b v="0"/>
    <n v="0.92408910778807873"/>
    <b v="0"/>
    <n v="297046"/>
    <x v="2"/>
    <n v="55"/>
  </r>
  <r>
    <n v="4852"/>
    <s v="HOMBRE"/>
    <n v="371296.25"/>
    <s v="ASALARIADO"/>
    <s v="SECTOR PUBLICO"/>
    <s v="SI"/>
    <s v="NO"/>
    <x v="0"/>
    <n v="49"/>
    <n v="-0.35294351282502678"/>
    <b v="0"/>
    <n v="0.50063712732525367"/>
    <b v="0"/>
    <n v="371296.25"/>
    <x v="0"/>
    <n v="49"/>
  </r>
  <r>
    <n v="4853"/>
    <s v="HOMBRE"/>
    <n v="639148"/>
    <s v="TRABAJADOR INDEPENDIENTE"/>
    <s v="SECTOR PRIVADO"/>
    <s v="SI"/>
    <s v="NO"/>
    <x v="0"/>
    <n v="63"/>
    <n v="-2.267106972796144E-2"/>
    <b v="0"/>
    <n v="1.4886917484051787"/>
    <b v="0"/>
    <n v="639148"/>
    <x v="3"/>
    <n v="63"/>
  </r>
  <r>
    <n v="4854"/>
    <s v="MUJER"/>
    <n v="453750"/>
    <s v="ASALARIADO"/>
    <s v="SECTOR PRIVADO"/>
    <s v="SI"/>
    <s v="SI"/>
    <x v="0"/>
    <n v="27"/>
    <n v="-0.25127458045846707"/>
    <b v="0"/>
    <n v="-1.0520201343717714"/>
    <b v="0"/>
    <n v="453750"/>
    <x v="0"/>
    <n v="27"/>
  </r>
  <r>
    <n v="4855"/>
    <s v="HOMBRE"/>
    <n v="889043.09"/>
    <s v="ASALARIADO"/>
    <s v="SECTOR PUBLICO"/>
    <s v="SI"/>
    <s v="NO"/>
    <x v="0"/>
    <n v="32"/>
    <n v="0.28546005837652549"/>
    <b v="0"/>
    <n v="-0.69914348398608395"/>
    <b v="0"/>
    <n v="889043.09"/>
    <x v="0"/>
    <n v="32"/>
  </r>
  <r>
    <n v="4856"/>
    <s v="HOMBRE"/>
    <n v="278030"/>
    <s v="ASEGURADO VOLUNTARIO"/>
    <s v="SECTOR PRIVADO"/>
    <s v="SI"/>
    <s v="SI"/>
    <x v="0"/>
    <n v="48"/>
    <n v="-0.46794471123422759"/>
    <b v="0"/>
    <n v="0.43006179724811616"/>
    <b v="0"/>
    <n v="278030"/>
    <x v="2"/>
    <n v="48"/>
  </r>
  <r>
    <n v="4857"/>
    <s v="HOMBRE"/>
    <n v="660392"/>
    <s v="ASEGURADO VOLUNTARIO"/>
    <s v="SECTOR PRIVADO"/>
    <s v="SI"/>
    <s v="SI"/>
    <x v="0"/>
    <n v="53"/>
    <n v="3.523673375841523E-3"/>
    <b v="0"/>
    <n v="0.78293844763380371"/>
    <b v="0"/>
    <n v="660392"/>
    <x v="2"/>
    <n v="53"/>
  </r>
  <r>
    <n v="4858"/>
    <s v="HOMBRE"/>
    <n v="491840"/>
    <s v="PENSIONADOS EN SU PROPIO SISTEMA"/>
    <s v="SECTOR PUBLICO"/>
    <s v="SI"/>
    <s v="NO"/>
    <x v="0"/>
    <n v="72"/>
    <n v="-0.20430801272998586"/>
    <b v="0"/>
    <n v="2.1238697190994165"/>
    <b v="1"/>
    <n v="491840"/>
    <x v="1"/>
    <n v="72"/>
  </r>
  <r>
    <n v="4859"/>
    <s v="HOMBRE"/>
    <n v="1089300"/>
    <s v="ASALARIADO"/>
    <s v="SECTOR PRIVADO"/>
    <s v="SI"/>
    <s v="NO"/>
    <x v="0"/>
    <n v="49"/>
    <n v="0.53238522841095359"/>
    <b v="0"/>
    <n v="0.50063712732525367"/>
    <b v="0"/>
    <n v="1089300"/>
    <x v="0"/>
    <n v="49"/>
  </r>
  <r>
    <n v="4860"/>
    <s v="MUJER"/>
    <n v="352830"/>
    <s v="ASALARIADO"/>
    <s v="SECTOR PRIVADO"/>
    <s v="SI"/>
    <s v="NO"/>
    <x v="0"/>
    <n v="22"/>
    <n v="-0.37571317366293872"/>
    <b v="0"/>
    <n v="-1.4048967847574589"/>
    <b v="0"/>
    <n v="352830"/>
    <x v="0"/>
    <n v="22"/>
  </r>
  <r>
    <n v="4861"/>
    <s v="HOMBRE"/>
    <n v="1417056.5"/>
    <s v="ASALARIADO"/>
    <s v="SECTOR PUBLICO"/>
    <s v="SI"/>
    <s v="NO"/>
    <x v="0"/>
    <n v="55"/>
    <n v="0.9365227410310627"/>
    <b v="0"/>
    <n v="0.92408910778807873"/>
    <b v="0"/>
    <n v="1417056.5"/>
    <x v="0"/>
    <n v="55"/>
  </r>
  <r>
    <n v="4862"/>
    <s v="MUJER"/>
    <n v="974906"/>
    <s v="ASALARIADO"/>
    <s v="SECTOR PUBLICO"/>
    <s v="SI"/>
    <s v="NO"/>
    <x v="0"/>
    <n v="50"/>
    <n v="0.39133262802418861"/>
    <b v="0"/>
    <n v="0.57121245740239113"/>
    <b v="0"/>
    <n v="974906"/>
    <x v="0"/>
    <n v="50"/>
  </r>
  <r>
    <n v="4863"/>
    <s v="MUJER"/>
    <n v="430924"/>
    <s v="ASALARIADO"/>
    <s v="SECTOR PRIVADO"/>
    <s v="SI"/>
    <s v="NO"/>
    <x v="0"/>
    <n v="45"/>
    <n v="-0.27941999592106387"/>
    <b v="0"/>
    <n v="0.21833580701670366"/>
    <b v="0"/>
    <n v="430924"/>
    <x v="0"/>
    <n v="45"/>
  </r>
  <r>
    <n v="4864"/>
    <s v="MUJER"/>
    <n v="218650"/>
    <s v="ASALARIADO"/>
    <s v="SECTOR PRIVADO"/>
    <s v="SI"/>
    <s v="NO"/>
    <x v="1"/>
    <n v="50"/>
    <n v="-0.5411627419960342"/>
    <b v="0"/>
    <n v="0.57121245740239113"/>
    <b v="0"/>
    <n v="218650"/>
    <x v="0"/>
    <n v="50"/>
  </r>
  <r>
    <n v="4865"/>
    <s v="HOMBRE"/>
    <n v="459223"/>
    <s v="TRABAJADOR INDEPENDIENTE"/>
    <s v="SECTOR PRIVADO"/>
    <s v="SI"/>
    <s v="NO"/>
    <x v="0"/>
    <n v="58"/>
    <n v="-0.24452614188724162"/>
    <b v="0"/>
    <n v="1.1358150980194912"/>
    <b v="0"/>
    <n v="459223"/>
    <x v="3"/>
    <n v="58"/>
  </r>
  <r>
    <n v="4866"/>
    <s v="HOMBRE"/>
    <n v="105750"/>
    <s v="ASALARIADO"/>
    <s v="SECTOR PRIVADO"/>
    <s v="SI"/>
    <s v="NO"/>
    <x v="0"/>
    <n v="38"/>
    <n v="-0.68037317771526573"/>
    <b v="0"/>
    <n v="-0.27569150352325889"/>
    <b v="0"/>
    <n v="105750"/>
    <x v="0"/>
    <n v="38"/>
  </r>
  <r>
    <n v="4867"/>
    <s v="HOMBRE"/>
    <n v="341002"/>
    <s v="ASALARIADO"/>
    <s v="SECTOR PRIVADO"/>
    <s v="SI"/>
    <s v="NO"/>
    <x v="0"/>
    <n v="36"/>
    <n v="-0.39029759380188528"/>
    <b v="0"/>
    <n v="-0.41684216367753391"/>
    <b v="0"/>
    <n v="341002"/>
    <x v="0"/>
    <n v="36"/>
  </r>
  <r>
    <n v="4868"/>
    <s v="HOMBRE"/>
    <n v="497566.22"/>
    <s v="ASALARIADO"/>
    <s v="SECTOR PRIVADO"/>
    <s v="SI"/>
    <s v="NO"/>
    <x v="0"/>
    <n v="34"/>
    <n v="-0.19724734327715882"/>
    <b v="0"/>
    <n v="-0.55799282383180893"/>
    <b v="0"/>
    <n v="497566.22"/>
    <x v="0"/>
    <n v="34"/>
  </r>
  <r>
    <n v="4869"/>
    <s v="MUJER"/>
    <n v="407547.36"/>
    <s v="ASALARIADO"/>
    <s v="SECTOR PUBLICO"/>
    <s v="SI"/>
    <s v="NO"/>
    <x v="0"/>
    <n v="61"/>
    <n v="-0.30824437360088336"/>
    <b v="0"/>
    <n v="1.3475410882509038"/>
    <b v="0"/>
    <n v="407547.36"/>
    <x v="0"/>
    <n v="61"/>
  </r>
  <r>
    <n v="4870"/>
    <s v="HOMBRE"/>
    <n v="1190858.8"/>
    <s v="ASALARIADO"/>
    <s v="SECTOR PUBLICO"/>
    <s v="SI"/>
    <s v="NO"/>
    <x v="0"/>
    <n v="59"/>
    <n v="0.6576114888106197"/>
    <b v="0"/>
    <n v="1.2063904280966287"/>
    <b v="0"/>
    <n v="1190858.8"/>
    <x v="0"/>
    <n v="59"/>
  </r>
  <r>
    <n v="4871"/>
    <s v="MUJER"/>
    <n v="297139"/>
    <s v="TRABAJADOR INDEPENDIENTE"/>
    <s v="SECTOR PRIVADO"/>
    <s v="SI"/>
    <s v="SI"/>
    <x v="1"/>
    <n v="63"/>
    <n v="-0.44438251268543405"/>
    <b v="0"/>
    <n v="1.4886917484051787"/>
    <b v="0"/>
    <n v="297139"/>
    <x v="3"/>
    <n v="63"/>
  </r>
  <r>
    <n v="4872"/>
    <s v="MUJER"/>
    <n v="199099.7"/>
    <s v="ASALARIADO"/>
    <s v="SECTOR PUBLICO"/>
    <s v="SI"/>
    <s v="NO"/>
    <x v="0"/>
    <n v="24"/>
    <n v="-0.5652690819556595"/>
    <b v="0"/>
    <n v="-1.263746124603184"/>
    <b v="0"/>
    <n v="199099.7"/>
    <x v="0"/>
    <n v="24"/>
  </r>
  <r>
    <n v="4873"/>
    <s v="MUJER"/>
    <n v="368050"/>
    <s v="ASALARIADO"/>
    <s v="SECTOR PRIVADO"/>
    <s v="SI"/>
    <s v="NO"/>
    <x v="0"/>
    <n v="42"/>
    <n v="-0.35694627524268446"/>
    <b v="0"/>
    <n v="6.6098167852911317E-3"/>
    <b v="0"/>
    <n v="368050"/>
    <x v="0"/>
    <n v="42"/>
  </r>
  <r>
    <n v="4874"/>
    <s v="HOMBRE"/>
    <n v="433136"/>
    <s v="ASALARIADO"/>
    <s v="SECTOR PRIVADO"/>
    <s v="SI"/>
    <s v="NO"/>
    <x v="0"/>
    <n v="50"/>
    <n v="-0.27669250713620169"/>
    <b v="0"/>
    <n v="0.57121245740239113"/>
    <b v="0"/>
    <n v="433136"/>
    <x v="0"/>
    <n v="50"/>
  </r>
  <r>
    <n v="4875"/>
    <s v="HOMBRE"/>
    <n v="1295895"/>
    <s v="ASALARIADO"/>
    <s v="SECTOR PRIVADO"/>
    <s v="SI"/>
    <s v="NO"/>
    <x v="0"/>
    <n v="32"/>
    <n v="0.78712552927379364"/>
    <b v="0"/>
    <n v="-0.69914348398608395"/>
    <b v="0"/>
    <n v="1295895"/>
    <x v="0"/>
    <n v="32"/>
  </r>
  <r>
    <n v="4876"/>
    <s v="HOMBRE"/>
    <n v="898140"/>
    <s v="ASALARIADO"/>
    <s v="SECTOR PRIVADO"/>
    <s v="SI"/>
    <s v="NO"/>
    <x v="0"/>
    <n v="28"/>
    <n v="0.29667692998678802"/>
    <b v="0"/>
    <n v="-0.98144480429463388"/>
    <b v="0"/>
    <n v="898140"/>
    <x v="0"/>
    <n v="28"/>
  </r>
  <r>
    <n v="4877"/>
    <s v="HOMBRE"/>
    <n v="532775.64"/>
    <s v="ASALARIADO"/>
    <s v="SECTOR PRIVADO"/>
    <s v="SI"/>
    <s v="NO"/>
    <x v="0"/>
    <n v="47"/>
    <n v="-0.15383265151789016"/>
    <b v="0"/>
    <n v="0.35948646717097865"/>
    <b v="0"/>
    <n v="532775.64"/>
    <x v="0"/>
    <n v="47"/>
  </r>
  <r>
    <n v="4878"/>
    <s v="MUJER"/>
    <n v="635080.35"/>
    <s v="PENSIONADOS EN SU PROPIO SISTEMA"/>
    <s v="SECTOR PUBLICO"/>
    <s v="SI"/>
    <s v="NO"/>
    <x v="0"/>
    <n v="65"/>
    <n v="-2.7686652800178759E-2"/>
    <b v="0"/>
    <n v="1.6298424085594538"/>
    <b v="0"/>
    <n v="635080.35"/>
    <x v="1"/>
    <n v="65"/>
  </r>
  <r>
    <n v="4879"/>
    <s v="MUJER"/>
    <n v="278030"/>
    <s v="CONVENIOS ESPECIALES DE TRABAJADORES INDEPENDIENTES"/>
    <s v="SECTOR PRIVADO"/>
    <s v="SI"/>
    <s v="NO"/>
    <x v="0"/>
    <n v="59"/>
    <n v="-0.46794471123422759"/>
    <b v="0"/>
    <n v="1.2063904280966287"/>
    <b v="0"/>
    <n v="278030"/>
    <x v="4"/>
    <n v="59"/>
  </r>
  <r>
    <n v="4880"/>
    <s v="HOMBRE"/>
    <n v="3082593.2"/>
    <s v="ASALARIADO"/>
    <s v="SECTOR PUBLICO"/>
    <s v="SI"/>
    <s v="NO"/>
    <x v="0"/>
    <n v="55"/>
    <n v="2.9901993549670327"/>
    <b v="1"/>
    <n v="0.92408910778807873"/>
    <b v="0"/>
    <n v="3082593.2"/>
    <x v="0"/>
    <n v="55"/>
  </r>
  <r>
    <n v="4881"/>
    <s v="HOMBRE"/>
    <n v="457783.1"/>
    <s v="ASALARIADO"/>
    <s v="SECTOR PRIVADO"/>
    <s v="SI"/>
    <s v="NO"/>
    <x v="0"/>
    <n v="30"/>
    <n v="-0.24630159898548898"/>
    <b v="0"/>
    <n v="-0.84029414414035897"/>
    <b v="0"/>
    <n v="457783.1"/>
    <x v="0"/>
    <n v="30"/>
  </r>
  <r>
    <n v="4882"/>
    <s v="MUJER"/>
    <n v="452286.93"/>
    <s v="ASALARIADO"/>
    <s v="SECTOR PUBLICO"/>
    <s v="SI"/>
    <s v="NO"/>
    <x v="0"/>
    <n v="40"/>
    <n v="-0.25307860713860647"/>
    <b v="0"/>
    <n v="-0.13454084336898386"/>
    <b v="0"/>
    <n v="452286.93"/>
    <x v="0"/>
    <n v="40"/>
  </r>
  <r>
    <n v="4883"/>
    <s v="HOMBRE"/>
    <n v="389877.39"/>
    <s v="ASALARIADO"/>
    <s v="SECTOR PRIVADO"/>
    <s v="SI"/>
    <s v="NO"/>
    <x v="0"/>
    <n v="31"/>
    <n v="-0.33003218779792276"/>
    <b v="0"/>
    <n v="-0.7697188140632214"/>
    <b v="0"/>
    <n v="389877.39"/>
    <x v="0"/>
    <n v="31"/>
  </r>
  <r>
    <n v="4884"/>
    <s v="HOMBRE"/>
    <n v="693332.47999999998"/>
    <s v="ASALARIADO"/>
    <s v="SECTOR PRIVADO"/>
    <s v="SI"/>
    <s v="NO"/>
    <x v="0"/>
    <n v="20"/>
    <n v="4.4140666941834696E-2"/>
    <b v="0"/>
    <n v="-1.5460474449117341"/>
    <b v="0"/>
    <n v="693332.47999999998"/>
    <x v="0"/>
    <n v="20"/>
  </r>
  <r>
    <n v="4885"/>
    <s v="HOMBRE"/>
    <n v="278030"/>
    <s v="CONVENIOS ESPECIALES DE TRABAJADORES INDEPENDIENTES"/>
    <s v="SECTOR PRIVADO"/>
    <s v="SI"/>
    <s v="NO"/>
    <x v="0"/>
    <n v="49"/>
    <n v="-0.46794471123422759"/>
    <b v="0"/>
    <n v="0.50063712732525367"/>
    <b v="0"/>
    <n v="278030"/>
    <x v="4"/>
    <n v="49"/>
  </r>
  <r>
    <n v="4886"/>
    <s v="HOMBRE"/>
    <n v="394319"/>
    <s v="ASALARIADO"/>
    <s v="SECTOR PRIVADO"/>
    <s v="SI"/>
    <s v="NO"/>
    <x v="0"/>
    <n v="34"/>
    <n v="-0.32455549635952685"/>
    <b v="0"/>
    <n v="-0.55799282383180893"/>
    <b v="0"/>
    <n v="394319"/>
    <x v="0"/>
    <n v="34"/>
  </r>
  <r>
    <n v="4887"/>
    <s v="MUJER"/>
    <n v="351823"/>
    <s v="ASALARIADO"/>
    <s v="SECTOR PUBLICO"/>
    <s v="SI"/>
    <s v="NO"/>
    <x v="0"/>
    <n v="27"/>
    <n v="-0.37695484690270192"/>
    <b v="0"/>
    <n v="-1.0520201343717714"/>
    <b v="0"/>
    <n v="351823"/>
    <x v="0"/>
    <n v="27"/>
  </r>
  <r>
    <n v="4888"/>
    <s v="HOMBRE"/>
    <n v="2326097.7000000002"/>
    <s v="ASALARIADO"/>
    <s v="SECTOR PUBLICO"/>
    <s v="SI"/>
    <s v="NO"/>
    <x v="0"/>
    <n v="54"/>
    <n v="2.0574086714007094"/>
    <b v="1"/>
    <n v="0.85351377771094117"/>
    <b v="0"/>
    <n v="2326097.7000000002"/>
    <x v="0"/>
    <n v="54"/>
  </r>
  <r>
    <n v="4889"/>
    <s v="HOMBRE"/>
    <n v="267520"/>
    <s v="ASALARIADO"/>
    <s v="SECTOR PRIVADO"/>
    <s v="SI"/>
    <s v="NO"/>
    <x v="0"/>
    <n v="56"/>
    <n v="-0.48090398208816137"/>
    <b v="0"/>
    <n v="0.99466443786521619"/>
    <b v="0"/>
    <n v="267520"/>
    <x v="0"/>
    <n v="56"/>
  </r>
  <r>
    <n v="4890"/>
    <s v="HOMBRE"/>
    <n v="1645618"/>
    <s v="ASALARIADO"/>
    <s v="SECTOR PRIVADO"/>
    <s v="SI"/>
    <s v="NO"/>
    <x v="0"/>
    <n v="28"/>
    <n v="1.2183486578037919"/>
    <b v="0"/>
    <n v="-0.98144480429463388"/>
    <b v="0"/>
    <n v="1645618"/>
    <x v="0"/>
    <n v="28"/>
  </r>
  <r>
    <n v="4891"/>
    <s v="HOMBRE"/>
    <n v="278030"/>
    <s v="CONVENIOS ESPECIALES DE TRABAJADORES INDEPENDIENTES"/>
    <s v="SECTOR PRIVADO"/>
    <s v="SI"/>
    <s v="NO"/>
    <x v="0"/>
    <n v="58"/>
    <n v="-0.46794471123422759"/>
    <b v="0"/>
    <n v="1.1358150980194912"/>
    <b v="0"/>
    <n v="278030"/>
    <x v="4"/>
    <n v="58"/>
  </r>
  <r>
    <n v="4892"/>
    <s v="HOMBRE"/>
    <n v="38615"/>
    <s v="ASALARIADO"/>
    <s v="SECTOR PRIVADO"/>
    <s v="SI"/>
    <s v="NO"/>
    <x v="0"/>
    <n v="26"/>
    <n v="-0.76315344876938984"/>
    <b v="0"/>
    <n v="-1.1225954644489089"/>
    <b v="0"/>
    <n v="38615"/>
    <x v="0"/>
    <n v="26"/>
  </r>
  <r>
    <n v="4893"/>
    <s v="HOMBRE"/>
    <n v="586357"/>
    <s v="PENSIONADOS EN SU PROPIO SISTEMA"/>
    <s v="SECTOR PUBLICO"/>
    <s v="SI"/>
    <s v="NO"/>
    <x v="0"/>
    <n v="91"/>
    <n v="-8.7764587106650124E-2"/>
    <b v="0"/>
    <n v="3.464800990565029"/>
    <b v="1"/>
    <n v="586357"/>
    <x v="1"/>
    <n v="91"/>
  </r>
  <r>
    <n v="4894"/>
    <s v="HOMBRE"/>
    <n v="633542.55000000005"/>
    <s v="ASALARIADO"/>
    <s v="SECTOR PRIVADO"/>
    <s v="SI"/>
    <s v="NO"/>
    <x v="0"/>
    <n v="37"/>
    <n v="-2.9582824704953114E-2"/>
    <b v="0"/>
    <n v="-0.3462668336003964"/>
    <b v="0"/>
    <n v="633542.55000000005"/>
    <x v="0"/>
    <n v="37"/>
  </r>
  <r>
    <n v="4895"/>
    <s v="HOMBRE"/>
    <n v="501669"/>
    <s v="TRABAJADOR INDEPENDIENTE"/>
    <s v="SECTOR PRIVADO"/>
    <s v="SI"/>
    <s v="NO"/>
    <x v="0"/>
    <n v="44"/>
    <n v="-0.19218844344137359"/>
    <b v="0"/>
    <n v="0.14776047693956615"/>
    <b v="0"/>
    <n v="501669"/>
    <x v="3"/>
    <n v="44"/>
  </r>
  <r>
    <n v="4896"/>
    <s v="MUJER"/>
    <n v="787199"/>
    <s v="PENSIONADOS EN SU PROPIO SISTEMA"/>
    <s v="SECTOR PUBLICO"/>
    <s v="SI"/>
    <s v="NO"/>
    <x v="0"/>
    <n v="78"/>
    <n v="0.15988202344004518"/>
    <b v="0"/>
    <n v="2.5473216995622412"/>
    <b v="1"/>
    <n v="787199"/>
    <x v="1"/>
    <n v="78"/>
  </r>
  <r>
    <n v="4897"/>
    <s v="HOMBRE"/>
    <n v="230792.07"/>
    <s v="ASALARIADO"/>
    <s v="SECTOR PUBLICO"/>
    <s v="SI"/>
    <s v="NO"/>
    <x v="0"/>
    <n v="48"/>
    <n v="-0.5261910603730634"/>
    <b v="0"/>
    <n v="0.43006179724811616"/>
    <b v="0"/>
    <n v="230792.07"/>
    <x v="0"/>
    <n v="48"/>
  </r>
  <r>
    <n v="4898"/>
    <s v="HOMBRE"/>
    <n v="295503"/>
    <s v="ASALARIADO"/>
    <s v="SECTOR PRIVADO"/>
    <s v="SI"/>
    <s v="NO"/>
    <x v="0"/>
    <n v="34"/>
    <n v="-0.44639976930931946"/>
    <b v="0"/>
    <n v="-0.55799282383180893"/>
    <b v="0"/>
    <n v="295503"/>
    <x v="0"/>
    <n v="34"/>
  </r>
  <r>
    <n v="4899"/>
    <s v="HOMBRE"/>
    <n v="1220204"/>
    <s v="ASALARIADO"/>
    <s v="SECTOR PUBLICO"/>
    <s v="SI"/>
    <s v="NO"/>
    <x v="0"/>
    <n v="45"/>
    <n v="0.69379535132849379"/>
    <b v="0"/>
    <n v="0.21833580701670366"/>
    <b v="0"/>
    <n v="1220204"/>
    <x v="0"/>
    <n v="45"/>
  </r>
  <r>
    <n v="4900"/>
    <s v="HOMBRE"/>
    <n v="639148"/>
    <s v="TRABAJADOR INDEPENDIENTE"/>
    <s v="SECTOR PRIVADO"/>
    <s v="SI"/>
    <s v="NO"/>
    <x v="1"/>
    <n v="60"/>
    <n v="-2.267106972796144E-2"/>
    <b v="0"/>
    <n v="1.2769657581737661"/>
    <b v="0"/>
    <n v="639148"/>
    <x v="3"/>
    <n v="60"/>
  </r>
  <r>
    <n v="4901"/>
    <s v="MUJER"/>
    <n v="898639.65"/>
    <s v="ASALARIADO"/>
    <s v="SECTOR PUBLICO"/>
    <s v="SI"/>
    <s v="NO"/>
    <x v="0"/>
    <n v="32"/>
    <n v="0.29729301939517699"/>
    <b v="0"/>
    <n v="-0.69914348398608395"/>
    <b v="0"/>
    <n v="898639.65"/>
    <x v="0"/>
    <n v="32"/>
  </r>
  <r>
    <n v="4902"/>
    <s v="HOMBRE"/>
    <n v="278030"/>
    <s v="CONVENIOS ESPECIALES DE TRABAJADORES INDEPENDIENTES"/>
    <s v="SECTOR PRIVADO"/>
    <s v="SI"/>
    <s v="NO"/>
    <x v="0"/>
    <n v="53"/>
    <n v="-0.46794471123422759"/>
    <b v="0"/>
    <n v="0.78293844763380371"/>
    <b v="0"/>
    <n v="278030"/>
    <x v="4"/>
    <n v="53"/>
  </r>
  <r>
    <n v="4903"/>
    <s v="HOMBRE"/>
    <n v="310124"/>
    <s v="TRABAJADOR INDEPENDIENTE"/>
    <s v="SECTOR PRIVADO"/>
    <s v="SI"/>
    <s v="NO"/>
    <x v="0"/>
    <n v="57"/>
    <n v="-0.42837146301480322"/>
    <b v="0"/>
    <n v="1.0652397679423538"/>
    <b v="0"/>
    <n v="310124"/>
    <x v="3"/>
    <n v="57"/>
  </r>
  <r>
    <n v="4904"/>
    <s v="HOMBRE"/>
    <n v="991376.88"/>
    <s v="ASALARIADO"/>
    <s v="SECTOR PRIVADO"/>
    <s v="SI"/>
    <s v="NO"/>
    <x v="0"/>
    <n v="45"/>
    <n v="0.41164191395403071"/>
    <b v="0"/>
    <n v="0.21833580701670366"/>
    <b v="0"/>
    <n v="991376.88"/>
    <x v="0"/>
    <n v="45"/>
  </r>
  <r>
    <n v="4905"/>
    <s v="HOMBRE"/>
    <n v="308921.96000000002"/>
    <s v="ASALARIADO"/>
    <s v="SECTOR PRIVADO"/>
    <s v="SI"/>
    <s v="NO"/>
    <x v="0"/>
    <n v="24"/>
    <n v="-0.42985362875574157"/>
    <b v="0"/>
    <n v="-1.263746124603184"/>
    <b v="0"/>
    <n v="308921.96000000002"/>
    <x v="0"/>
    <n v="24"/>
  </r>
  <r>
    <n v="4906"/>
    <s v="MUJER"/>
    <n v="297046"/>
    <s v="ASEGURADO VOLUNTARIO"/>
    <s v="SECTOR PRIVADO"/>
    <s v="SI"/>
    <s v="SI"/>
    <x v="0"/>
    <n v="39"/>
    <n v="-0.44449718558642509"/>
    <b v="0"/>
    <n v="-0.20511617344612137"/>
    <b v="0"/>
    <n v="297046"/>
    <x v="2"/>
    <n v="39"/>
  </r>
  <r>
    <n v="4907"/>
    <s v="HOMBRE"/>
    <n v="347568.48"/>
    <s v="ASALARIADO"/>
    <s v="SECTOR PRIVADO"/>
    <s v="SI"/>
    <s v="NO"/>
    <x v="0"/>
    <n v="27"/>
    <n v="-0.38220084852339448"/>
    <b v="0"/>
    <n v="-1.0520201343717714"/>
    <b v="0"/>
    <n v="347568.48"/>
    <x v="0"/>
    <n v="27"/>
  </r>
  <r>
    <n v="4908"/>
    <s v="HOMBRE"/>
    <n v="297045"/>
    <s v="TRABAJADOR INDEPENDIENTE"/>
    <s v="SECTOR PRIVADO"/>
    <s v="SI"/>
    <s v="NO"/>
    <x v="1"/>
    <n v="57"/>
    <n v="-0.44449841862837125"/>
    <b v="0"/>
    <n v="1.0652397679423538"/>
    <b v="0"/>
    <n v="297045"/>
    <x v="3"/>
    <n v="57"/>
  </r>
  <r>
    <n v="4909"/>
    <s v="HOMBRE"/>
    <n v="353906"/>
    <s v="TRABAJADOR INDEPENDIENTE"/>
    <s v="SECTOR PRIVADO"/>
    <s v="SI"/>
    <s v="NO"/>
    <x v="0"/>
    <n v="42"/>
    <n v="-0.37438642052889182"/>
    <b v="0"/>
    <n v="6.6098167852911317E-3"/>
    <b v="0"/>
    <n v="353906"/>
    <x v="3"/>
    <n v="42"/>
  </r>
  <r>
    <n v="4910"/>
    <s v="HOMBRE"/>
    <n v="77230"/>
    <s v="ASALARIADO"/>
    <s v="SECTOR PRIVADO"/>
    <s v="SI"/>
    <s v="NO"/>
    <x v="0"/>
    <n v="22"/>
    <n v="-0.71553953401918502"/>
    <b v="0"/>
    <n v="-1.4048967847574589"/>
    <b v="0"/>
    <n v="77230"/>
    <x v="0"/>
    <n v="22"/>
  </r>
  <r>
    <n v="4911"/>
    <s v="HOMBRE"/>
    <n v="335206"/>
    <s v="ASALARIADO"/>
    <s v="SECTOR PRIVADO"/>
    <s v="SI"/>
    <s v="NO"/>
    <x v="0"/>
    <n v="37"/>
    <n v="-0.39744430492171406"/>
    <b v="0"/>
    <n v="-0.3462668336003964"/>
    <b v="0"/>
    <n v="335206"/>
    <x v="0"/>
    <n v="37"/>
  </r>
  <r>
    <n v="4912"/>
    <s v="HOMBRE"/>
    <n v="328196"/>
    <s v="TRABAJADOR INDEPENDIENTE"/>
    <s v="SECTOR PRIVADO"/>
    <s v="SI"/>
    <s v="SI"/>
    <x v="1"/>
    <n v="37"/>
    <n v="-0.40608792896415702"/>
    <b v="0"/>
    <n v="-0.3462668336003964"/>
    <b v="0"/>
    <n v="328196"/>
    <x v="3"/>
    <n v="37"/>
  </r>
  <r>
    <n v="4913"/>
    <s v="MUJER"/>
    <n v="1354854"/>
    <s v="ASALARIADO"/>
    <s v="SECTOR PUBLICO"/>
    <s v="SI"/>
    <s v="NO"/>
    <x v="1"/>
    <n v="42"/>
    <n v="0.85982444937627522"/>
    <b v="0"/>
    <n v="6.6098167852911317E-3"/>
    <b v="0"/>
    <n v="1354854"/>
    <x v="0"/>
    <n v="42"/>
  </r>
  <r>
    <n v="4914"/>
    <s v="MUJER"/>
    <n v="2021471.57"/>
    <s v="ASALARIADO"/>
    <s v="SECTOR PUBLICO"/>
    <s v="SI"/>
    <s v="NO"/>
    <x v="0"/>
    <n v="38"/>
    <n v="1.6817918752203438"/>
    <b v="0"/>
    <n v="-0.27569150352325889"/>
    <b v="0"/>
    <n v="2021471.57"/>
    <x v="0"/>
    <n v="38"/>
  </r>
  <r>
    <n v="4915"/>
    <s v="HOMBRE"/>
    <n v="2753365.06"/>
    <s v="ASALARIADO"/>
    <s v="SECTOR PUBLICO"/>
    <s v="SI"/>
    <s v="NO"/>
    <x v="0"/>
    <n v="27"/>
    <n v="2.5842472484973058"/>
    <b v="1"/>
    <n v="-1.0520201343717714"/>
    <b v="0"/>
    <n v="2753365.06"/>
    <x v="0"/>
    <n v="27"/>
  </r>
  <r>
    <n v="4916"/>
    <s v="HOMBRE"/>
    <n v="242000"/>
    <s v="ASALARIADO"/>
    <s v="SECTOR PRIVADO"/>
    <s v="SI"/>
    <s v="NO"/>
    <x v="0"/>
    <n v="22"/>
    <n v="-0.51237121255365992"/>
    <b v="0"/>
    <n v="-1.4048967847574589"/>
    <b v="0"/>
    <n v="242000"/>
    <x v="0"/>
    <n v="22"/>
  </r>
  <r>
    <n v="4917"/>
    <s v="MUJER"/>
    <n v="278030"/>
    <s v="ASEGURADO VOLUNTARIO"/>
    <s v="SECTOR PRIVADO"/>
    <s v="SI"/>
    <s v="NO"/>
    <x v="0"/>
    <n v="60"/>
    <n v="-0.46794471123422759"/>
    <b v="0"/>
    <n v="1.2769657581737661"/>
    <b v="0"/>
    <n v="278030"/>
    <x v="2"/>
    <n v="60"/>
  </r>
  <r>
    <n v="4918"/>
    <s v="HOMBRE"/>
    <n v="370681.59999999998"/>
    <s v="ASALARIADO"/>
    <s v="SECTOR PRIVADO"/>
    <s v="SI"/>
    <s v="NO"/>
    <x v="0"/>
    <n v="28"/>
    <n v="-0.35370140205722189"/>
    <b v="0"/>
    <n v="-0.98144480429463388"/>
    <b v="0"/>
    <n v="370681.59999999998"/>
    <x v="0"/>
    <n v="28"/>
  </r>
  <r>
    <n v="4919"/>
    <s v="HOMBRE"/>
    <n v="195150"/>
    <s v="ASALARIADO"/>
    <s v="SECTOR PRIVADO"/>
    <s v="SI"/>
    <s v="NO"/>
    <x v="0"/>
    <n v="36"/>
    <n v="-0.57013922773032955"/>
    <b v="0"/>
    <n v="-0.41684216367753391"/>
    <b v="0"/>
    <n v="195150"/>
    <x v="0"/>
    <n v="36"/>
  </r>
  <r>
    <n v="4920"/>
    <s v="HOMBRE"/>
    <n v="404463"/>
    <s v="TRABAJADOR INDEPENDIENTE"/>
    <s v="SECTOR PRIVADO"/>
    <s v="SI"/>
    <s v="NO"/>
    <x v="0"/>
    <n v="43"/>
    <n v="-0.3120475188578804"/>
    <b v="0"/>
    <n v="7.7185146862428639E-2"/>
    <b v="0"/>
    <n v="404463"/>
    <x v="3"/>
    <n v="43"/>
  </r>
  <r>
    <n v="4921"/>
    <s v="HOMBRE"/>
    <n v="581349.26"/>
    <s v="ASALARIADO"/>
    <s v="SECTOR PRIVADO"/>
    <s v="SI"/>
    <s v="NO"/>
    <x v="0"/>
    <n v="46"/>
    <n v="-9.3939340582014363E-2"/>
    <b v="0"/>
    <n v="0.28891113709384114"/>
    <b v="0"/>
    <n v="581349.26"/>
    <x v="0"/>
    <n v="46"/>
  </r>
  <r>
    <n v="4922"/>
    <s v="HOMBRE"/>
    <n v="903746"/>
    <s v="ASALARIADO"/>
    <s v="SECTOR PRIVADO"/>
    <s v="SI"/>
    <s v="NO"/>
    <x v="0"/>
    <n v="32"/>
    <n v="0.30358936313685009"/>
    <b v="0"/>
    <n v="-0.69914348398608395"/>
    <b v="0"/>
    <n v="903746"/>
    <x v="0"/>
    <n v="32"/>
  </r>
  <r>
    <n v="4923"/>
    <s v="HOMBRE"/>
    <n v="278030"/>
    <s v="CONVENIOS ESPECIALES DE TRABAJADORES INDEPENDIENTES"/>
    <s v="SECTOR PRIVADO"/>
    <s v="SI"/>
    <s v="NO"/>
    <x v="0"/>
    <n v="69"/>
    <n v="-0.46794471123422759"/>
    <b v="0"/>
    <n v="1.9121437288680037"/>
    <b v="0"/>
    <n v="278030"/>
    <x v="4"/>
    <n v="69"/>
  </r>
  <r>
    <n v="4924"/>
    <s v="MUJER"/>
    <n v="25000"/>
    <s v="ASALARIADO"/>
    <s v="SECTOR PRIVADO"/>
    <s v="SI"/>
    <s v="NO"/>
    <x v="0"/>
    <n v="49"/>
    <n v="-0.77994131486608909"/>
    <b v="0"/>
    <n v="0.50063712732525367"/>
    <b v="0"/>
    <n v="25000"/>
    <x v="0"/>
    <n v="49"/>
  </r>
  <r>
    <n v="4925"/>
    <s v="HOMBRE"/>
    <n v="1558990"/>
    <s v="ASALARIADO"/>
    <s v="SECTOR PUBLICO"/>
    <s v="SI"/>
    <s v="NO"/>
    <x v="0"/>
    <n v="43"/>
    <n v="1.1115327000935564"/>
    <b v="0"/>
    <n v="7.7185146862428639E-2"/>
    <b v="0"/>
    <n v="1558990"/>
    <x v="0"/>
    <n v="43"/>
  </r>
  <r>
    <n v="4926"/>
    <s v="HOMBRE"/>
    <n v="1177435.8899999999"/>
    <s v="ASALARIADO"/>
    <s v="SECTOR PRIVADO"/>
    <s v="SI"/>
    <s v="NO"/>
    <x v="0"/>
    <n v="28"/>
    <n v="0.64106047774135444"/>
    <b v="0"/>
    <n v="-0.98144480429463388"/>
    <b v="0"/>
    <n v="1177435.8899999999"/>
    <x v="0"/>
    <n v="28"/>
  </r>
  <r>
    <n v="4927"/>
    <s v="MUJER"/>
    <n v="199760.73"/>
    <s v="ASALARIADO"/>
    <s v="SECTOR PRIVADO"/>
    <s v="SI"/>
    <s v="NO"/>
    <x v="0"/>
    <n v="46"/>
    <n v="-0.56445400423800252"/>
    <b v="0"/>
    <n v="0.28891113709384114"/>
    <b v="0"/>
    <n v="199760.73"/>
    <x v="0"/>
    <n v="46"/>
  </r>
  <r>
    <n v="4928"/>
    <s v="HOMBRE"/>
    <n v="827454"/>
    <s v="ASALARIADO"/>
    <s v="SECTOR PRIVADO"/>
    <s v="SI"/>
    <s v="NO"/>
    <x v="0"/>
    <n v="22"/>
    <n v="0.20951812698191999"/>
    <b v="0"/>
    <n v="-1.4048967847574589"/>
    <b v="0"/>
    <n v="827454"/>
    <x v="0"/>
    <n v="22"/>
  </r>
  <r>
    <n v="4929"/>
    <s v="HOMBRE"/>
    <n v="297045"/>
    <s v="ASEGURADO VOLUNTARIO"/>
    <s v="SECTOR PRIVADO"/>
    <s v="SI"/>
    <s v="NO"/>
    <x v="0"/>
    <n v="59"/>
    <n v="-0.44449841862837125"/>
    <b v="0"/>
    <n v="1.2063904280966287"/>
    <b v="0"/>
    <n v="297045"/>
    <x v="2"/>
    <n v="59"/>
  </r>
  <r>
    <n v="4930"/>
    <s v="HOMBRE"/>
    <n v="842792.5"/>
    <s v="ASALARIADO"/>
    <s v="SECTOR PUBLICO"/>
    <s v="SI"/>
    <s v="NO"/>
    <x v="0"/>
    <n v="33"/>
    <n v="0.22843114087279184"/>
    <b v="0"/>
    <n v="-0.62856815390894638"/>
    <b v="0"/>
    <n v="842792.5"/>
    <x v="0"/>
    <n v="33"/>
  </r>
  <r>
    <n v="4931"/>
    <s v="MUJER"/>
    <n v="297046"/>
    <s v="ASEGURADO VOLUNTARIO"/>
    <s v="SECTOR PRIVADO"/>
    <s v="SI"/>
    <s v="SI"/>
    <x v="0"/>
    <n v="33"/>
    <n v="-0.44449718558642509"/>
    <b v="0"/>
    <n v="-0.62856815390894638"/>
    <b v="0"/>
    <n v="297046"/>
    <x v="2"/>
    <n v="33"/>
  </r>
  <r>
    <n v="4932"/>
    <s v="HOMBRE"/>
    <n v="268990.86"/>
    <s v="ASALARIADO"/>
    <s v="SECTOR PRIVADO"/>
    <s v="SI"/>
    <s v="NO"/>
    <x v="0"/>
    <n v="26"/>
    <n v="-0.4790903500112616"/>
    <b v="0"/>
    <n v="-1.1225954644489089"/>
    <b v="0"/>
    <n v="268990.86"/>
    <x v="0"/>
    <n v="26"/>
  </r>
  <r>
    <n v="4933"/>
    <s v="MUJER"/>
    <n v="953508"/>
    <s v="PENSIONADOS EN SU PROPIO SISTEMA"/>
    <s v="SECTOR PUBLICO"/>
    <s v="SI"/>
    <s v="NO"/>
    <x v="0"/>
    <n v="70"/>
    <n v="0.36494799646068005"/>
    <b v="0"/>
    <n v="1.9827190589451413"/>
    <b v="1"/>
    <n v="953508"/>
    <x v="1"/>
    <n v="70"/>
  </r>
  <r>
    <n v="4934"/>
    <s v="MUJER"/>
    <n v="292120"/>
    <s v="ASALARIADO"/>
    <s v="SECTOR PRIVADO"/>
    <s v="SI"/>
    <s v="NO"/>
    <x v="0"/>
    <n v="26"/>
    <n v="-0.45057115021311184"/>
    <b v="0"/>
    <n v="-1.1225954644489089"/>
    <b v="0"/>
    <n v="292120"/>
    <x v="0"/>
    <n v="26"/>
  </r>
  <r>
    <n v="4935"/>
    <s v="MUJER"/>
    <n v="2417560.34"/>
    <s v="ASALARIADO"/>
    <s v="SECTOR PUBLICO"/>
    <s v="SI"/>
    <s v="NO"/>
    <x v="0"/>
    <n v="53"/>
    <n v="2.170185943025432"/>
    <b v="1"/>
    <n v="0.78293844763380371"/>
    <b v="0"/>
    <n v="2417560.34"/>
    <x v="0"/>
    <n v="53"/>
  </r>
  <r>
    <n v="4936"/>
    <s v="MUJER"/>
    <n v="5000"/>
    <s v="ASALARIADO"/>
    <s v="SECTOR PRIVADO"/>
    <s v="SI"/>
    <s v="NO"/>
    <x v="0"/>
    <n v="39"/>
    <n v="-0.80460215378889355"/>
    <b v="0"/>
    <n v="-0.20511617344612137"/>
    <b v="0"/>
    <n v="5000"/>
    <x v="0"/>
    <n v="39"/>
  </r>
  <r>
    <n v="4937"/>
    <s v="HOMBRE"/>
    <n v="631606.25"/>
    <s v="ASALARIADO"/>
    <s v="SECTOR PRIVADO"/>
    <s v="SI"/>
    <s v="SI"/>
    <x v="0"/>
    <n v="20"/>
    <n v="-3.197036382526449E-2"/>
    <b v="0"/>
    <n v="-1.5460474449117341"/>
    <b v="0"/>
    <n v="631606.25"/>
    <x v="0"/>
    <n v="20"/>
  </r>
  <r>
    <n v="4938"/>
    <s v="HOMBRE"/>
    <n v="299441"/>
    <s v="TRABAJADOR INDEPENDIENTE"/>
    <s v="SECTOR PRIVADO"/>
    <s v="SI"/>
    <s v="NO"/>
    <x v="0"/>
    <n v="31"/>
    <n v="-0.44154405012541925"/>
    <b v="0"/>
    <n v="-0.7697188140632214"/>
    <b v="0"/>
    <n v="299441"/>
    <x v="3"/>
    <n v="31"/>
  </r>
  <r>
    <n v="4939"/>
    <s v="MUJER"/>
    <n v="233740"/>
    <s v="ASALARIADO"/>
    <s v="SECTOR PRIVADO"/>
    <s v="SI"/>
    <s v="NO"/>
    <x v="0"/>
    <n v="18"/>
    <n v="-0.52255613902877829"/>
    <b v="0"/>
    <n v="-1.687198105066009"/>
    <b v="0"/>
    <n v="233740"/>
    <x v="0"/>
    <n v="18"/>
  </r>
  <r>
    <n v="4940"/>
    <s v="HOMBRE"/>
    <n v="297046"/>
    <s v="ASEGURADO VOLUNTARIO"/>
    <s v="SECTOR PRIVADO"/>
    <s v="SI"/>
    <s v="NO"/>
    <x v="0"/>
    <n v="40"/>
    <n v="-0.44449718558642509"/>
    <b v="0"/>
    <n v="-0.13454084336898386"/>
    <b v="0"/>
    <n v="297046"/>
    <x v="2"/>
    <n v="40"/>
  </r>
  <r>
    <n v="4941"/>
    <s v="MUJER"/>
    <n v="278030"/>
    <s v="ASEGURADO VOLUNTARIO"/>
    <s v="SECTOR PRIVADO"/>
    <s v="SI"/>
    <s v="NO"/>
    <x v="0"/>
    <n v="50"/>
    <n v="-0.46794471123422759"/>
    <b v="0"/>
    <n v="0.57121245740239113"/>
    <b v="0"/>
    <n v="278030"/>
    <x v="2"/>
    <n v="50"/>
  </r>
  <r>
    <n v="4942"/>
    <s v="HOMBRE"/>
    <n v="3670341.6"/>
    <s v="ASALARIADO"/>
    <s v="SECTOR PRIVADO"/>
    <s v="SI"/>
    <s v="NO"/>
    <x v="0"/>
    <n v="42"/>
    <n v="3.7149177859438369"/>
    <b v="1"/>
    <n v="6.6098167852911317E-3"/>
    <b v="0"/>
    <n v="3670341.6"/>
    <x v="0"/>
    <n v="42"/>
  </r>
  <r>
    <n v="4943"/>
    <s v="HOMBRE"/>
    <n v="350050.88"/>
    <s v="ASALARIADO"/>
    <s v="SECTOR PRIVADO"/>
    <s v="SI"/>
    <s v="NO"/>
    <x v="0"/>
    <n v="26"/>
    <n v="-0.3791399451962959"/>
    <b v="0"/>
    <n v="-1.1225954644489089"/>
    <b v="0"/>
    <n v="350050.88"/>
    <x v="0"/>
    <n v="26"/>
  </r>
  <r>
    <n v="4944"/>
    <s v="HOMBRE"/>
    <n v="1225741"/>
    <s v="ASALARIADO"/>
    <s v="SECTOR PRIVADO"/>
    <s v="SI"/>
    <s v="NO"/>
    <x v="0"/>
    <n v="57"/>
    <n v="0.70062270458427223"/>
    <b v="0"/>
    <n v="1.0652397679423538"/>
    <b v="0"/>
    <n v="1225741"/>
    <x v="0"/>
    <n v="57"/>
  </r>
  <r>
    <n v="4945"/>
    <s v="MUJER"/>
    <n v="297045"/>
    <s v="ASEGURADO VOLUNTARIO"/>
    <s v="SECTOR PRIVADO"/>
    <s v="SI"/>
    <s v="NO"/>
    <x v="0"/>
    <n v="35"/>
    <n v="-0.44449841862837125"/>
    <b v="0"/>
    <n v="-0.48741749375467142"/>
    <b v="0"/>
    <n v="297045"/>
    <x v="2"/>
    <n v="35"/>
  </r>
  <r>
    <n v="4946"/>
    <s v="HOMBRE"/>
    <n v="278030"/>
    <s v="CONVENIOS ESPECIALES DE TRABAJADORES INDEPENDIENTES"/>
    <s v="SECTOR PRIVADO"/>
    <s v="SI"/>
    <s v="NO"/>
    <x v="0"/>
    <n v="37"/>
    <n v="-0.46794471123422759"/>
    <b v="0"/>
    <n v="-0.3462668336003964"/>
    <b v="0"/>
    <n v="278030"/>
    <x v="4"/>
    <n v="37"/>
  </r>
  <r>
    <n v="4947"/>
    <s v="MUJER"/>
    <n v="1158417"/>
    <s v="ASALARIADO"/>
    <s v="SECTOR PUBLICO"/>
    <s v="SI"/>
    <s v="NO"/>
    <x v="0"/>
    <n v="39"/>
    <n v="0.61760938860232761"/>
    <b v="0"/>
    <n v="-0.20511617344612137"/>
    <b v="0"/>
    <n v="1158417"/>
    <x v="0"/>
    <n v="39"/>
  </r>
  <r>
    <n v="4948"/>
    <s v="MUJER"/>
    <n v="297046"/>
    <s v="ASEGURADO VOLUNTARIO"/>
    <s v="SECTOR PRIVADO"/>
    <s v="SI"/>
    <s v="NO"/>
    <x v="0"/>
    <n v="24"/>
    <n v="-0.44449718558642509"/>
    <b v="0"/>
    <n v="-1.263746124603184"/>
    <b v="0"/>
    <n v="297046"/>
    <x v="2"/>
    <n v="24"/>
  </r>
  <r>
    <n v="4949"/>
    <s v="HOMBRE"/>
    <n v="1376386"/>
    <s v="PENSIONADOS EN SU PROPIO SISTEMA"/>
    <s v="SECTOR PUBLICO"/>
    <s v="SI"/>
    <s v="NO"/>
    <x v="0"/>
    <n v="67"/>
    <n v="0.88637430856056665"/>
    <b v="0"/>
    <n v="1.7709930687137287"/>
    <b v="0"/>
    <n v="1376386"/>
    <x v="1"/>
    <n v="67"/>
  </r>
  <r>
    <n v="4950"/>
    <s v="HOMBRE"/>
    <n v="4206651"/>
    <s v="ASALARIADO"/>
    <s v="SECTOR PUBLICO"/>
    <s v="SI"/>
    <s v="NO"/>
    <x v="0"/>
    <n v="69"/>
    <n v="4.3762097722531337"/>
    <b v="1"/>
    <n v="1.9121437288680037"/>
    <b v="0"/>
    <n v="4206651"/>
    <x v="0"/>
    <n v="69"/>
  </r>
  <r>
    <n v="4951"/>
    <s v="HOMBRE"/>
    <n v="545415"/>
    <s v="ASALARIADO"/>
    <s v="SECTOR PRIVADO"/>
    <s v="SI"/>
    <s v="NO"/>
    <x v="0"/>
    <n v="20"/>
    <n v="-0.13824779046552327"/>
    <b v="0"/>
    <n v="-1.5460474449117341"/>
    <b v="0"/>
    <n v="545415"/>
    <x v="0"/>
    <n v="20"/>
  </r>
  <r>
    <n v="4952"/>
    <s v="MUJER"/>
    <n v="330000"/>
    <s v="ASALARIADO"/>
    <s v="SECTOR PRIVADO"/>
    <s v="SI"/>
    <s v="NO"/>
    <x v="0"/>
    <n v="25"/>
    <n v="-0.40386352129332009"/>
    <b v="0"/>
    <n v="-1.1931707945260464"/>
    <b v="0"/>
    <n v="330000"/>
    <x v="0"/>
    <n v="25"/>
  </r>
  <r>
    <n v="4953"/>
    <s v="HOMBRE"/>
    <n v="297046"/>
    <s v="ASEGURADO VOLUNTARIO"/>
    <s v="SECTOR PRIVADO"/>
    <s v="SI"/>
    <s v="NO"/>
    <x v="0"/>
    <n v="62"/>
    <n v="-0.44449718558642509"/>
    <b v="0"/>
    <n v="1.4181164183280413"/>
    <b v="0"/>
    <n v="297046"/>
    <x v="2"/>
    <n v="62"/>
  </r>
  <r>
    <n v="4954"/>
    <s v="HOMBRE"/>
    <n v="479252.04"/>
    <s v="ASALARIADO"/>
    <s v="SECTOR PRIVADO"/>
    <s v="SI"/>
    <s v="NO"/>
    <x v="0"/>
    <n v="25"/>
    <n v="-0.21982949542632121"/>
    <b v="0"/>
    <n v="-1.1931707945260464"/>
    <b v="0"/>
    <n v="479252.04"/>
    <x v="0"/>
    <n v="25"/>
  </r>
  <r>
    <n v="4955"/>
    <s v="MUJER"/>
    <n v="371690"/>
    <s v="ASALARIADO"/>
    <s v="SECTOR PRIVADO"/>
    <s v="SI"/>
    <s v="NO"/>
    <x v="0"/>
    <n v="48"/>
    <n v="-0.35245800255873405"/>
    <b v="0"/>
    <n v="0.43006179724811616"/>
    <b v="0"/>
    <n v="371690"/>
    <x v="0"/>
    <n v="48"/>
  </r>
  <r>
    <n v="4956"/>
    <s v="MUJER"/>
    <n v="1200000"/>
    <s v="ASALARIADO"/>
    <s v="SECTOR PRIVADO"/>
    <s v="SI"/>
    <s v="SI"/>
    <x v="0"/>
    <n v="78"/>
    <n v="0.66888297184867662"/>
    <b v="0"/>
    <n v="2.5473216995622412"/>
    <b v="1"/>
    <n v="1200000"/>
    <x v="0"/>
    <n v="78"/>
  </r>
  <r>
    <n v="4957"/>
    <s v="HOMBRE"/>
    <n v="428960.15"/>
    <s v="ASALARIADO"/>
    <s v="SECTOR PRIVADO"/>
    <s v="SI"/>
    <s v="NO"/>
    <x v="0"/>
    <n v="41"/>
    <n v="-0.28184150534699132"/>
    <b v="0"/>
    <n v="-6.3965513291846368E-2"/>
    <b v="0"/>
    <n v="428960.15"/>
    <x v="0"/>
    <n v="41"/>
  </r>
  <r>
    <n v="4958"/>
    <s v="HOMBRE"/>
    <n v="290000"/>
    <s v="ASALARIADO"/>
    <s v="SECTOR PRIVADO"/>
    <s v="SI"/>
    <s v="SI"/>
    <x v="0"/>
    <n v="37"/>
    <n v="-0.45318519913892913"/>
    <b v="0"/>
    <n v="-0.3462668336003964"/>
    <b v="0"/>
    <n v="290000"/>
    <x v="0"/>
    <n v="37"/>
  </r>
  <r>
    <n v="4959"/>
    <s v="HOMBRE"/>
    <n v="543612.26"/>
    <s v="ASALARIADO"/>
    <s v="SECTOR PUBLICO"/>
    <s v="SI"/>
    <s v="NO"/>
    <x v="0"/>
    <n v="39"/>
    <n v="-0.14047064450350807"/>
    <b v="0"/>
    <n v="-0.20511617344612137"/>
    <b v="0"/>
    <n v="543612.26"/>
    <x v="0"/>
    <n v="39"/>
  </r>
  <r>
    <n v="4960"/>
    <s v="HOMBRE"/>
    <n v="149130"/>
    <s v="ASALARIADO"/>
    <s v="SECTOR PRIVADO"/>
    <s v="SI"/>
    <s v="SI"/>
    <x v="1"/>
    <n v="29"/>
    <n v="-0.62688381809170279"/>
    <b v="0"/>
    <n v="-0.91086947421749642"/>
    <b v="0"/>
    <n v="149130"/>
    <x v="0"/>
    <n v="29"/>
  </r>
  <r>
    <n v="4961"/>
    <s v="HOMBRE"/>
    <n v="347603"/>
    <s v="TRABAJADOR INDEPENDIENTE"/>
    <s v="SECTOR PRIVADO"/>
    <s v="SI"/>
    <s v="NO"/>
    <x v="1"/>
    <n v="46"/>
    <n v="-0.38215828391541368"/>
    <b v="0"/>
    <n v="0.28891113709384114"/>
    <b v="0"/>
    <n v="347603"/>
    <x v="3"/>
    <n v="46"/>
  </r>
  <r>
    <n v="4962"/>
    <s v="HOMBRE"/>
    <n v="1211650.6299999999"/>
    <s v="ASALARIADO"/>
    <s v="SECTOR PRIVADO"/>
    <s v="SI"/>
    <s v="NO"/>
    <x v="0"/>
    <n v="61"/>
    <n v="0.68324868733763622"/>
    <b v="0"/>
    <n v="1.3475410882509038"/>
    <b v="0"/>
    <n v="1211650.6299999999"/>
    <x v="0"/>
    <n v="61"/>
  </r>
  <r>
    <n v="4963"/>
    <s v="MUJER"/>
    <n v="714152"/>
    <s v="ASALARIADO"/>
    <s v="SECTOR PRIVADO"/>
    <s v="SI"/>
    <s v="NO"/>
    <x v="0"/>
    <n v="31"/>
    <n v="6.9812008400340075E-2"/>
    <b v="0"/>
    <n v="-0.7697188140632214"/>
    <b v="0"/>
    <n v="714152"/>
    <x v="0"/>
    <n v="31"/>
  </r>
  <r>
    <n v="4964"/>
    <s v="HOMBRE"/>
    <n v="298000"/>
    <s v="ASEGURADO VOLUNTARIO"/>
    <s v="SECTOR PRIVADO"/>
    <s v="SI"/>
    <s v="SI"/>
    <x v="0"/>
    <n v="31"/>
    <n v="-0.44332086356980732"/>
    <b v="0"/>
    <n v="-0.7697188140632214"/>
    <b v="0"/>
    <n v="298000"/>
    <x v="2"/>
    <n v="31"/>
  </r>
  <r>
    <n v="4965"/>
    <s v="MUJER"/>
    <n v="349768"/>
    <s v="ASALARIADO"/>
    <s v="SECTOR PUBLICO"/>
    <s v="SI"/>
    <s v="NO"/>
    <x v="1"/>
    <n v="55"/>
    <n v="-0.3794887481020201"/>
    <b v="0"/>
    <n v="0.92408910778807873"/>
    <b v="0"/>
    <n v="349768"/>
    <x v="0"/>
    <n v="55"/>
  </r>
  <r>
    <n v="4966"/>
    <s v="MUJER"/>
    <n v="297046"/>
    <s v="ASEGURADO VOLUNTARIO"/>
    <s v="SECTOR PRIVADO"/>
    <s v="NO"/>
    <s v="NO"/>
    <x v="0"/>
    <n v="43"/>
    <n v="-0.44449718558642509"/>
    <b v="0"/>
    <n v="7.7185146862428639E-2"/>
    <b v="0"/>
    <n v="297046"/>
    <x v="2"/>
    <n v="43"/>
  </r>
  <r>
    <n v="4967"/>
    <s v="HOMBRE"/>
    <n v="428928.14"/>
    <s v="ASALARIADO"/>
    <s v="SECTOR PRIVADO"/>
    <s v="SI"/>
    <s v="NO"/>
    <x v="0"/>
    <n v="36"/>
    <n v="-0.28188097501968729"/>
    <b v="0"/>
    <n v="-0.41684216367753391"/>
    <b v="0"/>
    <n v="428928.14"/>
    <x v="0"/>
    <n v="36"/>
  </r>
  <r>
    <n v="4968"/>
    <s v="MUJER"/>
    <n v="446938.37"/>
    <s v="ASALARIADO"/>
    <s v="SECTOR PRIVADO"/>
    <s v="SI"/>
    <s v="NO"/>
    <x v="1"/>
    <n v="30"/>
    <n v="-0.25967360597005423"/>
    <b v="0"/>
    <n v="-0.84029414414035897"/>
    <b v="0"/>
    <n v="446938.37"/>
    <x v="0"/>
    <n v="30"/>
  </r>
  <r>
    <n v="4969"/>
    <s v="MUJER"/>
    <n v="968467.27"/>
    <s v="ASALARIADO"/>
    <s v="SECTOR PRIVADO"/>
    <s v="SI"/>
    <s v="NO"/>
    <x v="0"/>
    <n v="33"/>
    <n v="0.38339340385431719"/>
    <b v="0"/>
    <n v="-0.62856815390894638"/>
    <b v="0"/>
    <n v="968467.27"/>
    <x v="0"/>
    <n v="33"/>
  </r>
  <r>
    <n v="4970"/>
    <s v="MUJER"/>
    <n v="302470"/>
    <s v="TRABAJADOR INDEPENDIENTE"/>
    <s v="SECTOR PRIVADO"/>
    <s v="SI"/>
    <s v="NO"/>
    <x v="0"/>
    <n v="23"/>
    <n v="-0.43780916607056047"/>
    <b v="0"/>
    <n v="-1.3343214546803215"/>
    <b v="0"/>
    <n v="302470"/>
    <x v="3"/>
    <n v="23"/>
  </r>
  <r>
    <n v="4971"/>
    <s v="HOMBRE"/>
    <n v="742053.13"/>
    <s v="ASALARIADO"/>
    <s v="SECTOR PUBLICO"/>
    <s v="SI"/>
    <s v="NO"/>
    <x v="0"/>
    <n v="39"/>
    <n v="0.10421527203505153"/>
    <b v="0"/>
    <n v="-0.20511617344612137"/>
    <b v="0"/>
    <n v="742053.13"/>
    <x v="0"/>
    <n v="39"/>
  </r>
  <r>
    <n v="4972"/>
    <s v="HOMBRE"/>
    <n v="442402.66"/>
    <s v="ASALARIADO"/>
    <s v="SECTOR PRIVADO"/>
    <s v="SI"/>
    <s v="NO"/>
    <x v="0"/>
    <n v="33"/>
    <n v="-0.26526632665558197"/>
    <b v="0"/>
    <n v="-0.62856815390894638"/>
    <b v="0"/>
    <n v="442402.66"/>
    <x v="0"/>
    <n v="33"/>
  </r>
  <r>
    <n v="4973"/>
    <s v="HOMBRE"/>
    <n v="911494.56"/>
    <s v="ASALARIADO"/>
    <s v="SECTOR PRIVADO"/>
    <s v="SI"/>
    <s v="NO"/>
    <x v="0"/>
    <n v="41"/>
    <n v="0.31314366263903448"/>
    <b v="0"/>
    <n v="-6.3965513291846368E-2"/>
    <b v="0"/>
    <n v="911494.56"/>
    <x v="0"/>
    <n v="41"/>
  </r>
  <r>
    <n v="4974"/>
    <s v="MUJER"/>
    <n v="1000000"/>
    <s v="ASALARIADO"/>
    <s v="SECTOR PRIVADO"/>
    <s v="SI"/>
    <s v="NO"/>
    <x v="0"/>
    <n v="37"/>
    <n v="0.42227458262063144"/>
    <b v="0"/>
    <n v="-0.3462668336003964"/>
    <b v="0"/>
    <n v="1000000"/>
    <x v="0"/>
    <n v="37"/>
  </r>
  <r>
    <n v="4975"/>
    <s v="MUJER"/>
    <n v="415284"/>
    <s v="PENSIONADOS EN SU PROPIO SISTEMA"/>
    <s v="SECTOR PUBLICO"/>
    <s v="SI"/>
    <s v="NO"/>
    <x v="0"/>
    <n v="66"/>
    <n v="-0.29870477195869705"/>
    <b v="0"/>
    <n v="1.7004177386365913"/>
    <b v="0"/>
    <n v="415284"/>
    <x v="1"/>
    <n v="66"/>
  </r>
  <r>
    <n v="4976"/>
    <s v="HOMBRE"/>
    <n v="278030"/>
    <s v="TRABAJADOR INDEPENDIENTE"/>
    <s v="SECTOR PRIVADO"/>
    <s v="SI"/>
    <s v="NO"/>
    <x v="1"/>
    <n v="25"/>
    <n v="-0.46794471123422759"/>
    <b v="0"/>
    <n v="-1.1931707945260464"/>
    <b v="0"/>
    <n v="278030"/>
    <x v="3"/>
    <n v="25"/>
  </r>
  <r>
    <n v="4977"/>
    <s v="HOMBRE"/>
    <n v="346518.97"/>
    <s v="ASALARIADO"/>
    <s v="SECTOR PRIVADO"/>
    <s v="SI"/>
    <s v="NO"/>
    <x v="0"/>
    <n v="22"/>
    <n v="-0.38349493837628812"/>
    <b v="0"/>
    <n v="-1.4048967847574589"/>
    <b v="0"/>
    <n v="346518.97"/>
    <x v="0"/>
    <n v="22"/>
  </r>
  <r>
    <n v="4978"/>
    <s v="MUJER"/>
    <n v="1261759.8799999999"/>
    <s v="ASALARIADO"/>
    <s v="SECTOR PUBLICO"/>
    <s v="SI"/>
    <s v="NO"/>
    <x v="0"/>
    <n v="35"/>
    <n v="0.74503549447726336"/>
    <b v="0"/>
    <n v="-0.48741749375467142"/>
    <b v="0"/>
    <n v="1261759.8799999999"/>
    <x v="0"/>
    <n v="35"/>
  </r>
  <r>
    <n v="4979"/>
    <s v="HOMBRE"/>
    <n v="889320.28"/>
    <s v="CONVENIOS ESPECIALES DE ASEGURADOS VOLUNTARIOS"/>
    <s v="SECTOR PRIVADO"/>
    <s v="SI"/>
    <s v="NO"/>
    <x v="0"/>
    <n v="59"/>
    <n v="0.28580184527357616"/>
    <b v="0"/>
    <n v="1.2063904280966287"/>
    <b v="0"/>
    <n v="889320.28"/>
    <x v="5"/>
    <n v="59"/>
  </r>
  <r>
    <n v="4980"/>
    <s v="HOMBRE"/>
    <n v="297046"/>
    <s v="TRABAJADOR INDEPENDIENTE"/>
    <s v="SECTOR PRIVADO"/>
    <s v="SI"/>
    <s v="SI"/>
    <x v="1"/>
    <n v="36"/>
    <n v="-0.44449718558642509"/>
    <b v="0"/>
    <n v="-0.41684216367753391"/>
    <b v="0"/>
    <n v="297046"/>
    <x v="3"/>
    <n v="36"/>
  </r>
  <r>
    <n v="4981"/>
    <s v="HOMBRE"/>
    <n v="385702"/>
    <s v="TRABAJADOR INDEPENDIENTE"/>
    <s v="SECTOR PRIVADO"/>
    <s v="SI"/>
    <s v="NO"/>
    <x v="1"/>
    <n v="39"/>
    <n v="-0.33518061880941719"/>
    <b v="0"/>
    <n v="-0.20511617344612137"/>
    <b v="0"/>
    <n v="385702"/>
    <x v="3"/>
    <n v="39"/>
  </r>
  <r>
    <n v="4982"/>
    <s v="HOMBRE"/>
    <n v="299647"/>
    <s v="ASEGURADO VOLUNTARIO"/>
    <s v="SECTOR PRIVADO"/>
    <s v="SI"/>
    <s v="NO"/>
    <x v="0"/>
    <n v="67"/>
    <n v="-0.44129004348451434"/>
    <b v="0"/>
    <n v="1.7709930687137287"/>
    <b v="0"/>
    <n v="299647"/>
    <x v="2"/>
    <n v="67"/>
  </r>
  <r>
    <n v="4983"/>
    <s v="MUJER"/>
    <n v="324345.28000000003"/>
    <s v="ASALARIADO"/>
    <s v="SECTOR PRIVADO"/>
    <s v="SI"/>
    <s v="NO"/>
    <x v="0"/>
    <n v="38"/>
    <n v="-0.41083602824699811"/>
    <b v="0"/>
    <n v="-0.27569150352325889"/>
    <b v="0"/>
    <n v="324345.28000000003"/>
    <x v="0"/>
    <n v="38"/>
  </r>
  <r>
    <n v="4984"/>
    <s v="HOMBRE"/>
    <n v="331181"/>
    <s v="TRABAJADOR INDEPENDIENTE"/>
    <s v="SECTOR PRIVADO"/>
    <s v="SI"/>
    <s v="SI"/>
    <x v="1"/>
    <n v="55"/>
    <n v="-0.40240729875492848"/>
    <b v="0"/>
    <n v="0.92408910778807873"/>
    <b v="0"/>
    <n v="331181"/>
    <x v="3"/>
    <n v="55"/>
  </r>
  <r>
    <n v="4985"/>
    <s v="MUJER"/>
    <n v="376777"/>
    <s v="ASALARIADO"/>
    <s v="SECTOR PRIVADO"/>
    <s v="SI"/>
    <s v="NO"/>
    <x v="1"/>
    <n v="33"/>
    <n v="-0.34618551817871873"/>
    <b v="0"/>
    <n v="-0.62856815390894638"/>
    <b v="0"/>
    <n v="376777"/>
    <x v="0"/>
    <n v="33"/>
  </r>
  <r>
    <n v="4986"/>
    <s v="MUJER"/>
    <n v="356455"/>
    <s v="TRABAJADOR INDEPENDIENTE"/>
    <s v="SECTOR PRIVADO"/>
    <s v="SI"/>
    <s v="NO"/>
    <x v="0"/>
    <n v="63"/>
    <n v="-0.3712433966081804"/>
    <b v="0"/>
    <n v="1.4886917484051787"/>
    <b v="0"/>
    <n v="356455"/>
    <x v="3"/>
    <n v="63"/>
  </r>
  <r>
    <n v="4987"/>
    <s v="HOMBRE"/>
    <n v="1912797.11"/>
    <s v="ASALARIADO"/>
    <s v="SECTOR PRIVADO"/>
    <s v="SI"/>
    <s v="NO"/>
    <x v="0"/>
    <n v="49"/>
    <n v="1.5477917075662055"/>
    <b v="0"/>
    <n v="0.50063712732525367"/>
    <b v="0"/>
    <n v="1912797.11"/>
    <x v="0"/>
    <n v="49"/>
  </r>
  <r>
    <n v="4988"/>
    <s v="MUJER"/>
    <n v="1709530"/>
    <s v="ASALARIADO"/>
    <s v="SECTOR PUBLICO"/>
    <s v="SI"/>
    <s v="NO"/>
    <x v="1"/>
    <n v="44"/>
    <n v="1.2971548346655062"/>
    <b v="0"/>
    <n v="0.14776047693956615"/>
    <b v="0"/>
    <n v="1709530"/>
    <x v="0"/>
    <n v="44"/>
  </r>
  <r>
    <n v="4989"/>
    <s v="HOMBRE"/>
    <n v="882417.74"/>
    <s v="ASALARIADO"/>
    <s v="SECTOR PRIVADO"/>
    <s v="SI"/>
    <s v="NO"/>
    <x v="0"/>
    <n v="38"/>
    <n v="0.27729072391866538"/>
    <b v="0"/>
    <n v="-0.27569150352325889"/>
    <b v="0"/>
    <n v="882417.74"/>
    <x v="0"/>
    <n v="38"/>
  </r>
  <r>
    <n v="4990"/>
    <s v="MUJER"/>
    <n v="438889.6"/>
    <s v="ASALARIADO"/>
    <s v="SECTOR PRIVADO"/>
    <s v="SI"/>
    <s v="NO"/>
    <x v="0"/>
    <n v="31"/>
    <n v="-0.26959807699488936"/>
    <b v="0"/>
    <n v="-0.7697188140632214"/>
    <b v="0"/>
    <n v="438889.6"/>
    <x v="0"/>
    <n v="31"/>
  </r>
  <r>
    <n v="4991"/>
    <s v="MUJER"/>
    <n v="335860.17"/>
    <s v="ASALARIADO"/>
    <s v="SECTOR PUBLICO"/>
    <s v="SI"/>
    <s v="NO"/>
    <x v="0"/>
    <n v="35"/>
    <n v="-0.39663768587180753"/>
    <b v="0"/>
    <n v="-0.48741749375467142"/>
    <b v="0"/>
    <n v="335860.17"/>
    <x v="0"/>
    <n v="35"/>
  </r>
  <r>
    <n v="4992"/>
    <s v="HOMBRE"/>
    <n v="501500"/>
    <s v="ASALARIADO"/>
    <s v="SECTOR PRIVADO"/>
    <s v="SI"/>
    <s v="NO"/>
    <x v="0"/>
    <n v="29"/>
    <n v="-0.19239682753027129"/>
    <b v="0"/>
    <n v="-0.91086947421749642"/>
    <b v="0"/>
    <n v="501500"/>
    <x v="0"/>
    <n v="29"/>
  </r>
  <r>
    <n v="4993"/>
    <s v="MUJER"/>
    <n v="354835"/>
    <s v="ASALARIADO"/>
    <s v="SECTOR PRIVADO"/>
    <s v="SI"/>
    <s v="NO"/>
    <x v="1"/>
    <n v="26"/>
    <n v="-0.37324092456092756"/>
    <b v="0"/>
    <n v="-1.1225954644489089"/>
    <b v="0"/>
    <n v="354835"/>
    <x v="0"/>
    <n v="26"/>
  </r>
  <r>
    <n v="4994"/>
    <s v="HOMBRE"/>
    <n v="501040.18"/>
    <s v="ASALARIADO"/>
    <s v="SECTOR PRIVADO"/>
    <s v="SI"/>
    <s v="NO"/>
    <x v="0"/>
    <n v="57"/>
    <n v="-0.19296380487794548"/>
    <b v="0"/>
    <n v="1.0652397679423538"/>
    <b v="0"/>
    <n v="501040.18"/>
    <x v="0"/>
    <n v="57"/>
  </r>
  <r>
    <n v="4995"/>
    <s v="MUJER"/>
    <n v="958367.36"/>
    <s v="ASALARIADO"/>
    <s v="SECTOR PUBLICO"/>
    <s v="SI"/>
    <s v="NO"/>
    <x v="0"/>
    <n v="38"/>
    <n v="0.37093979117207598"/>
    <b v="0"/>
    <n v="-0.27569150352325889"/>
    <b v="0"/>
    <n v="958367.36"/>
    <x v="0"/>
    <n v="38"/>
  </r>
  <r>
    <n v="4996"/>
    <s v="MUJER"/>
    <n v="407579"/>
    <s v="ASALARIADO"/>
    <s v="SECTOR PUBLICO"/>
    <s v="SI"/>
    <s v="NO"/>
    <x v="0"/>
    <n v="43"/>
    <n v="-0.30820536015370747"/>
    <b v="0"/>
    <n v="7.7185146862428639E-2"/>
    <b v="0"/>
    <n v="407579"/>
    <x v="0"/>
    <n v="43"/>
  </r>
  <r>
    <n v="4997"/>
    <s v="MUJER"/>
    <n v="400000"/>
    <s v="ASALARIADO"/>
    <s v="SECTOR PRIVADO"/>
    <s v="SI"/>
    <s v="NO"/>
    <x v="0"/>
    <n v="62"/>
    <n v="-0.31755058506350425"/>
    <b v="0"/>
    <n v="1.4181164183280413"/>
    <b v="0"/>
    <n v="400000"/>
    <x v="0"/>
    <n v="62"/>
  </r>
  <r>
    <n v="4998"/>
    <s v="MUJER"/>
    <n v="1367154"/>
    <s v="ASALARIADO"/>
    <s v="SECTOR PUBLICO"/>
    <s v="SI"/>
    <s v="NO"/>
    <x v="1"/>
    <n v="56"/>
    <n v="0.87499086531379999"/>
    <b v="0"/>
    <n v="0.99466443786521619"/>
    <b v="0"/>
    <n v="1367154"/>
    <x v="0"/>
    <n v="56"/>
  </r>
  <r>
    <n v="4999"/>
    <s v="HOMBRE"/>
    <n v="1898332.8"/>
    <s v="ASALARIADO"/>
    <s v="SECTOR PRIVADO"/>
    <s v="SI"/>
    <s v="SI"/>
    <x v="0"/>
    <n v="42"/>
    <n v="1.5299566066142301"/>
    <b v="0"/>
    <n v="6.6098167852911317E-3"/>
    <b v="0"/>
    <n v="1898332.8"/>
    <x v="0"/>
    <n v="42"/>
  </r>
  <r>
    <n v="5000"/>
    <s v="HOMBRE"/>
    <n v="489078.33"/>
    <s v="ASALARIADO"/>
    <s v="SECTOR PRIVADO"/>
    <s v="SI"/>
    <s v="NO"/>
    <x v="0"/>
    <n v="41"/>
    <n v="-0.20771326768138293"/>
    <b v="0"/>
    <n v="-6.3965513291846368E-2"/>
    <b v="0"/>
    <n v="489078.33"/>
    <x v="0"/>
    <n v="4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0.17729083665338646"/>
  </r>
  <r>
    <x v="1"/>
    <n v="0.169014084507042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0.15173674588665448"/>
  </r>
  <r>
    <x v="1"/>
    <n v="0.1802355350742447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0.11980369515011548"/>
  </r>
  <r>
    <x v="1"/>
    <n v="0.13302752293577982"/>
  </r>
  <r>
    <x v="2"/>
    <n v="0"/>
  </r>
  <r>
    <x v="3"/>
    <n v="2.5477707006369428E-2"/>
  </r>
  <r>
    <x v="4"/>
    <n v="0"/>
  </r>
  <r>
    <x v="5"/>
    <n v="0.5614285714285713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0.17156665324204592"/>
  </r>
  <r>
    <x v="1"/>
    <n v="0.52941176470588236"/>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0.24046434494195687"/>
  </r>
  <r>
    <x v="1"/>
    <n v="0.16488514896520354"/>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3.635632183908044"/>
  </r>
  <r>
    <x v="1"/>
    <n v="41.542062719471879"/>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498811.47212643694"/>
  </r>
  <r>
    <x v="1"/>
    <n v="690969.850147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EBD36-E9F6-4ED6-A9F7-9BA8C7BFA25B}" name="TablaDinámica10" cacheId="8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G5:AN7" firstHeaderRow="1" firstDataRow="2"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5" showAll="0"/>
    <pivotField axis="axisCol" dataField="1" showAll="0">
      <items count="7">
        <item x="0"/>
        <item x="2"/>
        <item x="5"/>
        <item x="4"/>
        <item x="1"/>
        <item x="3"/>
        <item t="default"/>
      </items>
    </pivotField>
    <pivotField showAll="0"/>
  </pivotFields>
  <rowItems count="1">
    <i/>
  </rowItems>
  <colFields count="1">
    <field x="14"/>
  </colFields>
  <colItems count="7">
    <i>
      <x/>
    </i>
    <i>
      <x v="1"/>
    </i>
    <i>
      <x v="2"/>
    </i>
    <i>
      <x v="3"/>
    </i>
    <i>
      <x v="4"/>
    </i>
    <i>
      <x v="5"/>
    </i>
    <i t="grand">
      <x/>
    </i>
  </colItems>
  <dataFields count="1">
    <dataField name="Cuenta de Imputar con Moda Tipo_aseguramiento" fld="14" subtotal="count"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31D92F-159F-48EE-A520-BABAF004A706}" name="TablaDinámica7" cacheId="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L25:AO27" firstHeaderRow="1" firstDataRow="2" firstDataCol="1"/>
  <pivotFields count="9">
    <pivotField showAll="0"/>
    <pivotField showAll="0"/>
    <pivotField showAll="0"/>
    <pivotField showAll="0"/>
    <pivotField showAll="0"/>
    <pivotField showAll="0"/>
    <pivotField axis="axisCol" dataField="1" showAll="0">
      <items count="3">
        <item x="0"/>
        <item x="1"/>
        <item t="default"/>
      </items>
    </pivotField>
    <pivotField showAll="0"/>
    <pivotField showAll="0"/>
  </pivotFields>
  <rowItems count="1">
    <i/>
  </rowItems>
  <colFields count="1">
    <field x="6"/>
  </colFields>
  <colItems count="3">
    <i>
      <x/>
    </i>
    <i>
      <x v="1"/>
    </i>
    <i t="grand">
      <x/>
    </i>
  </colItems>
  <dataFields count="1">
    <dataField name="Cuenta de INDICADOR.EXTRANJERO" fld="6" subtotal="count" baseField="0" baseItem="0"/>
  </dataFields>
  <chartFormats count="2">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FC343F-E6BD-4554-80D5-D2690EBEAD2C}" name="TablaDinámica6" cacheId="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G25:AJ27" firstHeaderRow="1" firstDataRow="2" firstDataCol="1"/>
  <pivotFields count="9">
    <pivotField showAll="0"/>
    <pivotField showAll="0"/>
    <pivotField showAll="0"/>
    <pivotField showAll="0"/>
    <pivotField showAll="0"/>
    <pivotField axis="axisCol" dataField="1" showAll="0">
      <items count="3">
        <item x="1"/>
        <item x="0"/>
        <item t="default"/>
      </items>
    </pivotField>
    <pivotField showAll="0"/>
    <pivotField showAll="0"/>
    <pivotField showAll="0"/>
  </pivotFields>
  <rowItems count="1">
    <i/>
  </rowItems>
  <colFields count="1">
    <field x="5"/>
  </colFields>
  <colItems count="3">
    <i>
      <x/>
    </i>
    <i>
      <x v="1"/>
    </i>
    <i t="grand">
      <x/>
    </i>
  </colItems>
  <dataFields count="1">
    <dataField name="Cuenta de INDICADOR_ACTIVO" fld="5" subtotal="count" baseField="0" baseItem="0"/>
  </dataFields>
  <chartFormats count="2">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E35604-50E2-4115-B9F7-53DFA0EA1DB2}" name="TablaDinámica5" cacheId="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B25:AE27" firstHeaderRow="1" firstDataRow="2" firstDataCol="1"/>
  <pivotFields count="9">
    <pivotField showAll="0"/>
    <pivotField showAll="0"/>
    <pivotField showAll="0"/>
    <pivotField showAll="0"/>
    <pivotField axis="axisCol" dataField="1" showAll="0">
      <items count="3">
        <item x="1"/>
        <item x="0"/>
        <item t="default"/>
      </items>
    </pivotField>
    <pivotField showAll="0"/>
    <pivotField showAll="0"/>
    <pivotField showAll="0"/>
    <pivotField showAll="0"/>
  </pivotFields>
  <rowItems count="1">
    <i/>
  </rowItems>
  <colFields count="1">
    <field x="4"/>
  </colFields>
  <colItems count="3">
    <i>
      <x/>
    </i>
    <i>
      <x v="1"/>
    </i>
    <i t="grand">
      <x/>
    </i>
  </colItems>
  <dataFields count="1">
    <dataField name="Cuenta de SECTOR" fld="4" subtotal="count" baseField="0" baseItem="0"/>
  </dataFields>
  <chartFormats count="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4E5C78-6165-4A9E-9A29-4924CCCFF08B}" name="TablaDinámica2" cacheId="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B5:AE7" firstHeaderRow="1" firstDataRow="2" firstDataCol="1"/>
  <pivotFields count="9">
    <pivotField showAll="0"/>
    <pivotField axis="axisCol" dataField="1" showAll="0">
      <items count="3">
        <item x="0"/>
        <item x="1"/>
        <item t="default"/>
      </items>
    </pivotField>
    <pivotField showAll="0"/>
    <pivotField showAll="0"/>
    <pivotField showAll="0"/>
    <pivotField showAll="0"/>
    <pivotField showAll="0"/>
    <pivotField showAll="0"/>
    <pivotField showAll="0"/>
  </pivotFields>
  <rowItems count="1">
    <i/>
  </rowItems>
  <colFields count="1">
    <field x="1"/>
  </colFields>
  <colItems count="3">
    <i>
      <x/>
    </i>
    <i>
      <x v="1"/>
    </i>
    <i t="grand">
      <x/>
    </i>
  </colItems>
  <dataFields count="1">
    <dataField name="Cuenta de SEXO"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9D0118-3312-4761-8A40-43B4CE495D25}" name="TablaDinámica9" cacheId="2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B44:AE46" firstHeaderRow="1" firstDataRow="2" firstDataCol="1"/>
  <pivotFields count="9">
    <pivotField showAll="0"/>
    <pivotField showAll="0"/>
    <pivotField showAll="0"/>
    <pivotField showAll="0"/>
    <pivotField showAll="0"/>
    <pivotField showAll="0"/>
    <pivotField showAll="0"/>
    <pivotField axis="axisCol" dataField="1" showAll="0">
      <items count="3">
        <item x="0"/>
        <item x="1"/>
        <item t="default"/>
      </items>
    </pivotField>
    <pivotField showAll="0"/>
  </pivotFields>
  <rowItems count="1">
    <i/>
  </rowItems>
  <colFields count="1">
    <field x="7"/>
  </colFields>
  <colItems count="3">
    <i>
      <x/>
    </i>
    <i>
      <x v="1"/>
    </i>
    <i t="grand">
      <x/>
    </i>
  </colItems>
  <dataFields count="1">
    <dataField name="Cuenta de INDICADOR_MOROSO" fld="7" subtotal="count" baseField="0" baseItem="0"/>
  </dataFields>
  <chartFormats count="2">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975C4D-BAB8-4B2A-8081-F802E6B954EE}" name="TablaDinámica19" cacheId="76"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N21:Q23" firstHeaderRow="1" firstDataRow="2" firstDataCol="1"/>
  <pivotFields count="2">
    <pivotField axis="axisCol" showAll="0">
      <items count="3">
        <item x="1"/>
        <item x="0"/>
        <item t="default"/>
      </items>
    </pivotField>
    <pivotField dataField="1" numFmtId="10" showAll="0"/>
  </pivotFields>
  <rowItems count="1">
    <i/>
  </rowItems>
  <colFields count="1">
    <field x="0"/>
  </colFields>
  <colItems count="3">
    <i>
      <x/>
    </i>
    <i>
      <x v="1"/>
    </i>
    <i t="grand">
      <x/>
    </i>
  </colItems>
  <dataFields count="1">
    <dataField name="Suma de % DE MOROSOSO" fld="1" baseField="0" baseItem="0" numFmtId="10"/>
  </dataField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93ED05-9B31-4ABB-8CC3-EB488DB28833}" name="TablaDinámica18" cacheId="7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N2:Q4" firstHeaderRow="1" firstDataRow="2" firstDataCol="1"/>
  <pivotFields count="2">
    <pivotField axis="axisCol" showAll="0">
      <items count="3">
        <item x="1"/>
        <item x="0"/>
        <item t="default"/>
      </items>
    </pivotField>
    <pivotField dataField="1" numFmtId="10" showAll="0"/>
  </pivotFields>
  <rowItems count="1">
    <i/>
  </rowItems>
  <colFields count="1">
    <field x="0"/>
  </colFields>
  <colItems count="3">
    <i>
      <x/>
    </i>
    <i>
      <x v="1"/>
    </i>
    <i t="grand">
      <x/>
    </i>
  </colItems>
  <dataFields count="1">
    <dataField name="Suma de % DE MOROSOSO" fld="1" baseField="0" baseItem="0" numFmtId="10"/>
  </dataField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86D969-7327-4ACC-8FFC-28B857E727CB}" name="TablaDinámica17" cacheId="6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D21:K23" firstHeaderRow="1" firstDataRow="2" firstDataCol="1"/>
  <pivotFields count="2">
    <pivotField axis="axisCol" showAll="0">
      <items count="7">
        <item x="0"/>
        <item x="1"/>
        <item x="2"/>
        <item x="3"/>
        <item x="4"/>
        <item x="5"/>
        <item t="default"/>
      </items>
    </pivotField>
    <pivotField dataField="1" numFmtId="10" showAll="0"/>
  </pivotFields>
  <rowItems count="1">
    <i/>
  </rowItems>
  <colFields count="1">
    <field x="0"/>
  </colFields>
  <colItems count="7">
    <i>
      <x/>
    </i>
    <i>
      <x v="1"/>
    </i>
    <i>
      <x v="2"/>
    </i>
    <i>
      <x v="3"/>
    </i>
    <i>
      <x v="4"/>
    </i>
    <i>
      <x v="5"/>
    </i>
    <i t="grand">
      <x/>
    </i>
  </colItems>
  <dataFields count="1">
    <dataField name="Suma de % DE MOROSOSO" fld="1" baseField="0" baseItem="0" numFmtId="1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13D16FD-0A29-42A0-B181-7ECA95DCD5B2}" name="TablaDinámica16" cacheId="6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I2:L4" firstHeaderRow="1" firstDataRow="2" firstDataCol="1"/>
  <pivotFields count="2">
    <pivotField axis="axisCol" showAll="0">
      <items count="3">
        <item x="1"/>
        <item x="0"/>
        <item t="default"/>
      </items>
    </pivotField>
    <pivotField dataField="1" numFmtId="10" showAll="0"/>
  </pivotFields>
  <rowItems count="1">
    <i/>
  </rowItems>
  <colFields count="1">
    <field x="0"/>
  </colFields>
  <colItems count="3">
    <i>
      <x/>
    </i>
    <i>
      <x v="1"/>
    </i>
    <i t="grand">
      <x/>
    </i>
  </colItems>
  <dataFields count="1">
    <dataField name="Suma de % DE MOROSOSO" fld="1"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D12378-C61F-4F54-8B51-83099DB6233D}" name="TablaDinámica15" cacheId="6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D2:G4" firstHeaderRow="1" firstDataRow="2" firstDataCol="1"/>
  <pivotFields count="2">
    <pivotField axis="axisCol" showAll="0">
      <items count="3">
        <item x="0"/>
        <item x="1"/>
        <item t="default"/>
      </items>
    </pivotField>
    <pivotField dataField="1" numFmtId="10" showAll="0"/>
  </pivotFields>
  <rowItems count="1">
    <i/>
  </rowItems>
  <colFields count="1">
    <field x="0"/>
  </colFields>
  <colItems count="3">
    <i>
      <x/>
    </i>
    <i>
      <x v="1"/>
    </i>
    <i t="grand">
      <x/>
    </i>
  </colItems>
  <dataFields count="1">
    <dataField name="Suma de % DE MOROSOSO" fld="1"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ACBE12-8979-483B-8AA8-45A3D30D4278}" name="TablaDinámica25" cacheId="89"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J1:M3" firstHeaderRow="1" firstDataRow="2" firstDataCol="1"/>
  <pivotFields count="2">
    <pivotField axis="axisCol" showAll="0">
      <items count="3">
        <item x="1"/>
        <item x="0"/>
        <item t="default"/>
      </items>
    </pivotField>
    <pivotField dataField="1" showAll="0"/>
  </pivotFields>
  <rowItems count="1">
    <i/>
  </rowItems>
  <colFields count="1">
    <field x="0"/>
  </colFields>
  <colItems count="3">
    <i>
      <x/>
    </i>
    <i>
      <x v="1"/>
    </i>
    <i t="grand">
      <x/>
    </i>
  </colItems>
  <dataFields count="1">
    <dataField name="Suma de Promedio salario" fld="1" baseField="0" baseItem="0" numFmtId="44"/>
  </dataFields>
  <formats count="1">
    <format dxfId="0">
      <pivotArea outline="0" collapsedLevelsAreSubtotals="1" fieldPosition="0"/>
    </format>
  </format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72B339-F060-4BF3-8A04-B7F39DD42B0A}" name="TablaDinámica24" cacheId="8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D1:G3" firstHeaderRow="1" firstDataRow="2" firstDataCol="1"/>
  <pivotFields count="2">
    <pivotField axis="axisCol" showAll="0">
      <items count="3">
        <item x="1"/>
        <item x="0"/>
        <item t="default"/>
      </items>
    </pivotField>
    <pivotField dataField="1" showAll="0"/>
  </pivotFields>
  <rowItems count="1">
    <i/>
  </rowItems>
  <colFields count="1">
    <field x="0"/>
  </colFields>
  <colItems count="3">
    <i>
      <x/>
    </i>
    <i>
      <x v="1"/>
    </i>
    <i t="grand">
      <x/>
    </i>
  </colItems>
  <dataFields count="1">
    <dataField name="Suma de Promedio edad" fld="1" baseField="0" baseItem="0"/>
  </dataField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094EBFD0-754F-4775-9446-6373B0EBDA7B}" autoFormatId="16" applyNumberFormats="0" applyBorderFormats="0" applyFontFormats="0" applyPatternFormats="0" applyAlignmentFormats="0" applyWidthHeightFormats="0">
  <queryTableRefresh nextId="17" unboundColumnsRight="7">
    <queryTableFields count="16">
      <queryTableField id="1" name="IDENTIFICACION" tableColumnId="1"/>
      <queryTableField id="2" name="SEXO" tableColumnId="2"/>
      <queryTableField id="3" name="SALARIO" tableColumnId="3"/>
      <queryTableField id="4" name="TIPO_ASEGURAMIENTO" tableColumnId="4"/>
      <queryTableField id="5" name="SECTOR" tableColumnId="5"/>
      <queryTableField id="6" name="INDICADOR_ACTIVO" tableColumnId="6"/>
      <queryTableField id="7" name="INDICADOR.EXTRANJERO" tableColumnId="7"/>
      <queryTableField id="8" name="INDICADOR_MOROSO" tableColumnId="8"/>
      <queryTableField id="9" name="EDAD" tableColumnId="9"/>
      <queryTableField id="10" dataBound="0" tableColumnId="10"/>
      <queryTableField id="12" dataBound="0" tableColumnId="13"/>
      <queryTableField id="11" dataBound="0" tableColumnId="11"/>
      <queryTableField id="13" dataBound="0" tableColumnId="14"/>
      <queryTableField id="14" dataBound="0" tableColumnId="15"/>
      <queryTableField id="15" dataBound="0" tableColumnId="16"/>
      <queryTableField id="16" dataBound="0"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86E60F-330C-4FE7-AE77-994AB1CE7483}" name="moras" displayName="moras" ref="A1:P5001" tableType="queryTable" totalsRowShown="0">
  <autoFilter ref="A1:P5001" xr:uid="{A186E60F-330C-4FE7-AE77-994AB1CE7483}"/>
  <tableColumns count="16">
    <tableColumn id="1" xr3:uid="{C22A5777-DC56-4DDF-A88F-EAADA13046E9}" uniqueName="1" name="IDENTIFICACION" queryTableFieldId="1"/>
    <tableColumn id="2" xr3:uid="{FC5358C3-1EEF-4195-A126-9B08A0A5EE75}" uniqueName="2" name="SEXO" queryTableFieldId="2" dataDxfId="3"/>
    <tableColumn id="3" xr3:uid="{67132D2A-1FF6-4579-9682-66785F1EE958}" uniqueName="3" name="SALARIO" queryTableFieldId="3" dataDxfId="1" dataCellStyle="Moneda"/>
    <tableColumn id="4" xr3:uid="{82D8AD44-BE81-472C-8B5E-9C609C30F2DB}" uniqueName="4" name="TIPO_ASEGURAMIENTO" queryTableFieldId="4" dataDxfId="2"/>
    <tableColumn id="5" xr3:uid="{777EF7B2-EE99-4E11-9F5F-A256301C29C9}" uniqueName="5" name="SECTOR" queryTableFieldId="5" dataDxfId="13"/>
    <tableColumn id="6" xr3:uid="{EA639908-9898-4C5B-AB75-98E11A3F8DA4}" uniqueName="6" name="INDICADOR_ACTIVO" queryTableFieldId="6" dataDxfId="12"/>
    <tableColumn id="7" xr3:uid="{28E2E868-EBEA-4DE6-B33F-129577690430}" uniqueName="7" name="INDICADOR.EXTRANJERO" queryTableFieldId="7" dataDxfId="11"/>
    <tableColumn id="8" xr3:uid="{3C8CF95F-85D9-4E9F-9994-EF8DC62F62C1}" uniqueName="8" name="INDICADOR_MOROSO" queryTableFieldId="8" dataDxfId="10"/>
    <tableColumn id="9" xr3:uid="{8A16DAA0-BBB6-4596-AD10-9D9FFC24E615}" uniqueName="9" name="EDAD" queryTableFieldId="9"/>
    <tableColumn id="10" xr3:uid="{84C4112B-2639-45D3-9B74-61F217D1E592}" uniqueName="10" name="Z-SCORE SALARIO" queryTableFieldId="10" dataDxfId="9">
      <calculatedColumnFormula>(C2-$S$4)/STDEV($C$2:$C$5001)</calculatedColumnFormula>
    </tableColumn>
    <tableColumn id="13" xr3:uid="{E4520741-0658-4FA1-BEE0-1135D60601CC}" uniqueName="13" name="Valor mayor 1,96" queryTableFieldId="12" dataDxfId="8">
      <calculatedColumnFormula>ABS(J2)&gt;1.96</calculatedColumnFormula>
    </tableColumn>
    <tableColumn id="11" xr3:uid="{E1E59384-F382-494F-BEBD-034F8FC72F85}" uniqueName="11" name="Z-SCORE EDAD" queryTableFieldId="11" dataDxfId="7">
      <calculatedColumnFormula>(I2-$S$5)/_xlfn.STDEV.S($I$2:$I$5001)</calculatedColumnFormula>
    </tableColumn>
    <tableColumn id="14" xr3:uid="{11711C53-240C-43B2-B1CA-DDB2C263B205}" uniqueName="14" name="Valor mayor 1,962" queryTableFieldId="13" dataDxfId="6">
      <calculatedColumnFormula>ABS(L2)&gt;1.96</calculatedColumnFormula>
    </tableColumn>
    <tableColumn id="15" xr3:uid="{26F9226D-4FC5-4A2B-8886-73E712A3B54C}" uniqueName="15" name="Imputar con Media para Salario" queryTableFieldId="14" dataCellStyle="Moneda">
      <calculatedColumnFormula>IF(ISBLANK(C2), $S$4, C2)</calculatedColumnFormula>
    </tableColumn>
    <tableColumn id="16" xr3:uid="{A0475C07-1D95-49CB-B004-6080FFCE69FA}" uniqueName="16" name="Imputar con Moda Tipo_aseguramiento" queryTableFieldId="15" dataDxfId="4">
      <calculatedColumnFormula>IF(D2="", "ASALARIADO", D2)</calculatedColumnFormula>
    </tableColumn>
    <tableColumn id="17" xr3:uid="{66145F79-53FB-4585-9AE2-F0392494382D}" uniqueName="17" name="Imputar con Media para Edad" queryTableFieldId="16" dataDxfId="5">
      <calculatedColumnFormula>IF(ISBLANK(I2), $S$5, I2)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B585F-0057-4BA6-AF31-74E9917E7357}">
  <dimension ref="A1:AS5001"/>
  <sheetViews>
    <sheetView topLeftCell="Q1" zoomScale="80" zoomScaleNormal="106" workbookViewId="0">
      <selection activeCell="S4" sqref="S4:X4"/>
    </sheetView>
  </sheetViews>
  <sheetFormatPr baseColWidth="10" defaultRowHeight="15" x14ac:dyDescent="0.25"/>
  <cols>
    <col min="1" max="1" width="18.5703125" bestFit="1" customWidth="1"/>
    <col min="2" max="2" width="8.5703125" bestFit="1" customWidth="1"/>
    <col min="3" max="3" width="14.85546875" style="23" bestFit="1" customWidth="1"/>
    <col min="4" max="4" width="55" bestFit="1" customWidth="1"/>
    <col min="5" max="5" width="16.140625" bestFit="1" customWidth="1"/>
    <col min="6" max="6" width="21.7109375" bestFit="1" customWidth="1"/>
    <col min="7" max="7" width="26.5703125" bestFit="1" customWidth="1"/>
    <col min="8" max="8" width="23.28515625" bestFit="1" customWidth="1"/>
    <col min="9" max="9" width="8.42578125" bestFit="1" customWidth="1"/>
    <col min="10" max="10" width="19.7109375" bestFit="1" customWidth="1"/>
    <col min="11" max="11" width="19.7109375" customWidth="1"/>
    <col min="12" max="12" width="20.7109375" bestFit="1" customWidth="1"/>
    <col min="13" max="13" width="20.7109375" customWidth="1"/>
    <col min="14" max="14" width="31.140625" style="24" bestFit="1" customWidth="1"/>
    <col min="15" max="15" width="55" style="3" bestFit="1" customWidth="1"/>
    <col min="16" max="17" width="31.140625" style="3" customWidth="1"/>
    <col min="18" max="18" width="49.42578125" bestFit="1" customWidth="1"/>
    <col min="19" max="19" width="12.85546875" bestFit="1" customWidth="1"/>
    <col min="20" max="20" width="15.28515625" bestFit="1" customWidth="1"/>
    <col min="21" max="21" width="19.28515625" bestFit="1" customWidth="1"/>
    <col min="22" max="22" width="12.85546875" bestFit="1" customWidth="1"/>
    <col min="23" max="23" width="15.85546875" bestFit="1" customWidth="1"/>
    <col min="24" max="24" width="19.28515625" bestFit="1" customWidth="1"/>
    <col min="25" max="25" width="17.42578125" bestFit="1" customWidth="1"/>
    <col min="28" max="28" width="31" bestFit="1" customWidth="1"/>
    <col min="29" max="29" width="23.140625" bestFit="1" customWidth="1"/>
    <col min="30" max="30" width="17" bestFit="1" customWidth="1"/>
    <col min="31" max="31" width="12.5703125" bestFit="1" customWidth="1"/>
    <col min="32" max="32" width="6" bestFit="1" customWidth="1"/>
    <col min="33" max="33" width="46.140625" bestFit="1" customWidth="1"/>
    <col min="34" max="34" width="23.140625" bestFit="1" customWidth="1"/>
    <col min="35" max="35" width="25.140625" bestFit="1" customWidth="1"/>
    <col min="36" max="36" width="54" bestFit="1" customWidth="1"/>
    <col min="37" max="37" width="58.85546875" bestFit="1" customWidth="1"/>
    <col min="38" max="38" width="36.42578125" bestFit="1" customWidth="1"/>
    <col min="39" max="39" width="28.7109375" bestFit="1" customWidth="1"/>
    <col min="40" max="41" width="12.5703125" bestFit="1" customWidth="1"/>
    <col min="42" max="42" width="10" bestFit="1" customWidth="1"/>
    <col min="43" max="43" width="37.140625" bestFit="1" customWidth="1"/>
    <col min="44" max="44" width="117" customWidth="1"/>
    <col min="45" max="45" width="176.140625" customWidth="1"/>
    <col min="46" max="46" width="12.5703125" bestFit="1" customWidth="1"/>
    <col min="47" max="47" width="7" bestFit="1" customWidth="1"/>
    <col min="48" max="49" width="10" bestFit="1" customWidth="1"/>
    <col min="50" max="50" width="8" bestFit="1" customWidth="1"/>
    <col min="51" max="53" width="7" bestFit="1" customWidth="1"/>
    <col min="54" max="54" width="3" bestFit="1" customWidth="1"/>
    <col min="55" max="55" width="7" bestFit="1" customWidth="1"/>
    <col min="56" max="56" width="8" bestFit="1" customWidth="1"/>
    <col min="57" max="57" width="10" bestFit="1" customWidth="1"/>
    <col min="58" max="59" width="8" bestFit="1" customWidth="1"/>
    <col min="60" max="61" width="6" bestFit="1" customWidth="1"/>
    <col min="62" max="62" width="10" bestFit="1" customWidth="1"/>
    <col min="63" max="63" width="7" bestFit="1" customWidth="1"/>
    <col min="64" max="64" width="10" bestFit="1" customWidth="1"/>
    <col min="65" max="67" width="7" bestFit="1" customWidth="1"/>
    <col min="68" max="68" width="9" bestFit="1" customWidth="1"/>
    <col min="69" max="69" width="3" bestFit="1" customWidth="1"/>
    <col min="70" max="70" width="10" bestFit="1" customWidth="1"/>
    <col min="71" max="71" width="8" bestFit="1" customWidth="1"/>
    <col min="72" max="72" width="11" bestFit="1" customWidth="1"/>
    <col min="73" max="73" width="7" bestFit="1" customWidth="1"/>
    <col min="74" max="74" width="9" bestFit="1" customWidth="1"/>
    <col min="75" max="78" width="7" bestFit="1" customWidth="1"/>
    <col min="79" max="79" width="11" bestFit="1" customWidth="1"/>
    <col min="80" max="80" width="8" bestFit="1" customWidth="1"/>
    <col min="81" max="81" width="7" bestFit="1" customWidth="1"/>
    <col min="82" max="82" width="10" bestFit="1" customWidth="1"/>
    <col min="83" max="83" width="7" bestFit="1" customWidth="1"/>
    <col min="84" max="84" width="10" bestFit="1" customWidth="1"/>
    <col min="85" max="85" width="11" bestFit="1" customWidth="1"/>
    <col min="86" max="88" width="7" bestFit="1" customWidth="1"/>
    <col min="89" max="90" width="10" bestFit="1" customWidth="1"/>
    <col min="91" max="93" width="7" bestFit="1" customWidth="1"/>
    <col min="94" max="95" width="11" bestFit="1" customWidth="1"/>
    <col min="96" max="96" width="10" bestFit="1" customWidth="1"/>
    <col min="97" max="97" width="7" bestFit="1" customWidth="1"/>
    <col min="98" max="98" width="10" bestFit="1" customWidth="1"/>
    <col min="99" max="99" width="8" bestFit="1" customWidth="1"/>
    <col min="100" max="102" width="10" bestFit="1" customWidth="1"/>
    <col min="103" max="103" width="7" bestFit="1" customWidth="1"/>
    <col min="104" max="104" width="9" bestFit="1" customWidth="1"/>
    <col min="105" max="105" width="8" bestFit="1" customWidth="1"/>
    <col min="106" max="106" width="7" bestFit="1" customWidth="1"/>
    <col min="107" max="107" width="9" bestFit="1" customWidth="1"/>
    <col min="108" max="108" width="10" bestFit="1" customWidth="1"/>
    <col min="109" max="110" width="7" bestFit="1" customWidth="1"/>
    <col min="111" max="111" width="9" bestFit="1" customWidth="1"/>
    <col min="112" max="112" width="10" bestFit="1" customWidth="1"/>
    <col min="113" max="114" width="7" bestFit="1" customWidth="1"/>
    <col min="115" max="115" width="11" bestFit="1" customWidth="1"/>
    <col min="116" max="116" width="7" bestFit="1" customWidth="1"/>
    <col min="117" max="117" width="8" bestFit="1" customWidth="1"/>
    <col min="118" max="118" width="10" bestFit="1" customWidth="1"/>
    <col min="119" max="119" width="7" bestFit="1" customWidth="1"/>
    <col min="120" max="120" width="10" bestFit="1" customWidth="1"/>
    <col min="121" max="122" width="7" bestFit="1" customWidth="1"/>
    <col min="123" max="123" width="10" bestFit="1" customWidth="1"/>
    <col min="124" max="126" width="9" bestFit="1" customWidth="1"/>
    <col min="127" max="128" width="7" bestFit="1" customWidth="1"/>
    <col min="129" max="129" width="10" bestFit="1" customWidth="1"/>
    <col min="130" max="131" width="7" bestFit="1" customWidth="1"/>
    <col min="132" max="133" width="10" bestFit="1" customWidth="1"/>
    <col min="134" max="136" width="7" bestFit="1" customWidth="1"/>
    <col min="137" max="137" width="10" bestFit="1" customWidth="1"/>
    <col min="138" max="138" width="7" bestFit="1" customWidth="1"/>
    <col min="139" max="139" width="8" bestFit="1" customWidth="1"/>
    <col min="140" max="142" width="7" bestFit="1" customWidth="1"/>
    <col min="143" max="144" width="9" bestFit="1" customWidth="1"/>
    <col min="145" max="145" width="7" bestFit="1" customWidth="1"/>
    <col min="146" max="146" width="10" bestFit="1" customWidth="1"/>
    <col min="147" max="147" width="9" bestFit="1" customWidth="1"/>
    <col min="148" max="149" width="10" bestFit="1" customWidth="1"/>
    <col min="150" max="150" width="7" bestFit="1" customWidth="1"/>
    <col min="151" max="151" width="10" bestFit="1" customWidth="1"/>
    <col min="152" max="152" width="9" bestFit="1" customWidth="1"/>
    <col min="153" max="153" width="7" bestFit="1" customWidth="1"/>
    <col min="154" max="154" width="10" bestFit="1" customWidth="1"/>
    <col min="155" max="156" width="7" bestFit="1" customWidth="1"/>
    <col min="157" max="157" width="8" bestFit="1" customWidth="1"/>
    <col min="158" max="158" width="7" bestFit="1" customWidth="1"/>
    <col min="159" max="160" width="10" bestFit="1" customWidth="1"/>
    <col min="161" max="164" width="7" bestFit="1" customWidth="1"/>
    <col min="165" max="165" width="11" bestFit="1" customWidth="1"/>
    <col min="166" max="167" width="10" bestFit="1" customWidth="1"/>
    <col min="168" max="168" width="9" bestFit="1" customWidth="1"/>
    <col min="169" max="169" width="10" bestFit="1" customWidth="1"/>
    <col min="170" max="170" width="11" bestFit="1" customWidth="1"/>
    <col min="171" max="171" width="7" bestFit="1" customWidth="1"/>
    <col min="172" max="172" width="10" bestFit="1" customWidth="1"/>
    <col min="173" max="175" width="7" bestFit="1" customWidth="1"/>
    <col min="176" max="176" width="10" bestFit="1" customWidth="1"/>
    <col min="177" max="177" width="7" bestFit="1" customWidth="1"/>
    <col min="178" max="178" width="10" bestFit="1" customWidth="1"/>
    <col min="179" max="180" width="7" bestFit="1" customWidth="1"/>
    <col min="181" max="181" width="10" bestFit="1" customWidth="1"/>
    <col min="182" max="186" width="7" bestFit="1" customWidth="1"/>
    <col min="187" max="187" width="9" bestFit="1" customWidth="1"/>
    <col min="188" max="189" width="7" bestFit="1" customWidth="1"/>
    <col min="190" max="190" width="10" bestFit="1" customWidth="1"/>
    <col min="191" max="192" width="7" bestFit="1" customWidth="1"/>
    <col min="193" max="193" width="10" bestFit="1" customWidth="1"/>
    <col min="194" max="196" width="7" bestFit="1" customWidth="1"/>
    <col min="197" max="197" width="9" bestFit="1" customWidth="1"/>
    <col min="198" max="198" width="11" bestFit="1" customWidth="1"/>
    <col min="199" max="201" width="7" bestFit="1" customWidth="1"/>
    <col min="202" max="202" width="10" bestFit="1" customWidth="1"/>
    <col min="203" max="205" width="7" bestFit="1" customWidth="1"/>
    <col min="206" max="206" width="10" bestFit="1" customWidth="1"/>
    <col min="207" max="208" width="9" bestFit="1" customWidth="1"/>
    <col min="209" max="210" width="10" bestFit="1" customWidth="1"/>
    <col min="211" max="211" width="9" bestFit="1" customWidth="1"/>
    <col min="212" max="214" width="7" bestFit="1" customWidth="1"/>
    <col min="215" max="216" width="8" bestFit="1" customWidth="1"/>
    <col min="217" max="217" width="7" bestFit="1" customWidth="1"/>
    <col min="218" max="218" width="9" bestFit="1" customWidth="1"/>
    <col min="219" max="220" width="7" bestFit="1" customWidth="1"/>
    <col min="221" max="221" width="8" bestFit="1" customWidth="1"/>
    <col min="222" max="224" width="7" bestFit="1" customWidth="1"/>
    <col min="225" max="225" width="10" bestFit="1" customWidth="1"/>
    <col min="226" max="226" width="11" bestFit="1" customWidth="1"/>
    <col min="227" max="230" width="7" bestFit="1" customWidth="1"/>
    <col min="231" max="231" width="8" bestFit="1" customWidth="1"/>
    <col min="232" max="232" width="7" bestFit="1" customWidth="1"/>
    <col min="233" max="233" width="10" bestFit="1" customWidth="1"/>
    <col min="234" max="234" width="7" bestFit="1" customWidth="1"/>
    <col min="235" max="235" width="10" bestFit="1" customWidth="1"/>
    <col min="236" max="236" width="7" bestFit="1" customWidth="1"/>
    <col min="237" max="238" width="10" bestFit="1" customWidth="1"/>
    <col min="239" max="239" width="7" bestFit="1" customWidth="1"/>
    <col min="240" max="240" width="10" bestFit="1" customWidth="1"/>
    <col min="241" max="241" width="9" bestFit="1" customWidth="1"/>
    <col min="242" max="242" width="10" bestFit="1" customWidth="1"/>
    <col min="243" max="243" width="6" bestFit="1" customWidth="1"/>
    <col min="244" max="245" width="10" bestFit="1" customWidth="1"/>
    <col min="246" max="247" width="11" bestFit="1" customWidth="1"/>
    <col min="248" max="252" width="7" bestFit="1" customWidth="1"/>
    <col min="253" max="253" width="8" bestFit="1" customWidth="1"/>
    <col min="254" max="256" width="7" bestFit="1" customWidth="1"/>
    <col min="257" max="257" width="11" bestFit="1" customWidth="1"/>
    <col min="258" max="258" width="7" bestFit="1" customWidth="1"/>
    <col min="259" max="259" width="8" bestFit="1" customWidth="1"/>
    <col min="260" max="260" width="7" bestFit="1" customWidth="1"/>
    <col min="261" max="261" width="10" bestFit="1" customWidth="1"/>
    <col min="262" max="264" width="7" bestFit="1" customWidth="1"/>
    <col min="265" max="266" width="10" bestFit="1" customWidth="1"/>
    <col min="267" max="268" width="7" bestFit="1" customWidth="1"/>
    <col min="269" max="269" width="11" bestFit="1" customWidth="1"/>
    <col min="270" max="270" width="10" bestFit="1" customWidth="1"/>
    <col min="271" max="271" width="7" bestFit="1" customWidth="1"/>
    <col min="272" max="272" width="9" bestFit="1" customWidth="1"/>
    <col min="273" max="274" width="7" bestFit="1" customWidth="1"/>
    <col min="275" max="275" width="9" bestFit="1" customWidth="1"/>
    <col min="276" max="278" width="7" bestFit="1" customWidth="1"/>
    <col min="279" max="279" width="10" bestFit="1" customWidth="1"/>
    <col min="280" max="280" width="8" bestFit="1" customWidth="1"/>
    <col min="281" max="283" width="7" bestFit="1" customWidth="1"/>
    <col min="284" max="284" width="10" bestFit="1" customWidth="1"/>
    <col min="285" max="285" width="7" bestFit="1" customWidth="1"/>
    <col min="286" max="286" width="10" bestFit="1" customWidth="1"/>
    <col min="287" max="287" width="7" bestFit="1" customWidth="1"/>
    <col min="288" max="289" width="10" bestFit="1" customWidth="1"/>
    <col min="290" max="290" width="7" bestFit="1" customWidth="1"/>
    <col min="291" max="291" width="11" bestFit="1" customWidth="1"/>
    <col min="292" max="293" width="7" bestFit="1" customWidth="1"/>
    <col min="294" max="294" width="10" bestFit="1" customWidth="1"/>
    <col min="295" max="299" width="7" bestFit="1" customWidth="1"/>
    <col min="300" max="300" width="8" bestFit="1" customWidth="1"/>
    <col min="301" max="304" width="7" bestFit="1" customWidth="1"/>
    <col min="305" max="305" width="10" bestFit="1" customWidth="1"/>
    <col min="306" max="308" width="7" bestFit="1" customWidth="1"/>
    <col min="309" max="309" width="10" bestFit="1" customWidth="1"/>
    <col min="310" max="310" width="7" bestFit="1" customWidth="1"/>
    <col min="311" max="311" width="9" bestFit="1" customWidth="1"/>
    <col min="312" max="313" width="7" bestFit="1" customWidth="1"/>
    <col min="314" max="314" width="10" bestFit="1" customWidth="1"/>
    <col min="315" max="315" width="7" bestFit="1" customWidth="1"/>
    <col min="316" max="316" width="10" bestFit="1" customWidth="1"/>
    <col min="317" max="317" width="8" bestFit="1" customWidth="1"/>
    <col min="318" max="318" width="7" bestFit="1" customWidth="1"/>
    <col min="319" max="319" width="8" bestFit="1" customWidth="1"/>
    <col min="320" max="320" width="10" bestFit="1" customWidth="1"/>
    <col min="321" max="321" width="7" bestFit="1" customWidth="1"/>
    <col min="322" max="322" width="10" bestFit="1" customWidth="1"/>
    <col min="323" max="326" width="7" bestFit="1" customWidth="1"/>
    <col min="327" max="327" width="11" bestFit="1" customWidth="1"/>
    <col min="328" max="330" width="7" bestFit="1" customWidth="1"/>
    <col min="331" max="331" width="10" bestFit="1" customWidth="1"/>
    <col min="332" max="332" width="8" bestFit="1" customWidth="1"/>
    <col min="333" max="333" width="7" bestFit="1" customWidth="1"/>
    <col min="334" max="334" width="8" bestFit="1" customWidth="1"/>
    <col min="335" max="335" width="7" bestFit="1" customWidth="1"/>
    <col min="336" max="336" width="10" bestFit="1" customWidth="1"/>
    <col min="337" max="337" width="7" bestFit="1" customWidth="1"/>
    <col min="338" max="338" width="8" bestFit="1" customWidth="1"/>
    <col min="339" max="339" width="11" bestFit="1" customWidth="1"/>
    <col min="340" max="340" width="7" bestFit="1" customWidth="1"/>
    <col min="341" max="341" width="10" bestFit="1" customWidth="1"/>
    <col min="342" max="343" width="7" bestFit="1" customWidth="1"/>
    <col min="344" max="344" width="9" bestFit="1" customWidth="1"/>
    <col min="345" max="345" width="11" bestFit="1" customWidth="1"/>
    <col min="346" max="350" width="7" bestFit="1" customWidth="1"/>
    <col min="351" max="351" width="10" bestFit="1" customWidth="1"/>
    <col min="352" max="353" width="7" bestFit="1" customWidth="1"/>
    <col min="354" max="354" width="9" bestFit="1" customWidth="1"/>
    <col min="355" max="355" width="8" bestFit="1" customWidth="1"/>
    <col min="356" max="356" width="7" bestFit="1" customWidth="1"/>
    <col min="357" max="357" width="9" bestFit="1" customWidth="1"/>
    <col min="358" max="358" width="7" bestFit="1" customWidth="1"/>
    <col min="359" max="360" width="11" bestFit="1" customWidth="1"/>
    <col min="361" max="362" width="7" bestFit="1" customWidth="1"/>
    <col min="363" max="363" width="8" bestFit="1" customWidth="1"/>
    <col min="364" max="365" width="7" bestFit="1" customWidth="1"/>
    <col min="366" max="366" width="9" bestFit="1" customWidth="1"/>
    <col min="367" max="367" width="7" bestFit="1" customWidth="1"/>
    <col min="368" max="368" width="8" bestFit="1" customWidth="1"/>
    <col min="369" max="369" width="10" bestFit="1" customWidth="1"/>
    <col min="370" max="370" width="11" bestFit="1" customWidth="1"/>
    <col min="371" max="371" width="10" bestFit="1" customWidth="1"/>
    <col min="372" max="372" width="7" bestFit="1" customWidth="1"/>
    <col min="373" max="373" width="10" bestFit="1" customWidth="1"/>
    <col min="374" max="374" width="9" bestFit="1" customWidth="1"/>
    <col min="375" max="375" width="7" bestFit="1" customWidth="1"/>
    <col min="376" max="376" width="9" bestFit="1" customWidth="1"/>
    <col min="377" max="377" width="7" bestFit="1" customWidth="1"/>
    <col min="378" max="378" width="10" bestFit="1" customWidth="1"/>
    <col min="379" max="379" width="7" bestFit="1" customWidth="1"/>
    <col min="380" max="380" width="10" bestFit="1" customWidth="1"/>
    <col min="381" max="381" width="11" bestFit="1" customWidth="1"/>
    <col min="382" max="383" width="7" bestFit="1" customWidth="1"/>
    <col min="384" max="384" width="10" bestFit="1" customWidth="1"/>
    <col min="385" max="385" width="9" bestFit="1" customWidth="1"/>
    <col min="386" max="386" width="10" bestFit="1" customWidth="1"/>
    <col min="387" max="389" width="7" bestFit="1" customWidth="1"/>
    <col min="390" max="390" width="8" bestFit="1" customWidth="1"/>
    <col min="391" max="394" width="7" bestFit="1" customWidth="1"/>
    <col min="395" max="395" width="9" bestFit="1" customWidth="1"/>
    <col min="396" max="396" width="8" bestFit="1" customWidth="1"/>
    <col min="397" max="398" width="7" bestFit="1" customWidth="1"/>
    <col min="399" max="399" width="11" bestFit="1" customWidth="1"/>
    <col min="400" max="400" width="10" bestFit="1" customWidth="1"/>
    <col min="401" max="401" width="7" bestFit="1" customWidth="1"/>
    <col min="402" max="402" width="6" bestFit="1" customWidth="1"/>
    <col min="403" max="403" width="10" bestFit="1" customWidth="1"/>
    <col min="404" max="405" width="11" bestFit="1" customWidth="1"/>
    <col min="406" max="406" width="10" bestFit="1" customWidth="1"/>
    <col min="407" max="407" width="7" bestFit="1" customWidth="1"/>
    <col min="408" max="408" width="10" bestFit="1" customWidth="1"/>
    <col min="409" max="409" width="9" bestFit="1" customWidth="1"/>
    <col min="410" max="411" width="7" bestFit="1" customWidth="1"/>
    <col min="412" max="412" width="10" bestFit="1" customWidth="1"/>
    <col min="413" max="413" width="7" bestFit="1" customWidth="1"/>
    <col min="414" max="414" width="10" bestFit="1" customWidth="1"/>
    <col min="415" max="415" width="7" bestFit="1" customWidth="1"/>
    <col min="416" max="416" width="10" bestFit="1" customWidth="1"/>
    <col min="417" max="418" width="7" bestFit="1" customWidth="1"/>
    <col min="419" max="419" width="11" bestFit="1" customWidth="1"/>
    <col min="420" max="420" width="10" bestFit="1" customWidth="1"/>
    <col min="421" max="421" width="7" bestFit="1" customWidth="1"/>
    <col min="422" max="422" width="9" bestFit="1" customWidth="1"/>
    <col min="423" max="427" width="7" bestFit="1" customWidth="1"/>
    <col min="428" max="428" width="10" bestFit="1" customWidth="1"/>
    <col min="429" max="429" width="6" bestFit="1" customWidth="1"/>
    <col min="430" max="430" width="7" bestFit="1" customWidth="1"/>
    <col min="431" max="431" width="9" bestFit="1" customWidth="1"/>
    <col min="432" max="432" width="7" bestFit="1" customWidth="1"/>
    <col min="433" max="433" width="9" bestFit="1" customWidth="1"/>
    <col min="434" max="434" width="7" bestFit="1" customWidth="1"/>
    <col min="435" max="436" width="10" bestFit="1" customWidth="1"/>
    <col min="437" max="437" width="9" bestFit="1" customWidth="1"/>
    <col min="438" max="438" width="8" bestFit="1" customWidth="1"/>
    <col min="439" max="446" width="7" bestFit="1" customWidth="1"/>
    <col min="447" max="447" width="10" bestFit="1" customWidth="1"/>
    <col min="448" max="449" width="7" bestFit="1" customWidth="1"/>
    <col min="450" max="450" width="8" bestFit="1" customWidth="1"/>
    <col min="451" max="452" width="7" bestFit="1" customWidth="1"/>
    <col min="453" max="453" width="6" bestFit="1" customWidth="1"/>
    <col min="454" max="454" width="9" bestFit="1" customWidth="1"/>
    <col min="455" max="455" width="10" bestFit="1" customWidth="1"/>
    <col min="456" max="456" width="8" bestFit="1" customWidth="1"/>
    <col min="457" max="465" width="7" bestFit="1" customWidth="1"/>
    <col min="466" max="466" width="10" bestFit="1" customWidth="1"/>
    <col min="467" max="470" width="7" bestFit="1" customWidth="1"/>
    <col min="471" max="471" width="10" bestFit="1" customWidth="1"/>
    <col min="472" max="472" width="7" bestFit="1" customWidth="1"/>
    <col min="473" max="473" width="10" bestFit="1" customWidth="1"/>
    <col min="474" max="476" width="7" bestFit="1" customWidth="1"/>
    <col min="477" max="477" width="10" bestFit="1" customWidth="1"/>
    <col min="478" max="478" width="7" bestFit="1" customWidth="1"/>
    <col min="479" max="479" width="10" bestFit="1" customWidth="1"/>
    <col min="480" max="480" width="7" bestFit="1" customWidth="1"/>
    <col min="481" max="481" width="9" bestFit="1" customWidth="1"/>
    <col min="482" max="482" width="7" bestFit="1" customWidth="1"/>
    <col min="483" max="483" width="8" bestFit="1" customWidth="1"/>
    <col min="484" max="484" width="11" bestFit="1" customWidth="1"/>
    <col min="485" max="485" width="7" bestFit="1" customWidth="1"/>
    <col min="486" max="486" width="10" bestFit="1" customWidth="1"/>
    <col min="487" max="487" width="11" bestFit="1" customWidth="1"/>
    <col min="488" max="488" width="7" bestFit="1" customWidth="1"/>
    <col min="489" max="489" width="11" bestFit="1" customWidth="1"/>
    <col min="490" max="491" width="7" bestFit="1" customWidth="1"/>
    <col min="492" max="492" width="11" bestFit="1" customWidth="1"/>
    <col min="493" max="493" width="10" bestFit="1" customWidth="1"/>
    <col min="494" max="494" width="7" bestFit="1" customWidth="1"/>
    <col min="495" max="496" width="10" bestFit="1" customWidth="1"/>
    <col min="497" max="497" width="7" bestFit="1" customWidth="1"/>
    <col min="498" max="498" width="8" bestFit="1" customWidth="1"/>
    <col min="499" max="499" width="10" bestFit="1" customWidth="1"/>
    <col min="500" max="500" width="11" bestFit="1" customWidth="1"/>
    <col min="501" max="501" width="7" bestFit="1" customWidth="1"/>
    <col min="502" max="502" width="10" bestFit="1" customWidth="1"/>
    <col min="503" max="503" width="7" bestFit="1" customWidth="1"/>
    <col min="504" max="504" width="8" bestFit="1" customWidth="1"/>
    <col min="505" max="505" width="7" bestFit="1" customWidth="1"/>
    <col min="506" max="506" width="10" bestFit="1" customWidth="1"/>
    <col min="507" max="510" width="7" bestFit="1" customWidth="1"/>
    <col min="511" max="511" width="10" bestFit="1" customWidth="1"/>
    <col min="512" max="512" width="8" bestFit="1" customWidth="1"/>
    <col min="513" max="518" width="7" bestFit="1" customWidth="1"/>
    <col min="519" max="519" width="8" bestFit="1" customWidth="1"/>
    <col min="520" max="520" width="10" bestFit="1" customWidth="1"/>
    <col min="521" max="523" width="7" bestFit="1" customWidth="1"/>
    <col min="524" max="524" width="8" bestFit="1" customWidth="1"/>
    <col min="525" max="527" width="7" bestFit="1" customWidth="1"/>
    <col min="528" max="529" width="10" bestFit="1" customWidth="1"/>
    <col min="530" max="536" width="7" bestFit="1" customWidth="1"/>
    <col min="537" max="537" width="11" bestFit="1" customWidth="1"/>
    <col min="538" max="538" width="7" bestFit="1" customWidth="1"/>
    <col min="539" max="539" width="9" bestFit="1" customWidth="1"/>
    <col min="540" max="541" width="7" bestFit="1" customWidth="1"/>
    <col min="542" max="542" width="10" bestFit="1" customWidth="1"/>
    <col min="543" max="547" width="7" bestFit="1" customWidth="1"/>
    <col min="548" max="548" width="9" bestFit="1" customWidth="1"/>
    <col min="549" max="550" width="10" bestFit="1" customWidth="1"/>
    <col min="551" max="551" width="7" bestFit="1" customWidth="1"/>
    <col min="552" max="552" width="9" bestFit="1" customWidth="1"/>
    <col min="553" max="553" width="11" bestFit="1" customWidth="1"/>
    <col min="554" max="554" width="10" bestFit="1" customWidth="1"/>
    <col min="555" max="558" width="7" bestFit="1" customWidth="1"/>
    <col min="559" max="559" width="10" bestFit="1" customWidth="1"/>
    <col min="560" max="560" width="8" bestFit="1" customWidth="1"/>
    <col min="561" max="561" width="7" bestFit="1" customWidth="1"/>
    <col min="562" max="562" width="9" bestFit="1" customWidth="1"/>
    <col min="563" max="563" width="7" bestFit="1" customWidth="1"/>
    <col min="564" max="564" width="8" bestFit="1" customWidth="1"/>
    <col min="565" max="565" width="10" bestFit="1" customWidth="1"/>
    <col min="566" max="567" width="7" bestFit="1" customWidth="1"/>
    <col min="568" max="568" width="6" bestFit="1" customWidth="1"/>
    <col min="569" max="569" width="7" bestFit="1" customWidth="1"/>
    <col min="570" max="570" width="10" bestFit="1" customWidth="1"/>
    <col min="571" max="574" width="7" bestFit="1" customWidth="1"/>
    <col min="575" max="575" width="11" bestFit="1" customWidth="1"/>
    <col min="576" max="576" width="7" bestFit="1" customWidth="1"/>
    <col min="577" max="577" width="10" bestFit="1" customWidth="1"/>
    <col min="578" max="578" width="9" bestFit="1" customWidth="1"/>
    <col min="579" max="579" width="8" bestFit="1" customWidth="1"/>
    <col min="580" max="581" width="10" bestFit="1" customWidth="1"/>
    <col min="582" max="582" width="7" bestFit="1" customWidth="1"/>
    <col min="583" max="583" width="8" bestFit="1" customWidth="1"/>
    <col min="584" max="584" width="9" bestFit="1" customWidth="1"/>
    <col min="585" max="586" width="11" bestFit="1" customWidth="1"/>
    <col min="587" max="590" width="7" bestFit="1" customWidth="1"/>
    <col min="591" max="591" width="9" bestFit="1" customWidth="1"/>
    <col min="592" max="595" width="7" bestFit="1" customWidth="1"/>
    <col min="596" max="597" width="10" bestFit="1" customWidth="1"/>
    <col min="598" max="598" width="9" bestFit="1" customWidth="1"/>
    <col min="599" max="600" width="7" bestFit="1" customWidth="1"/>
    <col min="601" max="601" width="10" bestFit="1" customWidth="1"/>
    <col min="602" max="605" width="7" bestFit="1" customWidth="1"/>
    <col min="606" max="606" width="9" bestFit="1" customWidth="1"/>
    <col min="607" max="607" width="7" bestFit="1" customWidth="1"/>
    <col min="608" max="609" width="11" bestFit="1" customWidth="1"/>
    <col min="610" max="611" width="7" bestFit="1" customWidth="1"/>
    <col min="612" max="612" width="9" bestFit="1" customWidth="1"/>
    <col min="613" max="613" width="10" bestFit="1" customWidth="1"/>
    <col min="614" max="615" width="7" bestFit="1" customWidth="1"/>
    <col min="616" max="616" width="10" bestFit="1" customWidth="1"/>
    <col min="617" max="619" width="7" bestFit="1" customWidth="1"/>
    <col min="620" max="620" width="10" bestFit="1" customWidth="1"/>
    <col min="621" max="621" width="7" bestFit="1" customWidth="1"/>
    <col min="622" max="622" width="9" bestFit="1" customWidth="1"/>
    <col min="623" max="623" width="8" bestFit="1" customWidth="1"/>
    <col min="624" max="624" width="7" bestFit="1" customWidth="1"/>
    <col min="625" max="625" width="8" bestFit="1" customWidth="1"/>
    <col min="626" max="626" width="7" bestFit="1" customWidth="1"/>
    <col min="627" max="627" width="8" bestFit="1" customWidth="1"/>
    <col min="628" max="628" width="7" bestFit="1" customWidth="1"/>
    <col min="629" max="629" width="11" bestFit="1" customWidth="1"/>
    <col min="630" max="630" width="7" bestFit="1" customWidth="1"/>
    <col min="631" max="631" width="10" bestFit="1" customWidth="1"/>
    <col min="632" max="632" width="9" bestFit="1" customWidth="1"/>
    <col min="633" max="633" width="11" bestFit="1" customWidth="1"/>
    <col min="634" max="635" width="7" bestFit="1" customWidth="1"/>
    <col min="636" max="636" width="9" bestFit="1" customWidth="1"/>
    <col min="637" max="637" width="7" bestFit="1" customWidth="1"/>
    <col min="638" max="638" width="11" bestFit="1" customWidth="1"/>
    <col min="639" max="639" width="8" bestFit="1" customWidth="1"/>
    <col min="640" max="640" width="10" bestFit="1" customWidth="1"/>
    <col min="641" max="642" width="7" bestFit="1" customWidth="1"/>
    <col min="643" max="643" width="10" bestFit="1" customWidth="1"/>
    <col min="644" max="644" width="8" bestFit="1" customWidth="1"/>
    <col min="645" max="645" width="7" bestFit="1" customWidth="1"/>
    <col min="646" max="646" width="10" bestFit="1" customWidth="1"/>
    <col min="647" max="648" width="7" bestFit="1" customWidth="1"/>
    <col min="649" max="649" width="8" bestFit="1" customWidth="1"/>
    <col min="650" max="658" width="7" bestFit="1" customWidth="1"/>
    <col min="659" max="659" width="10" bestFit="1" customWidth="1"/>
    <col min="660" max="660" width="8" bestFit="1" customWidth="1"/>
    <col min="661" max="661" width="10" bestFit="1" customWidth="1"/>
    <col min="662" max="668" width="7" bestFit="1" customWidth="1"/>
    <col min="669" max="669" width="8" bestFit="1" customWidth="1"/>
    <col min="670" max="670" width="11" bestFit="1" customWidth="1"/>
    <col min="671" max="671" width="9" bestFit="1" customWidth="1"/>
    <col min="672" max="674" width="7" bestFit="1" customWidth="1"/>
    <col min="675" max="675" width="10" bestFit="1" customWidth="1"/>
    <col min="676" max="677" width="7" bestFit="1" customWidth="1"/>
    <col min="678" max="678" width="10" bestFit="1" customWidth="1"/>
    <col min="679" max="679" width="7" bestFit="1" customWidth="1"/>
    <col min="680" max="680" width="11" bestFit="1" customWidth="1"/>
    <col min="681" max="686" width="7" bestFit="1" customWidth="1"/>
    <col min="687" max="687" width="10" bestFit="1" customWidth="1"/>
    <col min="688" max="688" width="7" bestFit="1" customWidth="1"/>
    <col min="689" max="689" width="10" bestFit="1" customWidth="1"/>
    <col min="690" max="690" width="8" bestFit="1" customWidth="1"/>
    <col min="691" max="691" width="10" bestFit="1" customWidth="1"/>
    <col min="692" max="694" width="7" bestFit="1" customWidth="1"/>
    <col min="695" max="695" width="11" bestFit="1" customWidth="1"/>
    <col min="696" max="697" width="10" bestFit="1" customWidth="1"/>
    <col min="698" max="699" width="7" bestFit="1" customWidth="1"/>
    <col min="700" max="700" width="6" bestFit="1" customWidth="1"/>
    <col min="701" max="701" width="10" bestFit="1" customWidth="1"/>
    <col min="702" max="703" width="7" bestFit="1" customWidth="1"/>
    <col min="704" max="704" width="10" bestFit="1" customWidth="1"/>
    <col min="705" max="705" width="7" bestFit="1" customWidth="1"/>
    <col min="706" max="706" width="9" bestFit="1" customWidth="1"/>
    <col min="707" max="707" width="11" bestFit="1" customWidth="1"/>
    <col min="708" max="708" width="7" bestFit="1" customWidth="1"/>
    <col min="709" max="709" width="8" bestFit="1" customWidth="1"/>
    <col min="710" max="712" width="7" bestFit="1" customWidth="1"/>
    <col min="713" max="713" width="10" bestFit="1" customWidth="1"/>
    <col min="714" max="714" width="7" bestFit="1" customWidth="1"/>
    <col min="715" max="715" width="10" bestFit="1" customWidth="1"/>
    <col min="716" max="717" width="7" bestFit="1" customWidth="1"/>
    <col min="718" max="718" width="11" bestFit="1" customWidth="1"/>
    <col min="719" max="723" width="7" bestFit="1" customWidth="1"/>
    <col min="724" max="724" width="8" bestFit="1" customWidth="1"/>
    <col min="725" max="725" width="7" bestFit="1" customWidth="1"/>
    <col min="726" max="726" width="10" bestFit="1" customWidth="1"/>
    <col min="727" max="727" width="9" bestFit="1" customWidth="1"/>
    <col min="728" max="728" width="10" bestFit="1" customWidth="1"/>
    <col min="729" max="729" width="9" bestFit="1" customWidth="1"/>
    <col min="730" max="730" width="7" bestFit="1" customWidth="1"/>
    <col min="731" max="731" width="10" bestFit="1" customWidth="1"/>
    <col min="732" max="732" width="7" bestFit="1" customWidth="1"/>
    <col min="733" max="733" width="10" bestFit="1" customWidth="1"/>
    <col min="734" max="734" width="7" bestFit="1" customWidth="1"/>
    <col min="735" max="735" width="11" bestFit="1" customWidth="1"/>
    <col min="736" max="739" width="7" bestFit="1" customWidth="1"/>
    <col min="740" max="740" width="10" bestFit="1" customWidth="1"/>
    <col min="741" max="741" width="7" bestFit="1" customWidth="1"/>
    <col min="742" max="742" width="10" bestFit="1" customWidth="1"/>
    <col min="743" max="743" width="7" bestFit="1" customWidth="1"/>
    <col min="744" max="744" width="11" bestFit="1" customWidth="1"/>
    <col min="745" max="745" width="7" bestFit="1" customWidth="1"/>
    <col min="746" max="748" width="10" bestFit="1" customWidth="1"/>
    <col min="749" max="749" width="7" bestFit="1" customWidth="1"/>
    <col min="750" max="750" width="9" bestFit="1" customWidth="1"/>
    <col min="751" max="752" width="10" bestFit="1" customWidth="1"/>
    <col min="753" max="755" width="7" bestFit="1" customWidth="1"/>
    <col min="756" max="757" width="10" bestFit="1" customWidth="1"/>
    <col min="758" max="758" width="7" bestFit="1" customWidth="1"/>
    <col min="759" max="759" width="6" bestFit="1" customWidth="1"/>
    <col min="760" max="760" width="7" bestFit="1" customWidth="1"/>
    <col min="761" max="762" width="10" bestFit="1" customWidth="1"/>
    <col min="763" max="763" width="7" bestFit="1" customWidth="1"/>
    <col min="764" max="764" width="11" bestFit="1" customWidth="1"/>
    <col min="765" max="765" width="7" bestFit="1" customWidth="1"/>
    <col min="766" max="767" width="10" bestFit="1" customWidth="1"/>
    <col min="768" max="776" width="7" bestFit="1" customWidth="1"/>
    <col min="777" max="778" width="10" bestFit="1" customWidth="1"/>
    <col min="779" max="779" width="7" bestFit="1" customWidth="1"/>
    <col min="780" max="780" width="9" bestFit="1" customWidth="1"/>
    <col min="781" max="781" width="7" bestFit="1" customWidth="1"/>
    <col min="782" max="782" width="10" bestFit="1" customWidth="1"/>
    <col min="783" max="785" width="7" bestFit="1" customWidth="1"/>
    <col min="786" max="786" width="10" bestFit="1" customWidth="1"/>
    <col min="787" max="787" width="11" bestFit="1" customWidth="1"/>
    <col min="788" max="788" width="7" bestFit="1" customWidth="1"/>
    <col min="789" max="790" width="11" bestFit="1" customWidth="1"/>
    <col min="791" max="791" width="7" bestFit="1" customWidth="1"/>
    <col min="792" max="792" width="11" bestFit="1" customWidth="1"/>
    <col min="793" max="793" width="7" bestFit="1" customWidth="1"/>
    <col min="794" max="794" width="10" bestFit="1" customWidth="1"/>
    <col min="795" max="796" width="7" bestFit="1" customWidth="1"/>
    <col min="797" max="797" width="10" bestFit="1" customWidth="1"/>
    <col min="798" max="798" width="8" bestFit="1" customWidth="1"/>
    <col min="799" max="799" width="7" bestFit="1" customWidth="1"/>
    <col min="800" max="800" width="8" bestFit="1" customWidth="1"/>
    <col min="801" max="801" width="7" bestFit="1" customWidth="1"/>
    <col min="802" max="803" width="9" bestFit="1" customWidth="1"/>
    <col min="804" max="807" width="7" bestFit="1" customWidth="1"/>
    <col min="808" max="808" width="6" bestFit="1" customWidth="1"/>
    <col min="809" max="809" width="10" bestFit="1" customWidth="1"/>
    <col min="810" max="810" width="7" bestFit="1" customWidth="1"/>
    <col min="811" max="811" width="10" bestFit="1" customWidth="1"/>
    <col min="812" max="812" width="7" bestFit="1" customWidth="1"/>
    <col min="813" max="813" width="10" bestFit="1" customWidth="1"/>
    <col min="814" max="814" width="11" bestFit="1" customWidth="1"/>
    <col min="815" max="818" width="7" bestFit="1" customWidth="1"/>
    <col min="819" max="819" width="6" bestFit="1" customWidth="1"/>
    <col min="820" max="820" width="9" bestFit="1" customWidth="1"/>
    <col min="821" max="821" width="7" bestFit="1" customWidth="1"/>
    <col min="822" max="822" width="11" bestFit="1" customWidth="1"/>
    <col min="823" max="823" width="10" bestFit="1" customWidth="1"/>
    <col min="824" max="825" width="7" bestFit="1" customWidth="1"/>
    <col min="826" max="826" width="8" bestFit="1" customWidth="1"/>
    <col min="827" max="827" width="7" bestFit="1" customWidth="1"/>
    <col min="828" max="828" width="10" bestFit="1" customWidth="1"/>
    <col min="829" max="829" width="11" bestFit="1" customWidth="1"/>
    <col min="830" max="830" width="7" bestFit="1" customWidth="1"/>
    <col min="831" max="831" width="10" bestFit="1" customWidth="1"/>
    <col min="832" max="833" width="7" bestFit="1" customWidth="1"/>
    <col min="834" max="834" width="8" bestFit="1" customWidth="1"/>
    <col min="835" max="835" width="10" bestFit="1" customWidth="1"/>
    <col min="836" max="836" width="7" bestFit="1" customWidth="1"/>
    <col min="837" max="837" width="6" bestFit="1" customWidth="1"/>
    <col min="838" max="838" width="10" bestFit="1" customWidth="1"/>
    <col min="839" max="843" width="7" bestFit="1" customWidth="1"/>
    <col min="844" max="844" width="8" bestFit="1" customWidth="1"/>
    <col min="845" max="845" width="10" bestFit="1" customWidth="1"/>
    <col min="846" max="846" width="9" bestFit="1" customWidth="1"/>
    <col min="847" max="848" width="7" bestFit="1" customWidth="1"/>
    <col min="849" max="849" width="11" bestFit="1" customWidth="1"/>
    <col min="850" max="850" width="9" bestFit="1" customWidth="1"/>
    <col min="851" max="855" width="10" bestFit="1" customWidth="1"/>
    <col min="856" max="860" width="7" bestFit="1" customWidth="1"/>
    <col min="861" max="861" width="10" bestFit="1" customWidth="1"/>
    <col min="862" max="863" width="7" bestFit="1" customWidth="1"/>
    <col min="864" max="864" width="10" bestFit="1" customWidth="1"/>
    <col min="865" max="866" width="7" bestFit="1" customWidth="1"/>
    <col min="867" max="867" width="10" bestFit="1" customWidth="1"/>
    <col min="868" max="868" width="7" bestFit="1" customWidth="1"/>
    <col min="869" max="869" width="9" bestFit="1" customWidth="1"/>
    <col min="870" max="872" width="7" bestFit="1" customWidth="1"/>
    <col min="873" max="873" width="10" bestFit="1" customWidth="1"/>
    <col min="874" max="874" width="7" bestFit="1" customWidth="1"/>
    <col min="875" max="875" width="9" bestFit="1" customWidth="1"/>
    <col min="876" max="877" width="10" bestFit="1" customWidth="1"/>
    <col min="878" max="878" width="7" bestFit="1" customWidth="1"/>
    <col min="879" max="879" width="8" bestFit="1" customWidth="1"/>
    <col min="880" max="880" width="7" bestFit="1" customWidth="1"/>
    <col min="881" max="882" width="10" bestFit="1" customWidth="1"/>
    <col min="883" max="887" width="7" bestFit="1" customWidth="1"/>
    <col min="888" max="888" width="11" bestFit="1" customWidth="1"/>
    <col min="889" max="889" width="7" bestFit="1" customWidth="1"/>
    <col min="890" max="890" width="10" bestFit="1" customWidth="1"/>
    <col min="891" max="896" width="7" bestFit="1" customWidth="1"/>
    <col min="897" max="897" width="8" bestFit="1" customWidth="1"/>
    <col min="898" max="898" width="7" bestFit="1" customWidth="1"/>
    <col min="899" max="899" width="10" bestFit="1" customWidth="1"/>
    <col min="900" max="900" width="7" bestFit="1" customWidth="1"/>
    <col min="901" max="901" width="11" bestFit="1" customWidth="1"/>
    <col min="902" max="909" width="7" bestFit="1" customWidth="1"/>
    <col min="910" max="910" width="10" bestFit="1" customWidth="1"/>
    <col min="911" max="911" width="7" bestFit="1" customWidth="1"/>
    <col min="912" max="912" width="11" bestFit="1" customWidth="1"/>
    <col min="913" max="913" width="7" bestFit="1" customWidth="1"/>
    <col min="914" max="914" width="10" bestFit="1" customWidth="1"/>
    <col min="915" max="916" width="7" bestFit="1" customWidth="1"/>
    <col min="917" max="917" width="9" bestFit="1" customWidth="1"/>
    <col min="918" max="919" width="7" bestFit="1" customWidth="1"/>
    <col min="920" max="920" width="8" bestFit="1" customWidth="1"/>
    <col min="921" max="921" width="10" bestFit="1" customWidth="1"/>
    <col min="922" max="923" width="7" bestFit="1" customWidth="1"/>
    <col min="924" max="924" width="11" bestFit="1" customWidth="1"/>
    <col min="925" max="925" width="7" bestFit="1" customWidth="1"/>
    <col min="926" max="926" width="9" bestFit="1" customWidth="1"/>
    <col min="927" max="927" width="10" bestFit="1" customWidth="1"/>
    <col min="928" max="928" width="9" bestFit="1" customWidth="1"/>
    <col min="929" max="929" width="7" bestFit="1" customWidth="1"/>
    <col min="930" max="930" width="10" bestFit="1" customWidth="1"/>
    <col min="931" max="932" width="7" bestFit="1" customWidth="1"/>
    <col min="933" max="933" width="11" bestFit="1" customWidth="1"/>
    <col min="934" max="934" width="8" bestFit="1" customWidth="1"/>
    <col min="935" max="936" width="7" bestFit="1" customWidth="1"/>
    <col min="937" max="937" width="10" bestFit="1" customWidth="1"/>
    <col min="938" max="939" width="7" bestFit="1" customWidth="1"/>
    <col min="940" max="940" width="11" bestFit="1" customWidth="1"/>
    <col min="941" max="941" width="10" bestFit="1" customWidth="1"/>
    <col min="942" max="942" width="9" bestFit="1" customWidth="1"/>
    <col min="943" max="945" width="7" bestFit="1" customWidth="1"/>
    <col min="946" max="946" width="11" bestFit="1" customWidth="1"/>
    <col min="947" max="949" width="7" bestFit="1" customWidth="1"/>
    <col min="950" max="950" width="11" bestFit="1" customWidth="1"/>
    <col min="951" max="951" width="10" bestFit="1" customWidth="1"/>
    <col min="952" max="953" width="7" bestFit="1" customWidth="1"/>
    <col min="954" max="955" width="9" bestFit="1" customWidth="1"/>
    <col min="956" max="959" width="7" bestFit="1" customWidth="1"/>
    <col min="960" max="960" width="9" bestFit="1" customWidth="1"/>
    <col min="961" max="962" width="7" bestFit="1" customWidth="1"/>
    <col min="963" max="963" width="6" bestFit="1" customWidth="1"/>
    <col min="964" max="964" width="10" bestFit="1" customWidth="1"/>
    <col min="965" max="965" width="8" bestFit="1" customWidth="1"/>
    <col min="966" max="966" width="7" bestFit="1" customWidth="1"/>
    <col min="967" max="967" width="8" bestFit="1" customWidth="1"/>
    <col min="968" max="968" width="7" bestFit="1" customWidth="1"/>
    <col min="969" max="969" width="10" bestFit="1" customWidth="1"/>
    <col min="970" max="972" width="7" bestFit="1" customWidth="1"/>
    <col min="973" max="975" width="10" bestFit="1" customWidth="1"/>
    <col min="976" max="980" width="7" bestFit="1" customWidth="1"/>
    <col min="981" max="981" width="9" bestFit="1" customWidth="1"/>
    <col min="982" max="983" width="7" bestFit="1" customWidth="1"/>
    <col min="984" max="984" width="10" bestFit="1" customWidth="1"/>
    <col min="985" max="985" width="11" bestFit="1" customWidth="1"/>
    <col min="986" max="986" width="7" bestFit="1" customWidth="1"/>
    <col min="987" max="987" width="10" bestFit="1" customWidth="1"/>
    <col min="988" max="988" width="9" bestFit="1" customWidth="1"/>
    <col min="989" max="990" width="7" bestFit="1" customWidth="1"/>
    <col min="991" max="991" width="11" bestFit="1" customWidth="1"/>
    <col min="992" max="993" width="7" bestFit="1" customWidth="1"/>
    <col min="994" max="995" width="11" bestFit="1" customWidth="1"/>
    <col min="996" max="997" width="7" bestFit="1" customWidth="1"/>
    <col min="998" max="998" width="10" bestFit="1" customWidth="1"/>
    <col min="999" max="999" width="8" bestFit="1" customWidth="1"/>
    <col min="1000" max="1000" width="7" bestFit="1" customWidth="1"/>
    <col min="1001" max="1001" width="9" bestFit="1" customWidth="1"/>
    <col min="1002" max="1003" width="7" bestFit="1" customWidth="1"/>
    <col min="1004" max="1004" width="10" bestFit="1" customWidth="1"/>
    <col min="1005" max="1007" width="7" bestFit="1" customWidth="1"/>
    <col min="1008" max="1008" width="10" bestFit="1" customWidth="1"/>
    <col min="1009" max="1010" width="9" bestFit="1" customWidth="1"/>
    <col min="1011" max="1011" width="7" bestFit="1" customWidth="1"/>
    <col min="1012" max="1012" width="10" bestFit="1" customWidth="1"/>
    <col min="1013" max="1013" width="8" bestFit="1" customWidth="1"/>
    <col min="1014" max="1014" width="9" bestFit="1" customWidth="1"/>
    <col min="1015" max="1015" width="7" bestFit="1" customWidth="1"/>
    <col min="1016" max="1016" width="10" bestFit="1" customWidth="1"/>
    <col min="1017" max="1017" width="7" bestFit="1" customWidth="1"/>
    <col min="1018" max="1018" width="9" bestFit="1" customWidth="1"/>
    <col min="1019" max="1019" width="11" bestFit="1" customWidth="1"/>
    <col min="1020" max="1020" width="7" bestFit="1" customWidth="1"/>
    <col min="1021" max="1021" width="10" bestFit="1" customWidth="1"/>
    <col min="1022" max="1023" width="7" bestFit="1" customWidth="1"/>
    <col min="1024" max="1024" width="9" bestFit="1" customWidth="1"/>
    <col min="1025" max="1028" width="7" bestFit="1" customWidth="1"/>
    <col min="1029" max="1030" width="10" bestFit="1" customWidth="1"/>
    <col min="1031" max="1031" width="9" bestFit="1" customWidth="1"/>
    <col min="1032" max="1032" width="7" bestFit="1" customWidth="1"/>
    <col min="1033" max="1034" width="10" bestFit="1" customWidth="1"/>
    <col min="1035" max="1035" width="7" bestFit="1" customWidth="1"/>
    <col min="1036" max="1036" width="8" bestFit="1" customWidth="1"/>
    <col min="1037" max="1038" width="10" bestFit="1" customWidth="1"/>
    <col min="1039" max="1039" width="7" bestFit="1" customWidth="1"/>
    <col min="1040" max="1040" width="10" bestFit="1" customWidth="1"/>
    <col min="1041" max="1041" width="11" bestFit="1" customWidth="1"/>
    <col min="1042" max="1044" width="7" bestFit="1" customWidth="1"/>
    <col min="1045" max="1045" width="10" bestFit="1" customWidth="1"/>
    <col min="1046" max="1051" width="7" bestFit="1" customWidth="1"/>
    <col min="1052" max="1052" width="10" bestFit="1" customWidth="1"/>
    <col min="1053" max="1053" width="8" bestFit="1" customWidth="1"/>
    <col min="1054" max="1054" width="7" bestFit="1" customWidth="1"/>
    <col min="1055" max="1056" width="10" bestFit="1" customWidth="1"/>
    <col min="1057" max="1057" width="8" bestFit="1" customWidth="1"/>
    <col min="1058" max="1058" width="7" bestFit="1" customWidth="1"/>
    <col min="1059" max="1059" width="10" bestFit="1" customWidth="1"/>
    <col min="1060" max="1060" width="7" bestFit="1" customWidth="1"/>
    <col min="1061" max="1062" width="10" bestFit="1" customWidth="1"/>
    <col min="1063" max="1064" width="7" bestFit="1" customWidth="1"/>
    <col min="1065" max="1065" width="11" bestFit="1" customWidth="1"/>
    <col min="1066" max="1066" width="7" bestFit="1" customWidth="1"/>
    <col min="1067" max="1068" width="8" bestFit="1" customWidth="1"/>
    <col min="1069" max="1069" width="10" bestFit="1" customWidth="1"/>
    <col min="1070" max="1070" width="8" bestFit="1" customWidth="1"/>
    <col min="1071" max="1072" width="7" bestFit="1" customWidth="1"/>
    <col min="1073" max="1073" width="9" bestFit="1" customWidth="1"/>
    <col min="1074" max="1074" width="7" bestFit="1" customWidth="1"/>
    <col min="1075" max="1076" width="11" bestFit="1" customWidth="1"/>
    <col min="1077" max="1079" width="10" bestFit="1" customWidth="1"/>
    <col min="1080" max="1083" width="7" bestFit="1" customWidth="1"/>
    <col min="1084" max="1084" width="11" bestFit="1" customWidth="1"/>
    <col min="1085" max="1085" width="7" bestFit="1" customWidth="1"/>
    <col min="1086" max="1086" width="10" bestFit="1" customWidth="1"/>
    <col min="1087" max="1087" width="8" bestFit="1" customWidth="1"/>
    <col min="1088" max="1088" width="10" bestFit="1" customWidth="1"/>
    <col min="1089" max="1089" width="7" bestFit="1" customWidth="1"/>
    <col min="1090" max="1090" width="10" bestFit="1" customWidth="1"/>
    <col min="1091" max="1091" width="7" bestFit="1" customWidth="1"/>
    <col min="1092" max="1092" width="10" bestFit="1" customWidth="1"/>
    <col min="1093" max="1093" width="7" bestFit="1" customWidth="1"/>
    <col min="1094" max="1094" width="10" bestFit="1" customWidth="1"/>
    <col min="1095" max="1095" width="7" bestFit="1" customWidth="1"/>
    <col min="1096" max="1096" width="10" bestFit="1" customWidth="1"/>
    <col min="1097" max="1099" width="7" bestFit="1" customWidth="1"/>
    <col min="1100" max="1100" width="8" bestFit="1" customWidth="1"/>
    <col min="1101" max="1101" width="10" bestFit="1" customWidth="1"/>
    <col min="1102" max="1102" width="7" bestFit="1" customWidth="1"/>
    <col min="1103" max="1103" width="11" bestFit="1" customWidth="1"/>
    <col min="1104" max="1109" width="7" bestFit="1" customWidth="1"/>
    <col min="1110" max="1110" width="8" bestFit="1" customWidth="1"/>
    <col min="1111" max="1112" width="10" bestFit="1" customWidth="1"/>
    <col min="1113" max="1115" width="7" bestFit="1" customWidth="1"/>
    <col min="1116" max="1116" width="9" bestFit="1" customWidth="1"/>
    <col min="1117" max="1117" width="7" bestFit="1" customWidth="1"/>
    <col min="1118" max="1118" width="10" bestFit="1" customWidth="1"/>
    <col min="1119" max="1123" width="7" bestFit="1" customWidth="1"/>
    <col min="1124" max="1124" width="9" bestFit="1" customWidth="1"/>
    <col min="1125" max="1127" width="7" bestFit="1" customWidth="1"/>
    <col min="1128" max="1128" width="9" bestFit="1" customWidth="1"/>
    <col min="1129" max="1129" width="11" bestFit="1" customWidth="1"/>
    <col min="1130" max="1130" width="7" bestFit="1" customWidth="1"/>
    <col min="1131" max="1131" width="11" bestFit="1" customWidth="1"/>
    <col min="1132" max="1137" width="7" bestFit="1" customWidth="1"/>
    <col min="1138" max="1138" width="10" bestFit="1" customWidth="1"/>
    <col min="1139" max="1143" width="7" bestFit="1" customWidth="1"/>
    <col min="1144" max="1145" width="10" bestFit="1" customWidth="1"/>
    <col min="1146" max="1150" width="7" bestFit="1" customWidth="1"/>
    <col min="1151" max="1151" width="11" bestFit="1" customWidth="1"/>
    <col min="1152" max="1153" width="7" bestFit="1" customWidth="1"/>
    <col min="1154" max="1154" width="8" bestFit="1" customWidth="1"/>
    <col min="1155" max="1155" width="10" bestFit="1" customWidth="1"/>
    <col min="1156" max="1158" width="7" bestFit="1" customWidth="1"/>
    <col min="1159" max="1161" width="10" bestFit="1" customWidth="1"/>
    <col min="1162" max="1162" width="7" bestFit="1" customWidth="1"/>
    <col min="1163" max="1163" width="9" bestFit="1" customWidth="1"/>
    <col min="1164" max="1165" width="10" bestFit="1" customWidth="1"/>
    <col min="1166" max="1171" width="7" bestFit="1" customWidth="1"/>
    <col min="1172" max="1172" width="6" bestFit="1" customWidth="1"/>
    <col min="1173" max="1173" width="10" bestFit="1" customWidth="1"/>
    <col min="1174" max="1174" width="7" bestFit="1" customWidth="1"/>
    <col min="1175" max="1176" width="10" bestFit="1" customWidth="1"/>
    <col min="1177" max="1178" width="7" bestFit="1" customWidth="1"/>
    <col min="1179" max="1179" width="10" bestFit="1" customWidth="1"/>
    <col min="1180" max="1180" width="9" bestFit="1" customWidth="1"/>
    <col min="1181" max="1185" width="7" bestFit="1" customWidth="1"/>
    <col min="1186" max="1186" width="8" bestFit="1" customWidth="1"/>
    <col min="1187" max="1187" width="10" bestFit="1" customWidth="1"/>
    <col min="1188" max="1188" width="7" bestFit="1" customWidth="1"/>
    <col min="1189" max="1189" width="8" bestFit="1" customWidth="1"/>
    <col min="1190" max="1190" width="10" bestFit="1" customWidth="1"/>
    <col min="1191" max="1191" width="9" bestFit="1" customWidth="1"/>
    <col min="1192" max="1193" width="7" bestFit="1" customWidth="1"/>
    <col min="1194" max="1194" width="10" bestFit="1" customWidth="1"/>
    <col min="1195" max="1195" width="7" bestFit="1" customWidth="1"/>
    <col min="1196" max="1196" width="10" bestFit="1" customWidth="1"/>
    <col min="1197" max="1197" width="7" bestFit="1" customWidth="1"/>
    <col min="1198" max="1198" width="9" bestFit="1" customWidth="1"/>
    <col min="1199" max="1199" width="10" bestFit="1" customWidth="1"/>
    <col min="1200" max="1200" width="8" bestFit="1" customWidth="1"/>
    <col min="1201" max="1203" width="7" bestFit="1" customWidth="1"/>
    <col min="1204" max="1205" width="11" bestFit="1" customWidth="1"/>
    <col min="1206" max="1207" width="10" bestFit="1" customWidth="1"/>
    <col min="1208" max="1208" width="7" bestFit="1" customWidth="1"/>
    <col min="1209" max="1209" width="9" bestFit="1" customWidth="1"/>
    <col min="1210" max="1211" width="10" bestFit="1" customWidth="1"/>
    <col min="1212" max="1213" width="7" bestFit="1" customWidth="1"/>
    <col min="1214" max="1214" width="10" bestFit="1" customWidth="1"/>
    <col min="1215" max="1216" width="7" bestFit="1" customWidth="1"/>
    <col min="1217" max="1217" width="10" bestFit="1" customWidth="1"/>
    <col min="1218" max="1218" width="7" bestFit="1" customWidth="1"/>
    <col min="1219" max="1219" width="10" bestFit="1" customWidth="1"/>
    <col min="1220" max="1220" width="11" bestFit="1" customWidth="1"/>
    <col min="1221" max="1221" width="7" bestFit="1" customWidth="1"/>
    <col min="1222" max="1222" width="11" bestFit="1" customWidth="1"/>
    <col min="1223" max="1223" width="7" bestFit="1" customWidth="1"/>
    <col min="1224" max="1224" width="8" bestFit="1" customWidth="1"/>
    <col min="1225" max="1229" width="7" bestFit="1" customWidth="1"/>
    <col min="1230" max="1230" width="6" bestFit="1" customWidth="1"/>
    <col min="1231" max="1231" width="9" bestFit="1" customWidth="1"/>
    <col min="1232" max="1232" width="10" bestFit="1" customWidth="1"/>
    <col min="1233" max="1237" width="7" bestFit="1" customWidth="1"/>
    <col min="1238" max="1238" width="10" bestFit="1" customWidth="1"/>
    <col min="1239" max="1239" width="7" bestFit="1" customWidth="1"/>
    <col min="1240" max="1240" width="9" bestFit="1" customWidth="1"/>
    <col min="1241" max="1241" width="7" bestFit="1" customWidth="1"/>
    <col min="1242" max="1242" width="11" bestFit="1" customWidth="1"/>
    <col min="1243" max="1243" width="7" bestFit="1" customWidth="1"/>
    <col min="1244" max="1244" width="8" bestFit="1" customWidth="1"/>
    <col min="1245" max="1246" width="7" bestFit="1" customWidth="1"/>
    <col min="1247" max="1247" width="8" bestFit="1" customWidth="1"/>
    <col min="1248" max="1249" width="7" bestFit="1" customWidth="1"/>
    <col min="1250" max="1250" width="10" bestFit="1" customWidth="1"/>
    <col min="1251" max="1251" width="8" bestFit="1" customWidth="1"/>
    <col min="1252" max="1252" width="10" bestFit="1" customWidth="1"/>
    <col min="1253" max="1253" width="7" bestFit="1" customWidth="1"/>
    <col min="1254" max="1255" width="10" bestFit="1" customWidth="1"/>
    <col min="1256" max="1256" width="7" bestFit="1" customWidth="1"/>
    <col min="1257" max="1257" width="10" bestFit="1" customWidth="1"/>
    <col min="1258" max="1259" width="7" bestFit="1" customWidth="1"/>
    <col min="1260" max="1260" width="10" bestFit="1" customWidth="1"/>
    <col min="1261" max="1262" width="7" bestFit="1" customWidth="1"/>
    <col min="1263" max="1263" width="9" bestFit="1" customWidth="1"/>
    <col min="1264" max="1264" width="10" bestFit="1" customWidth="1"/>
    <col min="1265" max="1266" width="7" bestFit="1" customWidth="1"/>
    <col min="1267" max="1267" width="10" bestFit="1" customWidth="1"/>
    <col min="1268" max="1271" width="7" bestFit="1" customWidth="1"/>
    <col min="1272" max="1272" width="11" bestFit="1" customWidth="1"/>
    <col min="1273" max="1275" width="9" bestFit="1" customWidth="1"/>
    <col min="1276" max="1276" width="7" bestFit="1" customWidth="1"/>
    <col min="1277" max="1277" width="10" bestFit="1" customWidth="1"/>
    <col min="1278" max="1278" width="11" bestFit="1" customWidth="1"/>
    <col min="1279" max="1280" width="7" bestFit="1" customWidth="1"/>
    <col min="1281" max="1281" width="11" bestFit="1" customWidth="1"/>
    <col min="1282" max="1283" width="7" bestFit="1" customWidth="1"/>
    <col min="1284" max="1285" width="10" bestFit="1" customWidth="1"/>
    <col min="1286" max="1286" width="7" bestFit="1" customWidth="1"/>
    <col min="1287" max="1287" width="10" bestFit="1" customWidth="1"/>
    <col min="1288" max="1288" width="7" bestFit="1" customWidth="1"/>
    <col min="1289" max="1290" width="11" bestFit="1" customWidth="1"/>
    <col min="1291" max="1291" width="7" bestFit="1" customWidth="1"/>
    <col min="1292" max="1292" width="10" bestFit="1" customWidth="1"/>
    <col min="1293" max="1293" width="7" bestFit="1" customWidth="1"/>
    <col min="1294" max="1294" width="10" bestFit="1" customWidth="1"/>
    <col min="1295" max="1296" width="7" bestFit="1" customWidth="1"/>
    <col min="1297" max="1297" width="10" bestFit="1" customWidth="1"/>
    <col min="1298" max="1303" width="7" bestFit="1" customWidth="1"/>
    <col min="1304" max="1304" width="10" bestFit="1" customWidth="1"/>
    <col min="1305" max="1305" width="7" bestFit="1" customWidth="1"/>
    <col min="1306" max="1306" width="11" bestFit="1" customWidth="1"/>
    <col min="1307" max="1309" width="10" bestFit="1" customWidth="1"/>
    <col min="1310" max="1313" width="7" bestFit="1" customWidth="1"/>
    <col min="1314" max="1316" width="10" bestFit="1" customWidth="1"/>
    <col min="1317" max="1317" width="7" bestFit="1" customWidth="1"/>
    <col min="1318" max="1318" width="11" bestFit="1" customWidth="1"/>
    <col min="1319" max="1320" width="10" bestFit="1" customWidth="1"/>
    <col min="1321" max="1325" width="7" bestFit="1" customWidth="1"/>
    <col min="1326" max="1326" width="10" bestFit="1" customWidth="1"/>
    <col min="1327" max="1327" width="6" bestFit="1" customWidth="1"/>
    <col min="1328" max="1332" width="7" bestFit="1" customWidth="1"/>
    <col min="1333" max="1333" width="10" bestFit="1" customWidth="1"/>
    <col min="1334" max="1335" width="7" bestFit="1" customWidth="1"/>
    <col min="1336" max="1336" width="10" bestFit="1" customWidth="1"/>
    <col min="1337" max="1338" width="7" bestFit="1" customWidth="1"/>
    <col min="1339" max="1339" width="11" bestFit="1" customWidth="1"/>
    <col min="1340" max="1341" width="8" bestFit="1" customWidth="1"/>
    <col min="1342" max="1342" width="7" bestFit="1" customWidth="1"/>
    <col min="1343" max="1346" width="10" bestFit="1" customWidth="1"/>
    <col min="1347" max="1347" width="7" bestFit="1" customWidth="1"/>
    <col min="1348" max="1348" width="11" bestFit="1" customWidth="1"/>
    <col min="1349" max="1349" width="7" bestFit="1" customWidth="1"/>
    <col min="1350" max="1350" width="9" bestFit="1" customWidth="1"/>
    <col min="1351" max="1351" width="7" bestFit="1" customWidth="1"/>
    <col min="1352" max="1352" width="9" bestFit="1" customWidth="1"/>
    <col min="1353" max="1353" width="7" bestFit="1" customWidth="1"/>
    <col min="1354" max="1354" width="8" bestFit="1" customWidth="1"/>
    <col min="1355" max="1355" width="7" bestFit="1" customWidth="1"/>
    <col min="1356" max="1356" width="10" bestFit="1" customWidth="1"/>
    <col min="1357" max="1357" width="7" bestFit="1" customWidth="1"/>
    <col min="1358" max="1358" width="10" bestFit="1" customWidth="1"/>
    <col min="1359" max="1363" width="7" bestFit="1" customWidth="1"/>
    <col min="1364" max="1364" width="8" bestFit="1" customWidth="1"/>
    <col min="1365" max="1365" width="7" bestFit="1" customWidth="1"/>
    <col min="1366" max="1366" width="10" bestFit="1" customWidth="1"/>
    <col min="1367" max="1367" width="7" bestFit="1" customWidth="1"/>
    <col min="1368" max="1368" width="8" bestFit="1" customWidth="1"/>
    <col min="1369" max="1371" width="7" bestFit="1" customWidth="1"/>
    <col min="1372" max="1372" width="9" bestFit="1" customWidth="1"/>
    <col min="1373" max="1373" width="7" bestFit="1" customWidth="1"/>
    <col min="1374" max="1374" width="10" bestFit="1" customWidth="1"/>
    <col min="1375" max="1375" width="7" bestFit="1" customWidth="1"/>
    <col min="1376" max="1376" width="10" bestFit="1" customWidth="1"/>
    <col min="1377" max="1378" width="8" bestFit="1" customWidth="1"/>
    <col min="1379" max="1379" width="10" bestFit="1" customWidth="1"/>
    <col min="1380" max="1381" width="7" bestFit="1" customWidth="1"/>
    <col min="1382" max="1382" width="9" bestFit="1" customWidth="1"/>
    <col min="1383" max="1383" width="7" bestFit="1" customWidth="1"/>
    <col min="1384" max="1384" width="10" bestFit="1" customWidth="1"/>
    <col min="1385" max="1385" width="8" bestFit="1" customWidth="1"/>
    <col min="1386" max="1386" width="10" bestFit="1" customWidth="1"/>
    <col min="1387" max="1388" width="7" bestFit="1" customWidth="1"/>
    <col min="1389" max="1389" width="10" bestFit="1" customWidth="1"/>
    <col min="1390" max="1390" width="7" bestFit="1" customWidth="1"/>
    <col min="1391" max="1391" width="10" bestFit="1" customWidth="1"/>
    <col min="1392" max="1392" width="7" bestFit="1" customWidth="1"/>
    <col min="1393" max="1394" width="10" bestFit="1" customWidth="1"/>
    <col min="1395" max="1395" width="7" bestFit="1" customWidth="1"/>
    <col min="1396" max="1396" width="9" bestFit="1" customWidth="1"/>
    <col min="1397" max="1397" width="7" bestFit="1" customWidth="1"/>
    <col min="1398" max="1398" width="10" bestFit="1" customWidth="1"/>
    <col min="1399" max="1405" width="7" bestFit="1" customWidth="1"/>
    <col min="1406" max="1407" width="11" bestFit="1" customWidth="1"/>
    <col min="1408" max="1408" width="10" bestFit="1" customWidth="1"/>
    <col min="1409" max="1411" width="7" bestFit="1" customWidth="1"/>
    <col min="1412" max="1412" width="11" bestFit="1" customWidth="1"/>
    <col min="1413" max="1413" width="7" bestFit="1" customWidth="1"/>
    <col min="1414" max="1414" width="11" bestFit="1" customWidth="1"/>
    <col min="1415" max="1415" width="7" bestFit="1" customWidth="1"/>
    <col min="1416" max="1416" width="10" bestFit="1" customWidth="1"/>
    <col min="1417" max="1417" width="8" bestFit="1" customWidth="1"/>
    <col min="1418" max="1426" width="7" bestFit="1" customWidth="1"/>
    <col min="1427" max="1427" width="9" bestFit="1" customWidth="1"/>
    <col min="1428" max="1428" width="7" bestFit="1" customWidth="1"/>
    <col min="1429" max="1429" width="10" bestFit="1" customWidth="1"/>
    <col min="1430" max="1430" width="7" bestFit="1" customWidth="1"/>
    <col min="1431" max="1433" width="10" bestFit="1" customWidth="1"/>
    <col min="1434" max="1437" width="7" bestFit="1" customWidth="1"/>
    <col min="1438" max="1441" width="11" bestFit="1" customWidth="1"/>
    <col min="1442" max="1442" width="7" bestFit="1" customWidth="1"/>
    <col min="1443" max="1444" width="10" bestFit="1" customWidth="1"/>
    <col min="1445" max="1448" width="7" bestFit="1" customWidth="1"/>
    <col min="1449" max="1449" width="12" bestFit="1" customWidth="1"/>
    <col min="1450" max="1450" width="11" bestFit="1" customWidth="1"/>
    <col min="1451" max="1451" width="10" bestFit="1" customWidth="1"/>
    <col min="1452" max="1456" width="7" bestFit="1" customWidth="1"/>
    <col min="1457" max="1457" width="10" bestFit="1" customWidth="1"/>
    <col min="1458" max="1458" width="8" bestFit="1" customWidth="1"/>
    <col min="1459" max="1459" width="7" bestFit="1" customWidth="1"/>
    <col min="1460" max="1461" width="10" bestFit="1" customWidth="1"/>
    <col min="1462" max="1462" width="11" bestFit="1" customWidth="1"/>
    <col min="1463" max="1463" width="7" bestFit="1" customWidth="1"/>
    <col min="1464" max="1465" width="10" bestFit="1" customWidth="1"/>
    <col min="1466" max="1468" width="7" bestFit="1" customWidth="1"/>
    <col min="1469" max="1469" width="10" bestFit="1" customWidth="1"/>
    <col min="1470" max="1475" width="7" bestFit="1" customWidth="1"/>
    <col min="1476" max="1477" width="10" bestFit="1" customWidth="1"/>
    <col min="1478" max="1478" width="7" bestFit="1" customWidth="1"/>
    <col min="1479" max="1480" width="10" bestFit="1" customWidth="1"/>
    <col min="1481" max="1481" width="7" bestFit="1" customWidth="1"/>
    <col min="1482" max="1482" width="10" bestFit="1" customWidth="1"/>
    <col min="1483" max="1486" width="7" bestFit="1" customWidth="1"/>
    <col min="1487" max="1487" width="11" bestFit="1" customWidth="1"/>
    <col min="1488" max="1488" width="10" bestFit="1" customWidth="1"/>
    <col min="1489" max="1490" width="7" bestFit="1" customWidth="1"/>
    <col min="1491" max="1491" width="8" bestFit="1" customWidth="1"/>
    <col min="1492" max="1492" width="7" bestFit="1" customWidth="1"/>
    <col min="1493" max="1494" width="10" bestFit="1" customWidth="1"/>
    <col min="1495" max="1495" width="7" bestFit="1" customWidth="1"/>
    <col min="1496" max="1497" width="10" bestFit="1" customWidth="1"/>
    <col min="1498" max="1498" width="7" bestFit="1" customWidth="1"/>
    <col min="1499" max="1499" width="10" bestFit="1" customWidth="1"/>
    <col min="1500" max="1500" width="11" bestFit="1" customWidth="1"/>
    <col min="1501" max="1504" width="7" bestFit="1" customWidth="1"/>
    <col min="1505" max="1505" width="8" bestFit="1" customWidth="1"/>
    <col min="1506" max="1509" width="7" bestFit="1" customWidth="1"/>
    <col min="1510" max="1510" width="10" bestFit="1" customWidth="1"/>
    <col min="1511" max="1512" width="7" bestFit="1" customWidth="1"/>
    <col min="1513" max="1515" width="10" bestFit="1" customWidth="1"/>
    <col min="1516" max="1517" width="7" bestFit="1" customWidth="1"/>
    <col min="1518" max="1518" width="8" bestFit="1" customWidth="1"/>
    <col min="1519" max="1519" width="10" bestFit="1" customWidth="1"/>
    <col min="1520" max="1520" width="7" bestFit="1" customWidth="1"/>
    <col min="1521" max="1522" width="10" bestFit="1" customWidth="1"/>
    <col min="1523" max="1526" width="7" bestFit="1" customWidth="1"/>
    <col min="1527" max="1527" width="10" bestFit="1" customWidth="1"/>
    <col min="1528" max="1528" width="9" bestFit="1" customWidth="1"/>
    <col min="1529" max="1530" width="7" bestFit="1" customWidth="1"/>
    <col min="1531" max="1531" width="11" bestFit="1" customWidth="1"/>
    <col min="1532" max="1532" width="7" bestFit="1" customWidth="1"/>
    <col min="1533" max="1533" width="10" bestFit="1" customWidth="1"/>
    <col min="1534" max="1537" width="7" bestFit="1" customWidth="1"/>
    <col min="1538" max="1538" width="8" bestFit="1" customWidth="1"/>
    <col min="1539" max="1539" width="9" bestFit="1" customWidth="1"/>
    <col min="1540" max="1541" width="7" bestFit="1" customWidth="1"/>
    <col min="1542" max="1542" width="8" bestFit="1" customWidth="1"/>
    <col min="1543" max="1543" width="7" bestFit="1" customWidth="1"/>
    <col min="1544" max="1544" width="10" bestFit="1" customWidth="1"/>
    <col min="1545" max="1546" width="7" bestFit="1" customWidth="1"/>
    <col min="1547" max="1547" width="10" bestFit="1" customWidth="1"/>
    <col min="1548" max="1549" width="8" bestFit="1" customWidth="1"/>
    <col min="1550" max="1550" width="7" bestFit="1" customWidth="1"/>
    <col min="1551" max="1551" width="10" bestFit="1" customWidth="1"/>
    <col min="1552" max="1553" width="11" bestFit="1" customWidth="1"/>
    <col min="1554" max="1554" width="9" bestFit="1" customWidth="1"/>
    <col min="1555" max="1557" width="7" bestFit="1" customWidth="1"/>
    <col min="1558" max="1558" width="10" bestFit="1" customWidth="1"/>
    <col min="1559" max="1559" width="7" bestFit="1" customWidth="1"/>
    <col min="1560" max="1560" width="10" bestFit="1" customWidth="1"/>
    <col min="1561" max="1561" width="7" bestFit="1" customWidth="1"/>
    <col min="1562" max="1564" width="10" bestFit="1" customWidth="1"/>
    <col min="1565" max="1565" width="7" bestFit="1" customWidth="1"/>
    <col min="1566" max="1566" width="10" bestFit="1" customWidth="1"/>
    <col min="1567" max="1567" width="8" bestFit="1" customWidth="1"/>
    <col min="1568" max="1570" width="7" bestFit="1" customWidth="1"/>
    <col min="1571" max="1571" width="9" bestFit="1" customWidth="1"/>
    <col min="1572" max="1572" width="7" bestFit="1" customWidth="1"/>
    <col min="1573" max="1573" width="8" bestFit="1" customWidth="1"/>
    <col min="1574" max="1576" width="7" bestFit="1" customWidth="1"/>
    <col min="1577" max="1577" width="10" bestFit="1" customWidth="1"/>
    <col min="1578" max="1579" width="7" bestFit="1" customWidth="1"/>
    <col min="1580" max="1581" width="10" bestFit="1" customWidth="1"/>
    <col min="1582" max="1583" width="7" bestFit="1" customWidth="1"/>
    <col min="1584" max="1584" width="8" bestFit="1" customWidth="1"/>
    <col min="1585" max="1585" width="10" bestFit="1" customWidth="1"/>
    <col min="1586" max="1586" width="7" bestFit="1" customWidth="1"/>
    <col min="1587" max="1587" width="11" bestFit="1" customWidth="1"/>
    <col min="1588" max="1588" width="10" bestFit="1" customWidth="1"/>
    <col min="1589" max="1589" width="9" bestFit="1" customWidth="1"/>
    <col min="1590" max="1590" width="7" bestFit="1" customWidth="1"/>
    <col min="1591" max="1591" width="9" bestFit="1" customWidth="1"/>
    <col min="1592" max="1596" width="7" bestFit="1" customWidth="1"/>
    <col min="1597" max="1597" width="11" bestFit="1" customWidth="1"/>
    <col min="1598" max="1598" width="7" bestFit="1" customWidth="1"/>
    <col min="1599" max="1599" width="8" bestFit="1" customWidth="1"/>
    <col min="1600" max="1601" width="10" bestFit="1" customWidth="1"/>
    <col min="1602" max="1603" width="7" bestFit="1" customWidth="1"/>
    <col min="1604" max="1604" width="10" bestFit="1" customWidth="1"/>
    <col min="1605" max="1606" width="8" bestFit="1" customWidth="1"/>
    <col min="1607" max="1608" width="7" bestFit="1" customWidth="1"/>
    <col min="1609" max="1609" width="9" bestFit="1" customWidth="1"/>
    <col min="1610" max="1610" width="7" bestFit="1" customWidth="1"/>
    <col min="1611" max="1611" width="10" bestFit="1" customWidth="1"/>
    <col min="1612" max="1612" width="9" bestFit="1" customWidth="1"/>
    <col min="1613" max="1613" width="7" bestFit="1" customWidth="1"/>
    <col min="1614" max="1614" width="10" bestFit="1" customWidth="1"/>
    <col min="1615" max="1616" width="9" bestFit="1" customWidth="1"/>
    <col min="1617" max="1619" width="10" bestFit="1" customWidth="1"/>
    <col min="1620" max="1620" width="7" bestFit="1" customWidth="1"/>
    <col min="1621" max="1621" width="10" bestFit="1" customWidth="1"/>
    <col min="1622" max="1622" width="7" bestFit="1" customWidth="1"/>
    <col min="1623" max="1623" width="10" bestFit="1" customWidth="1"/>
    <col min="1624" max="1624" width="8" bestFit="1" customWidth="1"/>
    <col min="1625" max="1625" width="7" bestFit="1" customWidth="1"/>
    <col min="1626" max="1626" width="8" bestFit="1" customWidth="1"/>
    <col min="1627" max="1627" width="7" bestFit="1" customWidth="1"/>
    <col min="1628" max="1628" width="8" bestFit="1" customWidth="1"/>
    <col min="1629" max="1629" width="7" bestFit="1" customWidth="1"/>
    <col min="1630" max="1630" width="10" bestFit="1" customWidth="1"/>
    <col min="1631" max="1632" width="7" bestFit="1" customWidth="1"/>
    <col min="1633" max="1633" width="10" bestFit="1" customWidth="1"/>
    <col min="1634" max="1634" width="8" bestFit="1" customWidth="1"/>
    <col min="1635" max="1635" width="10" bestFit="1" customWidth="1"/>
    <col min="1636" max="1636" width="6" bestFit="1" customWidth="1"/>
    <col min="1637" max="1637" width="10" bestFit="1" customWidth="1"/>
    <col min="1638" max="1639" width="7" bestFit="1" customWidth="1"/>
    <col min="1640" max="1640" width="10" bestFit="1" customWidth="1"/>
    <col min="1641" max="1641" width="7" bestFit="1" customWidth="1"/>
    <col min="1642" max="1642" width="9" bestFit="1" customWidth="1"/>
    <col min="1643" max="1643" width="8" bestFit="1" customWidth="1"/>
    <col min="1644" max="1644" width="9" bestFit="1" customWidth="1"/>
    <col min="1645" max="1646" width="7" bestFit="1" customWidth="1"/>
    <col min="1647" max="1647" width="9" bestFit="1" customWidth="1"/>
    <col min="1648" max="1648" width="10" bestFit="1" customWidth="1"/>
    <col min="1649" max="1649" width="7" bestFit="1" customWidth="1"/>
    <col min="1650" max="1650" width="10" bestFit="1" customWidth="1"/>
    <col min="1651" max="1653" width="7" bestFit="1" customWidth="1"/>
    <col min="1654" max="1655" width="10" bestFit="1" customWidth="1"/>
    <col min="1656" max="1656" width="7" bestFit="1" customWidth="1"/>
    <col min="1657" max="1659" width="10" bestFit="1" customWidth="1"/>
    <col min="1660" max="1664" width="7" bestFit="1" customWidth="1"/>
    <col min="1665" max="1665" width="10" bestFit="1" customWidth="1"/>
    <col min="1666" max="1668" width="7" bestFit="1" customWidth="1"/>
    <col min="1669" max="1670" width="9" bestFit="1" customWidth="1"/>
    <col min="1671" max="1673" width="7" bestFit="1" customWidth="1"/>
    <col min="1674" max="1675" width="10" bestFit="1" customWidth="1"/>
    <col min="1676" max="1676" width="9" bestFit="1" customWidth="1"/>
    <col min="1677" max="1677" width="7" bestFit="1" customWidth="1"/>
    <col min="1678" max="1678" width="10" bestFit="1" customWidth="1"/>
    <col min="1679" max="1679" width="7" bestFit="1" customWidth="1"/>
    <col min="1680" max="1680" width="11" bestFit="1" customWidth="1"/>
    <col min="1681" max="1681" width="10" bestFit="1" customWidth="1"/>
    <col min="1682" max="1682" width="8" bestFit="1" customWidth="1"/>
    <col min="1683" max="1683" width="6" bestFit="1" customWidth="1"/>
    <col min="1684" max="1685" width="7" bestFit="1" customWidth="1"/>
    <col min="1686" max="1686" width="10" bestFit="1" customWidth="1"/>
    <col min="1687" max="1687" width="11" bestFit="1" customWidth="1"/>
    <col min="1688" max="1688" width="8" bestFit="1" customWidth="1"/>
    <col min="1689" max="1689" width="10" bestFit="1" customWidth="1"/>
    <col min="1690" max="1690" width="9" bestFit="1" customWidth="1"/>
    <col min="1691" max="1692" width="7" bestFit="1" customWidth="1"/>
    <col min="1693" max="1694" width="10" bestFit="1" customWidth="1"/>
    <col min="1695" max="1698" width="7" bestFit="1" customWidth="1"/>
    <col min="1699" max="1699" width="10" bestFit="1" customWidth="1"/>
    <col min="1700" max="1700" width="7" bestFit="1" customWidth="1"/>
    <col min="1701" max="1701" width="9" bestFit="1" customWidth="1"/>
    <col min="1702" max="1703" width="7" bestFit="1" customWidth="1"/>
    <col min="1704" max="1704" width="10" bestFit="1" customWidth="1"/>
    <col min="1705" max="1705" width="9" bestFit="1" customWidth="1"/>
    <col min="1706" max="1706" width="7" bestFit="1" customWidth="1"/>
    <col min="1707" max="1707" width="10" bestFit="1" customWidth="1"/>
    <col min="1708" max="1711" width="7" bestFit="1" customWidth="1"/>
    <col min="1712" max="1712" width="6" bestFit="1" customWidth="1"/>
    <col min="1713" max="1713" width="7" bestFit="1" customWidth="1"/>
    <col min="1714" max="1714" width="6" bestFit="1" customWidth="1"/>
    <col min="1715" max="1718" width="10" bestFit="1" customWidth="1"/>
    <col min="1719" max="1720" width="7" bestFit="1" customWidth="1"/>
    <col min="1721" max="1721" width="10" bestFit="1" customWidth="1"/>
    <col min="1722" max="1722" width="8" bestFit="1" customWidth="1"/>
    <col min="1723" max="1726" width="7" bestFit="1" customWidth="1"/>
    <col min="1727" max="1728" width="9" bestFit="1" customWidth="1"/>
    <col min="1729" max="1731" width="7" bestFit="1" customWidth="1"/>
    <col min="1732" max="1732" width="11" bestFit="1" customWidth="1"/>
    <col min="1733" max="1733" width="10" bestFit="1" customWidth="1"/>
    <col min="1734" max="1735" width="7" bestFit="1" customWidth="1"/>
    <col min="1736" max="1737" width="10" bestFit="1" customWidth="1"/>
    <col min="1738" max="1739" width="9" bestFit="1" customWidth="1"/>
    <col min="1740" max="1741" width="7" bestFit="1" customWidth="1"/>
    <col min="1742" max="1742" width="10" bestFit="1" customWidth="1"/>
    <col min="1743" max="1743" width="6" bestFit="1" customWidth="1"/>
    <col min="1744" max="1744" width="10" bestFit="1" customWidth="1"/>
    <col min="1745" max="1745" width="7" bestFit="1" customWidth="1"/>
    <col min="1746" max="1747" width="10" bestFit="1" customWidth="1"/>
    <col min="1748" max="1751" width="7" bestFit="1" customWidth="1"/>
    <col min="1752" max="1752" width="11" bestFit="1" customWidth="1"/>
    <col min="1753" max="1753" width="10" bestFit="1" customWidth="1"/>
    <col min="1754" max="1754" width="7" bestFit="1" customWidth="1"/>
    <col min="1755" max="1755" width="8" bestFit="1" customWidth="1"/>
    <col min="1756" max="1756" width="10" bestFit="1" customWidth="1"/>
    <col min="1757" max="1757" width="7" bestFit="1" customWidth="1"/>
    <col min="1758" max="1759" width="9" bestFit="1" customWidth="1"/>
    <col min="1760" max="1760" width="8" bestFit="1" customWidth="1"/>
    <col min="1761" max="1761" width="10" bestFit="1" customWidth="1"/>
    <col min="1762" max="1762" width="7" bestFit="1" customWidth="1"/>
    <col min="1763" max="1763" width="10" bestFit="1" customWidth="1"/>
    <col min="1764" max="1765" width="7" bestFit="1" customWidth="1"/>
    <col min="1766" max="1766" width="11" bestFit="1" customWidth="1"/>
    <col min="1767" max="1767" width="9" bestFit="1" customWidth="1"/>
    <col min="1768" max="1769" width="7" bestFit="1" customWidth="1"/>
    <col min="1770" max="1770" width="10" bestFit="1" customWidth="1"/>
    <col min="1771" max="1771" width="9" bestFit="1" customWidth="1"/>
    <col min="1772" max="1772" width="7" bestFit="1" customWidth="1"/>
    <col min="1773" max="1773" width="10" bestFit="1" customWidth="1"/>
    <col min="1774" max="1774" width="7" bestFit="1" customWidth="1"/>
    <col min="1775" max="1777" width="10" bestFit="1" customWidth="1"/>
    <col min="1778" max="1779" width="7" bestFit="1" customWidth="1"/>
    <col min="1780" max="1780" width="11" bestFit="1" customWidth="1"/>
    <col min="1781" max="1784" width="7" bestFit="1" customWidth="1"/>
    <col min="1785" max="1785" width="11" bestFit="1" customWidth="1"/>
    <col min="1786" max="1788" width="7" bestFit="1" customWidth="1"/>
    <col min="1789" max="1789" width="10" bestFit="1" customWidth="1"/>
    <col min="1790" max="1793" width="7" bestFit="1" customWidth="1"/>
    <col min="1794" max="1794" width="10" bestFit="1" customWidth="1"/>
    <col min="1795" max="1795" width="7" bestFit="1" customWidth="1"/>
    <col min="1796" max="1796" width="9" bestFit="1" customWidth="1"/>
    <col min="1797" max="1797" width="7" bestFit="1" customWidth="1"/>
    <col min="1798" max="1798" width="10" bestFit="1" customWidth="1"/>
    <col min="1799" max="1799" width="9" bestFit="1" customWidth="1"/>
    <col min="1800" max="1802" width="7" bestFit="1" customWidth="1"/>
    <col min="1803" max="1803" width="9" bestFit="1" customWidth="1"/>
    <col min="1804" max="1804" width="10" bestFit="1" customWidth="1"/>
    <col min="1805" max="1805" width="8" bestFit="1" customWidth="1"/>
    <col min="1806" max="1807" width="7" bestFit="1" customWidth="1"/>
    <col min="1808" max="1808" width="11" bestFit="1" customWidth="1"/>
    <col min="1809" max="1809" width="6" bestFit="1" customWidth="1"/>
    <col min="1810" max="1810" width="7" bestFit="1" customWidth="1"/>
    <col min="1811" max="1811" width="11" bestFit="1" customWidth="1"/>
    <col min="1812" max="1812" width="7" bestFit="1" customWidth="1"/>
    <col min="1813" max="1814" width="10" bestFit="1" customWidth="1"/>
    <col min="1815" max="1819" width="7" bestFit="1" customWidth="1"/>
    <col min="1820" max="1820" width="11" bestFit="1" customWidth="1"/>
    <col min="1821" max="1821" width="7" bestFit="1" customWidth="1"/>
    <col min="1822" max="1822" width="8" bestFit="1" customWidth="1"/>
    <col min="1823" max="1823" width="10" bestFit="1" customWidth="1"/>
    <col min="1824" max="1824" width="7" bestFit="1" customWidth="1"/>
    <col min="1825" max="1825" width="11" bestFit="1" customWidth="1"/>
    <col min="1826" max="1829" width="7" bestFit="1" customWidth="1"/>
    <col min="1830" max="1830" width="10" bestFit="1" customWidth="1"/>
    <col min="1831" max="1831" width="8" bestFit="1" customWidth="1"/>
    <col min="1832" max="1833" width="7" bestFit="1" customWidth="1"/>
    <col min="1834" max="1834" width="10" bestFit="1" customWidth="1"/>
    <col min="1835" max="1835" width="9" bestFit="1" customWidth="1"/>
    <col min="1836" max="1836" width="7" bestFit="1" customWidth="1"/>
    <col min="1837" max="1837" width="10" bestFit="1" customWidth="1"/>
    <col min="1838" max="1838" width="9" bestFit="1" customWidth="1"/>
    <col min="1839" max="1839" width="7" bestFit="1" customWidth="1"/>
    <col min="1840" max="1841" width="10" bestFit="1" customWidth="1"/>
    <col min="1842" max="1844" width="7" bestFit="1" customWidth="1"/>
    <col min="1845" max="1845" width="11" bestFit="1" customWidth="1"/>
    <col min="1846" max="1848" width="7" bestFit="1" customWidth="1"/>
    <col min="1849" max="1849" width="10" bestFit="1" customWidth="1"/>
    <col min="1850" max="1853" width="7" bestFit="1" customWidth="1"/>
    <col min="1854" max="1854" width="8" bestFit="1" customWidth="1"/>
    <col min="1855" max="1855" width="7" bestFit="1" customWidth="1"/>
    <col min="1856" max="1856" width="8" bestFit="1" customWidth="1"/>
    <col min="1857" max="1857" width="6" bestFit="1" customWidth="1"/>
    <col min="1858" max="1860" width="7" bestFit="1" customWidth="1"/>
    <col min="1861" max="1862" width="10" bestFit="1" customWidth="1"/>
    <col min="1863" max="1865" width="7" bestFit="1" customWidth="1"/>
    <col min="1866" max="1867" width="10" bestFit="1" customWidth="1"/>
    <col min="1868" max="1871" width="7" bestFit="1" customWidth="1"/>
    <col min="1872" max="1872" width="8" bestFit="1" customWidth="1"/>
    <col min="1873" max="1873" width="10" bestFit="1" customWidth="1"/>
    <col min="1874" max="1874" width="7" bestFit="1" customWidth="1"/>
    <col min="1875" max="1875" width="11" bestFit="1" customWidth="1"/>
    <col min="1876" max="1883" width="7" bestFit="1" customWidth="1"/>
    <col min="1884" max="1884" width="10" bestFit="1" customWidth="1"/>
    <col min="1885" max="1887" width="7" bestFit="1" customWidth="1"/>
    <col min="1888" max="1888" width="11" bestFit="1" customWidth="1"/>
    <col min="1889" max="1890" width="7" bestFit="1" customWidth="1"/>
    <col min="1891" max="1891" width="11" bestFit="1" customWidth="1"/>
    <col min="1892" max="1892" width="6" bestFit="1" customWidth="1"/>
    <col min="1893" max="1893" width="7" bestFit="1" customWidth="1"/>
    <col min="1894" max="1894" width="10" bestFit="1" customWidth="1"/>
    <col min="1895" max="1895" width="7" bestFit="1" customWidth="1"/>
    <col min="1896" max="1896" width="10" bestFit="1" customWidth="1"/>
    <col min="1897" max="1897" width="7" bestFit="1" customWidth="1"/>
    <col min="1898" max="1898" width="10" bestFit="1" customWidth="1"/>
    <col min="1899" max="1899" width="7" bestFit="1" customWidth="1"/>
    <col min="1900" max="1900" width="10" bestFit="1" customWidth="1"/>
    <col min="1901" max="1901" width="7" bestFit="1" customWidth="1"/>
    <col min="1902" max="1903" width="9" bestFit="1" customWidth="1"/>
    <col min="1904" max="1904" width="7" bestFit="1" customWidth="1"/>
    <col min="1905" max="1905" width="9" bestFit="1" customWidth="1"/>
    <col min="1906" max="1906" width="10" bestFit="1" customWidth="1"/>
    <col min="1907" max="1908" width="7" bestFit="1" customWidth="1"/>
    <col min="1909" max="1909" width="9" bestFit="1" customWidth="1"/>
    <col min="1910" max="1910" width="10" bestFit="1" customWidth="1"/>
    <col min="1911" max="1911" width="7" bestFit="1" customWidth="1"/>
    <col min="1912" max="1912" width="10" bestFit="1" customWidth="1"/>
    <col min="1913" max="1914" width="7" bestFit="1" customWidth="1"/>
    <col min="1915" max="1915" width="6" bestFit="1" customWidth="1"/>
    <col min="1916" max="1916" width="10" bestFit="1" customWidth="1"/>
    <col min="1917" max="1918" width="7" bestFit="1" customWidth="1"/>
    <col min="1919" max="1919" width="10" bestFit="1" customWidth="1"/>
    <col min="1920" max="1920" width="7" bestFit="1" customWidth="1"/>
    <col min="1921" max="1921" width="10" bestFit="1" customWidth="1"/>
    <col min="1922" max="1922" width="7" bestFit="1" customWidth="1"/>
    <col min="1923" max="1923" width="10" bestFit="1" customWidth="1"/>
    <col min="1924" max="1926" width="7" bestFit="1" customWidth="1"/>
    <col min="1927" max="1927" width="10" bestFit="1" customWidth="1"/>
    <col min="1928" max="1928" width="8" bestFit="1" customWidth="1"/>
    <col min="1929" max="1929" width="11" bestFit="1" customWidth="1"/>
    <col min="1930" max="1930" width="7" bestFit="1" customWidth="1"/>
    <col min="1931" max="1931" width="8" bestFit="1" customWidth="1"/>
    <col min="1932" max="1938" width="7" bestFit="1" customWidth="1"/>
    <col min="1939" max="1939" width="10" bestFit="1" customWidth="1"/>
    <col min="1940" max="1940" width="7" bestFit="1" customWidth="1"/>
    <col min="1941" max="1941" width="9" bestFit="1" customWidth="1"/>
    <col min="1942" max="1942" width="7" bestFit="1" customWidth="1"/>
    <col min="1943" max="1943" width="8" bestFit="1" customWidth="1"/>
    <col min="1944" max="1944" width="9" bestFit="1" customWidth="1"/>
    <col min="1945" max="1945" width="10" bestFit="1" customWidth="1"/>
    <col min="1946" max="1947" width="7" bestFit="1" customWidth="1"/>
    <col min="1948" max="1948" width="8" bestFit="1" customWidth="1"/>
    <col min="1949" max="1950" width="7" bestFit="1" customWidth="1"/>
    <col min="1951" max="1951" width="10" bestFit="1" customWidth="1"/>
    <col min="1952" max="1952" width="9" bestFit="1" customWidth="1"/>
    <col min="1953" max="1953" width="7" bestFit="1" customWidth="1"/>
    <col min="1954" max="1954" width="8" bestFit="1" customWidth="1"/>
    <col min="1955" max="1955" width="10" bestFit="1" customWidth="1"/>
    <col min="1956" max="1956" width="8" bestFit="1" customWidth="1"/>
    <col min="1957" max="1957" width="7" bestFit="1" customWidth="1"/>
    <col min="1958" max="1958" width="8" bestFit="1" customWidth="1"/>
    <col min="1959" max="1960" width="10" bestFit="1" customWidth="1"/>
    <col min="1961" max="1962" width="7" bestFit="1" customWidth="1"/>
    <col min="1963" max="1963" width="11" bestFit="1" customWidth="1"/>
    <col min="1964" max="1964" width="8" bestFit="1" customWidth="1"/>
    <col min="1965" max="1965" width="11" bestFit="1" customWidth="1"/>
    <col min="1966" max="1968" width="7" bestFit="1" customWidth="1"/>
    <col min="1969" max="1969" width="9" bestFit="1" customWidth="1"/>
    <col min="1970" max="1970" width="7" bestFit="1" customWidth="1"/>
    <col min="1971" max="1971" width="6" bestFit="1" customWidth="1"/>
    <col min="1972" max="1973" width="7" bestFit="1" customWidth="1"/>
    <col min="1974" max="1974" width="10" bestFit="1" customWidth="1"/>
    <col min="1975" max="1975" width="9" bestFit="1" customWidth="1"/>
    <col min="1976" max="1977" width="7" bestFit="1" customWidth="1"/>
    <col min="1978" max="1979" width="9" bestFit="1" customWidth="1"/>
    <col min="1980" max="1980" width="10" bestFit="1" customWidth="1"/>
    <col min="1981" max="1982" width="7" bestFit="1" customWidth="1"/>
    <col min="1983" max="1983" width="8" bestFit="1" customWidth="1"/>
    <col min="1984" max="1986" width="7" bestFit="1" customWidth="1"/>
    <col min="1987" max="1987" width="6" bestFit="1" customWidth="1"/>
    <col min="1988" max="1989" width="10" bestFit="1" customWidth="1"/>
    <col min="1990" max="1991" width="7" bestFit="1" customWidth="1"/>
    <col min="1992" max="1992" width="10" bestFit="1" customWidth="1"/>
    <col min="1993" max="1997" width="7" bestFit="1" customWidth="1"/>
    <col min="1998" max="1998" width="11" bestFit="1" customWidth="1"/>
    <col min="1999" max="2000" width="7" bestFit="1" customWidth="1"/>
    <col min="2001" max="2001" width="10" bestFit="1" customWidth="1"/>
    <col min="2002" max="2003" width="9" bestFit="1" customWidth="1"/>
    <col min="2004" max="2005" width="7" bestFit="1" customWidth="1"/>
    <col min="2006" max="2006" width="9" bestFit="1" customWidth="1"/>
    <col min="2007" max="2007" width="8" bestFit="1" customWidth="1"/>
    <col min="2008" max="2008" width="7" bestFit="1" customWidth="1"/>
    <col min="2009" max="2009" width="10" bestFit="1" customWidth="1"/>
    <col min="2010" max="2010" width="7" bestFit="1" customWidth="1"/>
    <col min="2011" max="2011" width="9" bestFit="1" customWidth="1"/>
    <col min="2012" max="2012" width="7" bestFit="1" customWidth="1"/>
    <col min="2013" max="2013" width="10" bestFit="1" customWidth="1"/>
    <col min="2014" max="2014" width="7" bestFit="1" customWidth="1"/>
    <col min="2015" max="2016" width="8" bestFit="1" customWidth="1"/>
    <col min="2017" max="2017" width="7" bestFit="1" customWidth="1"/>
    <col min="2018" max="2018" width="10" bestFit="1" customWidth="1"/>
    <col min="2019" max="2019" width="8" bestFit="1" customWidth="1"/>
    <col min="2020" max="2020" width="10" bestFit="1" customWidth="1"/>
    <col min="2021" max="2023" width="7" bestFit="1" customWidth="1"/>
    <col min="2024" max="2024" width="8" bestFit="1" customWidth="1"/>
    <col min="2025" max="2025" width="10" bestFit="1" customWidth="1"/>
    <col min="2026" max="2027" width="7" bestFit="1" customWidth="1"/>
    <col min="2028" max="2028" width="10" bestFit="1" customWidth="1"/>
    <col min="2029" max="2029" width="7" bestFit="1" customWidth="1"/>
    <col min="2030" max="2030" width="10" bestFit="1" customWidth="1"/>
    <col min="2031" max="2031" width="7" bestFit="1" customWidth="1"/>
    <col min="2032" max="2032" width="9" bestFit="1" customWidth="1"/>
    <col min="2033" max="2033" width="7" bestFit="1" customWidth="1"/>
    <col min="2034" max="2034" width="10" bestFit="1" customWidth="1"/>
    <col min="2035" max="2035" width="11" bestFit="1" customWidth="1"/>
    <col min="2036" max="2036" width="7" bestFit="1" customWidth="1"/>
    <col min="2037" max="2037" width="6" bestFit="1" customWidth="1"/>
    <col min="2038" max="2038" width="7" bestFit="1" customWidth="1"/>
    <col min="2039" max="2040" width="10" bestFit="1" customWidth="1"/>
    <col min="2041" max="2041" width="7" bestFit="1" customWidth="1"/>
    <col min="2042" max="2042" width="8" bestFit="1" customWidth="1"/>
    <col min="2043" max="2045" width="10" bestFit="1" customWidth="1"/>
    <col min="2046" max="2046" width="7" bestFit="1" customWidth="1"/>
    <col min="2047" max="2047" width="10" bestFit="1" customWidth="1"/>
    <col min="2048" max="2049" width="7" bestFit="1" customWidth="1"/>
    <col min="2050" max="2050" width="10" bestFit="1" customWidth="1"/>
    <col min="2051" max="2052" width="7" bestFit="1" customWidth="1"/>
    <col min="2053" max="2053" width="9" bestFit="1" customWidth="1"/>
    <col min="2054" max="2054" width="11" bestFit="1" customWidth="1"/>
    <col min="2055" max="2060" width="7" bestFit="1" customWidth="1"/>
    <col min="2061" max="2061" width="10" bestFit="1" customWidth="1"/>
    <col min="2062" max="2067" width="7" bestFit="1" customWidth="1"/>
    <col min="2068" max="2068" width="8" bestFit="1" customWidth="1"/>
    <col min="2069" max="2069" width="7" bestFit="1" customWidth="1"/>
    <col min="2070" max="2070" width="11" bestFit="1" customWidth="1"/>
    <col min="2071" max="2071" width="8" bestFit="1" customWidth="1"/>
    <col min="2072" max="2073" width="7" bestFit="1" customWidth="1"/>
    <col min="2074" max="2074" width="9" bestFit="1" customWidth="1"/>
    <col min="2075" max="2075" width="7" bestFit="1" customWidth="1"/>
    <col min="2076" max="2076" width="8" bestFit="1" customWidth="1"/>
    <col min="2077" max="2077" width="7" bestFit="1" customWidth="1"/>
    <col min="2078" max="2078" width="10" bestFit="1" customWidth="1"/>
    <col min="2079" max="2079" width="7" bestFit="1" customWidth="1"/>
    <col min="2080" max="2081" width="10" bestFit="1" customWidth="1"/>
    <col min="2082" max="2082" width="7" bestFit="1" customWidth="1"/>
    <col min="2083" max="2085" width="10" bestFit="1" customWidth="1"/>
    <col min="2086" max="2086" width="7" bestFit="1" customWidth="1"/>
    <col min="2087" max="2087" width="8" bestFit="1" customWidth="1"/>
    <col min="2088" max="2089" width="7" bestFit="1" customWidth="1"/>
    <col min="2090" max="2090" width="8" bestFit="1" customWidth="1"/>
    <col min="2091" max="2092" width="7" bestFit="1" customWidth="1"/>
    <col min="2093" max="2094" width="9" bestFit="1" customWidth="1"/>
    <col min="2095" max="2095" width="7" bestFit="1" customWidth="1"/>
    <col min="2096" max="2096" width="10" bestFit="1" customWidth="1"/>
    <col min="2097" max="2097" width="7" bestFit="1" customWidth="1"/>
    <col min="2098" max="2098" width="8" bestFit="1" customWidth="1"/>
    <col min="2099" max="2099" width="7" bestFit="1" customWidth="1"/>
    <col min="2100" max="2100" width="8" bestFit="1" customWidth="1"/>
    <col min="2101" max="2102" width="7" bestFit="1" customWidth="1"/>
    <col min="2103" max="2103" width="10" bestFit="1" customWidth="1"/>
    <col min="2104" max="2105" width="7" bestFit="1" customWidth="1"/>
    <col min="2106" max="2106" width="8" bestFit="1" customWidth="1"/>
    <col min="2107" max="2111" width="7" bestFit="1" customWidth="1"/>
    <col min="2112" max="2112" width="8" bestFit="1" customWidth="1"/>
    <col min="2113" max="2113" width="10" bestFit="1" customWidth="1"/>
    <col min="2114" max="2117" width="7" bestFit="1" customWidth="1"/>
    <col min="2118" max="2118" width="8" bestFit="1" customWidth="1"/>
    <col min="2119" max="2122" width="7" bestFit="1" customWidth="1"/>
    <col min="2123" max="2123" width="8" bestFit="1" customWidth="1"/>
    <col min="2124" max="2127" width="10" bestFit="1" customWidth="1"/>
    <col min="2128" max="2128" width="8" bestFit="1" customWidth="1"/>
    <col min="2129" max="2129" width="11" bestFit="1" customWidth="1"/>
    <col min="2130" max="2131" width="7" bestFit="1" customWidth="1"/>
    <col min="2132" max="2132" width="9" bestFit="1" customWidth="1"/>
    <col min="2133" max="2133" width="10" bestFit="1" customWidth="1"/>
    <col min="2134" max="2137" width="7" bestFit="1" customWidth="1"/>
    <col min="2138" max="2138" width="8" bestFit="1" customWidth="1"/>
    <col min="2139" max="2139" width="10" bestFit="1" customWidth="1"/>
    <col min="2140" max="2140" width="8" bestFit="1" customWidth="1"/>
    <col min="2141" max="2142" width="7" bestFit="1" customWidth="1"/>
    <col min="2143" max="2144" width="9" bestFit="1" customWidth="1"/>
    <col min="2145" max="2146" width="7" bestFit="1" customWidth="1"/>
    <col min="2147" max="2147" width="11" bestFit="1" customWidth="1"/>
    <col min="2148" max="2148" width="7" bestFit="1" customWidth="1"/>
    <col min="2149" max="2149" width="8" bestFit="1" customWidth="1"/>
    <col min="2150" max="2150" width="7" bestFit="1" customWidth="1"/>
    <col min="2151" max="2151" width="9" bestFit="1" customWidth="1"/>
    <col min="2152" max="2153" width="7" bestFit="1" customWidth="1"/>
    <col min="2154" max="2154" width="10" bestFit="1" customWidth="1"/>
    <col min="2155" max="2155" width="8" bestFit="1" customWidth="1"/>
    <col min="2156" max="2157" width="7" bestFit="1" customWidth="1"/>
    <col min="2158" max="2159" width="11" bestFit="1" customWidth="1"/>
    <col min="2160" max="2166" width="7" bestFit="1" customWidth="1"/>
    <col min="2167" max="2167" width="9" bestFit="1" customWidth="1"/>
    <col min="2168" max="2168" width="10" bestFit="1" customWidth="1"/>
    <col min="2169" max="2169" width="11" bestFit="1" customWidth="1"/>
    <col min="2170" max="2170" width="6" bestFit="1" customWidth="1"/>
    <col min="2171" max="2171" width="7" bestFit="1" customWidth="1"/>
    <col min="2172" max="2172" width="8" bestFit="1" customWidth="1"/>
    <col min="2173" max="2174" width="7" bestFit="1" customWidth="1"/>
    <col min="2175" max="2175" width="8" bestFit="1" customWidth="1"/>
    <col min="2176" max="2178" width="7" bestFit="1" customWidth="1"/>
    <col min="2179" max="2179" width="11" bestFit="1" customWidth="1"/>
    <col min="2180" max="2180" width="10" bestFit="1" customWidth="1"/>
    <col min="2181" max="2181" width="6" bestFit="1" customWidth="1"/>
    <col min="2182" max="2182" width="10" bestFit="1" customWidth="1"/>
    <col min="2183" max="2183" width="7" bestFit="1" customWidth="1"/>
    <col min="2184" max="2184" width="5" bestFit="1" customWidth="1"/>
    <col min="2185" max="2185" width="10" bestFit="1" customWidth="1"/>
    <col min="2186" max="2190" width="7" bestFit="1" customWidth="1"/>
    <col min="2191" max="2191" width="11" bestFit="1" customWidth="1"/>
    <col min="2192" max="2193" width="10" bestFit="1" customWidth="1"/>
    <col min="2194" max="2194" width="7" bestFit="1" customWidth="1"/>
    <col min="2195" max="2195" width="10" bestFit="1" customWidth="1"/>
    <col min="2196" max="2196" width="8" bestFit="1" customWidth="1"/>
    <col min="2197" max="2197" width="10" bestFit="1" customWidth="1"/>
    <col min="2198" max="2200" width="7" bestFit="1" customWidth="1"/>
    <col min="2201" max="2201" width="9" bestFit="1" customWidth="1"/>
    <col min="2202" max="2202" width="7" bestFit="1" customWidth="1"/>
    <col min="2203" max="2203" width="10" bestFit="1" customWidth="1"/>
    <col min="2204" max="2204" width="7" bestFit="1" customWidth="1"/>
    <col min="2205" max="2206" width="10" bestFit="1" customWidth="1"/>
    <col min="2207" max="2208" width="7" bestFit="1" customWidth="1"/>
    <col min="2209" max="2209" width="10" bestFit="1" customWidth="1"/>
    <col min="2210" max="2210" width="6" bestFit="1" customWidth="1"/>
    <col min="2211" max="2211" width="11" bestFit="1" customWidth="1"/>
    <col min="2212" max="2212" width="10" bestFit="1" customWidth="1"/>
    <col min="2213" max="2213" width="6" bestFit="1" customWidth="1"/>
    <col min="2214" max="2214" width="7" bestFit="1" customWidth="1"/>
    <col min="2215" max="2215" width="8" bestFit="1" customWidth="1"/>
    <col min="2216" max="2216" width="10" bestFit="1" customWidth="1"/>
    <col min="2217" max="2217" width="11" bestFit="1" customWidth="1"/>
    <col min="2218" max="2218" width="7" bestFit="1" customWidth="1"/>
    <col min="2219" max="2219" width="10" bestFit="1" customWidth="1"/>
    <col min="2220" max="2220" width="8" bestFit="1" customWidth="1"/>
    <col min="2221" max="2223" width="7" bestFit="1" customWidth="1"/>
    <col min="2224" max="2224" width="8" bestFit="1" customWidth="1"/>
    <col min="2225" max="2225" width="10" bestFit="1" customWidth="1"/>
    <col min="2226" max="2226" width="8" bestFit="1" customWidth="1"/>
    <col min="2227" max="2228" width="7" bestFit="1" customWidth="1"/>
    <col min="2229" max="2229" width="8" bestFit="1" customWidth="1"/>
    <col min="2230" max="2230" width="7" bestFit="1" customWidth="1"/>
    <col min="2231" max="2231" width="9" bestFit="1" customWidth="1"/>
    <col min="2232" max="2232" width="7" bestFit="1" customWidth="1"/>
    <col min="2233" max="2233" width="10" bestFit="1" customWidth="1"/>
    <col min="2234" max="2235" width="7" bestFit="1" customWidth="1"/>
    <col min="2236" max="2236" width="6" bestFit="1" customWidth="1"/>
    <col min="2237" max="2238" width="7" bestFit="1" customWidth="1"/>
    <col min="2239" max="2239" width="9" bestFit="1" customWidth="1"/>
    <col min="2240" max="2241" width="8" bestFit="1" customWidth="1"/>
    <col min="2242" max="2242" width="7" bestFit="1" customWidth="1"/>
    <col min="2243" max="2243" width="10" bestFit="1" customWidth="1"/>
    <col min="2244" max="2244" width="7" bestFit="1" customWidth="1"/>
    <col min="2245" max="2245" width="8" bestFit="1" customWidth="1"/>
    <col min="2246" max="2247" width="7" bestFit="1" customWidth="1"/>
    <col min="2248" max="2248" width="11" bestFit="1" customWidth="1"/>
    <col min="2249" max="2249" width="7" bestFit="1" customWidth="1"/>
    <col min="2250" max="2251" width="8" bestFit="1" customWidth="1"/>
    <col min="2252" max="2255" width="7" bestFit="1" customWidth="1"/>
    <col min="2256" max="2256" width="10" bestFit="1" customWidth="1"/>
    <col min="2257" max="2258" width="7" bestFit="1" customWidth="1"/>
    <col min="2259" max="2260" width="10" bestFit="1" customWidth="1"/>
    <col min="2261" max="2261" width="6" bestFit="1" customWidth="1"/>
    <col min="2262" max="2262" width="7" bestFit="1" customWidth="1"/>
    <col min="2263" max="2263" width="11" bestFit="1" customWidth="1"/>
    <col min="2264" max="2265" width="7" bestFit="1" customWidth="1"/>
    <col min="2266" max="2266" width="11" bestFit="1" customWidth="1"/>
    <col min="2267" max="2267" width="7" bestFit="1" customWidth="1"/>
    <col min="2268" max="2268" width="8" bestFit="1" customWidth="1"/>
    <col min="2269" max="2269" width="10" bestFit="1" customWidth="1"/>
    <col min="2270" max="2270" width="9" bestFit="1" customWidth="1"/>
    <col min="2271" max="2271" width="7" bestFit="1" customWidth="1"/>
    <col min="2272" max="2272" width="10" bestFit="1" customWidth="1"/>
    <col min="2273" max="2277" width="7" bestFit="1" customWidth="1"/>
    <col min="2278" max="2278" width="10" bestFit="1" customWidth="1"/>
    <col min="2279" max="2279" width="8" bestFit="1" customWidth="1"/>
    <col min="2280" max="2280" width="10" bestFit="1" customWidth="1"/>
    <col min="2281" max="2282" width="7" bestFit="1" customWidth="1"/>
    <col min="2283" max="2283" width="10" bestFit="1" customWidth="1"/>
    <col min="2284" max="2287" width="7" bestFit="1" customWidth="1"/>
    <col min="2288" max="2292" width="10" bestFit="1" customWidth="1"/>
    <col min="2293" max="2296" width="7" bestFit="1" customWidth="1"/>
    <col min="2297" max="2297" width="10" bestFit="1" customWidth="1"/>
    <col min="2298" max="2299" width="9" bestFit="1" customWidth="1"/>
    <col min="2300" max="2301" width="7" bestFit="1" customWidth="1"/>
    <col min="2302" max="2302" width="8" bestFit="1" customWidth="1"/>
    <col min="2303" max="2303" width="9" bestFit="1" customWidth="1"/>
    <col min="2304" max="2304" width="10" bestFit="1" customWidth="1"/>
    <col min="2305" max="2309" width="7" bestFit="1" customWidth="1"/>
    <col min="2310" max="2310" width="8" bestFit="1" customWidth="1"/>
    <col min="2311" max="2312" width="7" bestFit="1" customWidth="1"/>
    <col min="2313" max="2313" width="10" bestFit="1" customWidth="1"/>
    <col min="2314" max="2314" width="7" bestFit="1" customWidth="1"/>
    <col min="2315" max="2315" width="9" bestFit="1" customWidth="1"/>
    <col min="2316" max="2318" width="10" bestFit="1" customWidth="1"/>
    <col min="2319" max="2319" width="7" bestFit="1" customWidth="1"/>
    <col min="2320" max="2320" width="9" bestFit="1" customWidth="1"/>
    <col min="2321" max="2321" width="7" bestFit="1" customWidth="1"/>
    <col min="2322" max="2322" width="10" bestFit="1" customWidth="1"/>
    <col min="2323" max="2326" width="7" bestFit="1" customWidth="1"/>
    <col min="2327" max="2327" width="8" bestFit="1" customWidth="1"/>
    <col min="2328" max="2328" width="7" bestFit="1" customWidth="1"/>
    <col min="2329" max="2329" width="10" bestFit="1" customWidth="1"/>
    <col min="2330" max="2334" width="7" bestFit="1" customWidth="1"/>
    <col min="2335" max="2335" width="8" bestFit="1" customWidth="1"/>
    <col min="2336" max="2336" width="10" bestFit="1" customWidth="1"/>
    <col min="2337" max="2337" width="7" bestFit="1" customWidth="1"/>
    <col min="2338" max="2338" width="9" bestFit="1" customWidth="1"/>
    <col min="2339" max="2339" width="10" bestFit="1" customWidth="1"/>
    <col min="2340" max="2345" width="7" bestFit="1" customWidth="1"/>
    <col min="2346" max="2346" width="10" bestFit="1" customWidth="1"/>
    <col min="2347" max="2348" width="7" bestFit="1" customWidth="1"/>
    <col min="2349" max="2349" width="8" bestFit="1" customWidth="1"/>
    <col min="2350" max="2352" width="7" bestFit="1" customWidth="1"/>
    <col min="2353" max="2353" width="9" bestFit="1" customWidth="1"/>
    <col min="2354" max="2354" width="8" bestFit="1" customWidth="1"/>
    <col min="2355" max="2355" width="9" bestFit="1" customWidth="1"/>
    <col min="2356" max="2356" width="7" bestFit="1" customWidth="1"/>
    <col min="2357" max="2357" width="10" bestFit="1" customWidth="1"/>
    <col min="2358" max="2358" width="7" bestFit="1" customWidth="1"/>
    <col min="2359" max="2359" width="9" bestFit="1" customWidth="1"/>
    <col min="2360" max="2362" width="7" bestFit="1" customWidth="1"/>
    <col min="2363" max="2364" width="10" bestFit="1" customWidth="1"/>
    <col min="2365" max="2366" width="7" bestFit="1" customWidth="1"/>
    <col min="2367" max="2367" width="11" bestFit="1" customWidth="1"/>
    <col min="2368" max="2368" width="10" bestFit="1" customWidth="1"/>
    <col min="2369" max="2369" width="8" bestFit="1" customWidth="1"/>
    <col min="2370" max="2370" width="6" bestFit="1" customWidth="1"/>
    <col min="2371" max="2372" width="7" bestFit="1" customWidth="1"/>
    <col min="2373" max="2373" width="8" bestFit="1" customWidth="1"/>
    <col min="2374" max="2375" width="7" bestFit="1" customWidth="1"/>
    <col min="2376" max="2376" width="8" bestFit="1" customWidth="1"/>
    <col min="2377" max="2377" width="7" bestFit="1" customWidth="1"/>
    <col min="2378" max="2379" width="10" bestFit="1" customWidth="1"/>
    <col min="2380" max="2380" width="7" bestFit="1" customWidth="1"/>
    <col min="2381" max="2381" width="9" bestFit="1" customWidth="1"/>
    <col min="2382" max="2382" width="11" bestFit="1" customWidth="1"/>
    <col min="2383" max="2383" width="10" bestFit="1" customWidth="1"/>
    <col min="2384" max="2385" width="7" bestFit="1" customWidth="1"/>
    <col min="2386" max="2386" width="10" bestFit="1" customWidth="1"/>
    <col min="2387" max="2387" width="9" bestFit="1" customWidth="1"/>
    <col min="2388" max="2388" width="7" bestFit="1" customWidth="1"/>
    <col min="2389" max="2389" width="11" bestFit="1" customWidth="1"/>
    <col min="2390" max="2392" width="7" bestFit="1" customWidth="1"/>
    <col min="2393" max="2393" width="10" bestFit="1" customWidth="1"/>
    <col min="2394" max="2394" width="7" bestFit="1" customWidth="1"/>
    <col min="2395" max="2396" width="8" bestFit="1" customWidth="1"/>
    <col min="2397" max="2398" width="7" bestFit="1" customWidth="1"/>
    <col min="2399" max="2399" width="8" bestFit="1" customWidth="1"/>
    <col min="2400" max="2400" width="11" bestFit="1" customWidth="1"/>
    <col min="2401" max="2401" width="7" bestFit="1" customWidth="1"/>
    <col min="2402" max="2402" width="8" bestFit="1" customWidth="1"/>
    <col min="2403" max="2404" width="10" bestFit="1" customWidth="1"/>
    <col min="2405" max="2405" width="7" bestFit="1" customWidth="1"/>
    <col min="2406" max="2406" width="11" bestFit="1" customWidth="1"/>
    <col min="2407" max="2409" width="7" bestFit="1" customWidth="1"/>
    <col min="2410" max="2411" width="10" bestFit="1" customWidth="1"/>
    <col min="2412" max="2414" width="7" bestFit="1" customWidth="1"/>
    <col min="2415" max="2415" width="10" bestFit="1" customWidth="1"/>
    <col min="2416" max="2416" width="7" bestFit="1" customWidth="1"/>
    <col min="2417" max="2417" width="8" bestFit="1" customWidth="1"/>
    <col min="2418" max="2420" width="7" bestFit="1" customWidth="1"/>
    <col min="2421" max="2421" width="9" bestFit="1" customWidth="1"/>
    <col min="2422" max="2422" width="8" bestFit="1" customWidth="1"/>
    <col min="2423" max="2426" width="7" bestFit="1" customWidth="1"/>
    <col min="2427" max="2427" width="6" bestFit="1" customWidth="1"/>
    <col min="2428" max="2429" width="7" bestFit="1" customWidth="1"/>
    <col min="2430" max="2430" width="10" bestFit="1" customWidth="1"/>
    <col min="2431" max="2431" width="7" bestFit="1" customWidth="1"/>
    <col min="2432" max="2432" width="10" bestFit="1" customWidth="1"/>
    <col min="2433" max="2433" width="6" bestFit="1" customWidth="1"/>
    <col min="2434" max="2435" width="7" bestFit="1" customWidth="1"/>
    <col min="2436" max="2436" width="8" bestFit="1" customWidth="1"/>
    <col min="2437" max="2437" width="10" bestFit="1" customWidth="1"/>
    <col min="2438" max="2438" width="9" bestFit="1" customWidth="1"/>
    <col min="2439" max="2439" width="10" bestFit="1" customWidth="1"/>
    <col min="2440" max="2440" width="7" bestFit="1" customWidth="1"/>
    <col min="2441" max="2441" width="8" bestFit="1" customWidth="1"/>
    <col min="2442" max="2442" width="10" bestFit="1" customWidth="1"/>
    <col min="2443" max="2447" width="7" bestFit="1" customWidth="1"/>
    <col min="2448" max="2448" width="8" bestFit="1" customWidth="1"/>
    <col min="2449" max="2453" width="7" bestFit="1" customWidth="1"/>
    <col min="2454" max="2454" width="10" bestFit="1" customWidth="1"/>
    <col min="2455" max="2455" width="7" bestFit="1" customWidth="1"/>
    <col min="2456" max="2456" width="10" bestFit="1" customWidth="1"/>
    <col min="2457" max="2457" width="7" bestFit="1" customWidth="1"/>
    <col min="2458" max="2458" width="8" bestFit="1" customWidth="1"/>
    <col min="2459" max="2461" width="7" bestFit="1" customWidth="1"/>
    <col min="2462" max="2462" width="10" bestFit="1" customWidth="1"/>
    <col min="2463" max="2463" width="8" bestFit="1" customWidth="1"/>
    <col min="2464" max="2464" width="10" bestFit="1" customWidth="1"/>
    <col min="2465" max="2465" width="9" bestFit="1" customWidth="1"/>
    <col min="2466" max="2466" width="7" bestFit="1" customWidth="1"/>
    <col min="2467" max="2468" width="11" bestFit="1" customWidth="1"/>
    <col min="2469" max="2469" width="7" bestFit="1" customWidth="1"/>
    <col min="2470" max="2470" width="9" bestFit="1" customWidth="1"/>
    <col min="2471" max="2471" width="8" bestFit="1" customWidth="1"/>
    <col min="2472" max="2476" width="7" bestFit="1" customWidth="1"/>
    <col min="2477" max="2477" width="10" bestFit="1" customWidth="1"/>
    <col min="2478" max="2478" width="11" bestFit="1" customWidth="1"/>
    <col min="2479" max="2479" width="7" bestFit="1" customWidth="1"/>
    <col min="2480" max="2481" width="8" bestFit="1" customWidth="1"/>
    <col min="2482" max="2484" width="7" bestFit="1" customWidth="1"/>
    <col min="2485" max="2485" width="6" bestFit="1" customWidth="1"/>
    <col min="2486" max="2487" width="7" bestFit="1" customWidth="1"/>
    <col min="2488" max="2488" width="11" bestFit="1" customWidth="1"/>
    <col min="2489" max="2490" width="7" bestFit="1" customWidth="1"/>
    <col min="2491" max="2491" width="10" bestFit="1" customWidth="1"/>
    <col min="2492" max="2497" width="7" bestFit="1" customWidth="1"/>
    <col min="2498" max="2498" width="10" bestFit="1" customWidth="1"/>
    <col min="2499" max="2499" width="7" bestFit="1" customWidth="1"/>
    <col min="2500" max="2500" width="9" bestFit="1" customWidth="1"/>
    <col min="2501" max="2501" width="7" bestFit="1" customWidth="1"/>
    <col min="2502" max="2502" width="9" bestFit="1" customWidth="1"/>
    <col min="2503" max="2505" width="7" bestFit="1" customWidth="1"/>
    <col min="2506" max="2506" width="9" bestFit="1" customWidth="1"/>
    <col min="2507" max="2508" width="7" bestFit="1" customWidth="1"/>
    <col min="2509" max="2509" width="10" bestFit="1" customWidth="1"/>
    <col min="2510" max="2511" width="7" bestFit="1" customWidth="1"/>
    <col min="2512" max="2512" width="8" bestFit="1" customWidth="1"/>
    <col min="2513" max="2513" width="10" bestFit="1" customWidth="1"/>
    <col min="2514" max="2516" width="7" bestFit="1" customWidth="1"/>
    <col min="2517" max="2517" width="10" bestFit="1" customWidth="1"/>
    <col min="2518" max="2518" width="9" bestFit="1" customWidth="1"/>
    <col min="2519" max="2519" width="7" bestFit="1" customWidth="1"/>
    <col min="2520" max="2520" width="10" bestFit="1" customWidth="1"/>
    <col min="2521" max="2521" width="9" bestFit="1" customWidth="1"/>
    <col min="2522" max="2522" width="7" bestFit="1" customWidth="1"/>
    <col min="2523" max="2524" width="10" bestFit="1" customWidth="1"/>
    <col min="2525" max="2525" width="8" bestFit="1" customWidth="1"/>
    <col min="2526" max="2526" width="11" bestFit="1" customWidth="1"/>
    <col min="2527" max="2527" width="6" bestFit="1" customWidth="1"/>
    <col min="2528" max="2528" width="7" bestFit="1" customWidth="1"/>
    <col min="2529" max="2529" width="11" bestFit="1" customWidth="1"/>
    <col min="2530" max="2531" width="8" bestFit="1" customWidth="1"/>
    <col min="2532" max="2534" width="7" bestFit="1" customWidth="1"/>
    <col min="2535" max="2535" width="8" bestFit="1" customWidth="1"/>
    <col min="2536" max="2536" width="7" bestFit="1" customWidth="1"/>
    <col min="2537" max="2538" width="10" bestFit="1" customWidth="1"/>
    <col min="2539" max="2539" width="8" bestFit="1" customWidth="1"/>
    <col min="2540" max="2540" width="11" bestFit="1" customWidth="1"/>
    <col min="2541" max="2541" width="10" bestFit="1" customWidth="1"/>
    <col min="2542" max="2542" width="9" bestFit="1" customWidth="1"/>
    <col min="2543" max="2543" width="7" bestFit="1" customWidth="1"/>
    <col min="2544" max="2544" width="10" bestFit="1" customWidth="1"/>
    <col min="2545" max="2548" width="7" bestFit="1" customWidth="1"/>
    <col min="2549" max="2549" width="9" bestFit="1" customWidth="1"/>
    <col min="2550" max="2550" width="7" bestFit="1" customWidth="1"/>
    <col min="2551" max="2551" width="11" bestFit="1" customWidth="1"/>
    <col min="2552" max="2552" width="7" bestFit="1" customWidth="1"/>
    <col min="2553" max="2553" width="11" bestFit="1" customWidth="1"/>
    <col min="2554" max="2554" width="10" bestFit="1" customWidth="1"/>
    <col min="2555" max="2558" width="7" bestFit="1" customWidth="1"/>
    <col min="2559" max="2559" width="8" bestFit="1" customWidth="1"/>
    <col min="2560" max="2560" width="7" bestFit="1" customWidth="1"/>
    <col min="2561" max="2561" width="10" bestFit="1" customWidth="1"/>
    <col min="2562" max="2562" width="7" bestFit="1" customWidth="1"/>
    <col min="2563" max="2563" width="9" bestFit="1" customWidth="1"/>
    <col min="2564" max="2564" width="11" bestFit="1" customWidth="1"/>
    <col min="2565" max="2567" width="7" bestFit="1" customWidth="1"/>
    <col min="2568" max="2568" width="11" bestFit="1" customWidth="1"/>
    <col min="2569" max="2569" width="8" bestFit="1" customWidth="1"/>
    <col min="2570" max="2570" width="7" bestFit="1" customWidth="1"/>
    <col min="2571" max="2571" width="6" bestFit="1" customWidth="1"/>
    <col min="2572" max="2575" width="7" bestFit="1" customWidth="1"/>
    <col min="2576" max="2576" width="10" bestFit="1" customWidth="1"/>
    <col min="2577" max="2578" width="9" bestFit="1" customWidth="1"/>
    <col min="2579" max="2579" width="7" bestFit="1" customWidth="1"/>
    <col min="2580" max="2580" width="10" bestFit="1" customWidth="1"/>
    <col min="2581" max="2583" width="7" bestFit="1" customWidth="1"/>
    <col min="2584" max="2584" width="10" bestFit="1" customWidth="1"/>
    <col min="2585" max="2585" width="6" bestFit="1" customWidth="1"/>
    <col min="2586" max="2591" width="7" bestFit="1" customWidth="1"/>
    <col min="2592" max="2592" width="9" bestFit="1" customWidth="1"/>
    <col min="2593" max="2593" width="7" bestFit="1" customWidth="1"/>
    <col min="2594" max="2594" width="9" bestFit="1" customWidth="1"/>
    <col min="2595" max="2595" width="7" bestFit="1" customWidth="1"/>
    <col min="2596" max="2596" width="9" bestFit="1" customWidth="1"/>
    <col min="2597" max="2597" width="7" bestFit="1" customWidth="1"/>
    <col min="2598" max="2598" width="10" bestFit="1" customWidth="1"/>
    <col min="2599" max="2599" width="9" bestFit="1" customWidth="1"/>
    <col min="2600" max="2600" width="7" bestFit="1" customWidth="1"/>
    <col min="2601" max="2601" width="10" bestFit="1" customWidth="1"/>
    <col min="2602" max="2604" width="7" bestFit="1" customWidth="1"/>
    <col min="2605" max="2605" width="8" bestFit="1" customWidth="1"/>
    <col min="2606" max="2606" width="10" bestFit="1" customWidth="1"/>
    <col min="2607" max="2607" width="7" bestFit="1" customWidth="1"/>
    <col min="2608" max="2608" width="10" bestFit="1" customWidth="1"/>
    <col min="2609" max="2609" width="11" bestFit="1" customWidth="1"/>
    <col min="2610" max="2610" width="10" bestFit="1" customWidth="1"/>
    <col min="2611" max="2611" width="7" bestFit="1" customWidth="1"/>
    <col min="2612" max="2612" width="10" bestFit="1" customWidth="1"/>
    <col min="2613" max="2613" width="7" bestFit="1" customWidth="1"/>
    <col min="2614" max="2614" width="10" bestFit="1" customWidth="1"/>
    <col min="2615" max="2616" width="7" bestFit="1" customWidth="1"/>
    <col min="2617" max="2617" width="8" bestFit="1" customWidth="1"/>
    <col min="2618" max="2618" width="7" bestFit="1" customWidth="1"/>
    <col min="2619" max="2619" width="8" bestFit="1" customWidth="1"/>
    <col min="2620" max="2621" width="7" bestFit="1" customWidth="1"/>
    <col min="2622" max="2622" width="10" bestFit="1" customWidth="1"/>
    <col min="2623" max="2625" width="7" bestFit="1" customWidth="1"/>
    <col min="2626" max="2626" width="9" bestFit="1" customWidth="1"/>
    <col min="2627" max="2627" width="11" bestFit="1" customWidth="1"/>
    <col min="2628" max="2635" width="7" bestFit="1" customWidth="1"/>
    <col min="2636" max="2636" width="8" bestFit="1" customWidth="1"/>
    <col min="2637" max="2637" width="7" bestFit="1" customWidth="1"/>
    <col min="2638" max="2639" width="8" bestFit="1" customWidth="1"/>
    <col min="2640" max="2641" width="7" bestFit="1" customWidth="1"/>
    <col min="2642" max="2642" width="8" bestFit="1" customWidth="1"/>
    <col min="2643" max="2643" width="7" bestFit="1" customWidth="1"/>
    <col min="2644" max="2644" width="11" bestFit="1" customWidth="1"/>
    <col min="2645" max="2645" width="9" bestFit="1" customWidth="1"/>
    <col min="2646" max="2646" width="10" bestFit="1" customWidth="1"/>
    <col min="2647" max="2647" width="7" bestFit="1" customWidth="1"/>
    <col min="2648" max="2649" width="8" bestFit="1" customWidth="1"/>
    <col min="2650" max="2650" width="7" bestFit="1" customWidth="1"/>
    <col min="2651" max="2651" width="10" bestFit="1" customWidth="1"/>
    <col min="2652" max="2652" width="8" bestFit="1" customWidth="1"/>
    <col min="2653" max="2653" width="9" bestFit="1" customWidth="1"/>
    <col min="2654" max="2655" width="7" bestFit="1" customWidth="1"/>
    <col min="2656" max="2656" width="6" bestFit="1" customWidth="1"/>
    <col min="2657" max="2658" width="10" bestFit="1" customWidth="1"/>
    <col min="2659" max="2662" width="7" bestFit="1" customWidth="1"/>
    <col min="2663" max="2664" width="9" bestFit="1" customWidth="1"/>
    <col min="2665" max="2671" width="7" bestFit="1" customWidth="1"/>
    <col min="2672" max="2672" width="9" bestFit="1" customWidth="1"/>
    <col min="2673" max="2673" width="10" bestFit="1" customWidth="1"/>
    <col min="2674" max="2674" width="7" bestFit="1" customWidth="1"/>
    <col min="2675" max="2675" width="10" bestFit="1" customWidth="1"/>
    <col min="2676" max="2677" width="7" bestFit="1" customWidth="1"/>
    <col min="2678" max="2679" width="10" bestFit="1" customWidth="1"/>
    <col min="2680" max="2680" width="7" bestFit="1" customWidth="1"/>
    <col min="2681" max="2681" width="8" bestFit="1" customWidth="1"/>
    <col min="2682" max="2685" width="7" bestFit="1" customWidth="1"/>
    <col min="2686" max="2686" width="10" bestFit="1" customWidth="1"/>
    <col min="2687" max="2689" width="7" bestFit="1" customWidth="1"/>
    <col min="2690" max="2690" width="8" bestFit="1" customWidth="1"/>
    <col min="2691" max="2691" width="10" bestFit="1" customWidth="1"/>
    <col min="2692" max="2692" width="9" bestFit="1" customWidth="1"/>
    <col min="2693" max="2696" width="10" bestFit="1" customWidth="1"/>
    <col min="2697" max="2698" width="7" bestFit="1" customWidth="1"/>
    <col min="2699" max="2699" width="10" bestFit="1" customWidth="1"/>
    <col min="2700" max="2701" width="7" bestFit="1" customWidth="1"/>
    <col min="2702" max="2703" width="10" bestFit="1" customWidth="1"/>
    <col min="2704" max="2704" width="8" bestFit="1" customWidth="1"/>
    <col min="2705" max="2705" width="9" bestFit="1" customWidth="1"/>
    <col min="2706" max="2706" width="7" bestFit="1" customWidth="1"/>
    <col min="2707" max="2708" width="10" bestFit="1" customWidth="1"/>
    <col min="2709" max="2709" width="9" bestFit="1" customWidth="1"/>
    <col min="2710" max="2711" width="7" bestFit="1" customWidth="1"/>
    <col min="2712" max="2712" width="9" bestFit="1" customWidth="1"/>
    <col min="2713" max="2713" width="10" bestFit="1" customWidth="1"/>
    <col min="2714" max="2714" width="6" bestFit="1" customWidth="1"/>
    <col min="2715" max="2715" width="10" bestFit="1" customWidth="1"/>
    <col min="2716" max="2716" width="7" bestFit="1" customWidth="1"/>
    <col min="2717" max="2717" width="10" bestFit="1" customWidth="1"/>
    <col min="2718" max="2718" width="9" bestFit="1" customWidth="1"/>
    <col min="2719" max="2722" width="7" bestFit="1" customWidth="1"/>
    <col min="2723" max="2723" width="8" bestFit="1" customWidth="1"/>
    <col min="2724" max="2724" width="9" bestFit="1" customWidth="1"/>
    <col min="2725" max="2725" width="6" bestFit="1" customWidth="1"/>
    <col min="2726" max="2727" width="7" bestFit="1" customWidth="1"/>
    <col min="2728" max="2728" width="8" bestFit="1" customWidth="1"/>
    <col min="2729" max="2732" width="7" bestFit="1" customWidth="1"/>
    <col min="2733" max="2733" width="9" bestFit="1" customWidth="1"/>
    <col min="2734" max="2734" width="7" bestFit="1" customWidth="1"/>
    <col min="2735" max="2735" width="8" bestFit="1" customWidth="1"/>
    <col min="2736" max="2736" width="7" bestFit="1" customWidth="1"/>
    <col min="2737" max="2737" width="10" bestFit="1" customWidth="1"/>
    <col min="2738" max="2738" width="7" bestFit="1" customWidth="1"/>
    <col min="2739" max="2740" width="10" bestFit="1" customWidth="1"/>
    <col min="2741" max="2741" width="9" bestFit="1" customWidth="1"/>
    <col min="2742" max="2742" width="7" bestFit="1" customWidth="1"/>
    <col min="2743" max="2743" width="8" bestFit="1" customWidth="1"/>
    <col min="2744" max="2744" width="10" bestFit="1" customWidth="1"/>
    <col min="2745" max="2745" width="11" bestFit="1" customWidth="1"/>
    <col min="2746" max="2754" width="7" bestFit="1" customWidth="1"/>
    <col min="2755" max="2755" width="11" bestFit="1" customWidth="1"/>
    <col min="2756" max="2756" width="10" bestFit="1" customWidth="1"/>
    <col min="2757" max="2758" width="7" bestFit="1" customWidth="1"/>
    <col min="2759" max="2759" width="10" bestFit="1" customWidth="1"/>
    <col min="2760" max="2762" width="7" bestFit="1" customWidth="1"/>
    <col min="2763" max="2763" width="10" bestFit="1" customWidth="1"/>
    <col min="2764" max="2764" width="7" bestFit="1" customWidth="1"/>
    <col min="2765" max="2765" width="9" bestFit="1" customWidth="1"/>
    <col min="2766" max="2766" width="7" bestFit="1" customWidth="1"/>
    <col min="2767" max="2767" width="10" bestFit="1" customWidth="1"/>
    <col min="2768" max="2768" width="8" bestFit="1" customWidth="1"/>
    <col min="2769" max="2769" width="7" bestFit="1" customWidth="1"/>
    <col min="2770" max="2770" width="10" bestFit="1" customWidth="1"/>
    <col min="2771" max="2771" width="7" bestFit="1" customWidth="1"/>
    <col min="2772" max="2772" width="10" bestFit="1" customWidth="1"/>
    <col min="2773" max="2773" width="7" bestFit="1" customWidth="1"/>
    <col min="2774" max="2774" width="11" bestFit="1" customWidth="1"/>
    <col min="2775" max="2775" width="10" bestFit="1" customWidth="1"/>
    <col min="2776" max="2780" width="7" bestFit="1" customWidth="1"/>
    <col min="2781" max="2781" width="8" bestFit="1" customWidth="1"/>
    <col min="2782" max="2785" width="7" bestFit="1" customWidth="1"/>
    <col min="2786" max="2786" width="11" bestFit="1" customWidth="1"/>
    <col min="2787" max="2787" width="7" bestFit="1" customWidth="1"/>
    <col min="2788" max="2788" width="9" bestFit="1" customWidth="1"/>
    <col min="2789" max="2789" width="10" bestFit="1" customWidth="1"/>
    <col min="2790" max="2790" width="8" bestFit="1" customWidth="1"/>
    <col min="2791" max="2793" width="7" bestFit="1" customWidth="1"/>
    <col min="2794" max="2794" width="10" bestFit="1" customWidth="1"/>
    <col min="2795" max="2796" width="7" bestFit="1" customWidth="1"/>
    <col min="2797" max="2797" width="10" bestFit="1" customWidth="1"/>
    <col min="2798" max="2799" width="7" bestFit="1" customWidth="1"/>
    <col min="2800" max="2800" width="10" bestFit="1" customWidth="1"/>
    <col min="2801" max="2801" width="9" bestFit="1" customWidth="1"/>
    <col min="2802" max="2802" width="7" bestFit="1" customWidth="1"/>
    <col min="2803" max="2803" width="10" bestFit="1" customWidth="1"/>
    <col min="2804" max="2804" width="8" bestFit="1" customWidth="1"/>
    <col min="2805" max="2806" width="7" bestFit="1" customWidth="1"/>
    <col min="2807" max="2807" width="8" bestFit="1" customWidth="1"/>
    <col min="2808" max="2808" width="7" bestFit="1" customWidth="1"/>
    <col min="2809" max="2809" width="11" bestFit="1" customWidth="1"/>
    <col min="2810" max="2810" width="7" bestFit="1" customWidth="1"/>
    <col min="2811" max="2811" width="11" bestFit="1" customWidth="1"/>
    <col min="2812" max="2812" width="10" bestFit="1" customWidth="1"/>
    <col min="2813" max="2814" width="7" bestFit="1" customWidth="1"/>
    <col min="2815" max="2816" width="10" bestFit="1" customWidth="1"/>
    <col min="2817" max="2817" width="7" bestFit="1" customWidth="1"/>
    <col min="2818" max="2818" width="10" bestFit="1" customWidth="1"/>
    <col min="2819" max="2819" width="7" bestFit="1" customWidth="1"/>
    <col min="2820" max="2820" width="10" bestFit="1" customWidth="1"/>
    <col min="2821" max="2821" width="7" bestFit="1" customWidth="1"/>
    <col min="2822" max="2822" width="8" bestFit="1" customWidth="1"/>
    <col min="2823" max="2823" width="10" bestFit="1" customWidth="1"/>
    <col min="2824" max="2824" width="7" bestFit="1" customWidth="1"/>
    <col min="2825" max="2825" width="10" bestFit="1" customWidth="1"/>
    <col min="2826" max="2826" width="7" bestFit="1" customWidth="1"/>
    <col min="2827" max="2827" width="10" bestFit="1" customWidth="1"/>
    <col min="2828" max="2829" width="7" bestFit="1" customWidth="1"/>
    <col min="2830" max="2830" width="11" bestFit="1" customWidth="1"/>
    <col min="2831" max="2834" width="7" bestFit="1" customWidth="1"/>
    <col min="2835" max="2835" width="8" bestFit="1" customWidth="1"/>
    <col min="2836" max="2836" width="6" bestFit="1" customWidth="1"/>
    <col min="2837" max="2837" width="10" bestFit="1" customWidth="1"/>
    <col min="2838" max="2838" width="8" bestFit="1" customWidth="1"/>
    <col min="2839" max="2841" width="7" bestFit="1" customWidth="1"/>
    <col min="2842" max="2843" width="9" bestFit="1" customWidth="1"/>
    <col min="2844" max="2845" width="7" bestFit="1" customWidth="1"/>
    <col min="2846" max="2846" width="11" bestFit="1" customWidth="1"/>
    <col min="2847" max="2848" width="7" bestFit="1" customWidth="1"/>
    <col min="2849" max="2849" width="8" bestFit="1" customWidth="1"/>
    <col min="2850" max="2851" width="10" bestFit="1" customWidth="1"/>
    <col min="2852" max="2852" width="7" bestFit="1" customWidth="1"/>
    <col min="2853" max="2853" width="10" bestFit="1" customWidth="1"/>
    <col min="2854" max="2854" width="7" bestFit="1" customWidth="1"/>
    <col min="2855" max="2855" width="10" bestFit="1" customWidth="1"/>
    <col min="2856" max="2856" width="8" bestFit="1" customWidth="1"/>
    <col min="2857" max="2857" width="7" bestFit="1" customWidth="1"/>
    <col min="2858" max="2858" width="8" bestFit="1" customWidth="1"/>
    <col min="2859" max="2859" width="11" bestFit="1" customWidth="1"/>
    <col min="2860" max="2860" width="10" bestFit="1" customWidth="1"/>
    <col min="2861" max="2861" width="7" bestFit="1" customWidth="1"/>
    <col min="2862" max="2863" width="10" bestFit="1" customWidth="1"/>
    <col min="2864" max="2872" width="7" bestFit="1" customWidth="1"/>
    <col min="2873" max="2873" width="10" bestFit="1" customWidth="1"/>
    <col min="2874" max="2876" width="7" bestFit="1" customWidth="1"/>
    <col min="2877" max="2877" width="9" bestFit="1" customWidth="1"/>
    <col min="2878" max="2878" width="11" bestFit="1" customWidth="1"/>
    <col min="2879" max="2888" width="7" bestFit="1" customWidth="1"/>
    <col min="2889" max="2889" width="9" bestFit="1" customWidth="1"/>
    <col min="2890" max="2897" width="7" bestFit="1" customWidth="1"/>
    <col min="2898" max="2898" width="10" bestFit="1" customWidth="1"/>
    <col min="2899" max="2901" width="7" bestFit="1" customWidth="1"/>
    <col min="2902" max="2903" width="8" bestFit="1" customWidth="1"/>
    <col min="2904" max="2906" width="7" bestFit="1" customWidth="1"/>
    <col min="2907" max="2907" width="9" bestFit="1" customWidth="1"/>
    <col min="2908" max="2908" width="7" bestFit="1" customWidth="1"/>
    <col min="2909" max="2909" width="8" bestFit="1" customWidth="1"/>
    <col min="2910" max="2911" width="11" bestFit="1" customWidth="1"/>
    <col min="2912" max="2912" width="7" bestFit="1" customWidth="1"/>
    <col min="2913" max="2914" width="10" bestFit="1" customWidth="1"/>
    <col min="2915" max="2916" width="7" bestFit="1" customWidth="1"/>
    <col min="2917" max="2917" width="8" bestFit="1" customWidth="1"/>
    <col min="2918" max="2921" width="10" bestFit="1" customWidth="1"/>
    <col min="2922" max="2923" width="7" bestFit="1" customWidth="1"/>
    <col min="2924" max="2925" width="10" bestFit="1" customWidth="1"/>
    <col min="2926" max="2926" width="7" bestFit="1" customWidth="1"/>
    <col min="2927" max="2927" width="11" bestFit="1" customWidth="1"/>
    <col min="2928" max="2928" width="10" bestFit="1" customWidth="1"/>
    <col min="2929" max="2929" width="7" bestFit="1" customWidth="1"/>
    <col min="2930" max="2930" width="11" bestFit="1" customWidth="1"/>
    <col min="2931" max="2931" width="7" bestFit="1" customWidth="1"/>
    <col min="2932" max="2933" width="10" bestFit="1" customWidth="1"/>
    <col min="2934" max="2935" width="7" bestFit="1" customWidth="1"/>
    <col min="2936" max="2936" width="10" bestFit="1" customWidth="1"/>
    <col min="2937" max="2937" width="7" bestFit="1" customWidth="1"/>
    <col min="2938" max="2938" width="10" bestFit="1" customWidth="1"/>
    <col min="2939" max="2939" width="11" bestFit="1" customWidth="1"/>
    <col min="2940" max="2940" width="10" bestFit="1" customWidth="1"/>
    <col min="2941" max="2944" width="7" bestFit="1" customWidth="1"/>
    <col min="2945" max="2945" width="8" bestFit="1" customWidth="1"/>
    <col min="2946" max="2946" width="7" bestFit="1" customWidth="1"/>
    <col min="2947" max="2947" width="10" bestFit="1" customWidth="1"/>
    <col min="2948" max="2948" width="7" bestFit="1" customWidth="1"/>
    <col min="2949" max="2949" width="10" bestFit="1" customWidth="1"/>
    <col min="2950" max="2950" width="9" bestFit="1" customWidth="1"/>
    <col min="2951" max="2952" width="10" bestFit="1" customWidth="1"/>
    <col min="2953" max="2953" width="7" bestFit="1" customWidth="1"/>
    <col min="2954" max="2954" width="10" bestFit="1" customWidth="1"/>
    <col min="2955" max="2955" width="8" bestFit="1" customWidth="1"/>
    <col min="2956" max="2956" width="10" bestFit="1" customWidth="1"/>
    <col min="2957" max="2957" width="7" bestFit="1" customWidth="1"/>
    <col min="2958" max="2959" width="10" bestFit="1" customWidth="1"/>
    <col min="2960" max="2963" width="7" bestFit="1" customWidth="1"/>
    <col min="2964" max="2964" width="10" bestFit="1" customWidth="1"/>
    <col min="2965" max="2965" width="8" bestFit="1" customWidth="1"/>
    <col min="2966" max="2967" width="7" bestFit="1" customWidth="1"/>
    <col min="2968" max="2968" width="10" bestFit="1" customWidth="1"/>
    <col min="2969" max="2969" width="9" bestFit="1" customWidth="1"/>
    <col min="2970" max="2973" width="7" bestFit="1" customWidth="1"/>
    <col min="2974" max="2975" width="8" bestFit="1" customWidth="1"/>
    <col min="2976" max="2976" width="6" bestFit="1" customWidth="1"/>
    <col min="2977" max="2977" width="9" bestFit="1" customWidth="1"/>
    <col min="2978" max="2978" width="10" bestFit="1" customWidth="1"/>
    <col min="2979" max="2979" width="8" bestFit="1" customWidth="1"/>
    <col min="2980" max="2982" width="7" bestFit="1" customWidth="1"/>
    <col min="2983" max="2983" width="10" bestFit="1" customWidth="1"/>
    <col min="2984" max="2985" width="7" bestFit="1" customWidth="1"/>
    <col min="2986" max="2986" width="10" bestFit="1" customWidth="1"/>
    <col min="2987" max="2988" width="7" bestFit="1" customWidth="1"/>
    <col min="2989" max="2989" width="9" bestFit="1" customWidth="1"/>
    <col min="2990" max="2990" width="10" bestFit="1" customWidth="1"/>
    <col min="2991" max="2991" width="9" bestFit="1" customWidth="1"/>
    <col min="2992" max="2992" width="10" bestFit="1" customWidth="1"/>
    <col min="2993" max="2994" width="7" bestFit="1" customWidth="1"/>
    <col min="2995" max="2995" width="11" bestFit="1" customWidth="1"/>
    <col min="2996" max="2998" width="7" bestFit="1" customWidth="1"/>
    <col min="2999" max="2999" width="9" bestFit="1" customWidth="1"/>
    <col min="3000" max="3000" width="7" bestFit="1" customWidth="1"/>
    <col min="3001" max="3001" width="11" bestFit="1" customWidth="1"/>
    <col min="3002" max="3006" width="7" bestFit="1" customWidth="1"/>
    <col min="3007" max="3007" width="9" bestFit="1" customWidth="1"/>
    <col min="3008" max="3008" width="5" bestFit="1" customWidth="1"/>
    <col min="3009" max="3009" width="10" bestFit="1" customWidth="1"/>
    <col min="3010" max="3011" width="7" bestFit="1" customWidth="1"/>
    <col min="3012" max="3012" width="10" bestFit="1" customWidth="1"/>
    <col min="3013" max="3021" width="7" bestFit="1" customWidth="1"/>
    <col min="3022" max="3022" width="10" bestFit="1" customWidth="1"/>
    <col min="3023" max="3024" width="7" bestFit="1" customWidth="1"/>
    <col min="3025" max="3025" width="8" bestFit="1" customWidth="1"/>
    <col min="3026" max="3026" width="7" bestFit="1" customWidth="1"/>
    <col min="3027" max="3027" width="6" bestFit="1" customWidth="1"/>
    <col min="3028" max="3028" width="7" bestFit="1" customWidth="1"/>
    <col min="3029" max="3029" width="11" bestFit="1" customWidth="1"/>
    <col min="3030" max="3030" width="6" bestFit="1" customWidth="1"/>
    <col min="3031" max="3032" width="7" bestFit="1" customWidth="1"/>
    <col min="3033" max="3033" width="10" bestFit="1" customWidth="1"/>
    <col min="3034" max="3035" width="7" bestFit="1" customWidth="1"/>
    <col min="3036" max="3036" width="8" bestFit="1" customWidth="1"/>
    <col min="3037" max="3037" width="10" bestFit="1" customWidth="1"/>
    <col min="3038" max="3041" width="7" bestFit="1" customWidth="1"/>
    <col min="3042" max="3042" width="8" bestFit="1" customWidth="1"/>
    <col min="3043" max="3045" width="7" bestFit="1" customWidth="1"/>
    <col min="3046" max="3046" width="10" bestFit="1" customWidth="1"/>
    <col min="3047" max="3047" width="9" bestFit="1" customWidth="1"/>
    <col min="3048" max="3048" width="11" bestFit="1" customWidth="1"/>
    <col min="3049" max="3049" width="7" bestFit="1" customWidth="1"/>
    <col min="3050" max="3050" width="11" bestFit="1" customWidth="1"/>
    <col min="3051" max="3052" width="7" bestFit="1" customWidth="1"/>
    <col min="3053" max="3053" width="11" bestFit="1" customWidth="1"/>
    <col min="3054" max="3055" width="7" bestFit="1" customWidth="1"/>
    <col min="3056" max="3056" width="10" bestFit="1" customWidth="1"/>
    <col min="3057" max="3057" width="7" bestFit="1" customWidth="1"/>
    <col min="3058" max="3058" width="9" bestFit="1" customWidth="1"/>
    <col min="3059" max="3059" width="7" bestFit="1" customWidth="1"/>
    <col min="3060" max="3060" width="10" bestFit="1" customWidth="1"/>
    <col min="3061" max="3062" width="7" bestFit="1" customWidth="1"/>
    <col min="3063" max="3063" width="9" bestFit="1" customWidth="1"/>
    <col min="3064" max="3064" width="7" bestFit="1" customWidth="1"/>
    <col min="3065" max="3065" width="11" bestFit="1" customWidth="1"/>
    <col min="3066" max="3066" width="9" bestFit="1" customWidth="1"/>
    <col min="3067" max="3067" width="7" bestFit="1" customWidth="1"/>
    <col min="3068" max="3068" width="9" bestFit="1" customWidth="1"/>
    <col min="3069" max="3069" width="7" bestFit="1" customWidth="1"/>
    <col min="3070" max="3070" width="11" bestFit="1" customWidth="1"/>
    <col min="3071" max="3071" width="7" bestFit="1" customWidth="1"/>
    <col min="3072" max="3073" width="10" bestFit="1" customWidth="1"/>
    <col min="3074" max="3076" width="7" bestFit="1" customWidth="1"/>
    <col min="3077" max="3077" width="10" bestFit="1" customWidth="1"/>
    <col min="3078" max="3080" width="7" bestFit="1" customWidth="1"/>
    <col min="3081" max="3081" width="8" bestFit="1" customWidth="1"/>
    <col min="3082" max="3083" width="7" bestFit="1" customWidth="1"/>
    <col min="3084" max="3084" width="9" bestFit="1" customWidth="1"/>
    <col min="3085" max="3089" width="7" bestFit="1" customWidth="1"/>
    <col min="3090" max="3090" width="11" bestFit="1" customWidth="1"/>
    <col min="3091" max="3092" width="7" bestFit="1" customWidth="1"/>
    <col min="3093" max="3093" width="9" bestFit="1" customWidth="1"/>
    <col min="3094" max="3095" width="7" bestFit="1" customWidth="1"/>
    <col min="3096" max="3096" width="10" bestFit="1" customWidth="1"/>
    <col min="3097" max="3099" width="7" bestFit="1" customWidth="1"/>
    <col min="3100" max="3100" width="8" bestFit="1" customWidth="1"/>
    <col min="3101" max="3103" width="7" bestFit="1" customWidth="1"/>
    <col min="3104" max="3104" width="9" bestFit="1" customWidth="1"/>
    <col min="3105" max="3106" width="10" bestFit="1" customWidth="1"/>
    <col min="3107" max="3107" width="6" bestFit="1" customWidth="1"/>
    <col min="3108" max="3110" width="7" bestFit="1" customWidth="1"/>
    <col min="3111" max="3111" width="10" bestFit="1" customWidth="1"/>
    <col min="3112" max="3112" width="7" bestFit="1" customWidth="1"/>
    <col min="3113" max="3113" width="9" bestFit="1" customWidth="1"/>
    <col min="3114" max="3114" width="8" bestFit="1" customWidth="1"/>
    <col min="3115" max="3115" width="10" bestFit="1" customWidth="1"/>
    <col min="3116" max="3116" width="7" bestFit="1" customWidth="1"/>
    <col min="3117" max="3117" width="10" bestFit="1" customWidth="1"/>
    <col min="3118" max="3118" width="7" bestFit="1" customWidth="1"/>
    <col min="3119" max="3120" width="10" bestFit="1" customWidth="1"/>
    <col min="3121" max="3121" width="7" bestFit="1" customWidth="1"/>
    <col min="3122" max="3122" width="8" bestFit="1" customWidth="1"/>
    <col min="3123" max="3123" width="10" bestFit="1" customWidth="1"/>
    <col min="3124" max="3124" width="7" bestFit="1" customWidth="1"/>
    <col min="3125" max="3125" width="8" bestFit="1" customWidth="1"/>
    <col min="3126" max="3126" width="7" bestFit="1" customWidth="1"/>
    <col min="3127" max="3127" width="11" bestFit="1" customWidth="1"/>
    <col min="3128" max="3129" width="10" bestFit="1" customWidth="1"/>
    <col min="3130" max="3130" width="7" bestFit="1" customWidth="1"/>
    <col min="3131" max="3131" width="8" bestFit="1" customWidth="1"/>
    <col min="3132" max="3133" width="10" bestFit="1" customWidth="1"/>
    <col min="3134" max="3138" width="7" bestFit="1" customWidth="1"/>
    <col min="3139" max="3139" width="8" bestFit="1" customWidth="1"/>
    <col min="3140" max="3143" width="7" bestFit="1" customWidth="1"/>
    <col min="3144" max="3144" width="10" bestFit="1" customWidth="1"/>
    <col min="3145" max="3148" width="7" bestFit="1" customWidth="1"/>
    <col min="3149" max="3149" width="10" bestFit="1" customWidth="1"/>
    <col min="3150" max="3152" width="7" bestFit="1" customWidth="1"/>
    <col min="3153" max="3153" width="8" bestFit="1" customWidth="1"/>
    <col min="3154" max="3154" width="10" bestFit="1" customWidth="1"/>
    <col min="3155" max="3155" width="8" bestFit="1" customWidth="1"/>
    <col min="3156" max="3160" width="7" bestFit="1" customWidth="1"/>
    <col min="3161" max="3162" width="10" bestFit="1" customWidth="1"/>
    <col min="3163" max="3165" width="7" bestFit="1" customWidth="1"/>
    <col min="3166" max="3166" width="11" bestFit="1" customWidth="1"/>
    <col min="3167" max="3167" width="9" bestFit="1" customWidth="1"/>
    <col min="3168" max="3168" width="7" bestFit="1" customWidth="1"/>
    <col min="3169" max="3169" width="8" bestFit="1" customWidth="1"/>
    <col min="3170" max="3170" width="9" bestFit="1" customWidth="1"/>
    <col min="3171" max="3171" width="6" bestFit="1" customWidth="1"/>
    <col min="3172" max="3172" width="9" bestFit="1" customWidth="1"/>
    <col min="3173" max="3173" width="7" bestFit="1" customWidth="1"/>
    <col min="3174" max="3174" width="10" bestFit="1" customWidth="1"/>
    <col min="3175" max="3176" width="9" bestFit="1" customWidth="1"/>
    <col min="3177" max="3177" width="10" bestFit="1" customWidth="1"/>
    <col min="3178" max="3183" width="7" bestFit="1" customWidth="1"/>
    <col min="3184" max="3184" width="11" bestFit="1" customWidth="1"/>
    <col min="3185" max="3186" width="7" bestFit="1" customWidth="1"/>
    <col min="3187" max="3187" width="9" bestFit="1" customWidth="1"/>
    <col min="3188" max="3188" width="10" bestFit="1" customWidth="1"/>
    <col min="3189" max="3189" width="7" bestFit="1" customWidth="1"/>
    <col min="3190" max="3190" width="11" bestFit="1" customWidth="1"/>
    <col min="3191" max="3192" width="10" bestFit="1" customWidth="1"/>
    <col min="3193" max="3195" width="7" bestFit="1" customWidth="1"/>
    <col min="3196" max="3196" width="8" bestFit="1" customWidth="1"/>
    <col min="3197" max="3197" width="7" bestFit="1" customWidth="1"/>
    <col min="3198" max="3199" width="10" bestFit="1" customWidth="1"/>
    <col min="3200" max="3200" width="7" bestFit="1" customWidth="1"/>
    <col min="3201" max="3202" width="8" bestFit="1" customWidth="1"/>
    <col min="3203" max="3205" width="7" bestFit="1" customWidth="1"/>
    <col min="3206" max="3207" width="10" bestFit="1" customWidth="1"/>
    <col min="3208" max="3209" width="7" bestFit="1" customWidth="1"/>
    <col min="3210" max="3210" width="10" bestFit="1" customWidth="1"/>
    <col min="3211" max="3211" width="7" bestFit="1" customWidth="1"/>
    <col min="3212" max="3212" width="8" bestFit="1" customWidth="1"/>
    <col min="3213" max="3217" width="7" bestFit="1" customWidth="1"/>
    <col min="3218" max="3218" width="8" bestFit="1" customWidth="1"/>
    <col min="3219" max="3220" width="9" bestFit="1" customWidth="1"/>
    <col min="3221" max="3221" width="7" bestFit="1" customWidth="1"/>
    <col min="3222" max="3222" width="10" bestFit="1" customWidth="1"/>
    <col min="3223" max="3224" width="7" bestFit="1" customWidth="1"/>
    <col min="3225" max="3225" width="9" bestFit="1" customWidth="1"/>
    <col min="3226" max="3226" width="7" bestFit="1" customWidth="1"/>
    <col min="3227" max="3227" width="9" bestFit="1" customWidth="1"/>
    <col min="3228" max="3228" width="10" bestFit="1" customWidth="1"/>
    <col min="3229" max="3229" width="7" bestFit="1" customWidth="1"/>
    <col min="3230" max="3230" width="10" bestFit="1" customWidth="1"/>
    <col min="3231" max="3231" width="7" bestFit="1" customWidth="1"/>
    <col min="3232" max="3232" width="9" bestFit="1" customWidth="1"/>
    <col min="3233" max="3234" width="10" bestFit="1" customWidth="1"/>
    <col min="3235" max="3235" width="7" bestFit="1" customWidth="1"/>
    <col min="3236" max="3236" width="11" bestFit="1" customWidth="1"/>
    <col min="3237" max="3238" width="7" bestFit="1" customWidth="1"/>
    <col min="3239" max="3239" width="6" bestFit="1" customWidth="1"/>
    <col min="3240" max="3243" width="7" bestFit="1" customWidth="1"/>
    <col min="3244" max="3244" width="11" bestFit="1" customWidth="1"/>
    <col min="3245" max="3245" width="8" bestFit="1" customWidth="1"/>
    <col min="3246" max="3246" width="7" bestFit="1" customWidth="1"/>
    <col min="3247" max="3247" width="8" bestFit="1" customWidth="1"/>
    <col min="3248" max="3249" width="7" bestFit="1" customWidth="1"/>
    <col min="3250" max="3250" width="6" bestFit="1" customWidth="1"/>
    <col min="3251" max="3251" width="7" bestFit="1" customWidth="1"/>
    <col min="3252" max="3252" width="9" bestFit="1" customWidth="1"/>
    <col min="3253" max="3253" width="10" bestFit="1" customWidth="1"/>
    <col min="3254" max="3254" width="9" bestFit="1" customWidth="1"/>
    <col min="3255" max="3258" width="7" bestFit="1" customWidth="1"/>
    <col min="3259" max="3260" width="10" bestFit="1" customWidth="1"/>
    <col min="3261" max="3261" width="11" bestFit="1" customWidth="1"/>
    <col min="3262" max="3264" width="7" bestFit="1" customWidth="1"/>
    <col min="3265" max="3265" width="11" bestFit="1" customWidth="1"/>
    <col min="3266" max="3269" width="7" bestFit="1" customWidth="1"/>
    <col min="3270" max="3270" width="8" bestFit="1" customWidth="1"/>
    <col min="3271" max="3271" width="10" bestFit="1" customWidth="1"/>
    <col min="3272" max="3273" width="7" bestFit="1" customWidth="1"/>
    <col min="3274" max="3274" width="10" bestFit="1" customWidth="1"/>
    <col min="3275" max="3275" width="9" bestFit="1" customWidth="1"/>
    <col min="3276" max="3277" width="7" bestFit="1" customWidth="1"/>
    <col min="3278" max="3278" width="9" bestFit="1" customWidth="1"/>
    <col min="3279" max="3281" width="7" bestFit="1" customWidth="1"/>
    <col min="3282" max="3283" width="10" bestFit="1" customWidth="1"/>
    <col min="3284" max="3284" width="11" bestFit="1" customWidth="1"/>
    <col min="3285" max="3285" width="10" bestFit="1" customWidth="1"/>
    <col min="3286" max="3286" width="7" bestFit="1" customWidth="1"/>
    <col min="3287" max="3287" width="8" bestFit="1" customWidth="1"/>
    <col min="3288" max="3288" width="7" bestFit="1" customWidth="1"/>
    <col min="3289" max="3289" width="8" bestFit="1" customWidth="1"/>
    <col min="3290" max="3290" width="7" bestFit="1" customWidth="1"/>
    <col min="3291" max="3291" width="10" bestFit="1" customWidth="1"/>
    <col min="3292" max="3293" width="7" bestFit="1" customWidth="1"/>
    <col min="3294" max="3294" width="11" bestFit="1" customWidth="1"/>
    <col min="3295" max="3295" width="7" bestFit="1" customWidth="1"/>
    <col min="3296" max="3296" width="10" bestFit="1" customWidth="1"/>
    <col min="3297" max="3298" width="7" bestFit="1" customWidth="1"/>
    <col min="3299" max="3299" width="11" bestFit="1" customWidth="1"/>
    <col min="3300" max="3306" width="7" bestFit="1" customWidth="1"/>
    <col min="3307" max="3307" width="8" bestFit="1" customWidth="1"/>
    <col min="3308" max="3308" width="7" bestFit="1" customWidth="1"/>
    <col min="3309" max="3309" width="10" bestFit="1" customWidth="1"/>
    <col min="3310" max="3310" width="11" bestFit="1" customWidth="1"/>
    <col min="3311" max="3311" width="10" bestFit="1" customWidth="1"/>
    <col min="3312" max="3313" width="7" bestFit="1" customWidth="1"/>
    <col min="3314" max="3315" width="9" bestFit="1" customWidth="1"/>
    <col min="3316" max="3316" width="10" bestFit="1" customWidth="1"/>
    <col min="3317" max="3317" width="7" bestFit="1" customWidth="1"/>
    <col min="3318" max="3318" width="10" bestFit="1" customWidth="1"/>
    <col min="3319" max="3321" width="7" bestFit="1" customWidth="1"/>
    <col min="3322" max="3322" width="10" bestFit="1" customWidth="1"/>
    <col min="3323" max="3325" width="7" bestFit="1" customWidth="1"/>
    <col min="3326" max="3326" width="10" bestFit="1" customWidth="1"/>
    <col min="3327" max="3329" width="7" bestFit="1" customWidth="1"/>
    <col min="3330" max="3330" width="6" bestFit="1" customWidth="1"/>
    <col min="3331" max="3332" width="10" bestFit="1" customWidth="1"/>
    <col min="3333" max="3334" width="7" bestFit="1" customWidth="1"/>
    <col min="3335" max="3335" width="8" bestFit="1" customWidth="1"/>
    <col min="3336" max="3336" width="10" bestFit="1" customWidth="1"/>
    <col min="3337" max="3337" width="7" bestFit="1" customWidth="1"/>
    <col min="3338" max="3338" width="8" bestFit="1" customWidth="1"/>
    <col min="3339" max="3340" width="7" bestFit="1" customWidth="1"/>
    <col min="3341" max="3341" width="11" bestFit="1" customWidth="1"/>
    <col min="3342" max="3342" width="7" bestFit="1" customWidth="1"/>
    <col min="3343" max="3343" width="10" bestFit="1" customWidth="1"/>
    <col min="3344" max="3344" width="7" bestFit="1" customWidth="1"/>
    <col min="3345" max="3345" width="10" bestFit="1" customWidth="1"/>
    <col min="3346" max="3349" width="7" bestFit="1" customWidth="1"/>
    <col min="3350" max="3350" width="10" bestFit="1" customWidth="1"/>
    <col min="3351" max="3351" width="7" bestFit="1" customWidth="1"/>
    <col min="3352" max="3353" width="10" bestFit="1" customWidth="1"/>
    <col min="3354" max="3354" width="8" bestFit="1" customWidth="1"/>
    <col min="3355" max="3356" width="7" bestFit="1" customWidth="1"/>
    <col min="3357" max="3357" width="10" bestFit="1" customWidth="1"/>
    <col min="3358" max="3358" width="8" bestFit="1" customWidth="1"/>
    <col min="3359" max="3359" width="10" bestFit="1" customWidth="1"/>
    <col min="3360" max="3360" width="7" bestFit="1" customWidth="1"/>
    <col min="3361" max="3361" width="10" bestFit="1" customWidth="1"/>
    <col min="3362" max="3362" width="7" bestFit="1" customWidth="1"/>
    <col min="3363" max="3363" width="11" bestFit="1" customWidth="1"/>
    <col min="3364" max="3364" width="7" bestFit="1" customWidth="1"/>
    <col min="3365" max="3367" width="10" bestFit="1" customWidth="1"/>
    <col min="3368" max="3368" width="11" bestFit="1" customWidth="1"/>
    <col min="3369" max="3369" width="7" bestFit="1" customWidth="1"/>
    <col min="3370" max="3370" width="9" bestFit="1" customWidth="1"/>
    <col min="3371" max="3371" width="6" bestFit="1" customWidth="1"/>
    <col min="3372" max="3372" width="10" bestFit="1" customWidth="1"/>
    <col min="3373" max="3373" width="7" bestFit="1" customWidth="1"/>
    <col min="3374" max="3374" width="9" bestFit="1" customWidth="1"/>
    <col min="3375" max="3377" width="7" bestFit="1" customWidth="1"/>
    <col min="3378" max="3378" width="10" bestFit="1" customWidth="1"/>
    <col min="3379" max="3381" width="7" bestFit="1" customWidth="1"/>
    <col min="3382" max="3382" width="11" bestFit="1" customWidth="1"/>
    <col min="3383" max="3383" width="8" bestFit="1" customWidth="1"/>
    <col min="3384" max="3384" width="7" bestFit="1" customWidth="1"/>
    <col min="3385" max="3385" width="10" bestFit="1" customWidth="1"/>
    <col min="3386" max="3386" width="7" bestFit="1" customWidth="1"/>
    <col min="3387" max="3387" width="10" bestFit="1" customWidth="1"/>
    <col min="3388" max="3388" width="7" bestFit="1" customWidth="1"/>
    <col min="3389" max="3389" width="10" bestFit="1" customWidth="1"/>
    <col min="3390" max="3390" width="9" bestFit="1" customWidth="1"/>
    <col min="3391" max="3393" width="7" bestFit="1" customWidth="1"/>
    <col min="3394" max="3394" width="11" bestFit="1" customWidth="1"/>
    <col min="3395" max="3395" width="10" bestFit="1" customWidth="1"/>
    <col min="3396" max="3396" width="7" bestFit="1" customWidth="1"/>
    <col min="3397" max="3397" width="9" bestFit="1" customWidth="1"/>
    <col min="3398" max="3398" width="7" bestFit="1" customWidth="1"/>
    <col min="3399" max="3401" width="10" bestFit="1" customWidth="1"/>
    <col min="3402" max="3403" width="7" bestFit="1" customWidth="1"/>
    <col min="3404" max="3404" width="10" bestFit="1" customWidth="1"/>
    <col min="3405" max="3405" width="8" bestFit="1" customWidth="1"/>
    <col min="3406" max="3408" width="7" bestFit="1" customWidth="1"/>
    <col min="3409" max="3409" width="9" bestFit="1" customWidth="1"/>
    <col min="3410" max="3411" width="7" bestFit="1" customWidth="1"/>
    <col min="3412" max="3412" width="10" bestFit="1" customWidth="1"/>
    <col min="3413" max="3414" width="7" bestFit="1" customWidth="1"/>
    <col min="3415" max="3415" width="10" bestFit="1" customWidth="1"/>
    <col min="3416" max="3416" width="11" bestFit="1" customWidth="1"/>
    <col min="3417" max="3417" width="10" bestFit="1" customWidth="1"/>
    <col min="3418" max="3419" width="7" bestFit="1" customWidth="1"/>
    <col min="3420" max="3420" width="11" bestFit="1" customWidth="1"/>
    <col min="3421" max="3422" width="7" bestFit="1" customWidth="1"/>
    <col min="3423" max="3423" width="10" bestFit="1" customWidth="1"/>
    <col min="3424" max="3424" width="7" bestFit="1" customWidth="1"/>
    <col min="3425" max="3425" width="10" bestFit="1" customWidth="1"/>
    <col min="3426" max="3426" width="9" bestFit="1" customWidth="1"/>
    <col min="3427" max="3429" width="7" bestFit="1" customWidth="1"/>
    <col min="3430" max="3430" width="10" bestFit="1" customWidth="1"/>
    <col min="3431" max="3435" width="7" bestFit="1" customWidth="1"/>
    <col min="3436" max="3436" width="11" bestFit="1" customWidth="1"/>
    <col min="3437" max="3438" width="10" bestFit="1" customWidth="1"/>
    <col min="3439" max="3440" width="7" bestFit="1" customWidth="1"/>
    <col min="3441" max="3441" width="11" bestFit="1" customWidth="1"/>
    <col min="3442" max="3442" width="10" bestFit="1" customWidth="1"/>
    <col min="3443" max="3443" width="7" bestFit="1" customWidth="1"/>
    <col min="3444" max="3444" width="9" bestFit="1" customWidth="1"/>
    <col min="3445" max="3445" width="10" bestFit="1" customWidth="1"/>
    <col min="3446" max="3447" width="7" bestFit="1" customWidth="1"/>
    <col min="3448" max="3448" width="11" bestFit="1" customWidth="1"/>
    <col min="3449" max="3451" width="10" bestFit="1" customWidth="1"/>
    <col min="3452" max="3452" width="8" bestFit="1" customWidth="1"/>
    <col min="3453" max="3453" width="10" bestFit="1" customWidth="1"/>
    <col min="3454" max="3457" width="7" bestFit="1" customWidth="1"/>
    <col min="3458" max="3458" width="10" bestFit="1" customWidth="1"/>
    <col min="3459" max="3460" width="7" bestFit="1" customWidth="1"/>
    <col min="3461" max="3461" width="10" bestFit="1" customWidth="1"/>
    <col min="3462" max="3468" width="7" bestFit="1" customWidth="1"/>
    <col min="3469" max="3469" width="11" bestFit="1" customWidth="1"/>
    <col min="3470" max="3470" width="7" bestFit="1" customWidth="1"/>
    <col min="3471" max="3471" width="10" bestFit="1" customWidth="1"/>
    <col min="3472" max="3472" width="7" bestFit="1" customWidth="1"/>
    <col min="3473" max="3474" width="10" bestFit="1" customWidth="1"/>
    <col min="3475" max="3476" width="7" bestFit="1" customWidth="1"/>
    <col min="3477" max="3477" width="11" bestFit="1" customWidth="1"/>
    <col min="3478" max="3478" width="7" bestFit="1" customWidth="1"/>
    <col min="3479" max="3479" width="9" bestFit="1" customWidth="1"/>
    <col min="3480" max="3480" width="12" bestFit="1" customWidth="1"/>
    <col min="3481" max="3481" width="7" bestFit="1" customWidth="1"/>
    <col min="3482" max="3482" width="10" bestFit="1" customWidth="1"/>
    <col min="3483" max="3483" width="9" bestFit="1" customWidth="1"/>
    <col min="3484" max="3484" width="7" bestFit="1" customWidth="1"/>
    <col min="3485" max="3485" width="10" bestFit="1" customWidth="1"/>
    <col min="3486" max="3486" width="7" bestFit="1" customWidth="1"/>
    <col min="3487" max="3487" width="10" bestFit="1" customWidth="1"/>
    <col min="3488" max="3488" width="7" bestFit="1" customWidth="1"/>
    <col min="3489" max="3489" width="6" bestFit="1" customWidth="1"/>
    <col min="3490" max="3490" width="10" bestFit="1" customWidth="1"/>
    <col min="3491" max="3492" width="7" bestFit="1" customWidth="1"/>
    <col min="3493" max="3494" width="8" bestFit="1" customWidth="1"/>
    <col min="3495" max="3495" width="7" bestFit="1" customWidth="1"/>
    <col min="3496" max="3496" width="8" bestFit="1" customWidth="1"/>
    <col min="3497" max="3497" width="11" bestFit="1" customWidth="1"/>
    <col min="3498" max="3498" width="9" bestFit="1" customWidth="1"/>
    <col min="3499" max="3499" width="7" bestFit="1" customWidth="1"/>
    <col min="3500" max="3500" width="10" bestFit="1" customWidth="1"/>
    <col min="3501" max="3503" width="7" bestFit="1" customWidth="1"/>
    <col min="3504" max="3504" width="10" bestFit="1" customWidth="1"/>
    <col min="3505" max="3508" width="7" bestFit="1" customWidth="1"/>
    <col min="3509" max="3510" width="10" bestFit="1" customWidth="1"/>
    <col min="3511" max="3511" width="9" bestFit="1" customWidth="1"/>
    <col min="3512" max="3512" width="10" bestFit="1" customWidth="1"/>
    <col min="3513" max="3514" width="8" bestFit="1" customWidth="1"/>
    <col min="3515" max="3515" width="7" bestFit="1" customWidth="1"/>
    <col min="3516" max="3516" width="6" bestFit="1" customWidth="1"/>
    <col min="3517" max="3524" width="7" bestFit="1" customWidth="1"/>
    <col min="3525" max="3525" width="10" bestFit="1" customWidth="1"/>
    <col min="3526" max="3527" width="7" bestFit="1" customWidth="1"/>
    <col min="3528" max="3528" width="10" bestFit="1" customWidth="1"/>
    <col min="3529" max="3529" width="6" bestFit="1" customWidth="1"/>
    <col min="3530" max="3531" width="9" bestFit="1" customWidth="1"/>
    <col min="3532" max="3533" width="7" bestFit="1" customWidth="1"/>
    <col min="3534" max="3534" width="10" bestFit="1" customWidth="1"/>
    <col min="3535" max="3537" width="7" bestFit="1" customWidth="1"/>
    <col min="3538" max="3540" width="10" bestFit="1" customWidth="1"/>
    <col min="3541" max="3541" width="7" bestFit="1" customWidth="1"/>
    <col min="3542" max="3542" width="6" bestFit="1" customWidth="1"/>
    <col min="3543" max="3543" width="10" bestFit="1" customWidth="1"/>
    <col min="3544" max="3544" width="9" bestFit="1" customWidth="1"/>
    <col min="3545" max="3546" width="10" bestFit="1" customWidth="1"/>
    <col min="3547" max="3550" width="7" bestFit="1" customWidth="1"/>
    <col min="3551" max="3551" width="8" bestFit="1" customWidth="1"/>
    <col min="3552" max="3553" width="7" bestFit="1" customWidth="1"/>
    <col min="3554" max="3554" width="8" bestFit="1" customWidth="1"/>
    <col min="3555" max="3555" width="7" bestFit="1" customWidth="1"/>
    <col min="3556" max="3556" width="10" bestFit="1" customWidth="1"/>
    <col min="3557" max="3557" width="8" bestFit="1" customWidth="1"/>
    <col min="3558" max="3558" width="11" bestFit="1" customWidth="1"/>
    <col min="3559" max="3565" width="7" bestFit="1" customWidth="1"/>
    <col min="3566" max="3566" width="10" bestFit="1" customWidth="1"/>
    <col min="3567" max="3571" width="7" bestFit="1" customWidth="1"/>
    <col min="3572" max="3572" width="10" bestFit="1" customWidth="1"/>
    <col min="3573" max="3573" width="9" bestFit="1" customWidth="1"/>
    <col min="3574" max="3574" width="6" bestFit="1" customWidth="1"/>
    <col min="3575" max="3576" width="7" bestFit="1" customWidth="1"/>
    <col min="3577" max="3577" width="9" bestFit="1" customWidth="1"/>
    <col min="3578" max="3578" width="7" bestFit="1" customWidth="1"/>
    <col min="3579" max="3580" width="8" bestFit="1" customWidth="1"/>
    <col min="3581" max="3582" width="7" bestFit="1" customWidth="1"/>
    <col min="3583" max="3583" width="11" bestFit="1" customWidth="1"/>
    <col min="3584" max="3587" width="7" bestFit="1" customWidth="1"/>
    <col min="3588" max="3589" width="10" bestFit="1" customWidth="1"/>
    <col min="3590" max="3590" width="7" bestFit="1" customWidth="1"/>
    <col min="3591" max="3591" width="11" bestFit="1" customWidth="1"/>
    <col min="3592" max="3596" width="7" bestFit="1" customWidth="1"/>
    <col min="3597" max="3597" width="8" bestFit="1" customWidth="1"/>
    <col min="3598" max="3598" width="7" bestFit="1" customWidth="1"/>
    <col min="3599" max="3599" width="10" bestFit="1" customWidth="1"/>
    <col min="3600" max="3600" width="7" bestFit="1" customWidth="1"/>
    <col min="3601" max="3601" width="11" bestFit="1" customWidth="1"/>
    <col min="3602" max="3602" width="9" bestFit="1" customWidth="1"/>
    <col min="3603" max="3604" width="7" bestFit="1" customWidth="1"/>
    <col min="3605" max="3605" width="8" bestFit="1" customWidth="1"/>
    <col min="3606" max="3606" width="11" bestFit="1" customWidth="1"/>
    <col min="3607" max="3607" width="10" bestFit="1" customWidth="1"/>
    <col min="3608" max="3608" width="9" bestFit="1" customWidth="1"/>
    <col min="3609" max="3611" width="7" bestFit="1" customWidth="1"/>
    <col min="3612" max="3612" width="8" bestFit="1" customWidth="1"/>
    <col min="3613" max="3614" width="7" bestFit="1" customWidth="1"/>
    <col min="3615" max="3615" width="8" bestFit="1" customWidth="1"/>
    <col min="3616" max="3616" width="11" bestFit="1" customWidth="1"/>
    <col min="3617" max="3617" width="7" bestFit="1" customWidth="1"/>
    <col min="3618" max="3618" width="11" bestFit="1" customWidth="1"/>
    <col min="3619" max="3619" width="9" bestFit="1" customWidth="1"/>
    <col min="3620" max="3622" width="7" bestFit="1" customWidth="1"/>
    <col min="3623" max="3623" width="11" bestFit="1" customWidth="1"/>
    <col min="3624" max="3624" width="7" bestFit="1" customWidth="1"/>
    <col min="3625" max="3625" width="8" bestFit="1" customWidth="1"/>
    <col min="3626" max="3626" width="10" bestFit="1" customWidth="1"/>
    <col min="3627" max="3628" width="7" bestFit="1" customWidth="1"/>
    <col min="3629" max="3629" width="10" bestFit="1" customWidth="1"/>
    <col min="3630" max="3630" width="7" bestFit="1" customWidth="1"/>
    <col min="3631" max="3631" width="10" bestFit="1" customWidth="1"/>
    <col min="3632" max="3633" width="7" bestFit="1" customWidth="1"/>
    <col min="3634" max="3634" width="10" bestFit="1" customWidth="1"/>
    <col min="3635" max="3635" width="7" bestFit="1" customWidth="1"/>
    <col min="3636" max="3636" width="10" bestFit="1" customWidth="1"/>
    <col min="3637" max="3642" width="7" bestFit="1" customWidth="1"/>
    <col min="3643" max="3643" width="9" bestFit="1" customWidth="1"/>
    <col min="3644" max="3646" width="7" bestFit="1" customWidth="1"/>
    <col min="3647" max="3648" width="10" bestFit="1" customWidth="1"/>
    <col min="3649" max="3649" width="9" bestFit="1" customWidth="1"/>
    <col min="3650" max="3650" width="7" bestFit="1" customWidth="1"/>
    <col min="3651" max="3651" width="10" bestFit="1" customWidth="1"/>
    <col min="3652" max="3652" width="7" bestFit="1" customWidth="1"/>
    <col min="3653" max="3653" width="10" bestFit="1" customWidth="1"/>
    <col min="3654" max="3655" width="7" bestFit="1" customWidth="1"/>
    <col min="3656" max="3656" width="10" bestFit="1" customWidth="1"/>
    <col min="3657" max="3657" width="7" bestFit="1" customWidth="1"/>
    <col min="3658" max="3658" width="8" bestFit="1" customWidth="1"/>
    <col min="3659" max="3659" width="10" bestFit="1" customWidth="1"/>
    <col min="3660" max="3660" width="7" bestFit="1" customWidth="1"/>
    <col min="3661" max="3661" width="10" bestFit="1" customWidth="1"/>
    <col min="3662" max="3662" width="8" bestFit="1" customWidth="1"/>
    <col min="3663" max="3663" width="10" bestFit="1" customWidth="1"/>
    <col min="3664" max="3664" width="7" bestFit="1" customWidth="1"/>
    <col min="3665" max="3665" width="10" bestFit="1" customWidth="1"/>
    <col min="3666" max="3666" width="7" bestFit="1" customWidth="1"/>
    <col min="3667" max="3667" width="10" bestFit="1" customWidth="1"/>
    <col min="3668" max="3674" width="7" bestFit="1" customWidth="1"/>
    <col min="3675" max="3675" width="8" bestFit="1" customWidth="1"/>
    <col min="3676" max="3677" width="7" bestFit="1" customWidth="1"/>
    <col min="3678" max="3678" width="10" bestFit="1" customWidth="1"/>
    <col min="3679" max="3679" width="7" bestFit="1" customWidth="1"/>
    <col min="3680" max="3681" width="10" bestFit="1" customWidth="1"/>
    <col min="3682" max="3683" width="7" bestFit="1" customWidth="1"/>
    <col min="3684" max="3684" width="10" bestFit="1" customWidth="1"/>
    <col min="3685" max="3685" width="7" bestFit="1" customWidth="1"/>
    <col min="3686" max="3686" width="11" bestFit="1" customWidth="1"/>
    <col min="3687" max="3687" width="6" bestFit="1" customWidth="1"/>
    <col min="3688" max="3688" width="10" bestFit="1" customWidth="1"/>
    <col min="3689" max="3689" width="7" bestFit="1" customWidth="1"/>
    <col min="3690" max="3691" width="10" bestFit="1" customWidth="1"/>
    <col min="3692" max="3692" width="7" bestFit="1" customWidth="1"/>
    <col min="3693" max="3693" width="10" bestFit="1" customWidth="1"/>
    <col min="3694" max="3696" width="7" bestFit="1" customWidth="1"/>
    <col min="3697" max="3697" width="6" bestFit="1" customWidth="1"/>
    <col min="3698" max="3698" width="7" bestFit="1" customWidth="1"/>
    <col min="3699" max="3699" width="9" bestFit="1" customWidth="1"/>
    <col min="3700" max="3701" width="10" bestFit="1" customWidth="1"/>
    <col min="3702" max="3703" width="7" bestFit="1" customWidth="1"/>
    <col min="3704" max="3704" width="6" bestFit="1" customWidth="1"/>
    <col min="3705" max="3706" width="7" bestFit="1" customWidth="1"/>
    <col min="3707" max="3707" width="8" bestFit="1" customWidth="1"/>
    <col min="3708" max="3710" width="7" bestFit="1" customWidth="1"/>
    <col min="3711" max="3712" width="10" bestFit="1" customWidth="1"/>
    <col min="3713" max="3714" width="7" bestFit="1" customWidth="1"/>
    <col min="3715" max="3715" width="9" bestFit="1" customWidth="1"/>
    <col min="3716" max="3716" width="7" bestFit="1" customWidth="1"/>
    <col min="3717" max="3717" width="9" bestFit="1" customWidth="1"/>
    <col min="3718" max="3718" width="7" bestFit="1" customWidth="1"/>
    <col min="3719" max="3719" width="8" bestFit="1" customWidth="1"/>
    <col min="3720" max="3720" width="7" bestFit="1" customWidth="1"/>
    <col min="3721" max="3721" width="8" bestFit="1" customWidth="1"/>
    <col min="3722" max="3722" width="7" bestFit="1" customWidth="1"/>
    <col min="3723" max="3723" width="10" bestFit="1" customWidth="1"/>
    <col min="3724" max="3724" width="9" bestFit="1" customWidth="1"/>
    <col min="3725" max="3726" width="7" bestFit="1" customWidth="1"/>
    <col min="3727" max="3728" width="10" bestFit="1" customWidth="1"/>
    <col min="3729" max="3729" width="7" bestFit="1" customWidth="1"/>
    <col min="3730" max="3730" width="10" bestFit="1" customWidth="1"/>
    <col min="3731" max="3731" width="9" bestFit="1" customWidth="1"/>
    <col min="3732" max="3733" width="7" bestFit="1" customWidth="1"/>
    <col min="3734" max="3734" width="11" bestFit="1" customWidth="1"/>
    <col min="3735" max="3735" width="6" bestFit="1" customWidth="1"/>
    <col min="3736" max="3737" width="7" bestFit="1" customWidth="1"/>
    <col min="3738" max="3738" width="10" bestFit="1" customWidth="1"/>
    <col min="3739" max="3741" width="7" bestFit="1" customWidth="1"/>
    <col min="3742" max="3742" width="8" bestFit="1" customWidth="1"/>
    <col min="3743" max="3744" width="7" bestFit="1" customWidth="1"/>
    <col min="3745" max="3745" width="10" bestFit="1" customWidth="1"/>
    <col min="3746" max="3749" width="7" bestFit="1" customWidth="1"/>
    <col min="3750" max="3750" width="8" bestFit="1" customWidth="1"/>
    <col min="3751" max="3753" width="7" bestFit="1" customWidth="1"/>
    <col min="3754" max="3754" width="10" bestFit="1" customWidth="1"/>
    <col min="3755" max="3755" width="7" bestFit="1" customWidth="1"/>
    <col min="3756" max="3756" width="10" bestFit="1" customWidth="1"/>
    <col min="3757" max="3757" width="11" bestFit="1" customWidth="1"/>
    <col min="3758" max="3758" width="7" bestFit="1" customWidth="1"/>
    <col min="3759" max="3759" width="10" bestFit="1" customWidth="1"/>
    <col min="3760" max="3760" width="7" bestFit="1" customWidth="1"/>
    <col min="3761" max="3761" width="11" bestFit="1" customWidth="1"/>
    <col min="3762" max="3762" width="9" bestFit="1" customWidth="1"/>
    <col min="3763" max="3763" width="7" bestFit="1" customWidth="1"/>
    <col min="3764" max="3764" width="11" bestFit="1" customWidth="1"/>
    <col min="3765" max="3766" width="10" bestFit="1" customWidth="1"/>
    <col min="3767" max="3767" width="7" bestFit="1" customWidth="1"/>
    <col min="3768" max="3768" width="6" bestFit="1" customWidth="1"/>
    <col min="3769" max="3769" width="7" bestFit="1" customWidth="1"/>
    <col min="3770" max="3770" width="10" bestFit="1" customWidth="1"/>
    <col min="3771" max="3771" width="8" bestFit="1" customWidth="1"/>
    <col min="3772" max="3774" width="7" bestFit="1" customWidth="1"/>
    <col min="3775" max="3775" width="10" bestFit="1" customWidth="1"/>
    <col min="3776" max="3779" width="7" bestFit="1" customWidth="1"/>
    <col min="3780" max="3780" width="10" bestFit="1" customWidth="1"/>
    <col min="3781" max="3782" width="7" bestFit="1" customWidth="1"/>
    <col min="3783" max="3783" width="11" bestFit="1" customWidth="1"/>
    <col min="3784" max="3784" width="10" bestFit="1" customWidth="1"/>
    <col min="3785" max="3787" width="7" bestFit="1" customWidth="1"/>
    <col min="3788" max="3788" width="10" bestFit="1" customWidth="1"/>
    <col min="3789" max="3789" width="7" bestFit="1" customWidth="1"/>
    <col min="3790" max="3790" width="10" bestFit="1" customWidth="1"/>
    <col min="3791" max="3791" width="7" bestFit="1" customWidth="1"/>
    <col min="3792" max="3792" width="10" bestFit="1" customWidth="1"/>
    <col min="3793" max="3793" width="7" bestFit="1" customWidth="1"/>
    <col min="3794" max="3794" width="10" bestFit="1" customWidth="1"/>
    <col min="3795" max="3795" width="8" bestFit="1" customWidth="1"/>
    <col min="3796" max="3800" width="7" bestFit="1" customWidth="1"/>
    <col min="3801" max="3801" width="9" bestFit="1" customWidth="1"/>
    <col min="3802" max="3802" width="7" bestFit="1" customWidth="1"/>
    <col min="3803" max="3803" width="9" bestFit="1" customWidth="1"/>
    <col min="3804" max="3804" width="8" bestFit="1" customWidth="1"/>
    <col min="3805" max="3806" width="7" bestFit="1" customWidth="1"/>
    <col min="3807" max="3809" width="10" bestFit="1" customWidth="1"/>
    <col min="3810" max="3810" width="7" bestFit="1" customWidth="1"/>
    <col min="3811" max="3812" width="8" bestFit="1" customWidth="1"/>
    <col min="3813" max="3813" width="11" bestFit="1" customWidth="1"/>
    <col min="3814" max="3814" width="10" bestFit="1" customWidth="1"/>
    <col min="3815" max="3818" width="7" bestFit="1" customWidth="1"/>
    <col min="3819" max="3819" width="10" bestFit="1" customWidth="1"/>
    <col min="3820" max="3820" width="7" bestFit="1" customWidth="1"/>
    <col min="3821" max="3821" width="10" bestFit="1" customWidth="1"/>
    <col min="3822" max="3822" width="9" bestFit="1" customWidth="1"/>
    <col min="3823" max="3823" width="8" bestFit="1" customWidth="1"/>
    <col min="3824" max="3825" width="7" bestFit="1" customWidth="1"/>
    <col min="3826" max="3826" width="8" bestFit="1" customWidth="1"/>
    <col min="3827" max="3827" width="9" bestFit="1" customWidth="1"/>
    <col min="3828" max="3828" width="10" bestFit="1" customWidth="1"/>
    <col min="3829" max="3832" width="7" bestFit="1" customWidth="1"/>
    <col min="3833" max="3833" width="10" bestFit="1" customWidth="1"/>
    <col min="3834" max="3835" width="7" bestFit="1" customWidth="1"/>
    <col min="3836" max="3836" width="10" bestFit="1" customWidth="1"/>
    <col min="3837" max="3837" width="7" bestFit="1" customWidth="1"/>
    <col min="3838" max="3838" width="8" bestFit="1" customWidth="1"/>
    <col min="3839" max="3839" width="10" bestFit="1" customWidth="1"/>
    <col min="3840" max="3840" width="7" bestFit="1" customWidth="1"/>
    <col min="3841" max="3842" width="10" bestFit="1" customWidth="1"/>
    <col min="3843" max="3849" width="7" bestFit="1" customWidth="1"/>
    <col min="3850" max="3850" width="8" bestFit="1" customWidth="1"/>
    <col min="3851" max="3851" width="7" bestFit="1" customWidth="1"/>
    <col min="3852" max="3852" width="10" bestFit="1" customWidth="1"/>
    <col min="3853" max="3855" width="7" bestFit="1" customWidth="1"/>
    <col min="3856" max="3856" width="8" bestFit="1" customWidth="1"/>
    <col min="3857" max="3857" width="7" bestFit="1" customWidth="1"/>
    <col min="3858" max="3860" width="10" bestFit="1" customWidth="1"/>
    <col min="3861" max="3862" width="7" bestFit="1" customWidth="1"/>
    <col min="3863" max="3863" width="8" bestFit="1" customWidth="1"/>
    <col min="3864" max="3864" width="7" bestFit="1" customWidth="1"/>
    <col min="3865" max="3865" width="9" bestFit="1" customWidth="1"/>
    <col min="3866" max="3866" width="10" bestFit="1" customWidth="1"/>
    <col min="3867" max="3868" width="7" bestFit="1" customWidth="1"/>
    <col min="3869" max="3871" width="10" bestFit="1" customWidth="1"/>
    <col min="3872" max="3872" width="11" bestFit="1" customWidth="1"/>
    <col min="3873" max="3873" width="10" bestFit="1" customWidth="1"/>
    <col min="3874" max="3875" width="7" bestFit="1" customWidth="1"/>
    <col min="3876" max="3877" width="8" bestFit="1" customWidth="1"/>
    <col min="3878" max="3878" width="7" bestFit="1" customWidth="1"/>
    <col min="3879" max="3879" width="9" bestFit="1" customWidth="1"/>
    <col min="3880" max="3881" width="7" bestFit="1" customWidth="1"/>
    <col min="3882" max="3882" width="10" bestFit="1" customWidth="1"/>
    <col min="3883" max="3883" width="7" bestFit="1" customWidth="1"/>
    <col min="3884" max="3884" width="10" bestFit="1" customWidth="1"/>
    <col min="3885" max="3885" width="9" bestFit="1" customWidth="1"/>
    <col min="3886" max="3887" width="7" bestFit="1" customWidth="1"/>
    <col min="3888" max="3888" width="8" bestFit="1" customWidth="1"/>
    <col min="3889" max="3889" width="7" bestFit="1" customWidth="1"/>
    <col min="3890" max="3891" width="8" bestFit="1" customWidth="1"/>
    <col min="3892" max="3892" width="10" bestFit="1" customWidth="1"/>
    <col min="3893" max="3893" width="9" bestFit="1" customWidth="1"/>
    <col min="3894" max="3895" width="7" bestFit="1" customWidth="1"/>
    <col min="3896" max="3896" width="9" bestFit="1" customWidth="1"/>
    <col min="3897" max="3898" width="7" bestFit="1" customWidth="1"/>
    <col min="3899" max="3900" width="10" bestFit="1" customWidth="1"/>
    <col min="3901" max="3901" width="7" bestFit="1" customWidth="1"/>
    <col min="3902" max="3905" width="10" bestFit="1" customWidth="1"/>
    <col min="3906" max="3906" width="8" bestFit="1" customWidth="1"/>
    <col min="3907" max="3907" width="10" bestFit="1" customWidth="1"/>
    <col min="3908" max="3908" width="8" bestFit="1" customWidth="1"/>
    <col min="3909" max="3909" width="7" bestFit="1" customWidth="1"/>
    <col min="3910" max="3910" width="9" bestFit="1" customWidth="1"/>
    <col min="3911" max="3911" width="7" bestFit="1" customWidth="1"/>
    <col min="3912" max="3912" width="10" bestFit="1" customWidth="1"/>
    <col min="3913" max="3913" width="7" bestFit="1" customWidth="1"/>
    <col min="3914" max="3915" width="10" bestFit="1" customWidth="1"/>
    <col min="3916" max="3919" width="7" bestFit="1" customWidth="1"/>
    <col min="3920" max="3920" width="8" bestFit="1" customWidth="1"/>
    <col min="3921" max="3921" width="7" bestFit="1" customWidth="1"/>
    <col min="3922" max="3922" width="10" bestFit="1" customWidth="1"/>
    <col min="3923" max="3923" width="7" bestFit="1" customWidth="1"/>
    <col min="3924" max="3924" width="10" bestFit="1" customWidth="1"/>
    <col min="3925" max="3925" width="11" bestFit="1" customWidth="1"/>
    <col min="3926" max="3928" width="7" bestFit="1" customWidth="1"/>
    <col min="3929" max="3929" width="9" bestFit="1" customWidth="1"/>
    <col min="3930" max="3931" width="7" bestFit="1" customWidth="1"/>
    <col min="3932" max="3932" width="11" bestFit="1" customWidth="1"/>
    <col min="3933" max="3933" width="10" bestFit="1" customWidth="1"/>
    <col min="3934" max="3936" width="7" bestFit="1" customWidth="1"/>
    <col min="3937" max="3937" width="9" bestFit="1" customWidth="1"/>
    <col min="3938" max="3939" width="7" bestFit="1" customWidth="1"/>
    <col min="3940" max="3940" width="10" bestFit="1" customWidth="1"/>
    <col min="3941" max="3941" width="7" bestFit="1" customWidth="1"/>
    <col min="3942" max="3943" width="10" bestFit="1" customWidth="1"/>
    <col min="3944" max="3944" width="8" bestFit="1" customWidth="1"/>
    <col min="3945" max="3952" width="7" bestFit="1" customWidth="1"/>
    <col min="3953" max="3953" width="5" bestFit="1" customWidth="1"/>
    <col min="3954" max="3958" width="7" bestFit="1" customWidth="1"/>
    <col min="3959" max="3959" width="11" bestFit="1" customWidth="1"/>
    <col min="3960" max="3967" width="7" bestFit="1" customWidth="1"/>
    <col min="3968" max="3968" width="9" bestFit="1" customWidth="1"/>
    <col min="3969" max="3969" width="7" bestFit="1" customWidth="1"/>
    <col min="3970" max="3970" width="10" bestFit="1" customWidth="1"/>
    <col min="3971" max="3971" width="9" bestFit="1" customWidth="1"/>
    <col min="3972" max="3972" width="7" bestFit="1" customWidth="1"/>
    <col min="3973" max="3973" width="9" bestFit="1" customWidth="1"/>
    <col min="3974" max="3974" width="8" bestFit="1" customWidth="1"/>
    <col min="3975" max="3975" width="7" bestFit="1" customWidth="1"/>
    <col min="3976" max="3977" width="8" bestFit="1" customWidth="1"/>
    <col min="3978" max="3983" width="7" bestFit="1" customWidth="1"/>
    <col min="3984" max="3984" width="10" bestFit="1" customWidth="1"/>
    <col min="3985" max="3985" width="7" bestFit="1" customWidth="1"/>
    <col min="3986" max="3986" width="9" bestFit="1" customWidth="1"/>
    <col min="3987" max="3987" width="7" bestFit="1" customWidth="1"/>
    <col min="3988" max="3989" width="10" bestFit="1" customWidth="1"/>
    <col min="3990" max="3990" width="7" bestFit="1" customWidth="1"/>
    <col min="3991" max="3991" width="8" bestFit="1" customWidth="1"/>
    <col min="3992" max="3993" width="7" bestFit="1" customWidth="1"/>
    <col min="3994" max="3994" width="8" bestFit="1" customWidth="1"/>
    <col min="3995" max="3995" width="10" bestFit="1" customWidth="1"/>
    <col min="3996" max="3996" width="7" bestFit="1" customWidth="1"/>
    <col min="3997" max="3997" width="9" bestFit="1" customWidth="1"/>
    <col min="3998" max="3998" width="8" bestFit="1" customWidth="1"/>
    <col min="3999" max="3999" width="7" bestFit="1" customWidth="1"/>
    <col min="4000" max="4000" width="10" bestFit="1" customWidth="1"/>
    <col min="4001" max="4001" width="7" bestFit="1" customWidth="1"/>
    <col min="4002" max="4002" width="10" bestFit="1" customWidth="1"/>
    <col min="4003" max="4003" width="7" bestFit="1" customWidth="1"/>
    <col min="4004" max="4004" width="10" bestFit="1" customWidth="1"/>
    <col min="4005" max="4005" width="8" bestFit="1" customWidth="1"/>
    <col min="4006" max="4006" width="10" bestFit="1" customWidth="1"/>
    <col min="4007" max="4009" width="7" bestFit="1" customWidth="1"/>
    <col min="4010" max="4010" width="10" bestFit="1" customWidth="1"/>
    <col min="4011" max="4013" width="7" bestFit="1" customWidth="1"/>
    <col min="4014" max="4014" width="8" bestFit="1" customWidth="1"/>
    <col min="4015" max="4017" width="10" bestFit="1" customWidth="1"/>
    <col min="4018" max="4019" width="7" bestFit="1" customWidth="1"/>
    <col min="4020" max="4020" width="11" bestFit="1" customWidth="1"/>
    <col min="4021" max="4021" width="10" bestFit="1" customWidth="1"/>
    <col min="4022" max="4023" width="7" bestFit="1" customWidth="1"/>
    <col min="4024" max="4024" width="6" bestFit="1" customWidth="1"/>
    <col min="4025" max="4025" width="10" bestFit="1" customWidth="1"/>
    <col min="4026" max="4026" width="9" bestFit="1" customWidth="1"/>
    <col min="4027" max="4027" width="11" bestFit="1" customWidth="1"/>
    <col min="4028" max="4028" width="7" bestFit="1" customWidth="1"/>
    <col min="4029" max="4029" width="10" bestFit="1" customWidth="1"/>
    <col min="4030" max="4031" width="7" bestFit="1" customWidth="1"/>
    <col min="4032" max="4032" width="9" bestFit="1" customWidth="1"/>
    <col min="4033" max="4034" width="10" bestFit="1" customWidth="1"/>
    <col min="4035" max="4035" width="7" bestFit="1" customWidth="1"/>
    <col min="4036" max="4036" width="9" bestFit="1" customWidth="1"/>
    <col min="4037" max="4037" width="10" bestFit="1" customWidth="1"/>
    <col min="4038" max="4038" width="7" bestFit="1" customWidth="1"/>
    <col min="4039" max="4039" width="10" bestFit="1" customWidth="1"/>
    <col min="4040" max="4041" width="7" bestFit="1" customWidth="1"/>
    <col min="4042" max="4042" width="9" bestFit="1" customWidth="1"/>
    <col min="4043" max="4043" width="11" bestFit="1" customWidth="1"/>
    <col min="4044" max="4044" width="7" bestFit="1" customWidth="1"/>
    <col min="4045" max="4045" width="8" bestFit="1" customWidth="1"/>
    <col min="4046" max="4046" width="10" bestFit="1" customWidth="1"/>
    <col min="4047" max="4047" width="7" bestFit="1" customWidth="1"/>
    <col min="4048" max="4048" width="8" bestFit="1" customWidth="1"/>
    <col min="4049" max="4050" width="7" bestFit="1" customWidth="1"/>
    <col min="4051" max="4051" width="10" bestFit="1" customWidth="1"/>
    <col min="4052" max="4052" width="7" bestFit="1" customWidth="1"/>
    <col min="4053" max="4053" width="9" bestFit="1" customWidth="1"/>
    <col min="4054" max="4056" width="7" bestFit="1" customWidth="1"/>
    <col min="4057" max="4058" width="10" bestFit="1" customWidth="1"/>
    <col min="4059" max="4059" width="7" bestFit="1" customWidth="1"/>
    <col min="4060" max="4064" width="10" bestFit="1" customWidth="1"/>
    <col min="4065" max="4065" width="7" bestFit="1" customWidth="1"/>
    <col min="4066" max="4066" width="10" bestFit="1" customWidth="1"/>
    <col min="4067" max="4070" width="7" bestFit="1" customWidth="1"/>
    <col min="4071" max="4071" width="10" bestFit="1" customWidth="1"/>
    <col min="4072" max="4072" width="7" bestFit="1" customWidth="1"/>
    <col min="4073" max="4073" width="11" bestFit="1" customWidth="1"/>
    <col min="4074" max="4074" width="9" bestFit="1" customWidth="1"/>
    <col min="4075" max="4076" width="7" bestFit="1" customWidth="1"/>
    <col min="4077" max="4077" width="6" bestFit="1" customWidth="1"/>
    <col min="4078" max="4078" width="7" bestFit="1" customWidth="1"/>
    <col min="4079" max="4079" width="11" bestFit="1" customWidth="1"/>
    <col min="4080" max="4080" width="8" bestFit="1" customWidth="1"/>
    <col min="4081" max="4082" width="7" bestFit="1" customWidth="1"/>
    <col min="4083" max="4083" width="10" bestFit="1" customWidth="1"/>
    <col min="4084" max="4084" width="9" bestFit="1" customWidth="1"/>
    <col min="4085" max="4085" width="7" bestFit="1" customWidth="1"/>
    <col min="4086" max="4086" width="10" bestFit="1" customWidth="1"/>
    <col min="4087" max="4089" width="7" bestFit="1" customWidth="1"/>
    <col min="4090" max="4090" width="10" bestFit="1" customWidth="1"/>
    <col min="4091" max="4092" width="7" bestFit="1" customWidth="1"/>
    <col min="4093" max="4093" width="10" bestFit="1" customWidth="1"/>
    <col min="4094" max="4094" width="9" bestFit="1" customWidth="1"/>
    <col min="4095" max="4096" width="10" bestFit="1" customWidth="1"/>
    <col min="4097" max="4099" width="7" bestFit="1" customWidth="1"/>
    <col min="4100" max="4100" width="10" bestFit="1" customWidth="1"/>
    <col min="4101" max="4104" width="7" bestFit="1" customWidth="1"/>
    <col min="4105" max="4105" width="9" bestFit="1" customWidth="1"/>
    <col min="4106" max="4106" width="6" bestFit="1" customWidth="1"/>
    <col min="4107" max="4109" width="7" bestFit="1" customWidth="1"/>
    <col min="4110" max="4111" width="10" bestFit="1" customWidth="1"/>
    <col min="4112" max="4112" width="9" bestFit="1" customWidth="1"/>
    <col min="4113" max="4113" width="8" bestFit="1" customWidth="1"/>
    <col min="4114" max="4115" width="10" bestFit="1" customWidth="1"/>
    <col min="4116" max="4118" width="7" bestFit="1" customWidth="1"/>
    <col min="4119" max="4119" width="9" bestFit="1" customWidth="1"/>
    <col min="4120" max="4122" width="7" bestFit="1" customWidth="1"/>
    <col min="4123" max="4123" width="9" bestFit="1" customWidth="1"/>
    <col min="4124" max="4124" width="10" bestFit="1" customWidth="1"/>
    <col min="4125" max="4127" width="7" bestFit="1" customWidth="1"/>
    <col min="4128" max="4128" width="8" bestFit="1" customWidth="1"/>
    <col min="4129" max="4129" width="7" bestFit="1" customWidth="1"/>
    <col min="4130" max="4130" width="10" bestFit="1" customWidth="1"/>
    <col min="4131" max="4133" width="7" bestFit="1" customWidth="1"/>
    <col min="4134" max="4134" width="10" bestFit="1" customWidth="1"/>
    <col min="4135" max="4135" width="9" bestFit="1" customWidth="1"/>
    <col min="4136" max="4136" width="7" bestFit="1" customWidth="1"/>
    <col min="4137" max="4137" width="10" bestFit="1" customWidth="1"/>
    <col min="4138" max="4138" width="7" bestFit="1" customWidth="1"/>
    <col min="4139" max="4139" width="10" bestFit="1" customWidth="1"/>
    <col min="4140" max="4140" width="6" bestFit="1" customWidth="1"/>
    <col min="4141" max="4141" width="11" bestFit="1" customWidth="1"/>
    <col min="4142" max="4142" width="7" bestFit="1" customWidth="1"/>
    <col min="4143" max="4143" width="8" bestFit="1" customWidth="1"/>
    <col min="4144" max="4146" width="7" bestFit="1" customWidth="1"/>
    <col min="4147" max="4147" width="11" bestFit="1" customWidth="1"/>
    <col min="4148" max="4158" width="7" bestFit="1" customWidth="1"/>
    <col min="4159" max="4159" width="10" bestFit="1" customWidth="1"/>
    <col min="4160" max="4163" width="7" bestFit="1" customWidth="1"/>
    <col min="4164" max="4164" width="9" bestFit="1" customWidth="1"/>
    <col min="4165" max="4167" width="7" bestFit="1" customWidth="1"/>
    <col min="4168" max="4168" width="9" bestFit="1" customWidth="1"/>
    <col min="4169" max="4169" width="7" bestFit="1" customWidth="1"/>
    <col min="4170" max="4170" width="10" bestFit="1" customWidth="1"/>
    <col min="4171" max="4173" width="7" bestFit="1" customWidth="1"/>
    <col min="4174" max="4174" width="10" bestFit="1" customWidth="1"/>
    <col min="4175" max="4176" width="7" bestFit="1" customWidth="1"/>
    <col min="4177" max="4177" width="8" bestFit="1" customWidth="1"/>
    <col min="4178" max="4178" width="11" bestFit="1" customWidth="1"/>
    <col min="4179" max="4179" width="10" bestFit="1" customWidth="1"/>
    <col min="4180" max="4185" width="7" bestFit="1" customWidth="1"/>
    <col min="4186" max="4186" width="10" bestFit="1" customWidth="1"/>
    <col min="4187" max="4187" width="7" bestFit="1" customWidth="1"/>
    <col min="4188" max="4188" width="11" bestFit="1" customWidth="1"/>
    <col min="4189" max="4191" width="7" bestFit="1" customWidth="1"/>
    <col min="4192" max="4192" width="9" bestFit="1" customWidth="1"/>
    <col min="4193" max="4194" width="7" bestFit="1" customWidth="1"/>
    <col min="4195" max="4195" width="10" bestFit="1" customWidth="1"/>
    <col min="4196" max="4196" width="7" bestFit="1" customWidth="1"/>
    <col min="4197" max="4197" width="6" bestFit="1" customWidth="1"/>
    <col min="4198" max="4199" width="7" bestFit="1" customWidth="1"/>
    <col min="4200" max="4200" width="9" bestFit="1" customWidth="1"/>
    <col min="4201" max="4203" width="7" bestFit="1" customWidth="1"/>
    <col min="4204" max="4204" width="10" bestFit="1" customWidth="1"/>
    <col min="4205" max="4205" width="9" bestFit="1" customWidth="1"/>
    <col min="4206" max="4206" width="7" bestFit="1" customWidth="1"/>
    <col min="4207" max="4207" width="8" bestFit="1" customWidth="1"/>
    <col min="4208" max="4208" width="9" bestFit="1" customWidth="1"/>
    <col min="4209" max="4211" width="10" bestFit="1" customWidth="1"/>
    <col min="4212" max="4213" width="7" bestFit="1" customWidth="1"/>
    <col min="4214" max="4214" width="10" bestFit="1" customWidth="1"/>
    <col min="4215" max="4215" width="8" bestFit="1" customWidth="1"/>
    <col min="4216" max="4216" width="7" bestFit="1" customWidth="1"/>
    <col min="4217" max="4217" width="10" bestFit="1" customWidth="1"/>
    <col min="4218" max="4218" width="8" bestFit="1" customWidth="1"/>
    <col min="4219" max="4220" width="7" bestFit="1" customWidth="1"/>
    <col min="4221" max="4221" width="9" bestFit="1" customWidth="1"/>
    <col min="4222" max="4222" width="7" bestFit="1" customWidth="1"/>
    <col min="4223" max="4223" width="10" bestFit="1" customWidth="1"/>
    <col min="4224" max="4224" width="7" bestFit="1" customWidth="1"/>
    <col min="4225" max="4225" width="10" bestFit="1" customWidth="1"/>
    <col min="4226" max="4231" width="7" bestFit="1" customWidth="1"/>
    <col min="4232" max="4233" width="10" bestFit="1" customWidth="1"/>
    <col min="4234" max="4234" width="9" bestFit="1" customWidth="1"/>
    <col min="4235" max="4235" width="7" bestFit="1" customWidth="1"/>
    <col min="4236" max="4236" width="10" bestFit="1" customWidth="1"/>
    <col min="4237" max="4239" width="7" bestFit="1" customWidth="1"/>
    <col min="4240" max="4240" width="10" bestFit="1" customWidth="1"/>
    <col min="4241" max="4244" width="7" bestFit="1" customWidth="1"/>
    <col min="4245" max="4245" width="11" bestFit="1" customWidth="1"/>
    <col min="4246" max="4246" width="7" bestFit="1" customWidth="1"/>
    <col min="4247" max="4247" width="11" bestFit="1" customWidth="1"/>
    <col min="4248" max="4248" width="7" bestFit="1" customWidth="1"/>
    <col min="4249" max="4249" width="6" bestFit="1" customWidth="1"/>
    <col min="4250" max="4250" width="7" bestFit="1" customWidth="1"/>
    <col min="4251" max="4251" width="10" bestFit="1" customWidth="1"/>
    <col min="4252" max="4252" width="8" bestFit="1" customWidth="1"/>
    <col min="4253" max="4254" width="7" bestFit="1" customWidth="1"/>
    <col min="4255" max="4255" width="9" bestFit="1" customWidth="1"/>
    <col min="4256" max="4256" width="8" bestFit="1" customWidth="1"/>
    <col min="4257" max="4257" width="10" bestFit="1" customWidth="1"/>
    <col min="4258" max="4258" width="6" bestFit="1" customWidth="1"/>
    <col min="4259" max="4259" width="8" bestFit="1" customWidth="1"/>
    <col min="4260" max="4260" width="11" bestFit="1" customWidth="1"/>
    <col min="4261" max="4261" width="7" bestFit="1" customWidth="1"/>
    <col min="4262" max="4262" width="10" bestFit="1" customWidth="1"/>
    <col min="4263" max="4264" width="7" bestFit="1" customWidth="1"/>
    <col min="4265" max="4265" width="11" bestFit="1" customWidth="1"/>
    <col min="4266" max="4269" width="7" bestFit="1" customWidth="1"/>
    <col min="4270" max="4270" width="9" bestFit="1" customWidth="1"/>
    <col min="4271" max="4271" width="7" bestFit="1" customWidth="1"/>
    <col min="4272" max="4272" width="10" bestFit="1" customWidth="1"/>
    <col min="4273" max="4274" width="7" bestFit="1" customWidth="1"/>
    <col min="4275" max="4275" width="6" bestFit="1" customWidth="1"/>
    <col min="4276" max="4277" width="7" bestFit="1" customWidth="1"/>
    <col min="4278" max="4279" width="10" bestFit="1" customWidth="1"/>
    <col min="4280" max="4281" width="7" bestFit="1" customWidth="1"/>
    <col min="4282" max="4283" width="9" bestFit="1" customWidth="1"/>
    <col min="4284" max="4286" width="10" bestFit="1" customWidth="1"/>
    <col min="4287" max="4287" width="7" bestFit="1" customWidth="1"/>
    <col min="4288" max="4288" width="10" bestFit="1" customWidth="1"/>
    <col min="4289" max="4290" width="7" bestFit="1" customWidth="1"/>
    <col min="4291" max="4291" width="10" bestFit="1" customWidth="1"/>
    <col min="4292" max="4292" width="7" bestFit="1" customWidth="1"/>
    <col min="4293" max="4293" width="8" bestFit="1" customWidth="1"/>
    <col min="4294" max="4294" width="10" bestFit="1" customWidth="1"/>
    <col min="4295" max="4296" width="7" bestFit="1" customWidth="1"/>
    <col min="4297" max="4297" width="9" bestFit="1" customWidth="1"/>
    <col min="4298" max="4300" width="7" bestFit="1" customWidth="1"/>
    <col min="4301" max="4302" width="10" bestFit="1" customWidth="1"/>
    <col min="4303" max="4307" width="7" bestFit="1" customWidth="1"/>
    <col min="4308" max="4308" width="9" bestFit="1" customWidth="1"/>
    <col min="4309" max="4310" width="10" bestFit="1" customWidth="1"/>
    <col min="4311" max="4311" width="7" bestFit="1" customWidth="1"/>
    <col min="4312" max="4312" width="8" bestFit="1" customWidth="1"/>
    <col min="4313" max="4313" width="7" bestFit="1" customWidth="1"/>
    <col min="4314" max="4314" width="10" bestFit="1" customWidth="1"/>
    <col min="4315" max="4318" width="7" bestFit="1" customWidth="1"/>
    <col min="4319" max="4319" width="6" bestFit="1" customWidth="1"/>
    <col min="4320" max="4320" width="10" bestFit="1" customWidth="1"/>
    <col min="4321" max="4321" width="7" bestFit="1" customWidth="1"/>
    <col min="4322" max="4322" width="10" bestFit="1" customWidth="1"/>
    <col min="4323" max="4324" width="7" bestFit="1" customWidth="1"/>
    <col min="4325" max="4325" width="10" bestFit="1" customWidth="1"/>
    <col min="4326" max="4326" width="7" bestFit="1" customWidth="1"/>
    <col min="4327" max="4327" width="10" bestFit="1" customWidth="1"/>
    <col min="4328" max="4331" width="7" bestFit="1" customWidth="1"/>
    <col min="4332" max="4332" width="8" bestFit="1" customWidth="1"/>
    <col min="4333" max="4333" width="7" bestFit="1" customWidth="1"/>
    <col min="4334" max="4334" width="10" bestFit="1" customWidth="1"/>
    <col min="4335" max="4335" width="7" bestFit="1" customWidth="1"/>
    <col min="4336" max="4336" width="10" bestFit="1" customWidth="1"/>
    <col min="4337" max="4338" width="7" bestFit="1" customWidth="1"/>
    <col min="4339" max="4340" width="10" bestFit="1" customWidth="1"/>
    <col min="4341" max="4341" width="7" bestFit="1" customWidth="1"/>
    <col min="4342" max="4342" width="8" bestFit="1" customWidth="1"/>
    <col min="4343" max="4344" width="10" bestFit="1" customWidth="1"/>
    <col min="4345" max="4350" width="7" bestFit="1" customWidth="1"/>
    <col min="4351" max="4351" width="10" bestFit="1" customWidth="1"/>
    <col min="4352" max="4352" width="8" bestFit="1" customWidth="1"/>
    <col min="4353" max="4354" width="7" bestFit="1" customWidth="1"/>
    <col min="4355" max="4355" width="8" bestFit="1" customWidth="1"/>
    <col min="4356" max="4356" width="9" bestFit="1" customWidth="1"/>
    <col min="4357" max="4357" width="7" bestFit="1" customWidth="1"/>
    <col min="4358" max="4358" width="9" bestFit="1" customWidth="1"/>
    <col min="4359" max="4361" width="7" bestFit="1" customWidth="1"/>
    <col min="4362" max="4362" width="8" bestFit="1" customWidth="1"/>
    <col min="4363" max="4363" width="7" bestFit="1" customWidth="1"/>
    <col min="4364" max="4365" width="10" bestFit="1" customWidth="1"/>
    <col min="4366" max="4366" width="7" bestFit="1" customWidth="1"/>
    <col min="4367" max="4367" width="11" bestFit="1" customWidth="1"/>
    <col min="4368" max="4369" width="10" bestFit="1" customWidth="1"/>
    <col min="4370" max="4371" width="7" bestFit="1" customWidth="1"/>
    <col min="4372" max="4372" width="10" bestFit="1" customWidth="1"/>
    <col min="4373" max="4374" width="7" bestFit="1" customWidth="1"/>
    <col min="4375" max="4375" width="8" bestFit="1" customWidth="1"/>
    <col min="4376" max="4376" width="7" bestFit="1" customWidth="1"/>
    <col min="4377" max="4377" width="10" bestFit="1" customWidth="1"/>
    <col min="4378" max="4378" width="7" bestFit="1" customWidth="1"/>
    <col min="4379" max="4380" width="10" bestFit="1" customWidth="1"/>
    <col min="4381" max="4384" width="7" bestFit="1" customWidth="1"/>
    <col min="4385" max="4385" width="10" bestFit="1" customWidth="1"/>
    <col min="4386" max="4391" width="7" bestFit="1" customWidth="1"/>
    <col min="4392" max="4392" width="8" bestFit="1" customWidth="1"/>
    <col min="4393" max="4395" width="7" bestFit="1" customWidth="1"/>
    <col min="4396" max="4396" width="8" bestFit="1" customWidth="1"/>
    <col min="4397" max="4399" width="7" bestFit="1" customWidth="1"/>
    <col min="4400" max="4400" width="8" bestFit="1" customWidth="1"/>
    <col min="4401" max="4403" width="10" bestFit="1" customWidth="1"/>
    <col min="4404" max="4410" width="7" bestFit="1" customWidth="1"/>
    <col min="4411" max="4411" width="10" bestFit="1" customWidth="1"/>
    <col min="4412" max="4413" width="7" bestFit="1" customWidth="1"/>
    <col min="4414" max="4414" width="9" bestFit="1" customWidth="1"/>
    <col min="4415" max="4415" width="7" bestFit="1" customWidth="1"/>
    <col min="4416" max="4416" width="8" bestFit="1" customWidth="1"/>
    <col min="4417" max="4417" width="7" bestFit="1" customWidth="1"/>
    <col min="4418" max="4418" width="8" bestFit="1" customWidth="1"/>
    <col min="4419" max="4419" width="10" bestFit="1" customWidth="1"/>
    <col min="4420" max="4422" width="7" bestFit="1" customWidth="1"/>
    <col min="4423" max="4423" width="11" bestFit="1" customWidth="1"/>
    <col min="4424" max="4424" width="10" bestFit="1" customWidth="1"/>
    <col min="4425" max="4425" width="7" bestFit="1" customWidth="1"/>
    <col min="4426" max="4426" width="10" bestFit="1" customWidth="1"/>
    <col min="4427" max="4427" width="7" bestFit="1" customWidth="1"/>
    <col min="4428" max="4428" width="10" bestFit="1" customWidth="1"/>
    <col min="4429" max="4432" width="7" bestFit="1" customWidth="1"/>
    <col min="4433" max="4433" width="8" bestFit="1" customWidth="1"/>
    <col min="4434" max="4434" width="9" bestFit="1" customWidth="1"/>
    <col min="4435" max="4442" width="7" bestFit="1" customWidth="1"/>
    <col min="4443" max="4444" width="10" bestFit="1" customWidth="1"/>
    <col min="4445" max="4446" width="9" bestFit="1" customWidth="1"/>
    <col min="4447" max="4451" width="7" bestFit="1" customWidth="1"/>
    <col min="4452" max="4452" width="6" bestFit="1" customWidth="1"/>
    <col min="4453" max="4455" width="10" bestFit="1" customWidth="1"/>
    <col min="4456" max="4456" width="7" bestFit="1" customWidth="1"/>
    <col min="4457" max="4457" width="8" bestFit="1" customWidth="1"/>
    <col min="4458" max="4458" width="7" bestFit="1" customWidth="1"/>
    <col min="4459" max="4459" width="10" bestFit="1" customWidth="1"/>
    <col min="4460" max="4460" width="9" bestFit="1" customWidth="1"/>
    <col min="4461" max="4464" width="7" bestFit="1" customWidth="1"/>
    <col min="4465" max="4465" width="9" bestFit="1" customWidth="1"/>
    <col min="4466" max="4466" width="7" bestFit="1" customWidth="1"/>
    <col min="4467" max="4467" width="10" bestFit="1" customWidth="1"/>
    <col min="4468" max="4468" width="9" bestFit="1" customWidth="1"/>
    <col min="4469" max="4469" width="10" bestFit="1" customWidth="1"/>
    <col min="4470" max="4470" width="7" bestFit="1" customWidth="1"/>
    <col min="4471" max="4471" width="11" bestFit="1" customWidth="1"/>
    <col min="4472" max="4472" width="10" bestFit="1" customWidth="1"/>
    <col min="4473" max="4473" width="8" bestFit="1" customWidth="1"/>
    <col min="4474" max="4475" width="11" bestFit="1" customWidth="1"/>
    <col min="4476" max="4479" width="7" bestFit="1" customWidth="1"/>
    <col min="4480" max="4480" width="10" bestFit="1" customWidth="1"/>
    <col min="4481" max="4482" width="7" bestFit="1" customWidth="1"/>
    <col min="4483" max="4485" width="10" bestFit="1" customWidth="1"/>
    <col min="4486" max="4486" width="7" bestFit="1" customWidth="1"/>
    <col min="4487" max="4487" width="11" bestFit="1" customWidth="1"/>
    <col min="4488" max="4488" width="7" bestFit="1" customWidth="1"/>
    <col min="4489" max="4489" width="8" bestFit="1" customWidth="1"/>
    <col min="4490" max="4490" width="10" bestFit="1" customWidth="1"/>
    <col min="4491" max="4492" width="7" bestFit="1" customWidth="1"/>
    <col min="4493" max="4493" width="10" bestFit="1" customWidth="1"/>
    <col min="4494" max="4494" width="7" bestFit="1" customWidth="1"/>
    <col min="4495" max="4496" width="10" bestFit="1" customWidth="1"/>
    <col min="4497" max="4498" width="7" bestFit="1" customWidth="1"/>
    <col min="4499" max="4500" width="10" bestFit="1" customWidth="1"/>
    <col min="4501" max="4501" width="11" bestFit="1" customWidth="1"/>
    <col min="4502" max="4502" width="10" bestFit="1" customWidth="1"/>
    <col min="4503" max="4505" width="7" bestFit="1" customWidth="1"/>
    <col min="4506" max="4506" width="8" bestFit="1" customWidth="1"/>
    <col min="4507" max="4507" width="10" bestFit="1" customWidth="1"/>
    <col min="4508" max="4508" width="9" bestFit="1" customWidth="1"/>
    <col min="4509" max="4510" width="7" bestFit="1" customWidth="1"/>
    <col min="4511" max="4512" width="10" bestFit="1" customWidth="1"/>
    <col min="4513" max="4513" width="6" bestFit="1" customWidth="1"/>
    <col min="4514" max="4515" width="7" bestFit="1" customWidth="1"/>
    <col min="4516" max="4517" width="8" bestFit="1" customWidth="1"/>
    <col min="4518" max="4519" width="7" bestFit="1" customWidth="1"/>
    <col min="4520" max="4521" width="10" bestFit="1" customWidth="1"/>
    <col min="4522" max="4524" width="7" bestFit="1" customWidth="1"/>
    <col min="4525" max="4525" width="10" bestFit="1" customWidth="1"/>
    <col min="4526" max="4526" width="7" bestFit="1" customWidth="1"/>
    <col min="4527" max="4527" width="10" bestFit="1" customWidth="1"/>
    <col min="4528" max="4529" width="7" bestFit="1" customWidth="1"/>
    <col min="4530" max="4531" width="10" bestFit="1" customWidth="1"/>
    <col min="4532" max="4535" width="7" bestFit="1" customWidth="1"/>
    <col min="4536" max="4536" width="10" bestFit="1" customWidth="1"/>
    <col min="4537" max="4537" width="11" bestFit="1" customWidth="1"/>
    <col min="4538" max="4538" width="8" bestFit="1" customWidth="1"/>
    <col min="4539" max="4539" width="11" bestFit="1" customWidth="1"/>
    <col min="4540" max="4544" width="7" bestFit="1" customWidth="1"/>
    <col min="4545" max="4546" width="10" bestFit="1" customWidth="1"/>
    <col min="4547" max="4548" width="7" bestFit="1" customWidth="1"/>
    <col min="4549" max="4549" width="10" bestFit="1" customWidth="1"/>
    <col min="4550" max="4550" width="7" bestFit="1" customWidth="1"/>
    <col min="4551" max="4551" width="9" bestFit="1" customWidth="1"/>
    <col min="4552" max="4554" width="7" bestFit="1" customWidth="1"/>
    <col min="4555" max="4555" width="6" bestFit="1" customWidth="1"/>
    <col min="4556" max="4556" width="10" bestFit="1" customWidth="1"/>
    <col min="4557" max="4557" width="7" bestFit="1" customWidth="1"/>
    <col min="4558" max="4558" width="8" bestFit="1" customWidth="1"/>
    <col min="4559" max="4560" width="10" bestFit="1" customWidth="1"/>
    <col min="4561" max="4562" width="7" bestFit="1" customWidth="1"/>
    <col min="4563" max="4563" width="10" bestFit="1" customWidth="1"/>
    <col min="4564" max="4564" width="7" bestFit="1" customWidth="1"/>
    <col min="4565" max="4566" width="9" bestFit="1" customWidth="1"/>
    <col min="4567" max="4569" width="10" bestFit="1" customWidth="1"/>
    <col min="4570" max="4570" width="11" bestFit="1" customWidth="1"/>
    <col min="4571" max="4571" width="7" bestFit="1" customWidth="1"/>
    <col min="4572" max="4573" width="10" bestFit="1" customWidth="1"/>
    <col min="4574" max="4574" width="7" bestFit="1" customWidth="1"/>
    <col min="4575" max="4575" width="10" bestFit="1" customWidth="1"/>
    <col min="4576" max="4577" width="7" bestFit="1" customWidth="1"/>
    <col min="4578" max="4578" width="8" bestFit="1" customWidth="1"/>
    <col min="4579" max="4580" width="7" bestFit="1" customWidth="1"/>
    <col min="4581" max="4581" width="9" bestFit="1" customWidth="1"/>
    <col min="4582" max="4582" width="8" bestFit="1" customWidth="1"/>
    <col min="4583" max="4583" width="11" bestFit="1" customWidth="1"/>
    <col min="4584" max="4585" width="10" bestFit="1" customWidth="1"/>
    <col min="4586" max="4586" width="7" bestFit="1" customWidth="1"/>
    <col min="4587" max="4587" width="6" bestFit="1" customWidth="1"/>
    <col min="4588" max="4588" width="10" bestFit="1" customWidth="1"/>
    <col min="4589" max="4591" width="7" bestFit="1" customWidth="1"/>
    <col min="4592" max="4592" width="8" bestFit="1" customWidth="1"/>
    <col min="4593" max="4594" width="7" bestFit="1" customWidth="1"/>
    <col min="4595" max="4595" width="10" bestFit="1" customWidth="1"/>
    <col min="4596" max="4596" width="9" bestFit="1" customWidth="1"/>
    <col min="4597" max="4597" width="7" bestFit="1" customWidth="1"/>
    <col min="4598" max="4598" width="8" bestFit="1" customWidth="1"/>
    <col min="4599" max="4599" width="7" bestFit="1" customWidth="1"/>
    <col min="4600" max="4600" width="10" bestFit="1" customWidth="1"/>
    <col min="4601" max="4601" width="7" bestFit="1" customWidth="1"/>
    <col min="4602" max="4602" width="10" bestFit="1" customWidth="1"/>
    <col min="4603" max="4603" width="7" bestFit="1" customWidth="1"/>
    <col min="4604" max="4604" width="10" bestFit="1" customWidth="1"/>
    <col min="4605" max="4605" width="7" bestFit="1" customWidth="1"/>
    <col min="4606" max="4606" width="8" bestFit="1" customWidth="1"/>
    <col min="4607" max="4607" width="10" bestFit="1" customWidth="1"/>
    <col min="4608" max="4609" width="7" bestFit="1" customWidth="1"/>
    <col min="4610" max="4610" width="10" bestFit="1" customWidth="1"/>
    <col min="4611" max="4612" width="7" bestFit="1" customWidth="1"/>
    <col min="4613" max="4613" width="9" bestFit="1" customWidth="1"/>
    <col min="4614" max="4615" width="7" bestFit="1" customWidth="1"/>
    <col min="4616" max="4616" width="10" bestFit="1" customWidth="1"/>
    <col min="4617" max="4617" width="7" bestFit="1" customWidth="1"/>
    <col min="4618" max="4618" width="10" bestFit="1" customWidth="1"/>
    <col min="4619" max="4623" width="7" bestFit="1" customWidth="1"/>
    <col min="4624" max="4629" width="10" bestFit="1" customWidth="1"/>
    <col min="4630" max="4631" width="7" bestFit="1" customWidth="1"/>
    <col min="4632" max="4632" width="9" bestFit="1" customWidth="1"/>
    <col min="4633" max="4633" width="6" bestFit="1" customWidth="1"/>
    <col min="4634" max="4636" width="7" bestFit="1" customWidth="1"/>
    <col min="4637" max="4640" width="10" bestFit="1" customWidth="1"/>
    <col min="4641" max="4643" width="7" bestFit="1" customWidth="1"/>
    <col min="4644" max="4644" width="10" bestFit="1" customWidth="1"/>
    <col min="4645" max="4649" width="7" bestFit="1" customWidth="1"/>
    <col min="4650" max="4650" width="8" bestFit="1" customWidth="1"/>
    <col min="4651" max="4651" width="7" bestFit="1" customWidth="1"/>
    <col min="4652" max="4652" width="9" bestFit="1" customWidth="1"/>
    <col min="4653" max="4655" width="7" bestFit="1" customWidth="1"/>
    <col min="4656" max="4656" width="8" bestFit="1" customWidth="1"/>
    <col min="4657" max="4658" width="7" bestFit="1" customWidth="1"/>
    <col min="4659" max="4661" width="10" bestFit="1" customWidth="1"/>
    <col min="4662" max="4662" width="6" bestFit="1" customWidth="1"/>
    <col min="4663" max="4663" width="7" bestFit="1" customWidth="1"/>
    <col min="4664" max="4664" width="10" bestFit="1" customWidth="1"/>
    <col min="4665" max="4665" width="9" bestFit="1" customWidth="1"/>
    <col min="4666" max="4667" width="10" bestFit="1" customWidth="1"/>
    <col min="4668" max="4668" width="8" bestFit="1" customWidth="1"/>
    <col min="4669" max="4669" width="7" bestFit="1" customWidth="1"/>
    <col min="4670" max="4670" width="10" bestFit="1" customWidth="1"/>
    <col min="4671" max="4671" width="9" bestFit="1" customWidth="1"/>
    <col min="4672" max="4672" width="7" bestFit="1" customWidth="1"/>
    <col min="4673" max="4673" width="10" bestFit="1" customWidth="1"/>
    <col min="4674" max="4674" width="9" bestFit="1" customWidth="1"/>
    <col min="4675" max="4679" width="7" bestFit="1" customWidth="1"/>
    <col min="4680" max="4680" width="8" bestFit="1" customWidth="1"/>
    <col min="4681" max="4681" width="6" bestFit="1" customWidth="1"/>
    <col min="4682" max="4682" width="10" bestFit="1" customWidth="1"/>
    <col min="4683" max="4683" width="7" bestFit="1" customWidth="1"/>
    <col min="4684" max="4684" width="10" bestFit="1" customWidth="1"/>
    <col min="4685" max="4688" width="7" bestFit="1" customWidth="1"/>
    <col min="4689" max="4689" width="10" bestFit="1" customWidth="1"/>
    <col min="4690" max="4690" width="7" bestFit="1" customWidth="1"/>
    <col min="4691" max="4691" width="9" bestFit="1" customWidth="1"/>
    <col min="4692" max="4693" width="7" bestFit="1" customWidth="1"/>
    <col min="4694" max="4694" width="10" bestFit="1" customWidth="1"/>
    <col min="4695" max="4696" width="7" bestFit="1" customWidth="1"/>
    <col min="4697" max="4697" width="9" bestFit="1" customWidth="1"/>
    <col min="4698" max="4698" width="8" bestFit="1" customWidth="1"/>
    <col min="4699" max="4702" width="10" bestFit="1" customWidth="1"/>
    <col min="4703" max="4703" width="7" bestFit="1" customWidth="1"/>
    <col min="4704" max="4704" width="8" bestFit="1" customWidth="1"/>
    <col min="4705" max="4705" width="7" bestFit="1" customWidth="1"/>
    <col min="4706" max="4706" width="10" bestFit="1" customWidth="1"/>
    <col min="4707" max="4709" width="7" bestFit="1" customWidth="1"/>
    <col min="4710" max="4710" width="9" bestFit="1" customWidth="1"/>
    <col min="4711" max="4714" width="7" bestFit="1" customWidth="1"/>
    <col min="4715" max="4715" width="10" bestFit="1" customWidth="1"/>
    <col min="4716" max="4717" width="7" bestFit="1" customWidth="1"/>
    <col min="4718" max="4718" width="10" bestFit="1" customWidth="1"/>
    <col min="4719" max="4721" width="7" bestFit="1" customWidth="1"/>
    <col min="4722" max="4722" width="10" bestFit="1" customWidth="1"/>
    <col min="4723" max="4723" width="9" bestFit="1" customWidth="1"/>
    <col min="4724" max="4724" width="10" bestFit="1" customWidth="1"/>
    <col min="4725" max="4725" width="7" bestFit="1" customWidth="1"/>
    <col min="4726" max="4726" width="10" bestFit="1" customWidth="1"/>
    <col min="4727" max="4727" width="8" bestFit="1" customWidth="1"/>
    <col min="4728" max="4728" width="7" bestFit="1" customWidth="1"/>
    <col min="4729" max="4731" width="10" bestFit="1" customWidth="1"/>
    <col min="4732" max="4732" width="7" bestFit="1" customWidth="1"/>
    <col min="4733" max="4733" width="8" bestFit="1" customWidth="1"/>
    <col min="4734" max="4734" width="7" bestFit="1" customWidth="1"/>
    <col min="4735" max="4735" width="10" bestFit="1" customWidth="1"/>
    <col min="4736" max="4736" width="7" bestFit="1" customWidth="1"/>
    <col min="4737" max="4737" width="10" bestFit="1" customWidth="1"/>
    <col min="4738" max="4738" width="6" bestFit="1" customWidth="1"/>
    <col min="4739" max="4739" width="7" bestFit="1" customWidth="1"/>
    <col min="4740" max="4740" width="11" bestFit="1" customWidth="1"/>
    <col min="4741" max="4741" width="10" bestFit="1" customWidth="1"/>
    <col min="4742" max="4742" width="7" bestFit="1" customWidth="1"/>
    <col min="4743" max="4743" width="11" bestFit="1" customWidth="1"/>
    <col min="4744" max="4744" width="10" bestFit="1" customWidth="1"/>
    <col min="4745" max="4747" width="7" bestFit="1" customWidth="1"/>
    <col min="4748" max="4748" width="10" bestFit="1" customWidth="1"/>
    <col min="4749" max="4749" width="7" bestFit="1" customWidth="1"/>
    <col min="4750" max="4751" width="10" bestFit="1" customWidth="1"/>
    <col min="4752" max="4753" width="7" bestFit="1" customWidth="1"/>
    <col min="4754" max="4754" width="9" bestFit="1" customWidth="1"/>
    <col min="4755" max="4755" width="7" bestFit="1" customWidth="1"/>
    <col min="4756" max="4756" width="10" bestFit="1" customWidth="1"/>
    <col min="4757" max="4762" width="7" bestFit="1" customWidth="1"/>
    <col min="4763" max="4763" width="10" bestFit="1" customWidth="1"/>
    <col min="4764" max="4764" width="9" bestFit="1" customWidth="1"/>
    <col min="4765" max="4765" width="7" bestFit="1" customWidth="1"/>
    <col min="4766" max="4766" width="9" bestFit="1" customWidth="1"/>
    <col min="4767" max="4767" width="7" bestFit="1" customWidth="1"/>
    <col min="4768" max="4769" width="10" bestFit="1" customWidth="1"/>
    <col min="4770" max="4770" width="7" bestFit="1" customWidth="1"/>
    <col min="4771" max="4771" width="10" bestFit="1" customWidth="1"/>
    <col min="4772" max="4772" width="7" bestFit="1" customWidth="1"/>
    <col min="4773" max="4773" width="10" bestFit="1" customWidth="1"/>
    <col min="4774" max="4774" width="7" bestFit="1" customWidth="1"/>
    <col min="4775" max="4775" width="9" bestFit="1" customWidth="1"/>
    <col min="4776" max="4778" width="7" bestFit="1" customWidth="1"/>
    <col min="4779" max="4779" width="10" bestFit="1" customWidth="1"/>
    <col min="4780" max="4780" width="7" bestFit="1" customWidth="1"/>
    <col min="4781" max="4781" width="10" bestFit="1" customWidth="1"/>
    <col min="4782" max="4782" width="7" bestFit="1" customWidth="1"/>
    <col min="4783" max="4783" width="10" bestFit="1" customWidth="1"/>
    <col min="4784" max="4784" width="9" bestFit="1" customWidth="1"/>
    <col min="4785" max="4785" width="7" bestFit="1" customWidth="1"/>
    <col min="4786" max="4786" width="6" bestFit="1" customWidth="1"/>
    <col min="4787" max="4787" width="10" bestFit="1" customWidth="1"/>
    <col min="4788" max="4788" width="7" bestFit="1" customWidth="1"/>
    <col min="4789" max="4789" width="10" bestFit="1" customWidth="1"/>
    <col min="4790" max="4790" width="7" bestFit="1" customWidth="1"/>
    <col min="4791" max="4791" width="6" bestFit="1" customWidth="1"/>
    <col min="4792" max="4792" width="7" bestFit="1" customWidth="1"/>
    <col min="4793" max="4793" width="9" bestFit="1" customWidth="1"/>
    <col min="4794" max="4795" width="7" bestFit="1" customWidth="1"/>
    <col min="4796" max="4796" width="10" bestFit="1" customWidth="1"/>
    <col min="4797" max="4798" width="7" bestFit="1" customWidth="1"/>
    <col min="4799" max="4799" width="8" bestFit="1" customWidth="1"/>
    <col min="4800" max="4800" width="7" bestFit="1" customWidth="1"/>
    <col min="4801" max="4801" width="10" bestFit="1" customWidth="1"/>
    <col min="4802" max="4802" width="7" bestFit="1" customWidth="1"/>
    <col min="4803" max="4803" width="9" bestFit="1" customWidth="1"/>
    <col min="4804" max="4804" width="11" bestFit="1" customWidth="1"/>
    <col min="4805" max="4808" width="7" bestFit="1" customWidth="1"/>
    <col min="4809" max="4809" width="9" bestFit="1" customWidth="1"/>
    <col min="4810" max="4810" width="7" bestFit="1" customWidth="1"/>
    <col min="4811" max="4811" width="6" bestFit="1" customWidth="1"/>
    <col min="4812" max="4812" width="10" bestFit="1" customWidth="1"/>
    <col min="4813" max="4813" width="8" bestFit="1" customWidth="1"/>
    <col min="4814" max="4816" width="7" bestFit="1" customWidth="1"/>
    <col min="4817" max="4819" width="10" bestFit="1" customWidth="1"/>
    <col min="4820" max="4820" width="7" bestFit="1" customWidth="1"/>
    <col min="4821" max="4822" width="10" bestFit="1" customWidth="1"/>
    <col min="4823" max="4825" width="7" bestFit="1" customWidth="1"/>
    <col min="4826" max="4826" width="8" bestFit="1" customWidth="1"/>
    <col min="4827" max="4827" width="10" bestFit="1" customWidth="1"/>
    <col min="4828" max="4830" width="7" bestFit="1" customWidth="1"/>
    <col min="4831" max="4831" width="6" bestFit="1" customWidth="1"/>
    <col min="4832" max="4834" width="7" bestFit="1" customWidth="1"/>
    <col min="4835" max="4835" width="10" bestFit="1" customWidth="1"/>
    <col min="4836" max="4836" width="7" bestFit="1" customWidth="1"/>
    <col min="4837" max="4838" width="10" bestFit="1" customWidth="1"/>
    <col min="4839" max="4839" width="7" bestFit="1" customWidth="1"/>
    <col min="4840" max="4840" width="6" bestFit="1" customWidth="1"/>
    <col min="4841" max="4841" width="8" bestFit="1" customWidth="1"/>
    <col min="4842" max="4843" width="10" bestFit="1" customWidth="1"/>
    <col min="4844" max="4844" width="7" bestFit="1" customWidth="1"/>
    <col min="4845" max="4845" width="10" bestFit="1" customWidth="1"/>
    <col min="4846" max="4846" width="7" bestFit="1" customWidth="1"/>
    <col min="4847" max="4847" width="10" bestFit="1" customWidth="1"/>
    <col min="4848" max="4848" width="11" bestFit="1" customWidth="1"/>
    <col min="4849" max="4849" width="10" bestFit="1" customWidth="1"/>
    <col min="4850" max="4851" width="7" bestFit="1" customWidth="1"/>
    <col min="4852" max="4852" width="8" bestFit="1" customWidth="1"/>
    <col min="4853" max="4854" width="10" bestFit="1" customWidth="1"/>
    <col min="4855" max="4855" width="7" bestFit="1" customWidth="1"/>
    <col min="4856" max="4857" width="10" bestFit="1" customWidth="1"/>
    <col min="4858" max="4858" width="7" bestFit="1" customWidth="1"/>
    <col min="4859" max="4859" width="10" bestFit="1" customWidth="1"/>
    <col min="4860" max="4861" width="7" bestFit="1" customWidth="1"/>
    <col min="4862" max="4862" width="11" bestFit="1" customWidth="1"/>
    <col min="4863" max="4864" width="7" bestFit="1" customWidth="1"/>
    <col min="4865" max="4865" width="8" bestFit="1" customWidth="1"/>
    <col min="4866" max="4866" width="10" bestFit="1" customWidth="1"/>
    <col min="4867" max="4868" width="7" bestFit="1" customWidth="1"/>
    <col min="4869" max="4869" width="8" bestFit="1" customWidth="1"/>
    <col min="4870" max="4870" width="7" bestFit="1" customWidth="1"/>
    <col min="4871" max="4871" width="9" bestFit="1" customWidth="1"/>
    <col min="4872" max="4873" width="7" bestFit="1" customWidth="1"/>
    <col min="4874" max="4874" width="8" bestFit="1" customWidth="1"/>
    <col min="4875" max="4875" width="11" bestFit="1" customWidth="1"/>
    <col min="4876" max="4876" width="10" bestFit="1" customWidth="1"/>
    <col min="4877" max="4880" width="7" bestFit="1" customWidth="1"/>
    <col min="4881" max="4881" width="9" bestFit="1" customWidth="1"/>
    <col min="4882" max="4882" width="7" bestFit="1" customWidth="1"/>
    <col min="4883" max="4883" width="10" bestFit="1" customWidth="1"/>
    <col min="4884" max="4884" width="7" bestFit="1" customWidth="1"/>
    <col min="4885" max="4885" width="10" bestFit="1" customWidth="1"/>
    <col min="4886" max="4887" width="7" bestFit="1" customWidth="1"/>
    <col min="4888" max="4888" width="10" bestFit="1" customWidth="1"/>
    <col min="4889" max="4891" width="7" bestFit="1" customWidth="1"/>
    <col min="4892" max="4892" width="8" bestFit="1" customWidth="1"/>
    <col min="4893" max="4893" width="7" bestFit="1" customWidth="1"/>
    <col min="4894" max="4894" width="10" bestFit="1" customWidth="1"/>
    <col min="4895" max="4900" width="7" bestFit="1" customWidth="1"/>
    <col min="4901" max="4903" width="10" bestFit="1" customWidth="1"/>
    <col min="4904" max="4904" width="7" bestFit="1" customWidth="1"/>
    <col min="4905" max="4905" width="9" bestFit="1" customWidth="1"/>
    <col min="4906" max="4907" width="7" bestFit="1" customWidth="1"/>
    <col min="4908" max="4908" width="8" bestFit="1" customWidth="1"/>
    <col min="4909" max="4909" width="7" bestFit="1" customWidth="1"/>
    <col min="4910" max="4911" width="10" bestFit="1" customWidth="1"/>
    <col min="4912" max="4912" width="7" bestFit="1" customWidth="1"/>
    <col min="4913" max="4913" width="10" bestFit="1" customWidth="1"/>
    <col min="4914" max="4914" width="9" bestFit="1" customWidth="1"/>
    <col min="4915" max="4917" width="10" bestFit="1" customWidth="1"/>
    <col min="4918" max="4920" width="7" bestFit="1" customWidth="1"/>
    <col min="4921" max="4921" width="10" bestFit="1" customWidth="1"/>
    <col min="4922" max="4922" width="7" bestFit="1" customWidth="1"/>
    <col min="4923" max="4923" width="8" bestFit="1" customWidth="1"/>
    <col min="4924" max="4924" width="7" bestFit="1" customWidth="1"/>
    <col min="4925" max="4925" width="6" bestFit="1" customWidth="1"/>
    <col min="4926" max="4926" width="7" bestFit="1" customWidth="1"/>
    <col min="4927" max="4927" width="10" bestFit="1" customWidth="1"/>
    <col min="4928" max="4929" width="7" bestFit="1" customWidth="1"/>
    <col min="4930" max="4930" width="10" bestFit="1" customWidth="1"/>
    <col min="4931" max="4931" width="7" bestFit="1" customWidth="1"/>
    <col min="4932" max="4932" width="8" bestFit="1" customWidth="1"/>
    <col min="4933" max="4933" width="7" bestFit="1" customWidth="1"/>
    <col min="4934" max="4934" width="10" bestFit="1" customWidth="1"/>
    <col min="4935" max="4936" width="7" bestFit="1" customWidth="1"/>
    <col min="4937" max="4938" width="10" bestFit="1" customWidth="1"/>
    <col min="4939" max="4939" width="7" bestFit="1" customWidth="1"/>
    <col min="4940" max="4940" width="10" bestFit="1" customWidth="1"/>
    <col min="4941" max="4942" width="7" bestFit="1" customWidth="1"/>
    <col min="4943" max="4943" width="6" bestFit="1" customWidth="1"/>
    <col min="4944" max="4945" width="7" bestFit="1" customWidth="1"/>
    <col min="4946" max="4946" width="8" bestFit="1" customWidth="1"/>
    <col min="4947" max="4948" width="11" bestFit="1" customWidth="1"/>
    <col min="4949" max="4950" width="7" bestFit="1" customWidth="1"/>
    <col min="4951" max="4951" width="9" bestFit="1" customWidth="1"/>
    <col min="4952" max="4953" width="7" bestFit="1" customWidth="1"/>
    <col min="4954" max="4954" width="10" bestFit="1" customWidth="1"/>
    <col min="4955" max="4956" width="7" bestFit="1" customWidth="1"/>
    <col min="4957" max="4957" width="6" bestFit="1" customWidth="1"/>
    <col min="4958" max="4958" width="8" bestFit="1" customWidth="1"/>
    <col min="4959" max="4959" width="11" bestFit="1" customWidth="1"/>
    <col min="4960" max="4960" width="10" bestFit="1" customWidth="1"/>
    <col min="4961" max="4962" width="7" bestFit="1" customWidth="1"/>
    <col min="4963" max="4963" width="9" bestFit="1" customWidth="1"/>
    <col min="4964" max="4964" width="7" bestFit="1" customWidth="1"/>
    <col min="4965" max="4965" width="10" bestFit="1" customWidth="1"/>
    <col min="4966" max="4967" width="7" bestFit="1" customWidth="1"/>
    <col min="4968" max="4968" width="11" bestFit="1" customWidth="1"/>
    <col min="4969" max="4969" width="5" bestFit="1" customWidth="1"/>
    <col min="4970" max="4970" width="10" bestFit="1" customWidth="1"/>
    <col min="4971" max="4974" width="7" bestFit="1" customWidth="1"/>
    <col min="4975" max="4976" width="10" bestFit="1" customWidth="1"/>
    <col min="4977" max="4977" width="8" bestFit="1" customWidth="1"/>
    <col min="4978" max="4979" width="7" bestFit="1" customWidth="1"/>
    <col min="4980" max="4980" width="8" bestFit="1" customWidth="1"/>
    <col min="4981" max="4981" width="7" bestFit="1" customWidth="1"/>
    <col min="4982" max="4983" width="8" bestFit="1" customWidth="1"/>
    <col min="4984" max="4986" width="7" bestFit="1" customWidth="1"/>
    <col min="4987" max="4987" width="10" bestFit="1" customWidth="1"/>
    <col min="4988" max="4988" width="7" bestFit="1" customWidth="1"/>
    <col min="4989" max="4989" width="8" bestFit="1" customWidth="1"/>
    <col min="4990" max="4990" width="10" bestFit="1" customWidth="1"/>
    <col min="4991" max="4991" width="7" bestFit="1" customWidth="1"/>
    <col min="4992" max="4992" width="10" bestFit="1" customWidth="1"/>
    <col min="4993" max="4994" width="7" bestFit="1" customWidth="1"/>
    <col min="4995" max="4995" width="11" bestFit="1" customWidth="1"/>
    <col min="4996" max="4999" width="7" bestFit="1" customWidth="1"/>
    <col min="5000" max="5002" width="10" bestFit="1" customWidth="1"/>
    <col min="5003" max="5003" width="7" bestFit="1" customWidth="1"/>
    <col min="5004" max="5006" width="10" bestFit="1" customWidth="1"/>
    <col min="5007" max="5007" width="8" bestFit="1" customWidth="1"/>
    <col min="5008" max="5009" width="7" bestFit="1" customWidth="1"/>
    <col min="5010" max="5010" width="10" bestFit="1" customWidth="1"/>
    <col min="5011" max="5011" width="11" bestFit="1" customWidth="1"/>
    <col min="5012" max="5012" width="10" bestFit="1" customWidth="1"/>
    <col min="5013" max="5015" width="7" bestFit="1" customWidth="1"/>
    <col min="5016" max="5016" width="10" bestFit="1" customWidth="1"/>
    <col min="5017" max="5019" width="7" bestFit="1" customWidth="1"/>
    <col min="5020" max="5020" width="11" bestFit="1" customWidth="1"/>
    <col min="5021" max="5021" width="8" bestFit="1" customWidth="1"/>
    <col min="5022" max="5022" width="10" bestFit="1" customWidth="1"/>
    <col min="5023" max="5023" width="9" bestFit="1" customWidth="1"/>
    <col min="5024" max="5024" width="10" bestFit="1" customWidth="1"/>
    <col min="5025" max="5026" width="7" bestFit="1" customWidth="1"/>
    <col min="5027" max="5028" width="10" bestFit="1" customWidth="1"/>
    <col min="5029" max="5030" width="7" bestFit="1" customWidth="1"/>
    <col min="5031" max="5031" width="8" bestFit="1" customWidth="1"/>
    <col min="5032" max="5033" width="10" bestFit="1" customWidth="1"/>
    <col min="5034" max="5034" width="12.5703125" bestFit="1" customWidth="1"/>
  </cols>
  <sheetData>
    <row r="1" spans="1:45" x14ac:dyDescent="0.25">
      <c r="A1" t="s">
        <v>0</v>
      </c>
      <c r="B1" t="s">
        <v>1</v>
      </c>
      <c r="C1" s="23" t="s">
        <v>2</v>
      </c>
      <c r="D1" t="s">
        <v>3</v>
      </c>
      <c r="E1" t="s">
        <v>4</v>
      </c>
      <c r="F1" t="s">
        <v>5</v>
      </c>
      <c r="G1" t="s">
        <v>6</v>
      </c>
      <c r="H1" t="s">
        <v>7</v>
      </c>
      <c r="I1" t="s">
        <v>8</v>
      </c>
      <c r="J1" t="s">
        <v>32</v>
      </c>
      <c r="K1" t="s">
        <v>34</v>
      </c>
      <c r="L1" t="s">
        <v>33</v>
      </c>
      <c r="M1" t="s">
        <v>35</v>
      </c>
      <c r="N1" s="24" t="s">
        <v>43</v>
      </c>
      <c r="O1" s="3" t="s">
        <v>45</v>
      </c>
      <c r="P1" s="3" t="s">
        <v>44</v>
      </c>
    </row>
    <row r="2" spans="1:45" x14ac:dyDescent="0.25">
      <c r="A2">
        <v>1</v>
      </c>
      <c r="B2" t="s">
        <v>9</v>
      </c>
      <c r="D2" t="s">
        <v>10</v>
      </c>
      <c r="E2" t="s">
        <v>11</v>
      </c>
      <c r="F2" t="s">
        <v>12</v>
      </c>
      <c r="G2" t="s">
        <v>13</v>
      </c>
      <c r="H2" t="s">
        <v>13</v>
      </c>
      <c r="I2">
        <v>42</v>
      </c>
      <c r="J2">
        <f t="shared" ref="J2:J33" si="0">(C2-$S$4)/STDEV($C$2:$C$5001)</f>
        <v>-0.81076736351959466</v>
      </c>
      <c r="K2" t="b">
        <f t="shared" ref="K2:K65" si="1">ABS(J2)&gt;1.96</f>
        <v>0</v>
      </c>
      <c r="L2">
        <f t="shared" ref="L2:L65" si="2">(I2-$S$5)/_xlfn.STDEV.S($I$2:$I$5001)</f>
        <v>6.6098167852911317E-3</v>
      </c>
      <c r="M2" t="b">
        <f t="shared" ref="M2:M65" si="3">ABS(L2)&gt;1.96</f>
        <v>0</v>
      </c>
      <c r="N2" s="24">
        <f>IF(ISBLANK(C2), $S$4, C2)</f>
        <v>657534.29237142205</v>
      </c>
      <c r="O2" s="4" t="str">
        <f t="shared" ref="O2:O65" si="4">IF(D2="", "ASALARIADO", D2)</f>
        <v>ASALARIADO</v>
      </c>
      <c r="P2" s="4">
        <f t="shared" ref="P2:P65" si="5">IF(ISBLANK(I2), $S$5, I2)</f>
        <v>42</v>
      </c>
      <c r="Q2" s="4"/>
      <c r="R2" s="9" t="s">
        <v>22</v>
      </c>
      <c r="S2" s="9"/>
      <c r="T2" s="9"/>
      <c r="U2" s="9"/>
      <c r="V2" s="9"/>
      <c r="W2" s="9"/>
      <c r="X2" s="9"/>
    </row>
    <row r="3" spans="1:45" x14ac:dyDescent="0.25">
      <c r="A3">
        <v>2</v>
      </c>
      <c r="B3" t="s">
        <v>9</v>
      </c>
      <c r="C3" s="23">
        <v>3315014</v>
      </c>
      <c r="D3" t="s">
        <v>14</v>
      </c>
      <c r="E3" t="s">
        <v>11</v>
      </c>
      <c r="F3" t="s">
        <v>12</v>
      </c>
      <c r="G3" t="s">
        <v>13</v>
      </c>
      <c r="H3" t="s">
        <v>13</v>
      </c>
      <c r="I3">
        <v>77</v>
      </c>
      <c r="J3">
        <f t="shared" si="0"/>
        <v>3.2767839505225007</v>
      </c>
      <c r="K3" t="b">
        <f t="shared" si="1"/>
        <v>1</v>
      </c>
      <c r="L3">
        <f t="shared" si="2"/>
        <v>2.4767463694851037</v>
      </c>
      <c r="M3" t="b">
        <f t="shared" si="3"/>
        <v>1</v>
      </c>
      <c r="N3" s="24">
        <f t="shared" ref="N3:N65" si="6">IF(ISBLANK(C3), $S$4, C3)</f>
        <v>3315014</v>
      </c>
      <c r="O3" t="str">
        <f t="shared" si="4"/>
        <v>PENSIONADOS EN SU PROPIO SISTEMA</v>
      </c>
      <c r="P3">
        <f t="shared" si="5"/>
        <v>77</v>
      </c>
      <c r="Q3"/>
      <c r="R3" s="10"/>
      <c r="S3" s="10" t="s">
        <v>23</v>
      </c>
      <c r="T3" s="10" t="s">
        <v>26</v>
      </c>
      <c r="U3" s="10" t="s">
        <v>27</v>
      </c>
      <c r="V3" s="10" t="s">
        <v>24</v>
      </c>
      <c r="W3" s="10" t="s">
        <v>28</v>
      </c>
      <c r="X3" s="10" t="s">
        <v>25</v>
      </c>
    </row>
    <row r="4" spans="1:45" x14ac:dyDescent="0.25">
      <c r="A4">
        <v>3</v>
      </c>
      <c r="B4" t="s">
        <v>15</v>
      </c>
      <c r="C4" s="23">
        <v>270486.01</v>
      </c>
      <c r="D4" t="s">
        <v>10</v>
      </c>
      <c r="E4" t="s">
        <v>16</v>
      </c>
      <c r="F4" t="s">
        <v>12</v>
      </c>
      <c r="G4" t="s">
        <v>13</v>
      </c>
      <c r="H4" t="s">
        <v>13</v>
      </c>
      <c r="I4">
        <v>45</v>
      </c>
      <c r="J4">
        <f t="shared" si="0"/>
        <v>-0.47724676734549004</v>
      </c>
      <c r="K4" t="b">
        <f t="shared" si="1"/>
        <v>0</v>
      </c>
      <c r="L4">
        <f t="shared" si="2"/>
        <v>0.21833580701670366</v>
      </c>
      <c r="M4" t="b">
        <f t="shared" si="3"/>
        <v>0</v>
      </c>
      <c r="N4" s="24">
        <f t="shared" si="6"/>
        <v>270486.01</v>
      </c>
      <c r="O4" t="str">
        <f t="shared" si="4"/>
        <v>ASALARIADO</v>
      </c>
      <c r="P4">
        <f t="shared" si="5"/>
        <v>45</v>
      </c>
      <c r="Q4"/>
      <c r="R4" s="11" t="s">
        <v>29</v>
      </c>
      <c r="S4" s="25">
        <f>AVERAGE(C2:C5001)</f>
        <v>657534.29237142205</v>
      </c>
      <c r="T4" s="25">
        <f>MAX(C2:C5001)</f>
        <v>16858742</v>
      </c>
      <c r="U4" s="25">
        <f>MIN(C2:C5001)</f>
        <v>10</v>
      </c>
      <c r="V4" s="25">
        <f>MEDIAN(C2:C5001)</f>
        <v>408495</v>
      </c>
      <c r="W4" s="25">
        <f>PERCENTILE(C2:C5001, 0.25)</f>
        <v>297429</v>
      </c>
      <c r="X4" s="25">
        <f>PERCENTILE(C2:C5001, 0.75)</f>
        <v>700000</v>
      </c>
      <c r="AQ4" s="10" t="s">
        <v>61</v>
      </c>
      <c r="AR4" s="17"/>
      <c r="AS4" s="17"/>
    </row>
    <row r="5" spans="1:45" x14ac:dyDescent="0.25">
      <c r="A5">
        <v>4</v>
      </c>
      <c r="B5" t="s">
        <v>15</v>
      </c>
      <c r="C5" s="23">
        <v>544949.82999999996</v>
      </c>
      <c r="D5" t="s">
        <v>10</v>
      </c>
      <c r="E5" t="s">
        <v>16</v>
      </c>
      <c r="F5" t="s">
        <v>12</v>
      </c>
      <c r="G5" t="s">
        <v>13</v>
      </c>
      <c r="H5" t="s">
        <v>13</v>
      </c>
      <c r="I5">
        <v>49</v>
      </c>
      <c r="J5">
        <f t="shared" si="0"/>
        <v>-0.13882136458760935</v>
      </c>
      <c r="K5" t="b">
        <f t="shared" si="1"/>
        <v>0</v>
      </c>
      <c r="L5">
        <f t="shared" si="2"/>
        <v>0.50063712732525367</v>
      </c>
      <c r="M5" t="b">
        <f t="shared" si="3"/>
        <v>0</v>
      </c>
      <c r="N5" s="24">
        <f t="shared" si="6"/>
        <v>544949.82999999996</v>
      </c>
      <c r="O5" t="str">
        <f t="shared" si="4"/>
        <v>ASALARIADO</v>
      </c>
      <c r="P5">
        <f t="shared" si="5"/>
        <v>49</v>
      </c>
      <c r="Q5"/>
      <c r="R5" s="12" t="s">
        <v>30</v>
      </c>
      <c r="S5" s="13">
        <f>AVERAGE(I2:I5001)</f>
        <v>41.906343806283772</v>
      </c>
      <c r="T5" s="13">
        <f>MAX(I2:I5001)</f>
        <v>99</v>
      </c>
      <c r="U5" s="13">
        <f>MIN(I2:I5001)</f>
        <v>14</v>
      </c>
      <c r="V5" s="13">
        <f>MEDIAN(I2:I5001)</f>
        <v>40</v>
      </c>
      <c r="W5" s="13">
        <f>PERCENTILE(I2:I5001, 0.25)</f>
        <v>31</v>
      </c>
      <c r="X5" s="12">
        <f>PERCENTILE(I2:I5001, 0.75)</f>
        <v>52</v>
      </c>
      <c r="AC5" s="5" t="s">
        <v>56</v>
      </c>
      <c r="AH5" s="5" t="s">
        <v>56</v>
      </c>
      <c r="AQ5" s="15" t="s">
        <v>62</v>
      </c>
      <c r="AR5" s="18" t="s">
        <v>71</v>
      </c>
      <c r="AS5" s="18"/>
    </row>
    <row r="6" spans="1:45" x14ac:dyDescent="0.25">
      <c r="A6">
        <v>5</v>
      </c>
      <c r="B6" t="s">
        <v>15</v>
      </c>
      <c r="C6" s="23">
        <v>210000</v>
      </c>
      <c r="D6" t="s">
        <v>10</v>
      </c>
      <c r="E6" t="s">
        <v>16</v>
      </c>
      <c r="F6" t="s">
        <v>12</v>
      </c>
      <c r="G6" t="s">
        <v>13</v>
      </c>
      <c r="H6" t="s">
        <v>13</v>
      </c>
      <c r="I6">
        <v>42</v>
      </c>
      <c r="J6">
        <f t="shared" si="0"/>
        <v>-0.55182855483014726</v>
      </c>
      <c r="K6" t="b">
        <f t="shared" si="1"/>
        <v>0</v>
      </c>
      <c r="L6">
        <f t="shared" si="2"/>
        <v>6.6098167852911317E-3</v>
      </c>
      <c r="M6" t="b">
        <f t="shared" si="3"/>
        <v>0</v>
      </c>
      <c r="N6" s="24">
        <f t="shared" si="6"/>
        <v>210000</v>
      </c>
      <c r="O6" t="str">
        <f t="shared" si="4"/>
        <v>ASALARIADO</v>
      </c>
      <c r="P6">
        <f t="shared" si="5"/>
        <v>42</v>
      </c>
      <c r="Q6"/>
      <c r="S6" s="1"/>
      <c r="T6" s="1"/>
      <c r="U6" s="1"/>
      <c r="V6" s="1"/>
      <c r="W6" s="1"/>
      <c r="AC6" t="s">
        <v>9</v>
      </c>
      <c r="AD6" t="s">
        <v>15</v>
      </c>
      <c r="AE6" t="s">
        <v>55</v>
      </c>
      <c r="AH6" t="s">
        <v>10</v>
      </c>
      <c r="AI6" t="s">
        <v>17</v>
      </c>
      <c r="AJ6" t="s">
        <v>21</v>
      </c>
      <c r="AK6" t="s">
        <v>19</v>
      </c>
      <c r="AL6" t="s">
        <v>14</v>
      </c>
      <c r="AM6" t="s">
        <v>18</v>
      </c>
      <c r="AN6" t="s">
        <v>55</v>
      </c>
      <c r="AQ6" s="15" t="s">
        <v>63</v>
      </c>
      <c r="AR6" s="18" t="s">
        <v>70</v>
      </c>
      <c r="AS6" s="18"/>
    </row>
    <row r="7" spans="1:45" x14ac:dyDescent="0.25">
      <c r="A7">
        <v>6</v>
      </c>
      <c r="B7" t="s">
        <v>9</v>
      </c>
      <c r="C7" s="23">
        <v>397150</v>
      </c>
      <c r="D7" t="s">
        <v>10</v>
      </c>
      <c r="E7" t="s">
        <v>16</v>
      </c>
      <c r="F7" t="s">
        <v>12</v>
      </c>
      <c r="G7" t="s">
        <v>13</v>
      </c>
      <c r="H7" t="s">
        <v>13</v>
      </c>
      <c r="I7">
        <v>44</v>
      </c>
      <c r="J7">
        <f t="shared" si="0"/>
        <v>-0.32106475461000389</v>
      </c>
      <c r="K7" t="b">
        <f t="shared" si="1"/>
        <v>0</v>
      </c>
      <c r="L7">
        <f t="shared" si="2"/>
        <v>0.14776047693956615</v>
      </c>
      <c r="M7" t="b">
        <f t="shared" si="3"/>
        <v>0</v>
      </c>
      <c r="N7" s="24">
        <f t="shared" si="6"/>
        <v>397150</v>
      </c>
      <c r="O7" t="str">
        <f t="shared" si="4"/>
        <v>ASALARIADO</v>
      </c>
      <c r="P7">
        <f t="shared" si="5"/>
        <v>44</v>
      </c>
      <c r="Q7"/>
      <c r="R7" s="9" t="s">
        <v>36</v>
      </c>
      <c r="S7" s="9"/>
      <c r="T7" s="9"/>
      <c r="U7" s="9"/>
      <c r="V7" s="9"/>
      <c r="W7" s="9"/>
      <c r="X7" s="9"/>
      <c r="Y7" s="9"/>
      <c r="Z7" s="9"/>
      <c r="AB7" t="s">
        <v>54</v>
      </c>
      <c r="AC7" s="8">
        <v>3012</v>
      </c>
      <c r="AD7" s="8">
        <v>1988</v>
      </c>
      <c r="AE7" s="8">
        <v>5000</v>
      </c>
      <c r="AG7" t="s">
        <v>84</v>
      </c>
      <c r="AH7" s="8">
        <v>3464</v>
      </c>
      <c r="AI7" s="8">
        <v>436</v>
      </c>
      <c r="AJ7" s="8">
        <v>31</v>
      </c>
      <c r="AK7" s="8">
        <v>157</v>
      </c>
      <c r="AL7" s="8">
        <v>212</v>
      </c>
      <c r="AM7" s="8">
        <v>700</v>
      </c>
      <c r="AN7" s="8">
        <v>5000</v>
      </c>
      <c r="AQ7" s="15" t="s">
        <v>64</v>
      </c>
      <c r="AR7" s="18" t="s">
        <v>69</v>
      </c>
      <c r="AS7" s="18"/>
    </row>
    <row r="8" spans="1:45" x14ac:dyDescent="0.25">
      <c r="A8">
        <v>7</v>
      </c>
      <c r="B8" t="s">
        <v>9</v>
      </c>
      <c r="C8" s="23">
        <v>854712</v>
      </c>
      <c r="D8" t="s">
        <v>10</v>
      </c>
      <c r="E8" t="s">
        <v>16</v>
      </c>
      <c r="F8" t="s">
        <v>12</v>
      </c>
      <c r="G8" t="s">
        <v>13</v>
      </c>
      <c r="H8" t="s">
        <v>13</v>
      </c>
      <c r="I8">
        <v>38</v>
      </c>
      <c r="J8">
        <f t="shared" si="0"/>
        <v>0.24312838434981027</v>
      </c>
      <c r="K8" t="b">
        <f t="shared" si="1"/>
        <v>0</v>
      </c>
      <c r="L8">
        <f t="shared" si="2"/>
        <v>-0.27569150352325889</v>
      </c>
      <c r="M8" t="b">
        <f t="shared" si="3"/>
        <v>0</v>
      </c>
      <c r="N8" s="24">
        <f t="shared" si="6"/>
        <v>854712</v>
      </c>
      <c r="O8" t="str">
        <f t="shared" si="4"/>
        <v>ASALARIADO</v>
      </c>
      <c r="P8">
        <f t="shared" si="5"/>
        <v>38</v>
      </c>
      <c r="Q8"/>
      <c r="R8" s="10" t="s">
        <v>31</v>
      </c>
      <c r="S8" s="10" t="s">
        <v>37</v>
      </c>
      <c r="T8" s="10" t="s">
        <v>29</v>
      </c>
      <c r="U8" s="10" t="s">
        <v>38</v>
      </c>
      <c r="V8" s="10" t="s">
        <v>39</v>
      </c>
      <c r="W8" s="10" t="s">
        <v>40</v>
      </c>
      <c r="X8" s="10" t="s">
        <v>42</v>
      </c>
      <c r="Y8" s="10" t="s">
        <v>41</v>
      </c>
      <c r="Z8" s="10" t="s">
        <v>30</v>
      </c>
      <c r="AQ8" s="15" t="s">
        <v>65</v>
      </c>
      <c r="AR8" s="18" t="s">
        <v>66</v>
      </c>
      <c r="AS8" s="18"/>
    </row>
    <row r="9" spans="1:45" x14ac:dyDescent="0.25">
      <c r="A9">
        <v>8</v>
      </c>
      <c r="B9" t="s">
        <v>9</v>
      </c>
      <c r="C9" s="23">
        <v>401000</v>
      </c>
      <c r="D9" t="s">
        <v>10</v>
      </c>
      <c r="E9" t="s">
        <v>16</v>
      </c>
      <c r="F9" t="s">
        <v>12</v>
      </c>
      <c r="G9" t="s">
        <v>12</v>
      </c>
      <c r="H9" t="s">
        <v>12</v>
      </c>
      <c r="I9">
        <v>36</v>
      </c>
      <c r="J9">
        <f t="shared" si="0"/>
        <v>-0.31631754311736404</v>
      </c>
      <c r="K9" t="b">
        <f t="shared" si="1"/>
        <v>0</v>
      </c>
      <c r="L9">
        <f t="shared" si="2"/>
        <v>-0.41684216367753391</v>
      </c>
      <c r="M9" t="b">
        <f t="shared" si="3"/>
        <v>0</v>
      </c>
      <c r="N9" s="24">
        <f t="shared" si="6"/>
        <v>401000</v>
      </c>
      <c r="O9" t="str">
        <f t="shared" si="4"/>
        <v>ASALARIADO</v>
      </c>
      <c r="P9">
        <f t="shared" si="5"/>
        <v>36</v>
      </c>
      <c r="Q9"/>
      <c r="R9" s="14">
        <f>COUNTBLANK(A2:A5001)/5000</f>
        <v>0</v>
      </c>
      <c r="S9" s="14">
        <f t="shared" ref="S9:Z9" si="7">COUNTBLANK(B2:B5001)/5000</f>
        <v>0</v>
      </c>
      <c r="T9" s="14">
        <f t="shared" si="7"/>
        <v>5.9999999999999995E-4</v>
      </c>
      <c r="U9" s="14">
        <f t="shared" si="7"/>
        <v>4.0000000000000002E-4</v>
      </c>
      <c r="V9" s="14">
        <f t="shared" si="7"/>
        <v>0</v>
      </c>
      <c r="W9" s="14">
        <f t="shared" si="7"/>
        <v>0</v>
      </c>
      <c r="X9" s="14">
        <f t="shared" si="7"/>
        <v>0</v>
      </c>
      <c r="Y9" s="14">
        <f t="shared" si="7"/>
        <v>0</v>
      </c>
      <c r="Z9" s="14">
        <f t="shared" si="7"/>
        <v>5.9999999999999995E-4</v>
      </c>
      <c r="AQ9" s="15" t="s">
        <v>67</v>
      </c>
      <c r="AR9" s="18" t="s">
        <v>73</v>
      </c>
      <c r="AS9" s="18"/>
    </row>
    <row r="10" spans="1:45" x14ac:dyDescent="0.25">
      <c r="A10">
        <v>9</v>
      </c>
      <c r="B10" t="s">
        <v>15</v>
      </c>
      <c r="C10" s="23">
        <v>264703.96000000002</v>
      </c>
      <c r="D10" t="s">
        <v>10</v>
      </c>
      <c r="E10" t="s">
        <v>16</v>
      </c>
      <c r="F10" t="s">
        <v>12</v>
      </c>
      <c r="G10" t="s">
        <v>13</v>
      </c>
      <c r="H10" t="s">
        <v>13</v>
      </c>
      <c r="I10">
        <v>21</v>
      </c>
      <c r="J10">
        <f t="shared" si="0"/>
        <v>-0.4843762775301701</v>
      </c>
      <c r="K10" t="b">
        <f t="shared" si="1"/>
        <v>0</v>
      </c>
      <c r="L10">
        <f t="shared" si="2"/>
        <v>-1.4754721148345964</v>
      </c>
      <c r="M10" t="b">
        <f t="shared" si="3"/>
        <v>0</v>
      </c>
      <c r="N10" s="24">
        <f t="shared" si="6"/>
        <v>264703.96000000002</v>
      </c>
      <c r="O10" t="str">
        <f t="shared" si="4"/>
        <v>ASALARIADO</v>
      </c>
      <c r="P10">
        <f t="shared" si="5"/>
        <v>21</v>
      </c>
      <c r="Q10"/>
      <c r="AQ10" s="15" t="s">
        <v>68</v>
      </c>
      <c r="AR10" s="18" t="s">
        <v>72</v>
      </c>
      <c r="AS10" s="18"/>
    </row>
    <row r="11" spans="1:45" x14ac:dyDescent="0.25">
      <c r="A11">
        <v>10</v>
      </c>
      <c r="B11" t="s">
        <v>9</v>
      </c>
      <c r="C11" s="23">
        <v>4677126.8499999996</v>
      </c>
      <c r="D11" t="s">
        <v>10</v>
      </c>
      <c r="E11" t="s">
        <v>16</v>
      </c>
      <c r="F11" t="s">
        <v>12</v>
      </c>
      <c r="G11" t="s">
        <v>13</v>
      </c>
      <c r="H11" t="s">
        <v>13</v>
      </c>
      <c r="I11">
        <v>40</v>
      </c>
      <c r="J11">
        <f t="shared" si="0"/>
        <v>4.9563262299491102</v>
      </c>
      <c r="K11" t="b">
        <f t="shared" si="1"/>
        <v>1</v>
      </c>
      <c r="L11">
        <f t="shared" si="2"/>
        <v>-0.13454084336898386</v>
      </c>
      <c r="M11" t="b">
        <f t="shared" si="3"/>
        <v>0</v>
      </c>
      <c r="N11" s="24">
        <f t="shared" si="6"/>
        <v>4677126.8499999996</v>
      </c>
      <c r="O11" t="str">
        <f t="shared" si="4"/>
        <v>ASALARIADO</v>
      </c>
      <c r="P11">
        <f t="shared" si="5"/>
        <v>40</v>
      </c>
      <c r="Q11"/>
    </row>
    <row r="12" spans="1:45" x14ac:dyDescent="0.25">
      <c r="A12">
        <v>11</v>
      </c>
      <c r="B12" t="s">
        <v>15</v>
      </c>
      <c r="C12" s="23">
        <v>1200000</v>
      </c>
      <c r="D12" t="s">
        <v>10</v>
      </c>
      <c r="E12" t="s">
        <v>16</v>
      </c>
      <c r="F12" t="s">
        <v>12</v>
      </c>
      <c r="G12" t="s">
        <v>13</v>
      </c>
      <c r="H12" t="s">
        <v>13</v>
      </c>
      <c r="I12">
        <v>30</v>
      </c>
      <c r="J12">
        <f t="shared" si="0"/>
        <v>0.66888297184867662</v>
      </c>
      <c r="K12" t="b">
        <f t="shared" si="1"/>
        <v>0</v>
      </c>
      <c r="L12">
        <f t="shared" si="2"/>
        <v>-0.84029414414035897</v>
      </c>
      <c r="M12" t="b">
        <f t="shared" si="3"/>
        <v>0</v>
      </c>
      <c r="N12" s="24">
        <f t="shared" si="6"/>
        <v>1200000</v>
      </c>
      <c r="O12" t="str">
        <f t="shared" si="4"/>
        <v>ASALARIADO</v>
      </c>
      <c r="P12">
        <f t="shared" si="5"/>
        <v>30</v>
      </c>
      <c r="Q12"/>
      <c r="R12" s="15" t="s">
        <v>52</v>
      </c>
      <c r="S12" s="15" t="s">
        <v>53</v>
      </c>
    </row>
    <row r="13" spans="1:45" x14ac:dyDescent="0.25">
      <c r="A13">
        <v>12</v>
      </c>
      <c r="B13" t="s">
        <v>15</v>
      </c>
      <c r="C13" s="23">
        <v>1030132</v>
      </c>
      <c r="D13" t="s">
        <v>10</v>
      </c>
      <c r="E13" t="s">
        <v>11</v>
      </c>
      <c r="F13" t="s">
        <v>12</v>
      </c>
      <c r="G13" t="s">
        <v>13</v>
      </c>
      <c r="H13" t="s">
        <v>12</v>
      </c>
      <c r="I13">
        <v>58</v>
      </c>
      <c r="J13">
        <f t="shared" si="0"/>
        <v>0.45942860254172874</v>
      </c>
      <c r="K13" t="b">
        <f t="shared" si="1"/>
        <v>0</v>
      </c>
      <c r="L13">
        <f t="shared" si="2"/>
        <v>1.1358150980194912</v>
      </c>
      <c r="M13" t="b">
        <f t="shared" si="3"/>
        <v>0</v>
      </c>
      <c r="N13" s="24">
        <f t="shared" si="6"/>
        <v>1030132</v>
      </c>
      <c r="O13" t="str">
        <f t="shared" si="4"/>
        <v>ASALARIADO</v>
      </c>
      <c r="P13">
        <f t="shared" si="5"/>
        <v>58</v>
      </c>
      <c r="Q13"/>
      <c r="R13" s="11" t="s">
        <v>46</v>
      </c>
      <c r="S13" s="12">
        <f>COUNTIF(D2:D5001, "ASALARIADO")</f>
        <v>3462</v>
      </c>
    </row>
    <row r="14" spans="1:45" x14ac:dyDescent="0.25">
      <c r="A14">
        <v>13</v>
      </c>
      <c r="B14" t="s">
        <v>9</v>
      </c>
      <c r="C14" s="23">
        <v>731287.5</v>
      </c>
      <c r="D14" t="s">
        <v>10</v>
      </c>
      <c r="E14" t="s">
        <v>11</v>
      </c>
      <c r="F14" t="s">
        <v>12</v>
      </c>
      <c r="G14" t="s">
        <v>13</v>
      </c>
      <c r="H14" t="s">
        <v>13</v>
      </c>
      <c r="I14">
        <v>40</v>
      </c>
      <c r="J14">
        <f t="shared" si="0"/>
        <v>9.0940798668425929E-2</v>
      </c>
      <c r="K14" t="b">
        <f t="shared" si="1"/>
        <v>0</v>
      </c>
      <c r="L14">
        <f t="shared" si="2"/>
        <v>-0.13454084336898386</v>
      </c>
      <c r="M14" t="b">
        <f t="shared" si="3"/>
        <v>0</v>
      </c>
      <c r="N14" s="24">
        <f t="shared" si="6"/>
        <v>731287.5</v>
      </c>
      <c r="O14" t="str">
        <f t="shared" si="4"/>
        <v>ASALARIADO</v>
      </c>
      <c r="P14">
        <f t="shared" si="5"/>
        <v>40</v>
      </c>
      <c r="Q14"/>
      <c r="R14" s="11" t="s">
        <v>47</v>
      </c>
      <c r="S14" s="12">
        <f>COUNTIF(D2:D5001, "ASEGURADO VOLUNTARIO")</f>
        <v>436</v>
      </c>
    </row>
    <row r="15" spans="1:45" x14ac:dyDescent="0.25">
      <c r="A15">
        <v>14</v>
      </c>
      <c r="B15" t="s">
        <v>9</v>
      </c>
      <c r="C15" s="23">
        <v>282305</v>
      </c>
      <c r="D15" t="s">
        <v>17</v>
      </c>
      <c r="E15" t="s">
        <v>16</v>
      </c>
      <c r="F15" t="s">
        <v>12</v>
      </c>
      <c r="G15" t="s">
        <v>13</v>
      </c>
      <c r="H15" t="s">
        <v>13</v>
      </c>
      <c r="I15">
        <v>51</v>
      </c>
      <c r="J15">
        <f t="shared" si="0"/>
        <v>-0.46267345691447814</v>
      </c>
      <c r="K15" t="b">
        <f t="shared" si="1"/>
        <v>0</v>
      </c>
      <c r="L15">
        <f t="shared" si="2"/>
        <v>0.64178778747952869</v>
      </c>
      <c r="M15" t="b">
        <f t="shared" si="3"/>
        <v>0</v>
      </c>
      <c r="N15" s="24">
        <f t="shared" si="6"/>
        <v>282305</v>
      </c>
      <c r="O15" t="str">
        <f t="shared" si="4"/>
        <v>ASEGURADO VOLUNTARIO</v>
      </c>
      <c r="P15">
        <f t="shared" si="5"/>
        <v>51</v>
      </c>
      <c r="Q15"/>
      <c r="R15" s="11" t="s">
        <v>49</v>
      </c>
      <c r="S15" s="12">
        <f>COUNTIF(D2:D5001, "CONVENIOS ESPECIALES DE ASEGURADOS VOLUNTARIOS")</f>
        <v>31</v>
      </c>
    </row>
    <row r="16" spans="1:45" x14ac:dyDescent="0.25">
      <c r="A16">
        <v>15</v>
      </c>
      <c r="B16" t="s">
        <v>15</v>
      </c>
      <c r="C16" s="23">
        <v>343390.86</v>
      </c>
      <c r="D16" t="s">
        <v>18</v>
      </c>
      <c r="E16" t="s">
        <v>16</v>
      </c>
      <c r="F16" t="s">
        <v>12</v>
      </c>
      <c r="G16" t="s">
        <v>13</v>
      </c>
      <c r="H16" t="s">
        <v>13</v>
      </c>
      <c r="I16">
        <v>59</v>
      </c>
      <c r="J16">
        <f t="shared" si="0"/>
        <v>-0.38735202921842876</v>
      </c>
      <c r="K16" t="b">
        <f t="shared" si="1"/>
        <v>0</v>
      </c>
      <c r="L16">
        <f t="shared" si="2"/>
        <v>1.2063904280966287</v>
      </c>
      <c r="M16" t="b">
        <f t="shared" si="3"/>
        <v>0</v>
      </c>
      <c r="N16" s="24">
        <f t="shared" si="6"/>
        <v>343390.86</v>
      </c>
      <c r="O16" t="str">
        <f t="shared" si="4"/>
        <v>TRABAJADOR INDEPENDIENTE</v>
      </c>
      <c r="P16">
        <f t="shared" si="5"/>
        <v>59</v>
      </c>
      <c r="Q16"/>
      <c r="R16" s="11" t="s">
        <v>48</v>
      </c>
      <c r="S16" s="12">
        <f>COUNTIF(D2:D5001, "CONVENIOS ESPECIALES DE TRABAJADORES INDEPENDIENTES")</f>
        <v>157</v>
      </c>
    </row>
    <row r="17" spans="1:41" x14ac:dyDescent="0.25">
      <c r="A17">
        <v>16</v>
      </c>
      <c r="B17" t="s">
        <v>15</v>
      </c>
      <c r="C17" s="23">
        <v>1943489.5</v>
      </c>
      <c r="D17" t="s">
        <v>10</v>
      </c>
      <c r="E17" t="s">
        <v>11</v>
      </c>
      <c r="F17" t="s">
        <v>12</v>
      </c>
      <c r="G17" t="s">
        <v>13</v>
      </c>
      <c r="H17" t="s">
        <v>13</v>
      </c>
      <c r="I17">
        <v>58</v>
      </c>
      <c r="J17">
        <f t="shared" si="0"/>
        <v>1.5856367118635004</v>
      </c>
      <c r="K17" t="b">
        <f t="shared" si="1"/>
        <v>0</v>
      </c>
      <c r="L17">
        <f t="shared" si="2"/>
        <v>1.1358150980194912</v>
      </c>
      <c r="M17" t="b">
        <f t="shared" si="3"/>
        <v>0</v>
      </c>
      <c r="N17" s="24">
        <f t="shared" si="6"/>
        <v>1943489.5</v>
      </c>
      <c r="O17" t="str">
        <f t="shared" si="4"/>
        <v>ASALARIADO</v>
      </c>
      <c r="P17">
        <f t="shared" si="5"/>
        <v>58</v>
      </c>
      <c r="Q17"/>
      <c r="R17" s="11" t="s">
        <v>50</v>
      </c>
      <c r="S17" s="12">
        <f>COUNTIF(D2:D5001, "PENSIONADOS EN SU PROPIO SISTEMA")</f>
        <v>212</v>
      </c>
    </row>
    <row r="18" spans="1:41" x14ac:dyDescent="0.25">
      <c r="A18">
        <v>17</v>
      </c>
      <c r="B18" t="s">
        <v>15</v>
      </c>
      <c r="C18" s="23">
        <v>1108980</v>
      </c>
      <c r="D18" t="s">
        <v>10</v>
      </c>
      <c r="E18" t="s">
        <v>11</v>
      </c>
      <c r="F18" t="s">
        <v>12</v>
      </c>
      <c r="G18" t="s">
        <v>13</v>
      </c>
      <c r="H18" t="s">
        <v>12</v>
      </c>
      <c r="I18">
        <v>36</v>
      </c>
      <c r="J18">
        <f t="shared" si="0"/>
        <v>0.55665149391099333</v>
      </c>
      <c r="K18" t="b">
        <f t="shared" si="1"/>
        <v>0</v>
      </c>
      <c r="L18">
        <f t="shared" si="2"/>
        <v>-0.41684216367753391</v>
      </c>
      <c r="M18" t="b">
        <f t="shared" si="3"/>
        <v>0</v>
      </c>
      <c r="N18" s="24">
        <f t="shared" si="6"/>
        <v>1108980</v>
      </c>
      <c r="O18" t="str">
        <f t="shared" si="4"/>
        <v>ASALARIADO</v>
      </c>
      <c r="P18">
        <f t="shared" si="5"/>
        <v>36</v>
      </c>
      <c r="Q18"/>
      <c r="R18" s="11" t="s">
        <v>51</v>
      </c>
      <c r="S18" s="12">
        <f>COUNTIF(D2:D5001, "TRABAJADOR INDEPENDIENTE")</f>
        <v>700</v>
      </c>
    </row>
    <row r="19" spans="1:41" x14ac:dyDescent="0.25">
      <c r="A19">
        <v>18</v>
      </c>
      <c r="B19" t="s">
        <v>15</v>
      </c>
      <c r="C19" s="23">
        <v>133157</v>
      </c>
      <c r="D19" t="s">
        <v>10</v>
      </c>
      <c r="E19" t="s">
        <v>16</v>
      </c>
      <c r="F19" t="s">
        <v>12</v>
      </c>
      <c r="G19" t="s">
        <v>13</v>
      </c>
      <c r="H19" t="s">
        <v>13</v>
      </c>
      <c r="I19">
        <v>39</v>
      </c>
      <c r="J19">
        <f t="shared" si="0"/>
        <v>-0.64657919709740064</v>
      </c>
      <c r="K19" t="b">
        <f t="shared" si="1"/>
        <v>0</v>
      </c>
      <c r="L19">
        <f t="shared" si="2"/>
        <v>-0.20511617344612137</v>
      </c>
      <c r="M19" t="b">
        <f t="shared" si="3"/>
        <v>0</v>
      </c>
      <c r="N19" s="24">
        <f t="shared" si="6"/>
        <v>133157</v>
      </c>
      <c r="O19" t="str">
        <f t="shared" si="4"/>
        <v>ASALARIADO</v>
      </c>
      <c r="P19">
        <f t="shared" si="5"/>
        <v>39</v>
      </c>
      <c r="Q19"/>
    </row>
    <row r="20" spans="1:41" x14ac:dyDescent="0.25">
      <c r="A20">
        <v>19</v>
      </c>
      <c r="B20" t="s">
        <v>9</v>
      </c>
      <c r="C20" s="23">
        <v>553939</v>
      </c>
      <c r="D20" t="s">
        <v>10</v>
      </c>
      <c r="E20" t="s">
        <v>16</v>
      </c>
      <c r="F20" t="s">
        <v>12</v>
      </c>
      <c r="G20" t="s">
        <v>13</v>
      </c>
      <c r="H20" t="s">
        <v>13</v>
      </c>
      <c r="I20">
        <v>45</v>
      </c>
      <c r="J20">
        <f t="shared" si="0"/>
        <v>-0.12773734091662398</v>
      </c>
      <c r="K20" t="b">
        <f t="shared" si="1"/>
        <v>0</v>
      </c>
      <c r="L20">
        <f t="shared" si="2"/>
        <v>0.21833580701670366</v>
      </c>
      <c r="M20" t="b">
        <f t="shared" si="3"/>
        <v>0</v>
      </c>
      <c r="N20" s="24">
        <f t="shared" si="6"/>
        <v>553939</v>
      </c>
      <c r="O20" t="str">
        <f t="shared" si="4"/>
        <v>ASALARIADO</v>
      </c>
      <c r="P20">
        <f t="shared" si="5"/>
        <v>45</v>
      </c>
      <c r="Q20"/>
    </row>
    <row r="21" spans="1:41" x14ac:dyDescent="0.25">
      <c r="A21">
        <v>20</v>
      </c>
      <c r="B21" t="s">
        <v>15</v>
      </c>
      <c r="C21" s="23">
        <v>309820</v>
      </c>
      <c r="D21" t="s">
        <v>17</v>
      </c>
      <c r="E21" t="s">
        <v>16</v>
      </c>
      <c r="F21" t="s">
        <v>12</v>
      </c>
      <c r="G21" t="s">
        <v>12</v>
      </c>
      <c r="H21" t="s">
        <v>12</v>
      </c>
      <c r="I21">
        <v>52</v>
      </c>
      <c r="J21">
        <f t="shared" si="0"/>
        <v>-0.42874630776642986</v>
      </c>
      <c r="K21" t="b">
        <f t="shared" si="1"/>
        <v>0</v>
      </c>
      <c r="L21">
        <f t="shared" si="2"/>
        <v>0.71236311755666615</v>
      </c>
      <c r="M21" t="b">
        <f t="shared" si="3"/>
        <v>0</v>
      </c>
      <c r="N21" s="24">
        <f t="shared" si="6"/>
        <v>309820</v>
      </c>
      <c r="O21" t="str">
        <f t="shared" si="4"/>
        <v>ASEGURADO VOLUNTARIO</v>
      </c>
      <c r="P21">
        <f t="shared" si="5"/>
        <v>52</v>
      </c>
      <c r="Q21"/>
    </row>
    <row r="22" spans="1:41" x14ac:dyDescent="0.25">
      <c r="A22">
        <v>21</v>
      </c>
      <c r="B22" t="s">
        <v>15</v>
      </c>
      <c r="D22" t="s">
        <v>10</v>
      </c>
      <c r="E22" t="s">
        <v>16</v>
      </c>
      <c r="F22" t="s">
        <v>12</v>
      </c>
      <c r="G22" t="s">
        <v>12</v>
      </c>
      <c r="H22" t="s">
        <v>13</v>
      </c>
      <c r="I22">
        <v>28</v>
      </c>
      <c r="J22">
        <f t="shared" si="0"/>
        <v>-0.81076736351959466</v>
      </c>
      <c r="K22" t="b">
        <f t="shared" si="1"/>
        <v>0</v>
      </c>
      <c r="L22">
        <f t="shared" si="2"/>
        <v>-0.98144480429463388</v>
      </c>
      <c r="M22" t="b">
        <f t="shared" si="3"/>
        <v>0</v>
      </c>
      <c r="N22" s="24">
        <f t="shared" si="6"/>
        <v>657534.29237142205</v>
      </c>
      <c r="O22" t="str">
        <f t="shared" si="4"/>
        <v>ASALARIADO</v>
      </c>
      <c r="P22">
        <f t="shared" si="5"/>
        <v>28</v>
      </c>
      <c r="Q22"/>
    </row>
    <row r="23" spans="1:41" x14ac:dyDescent="0.25">
      <c r="A23">
        <v>22</v>
      </c>
      <c r="B23" t="s">
        <v>9</v>
      </c>
      <c r="C23" s="23">
        <v>278030</v>
      </c>
      <c r="D23" t="s">
        <v>19</v>
      </c>
      <c r="E23" t="s">
        <v>16</v>
      </c>
      <c r="F23" t="s">
        <v>12</v>
      </c>
      <c r="G23" t="s">
        <v>13</v>
      </c>
      <c r="H23" t="s">
        <v>13</v>
      </c>
      <c r="I23">
        <v>59</v>
      </c>
      <c r="J23">
        <f t="shared" si="0"/>
        <v>-0.46794471123422759</v>
      </c>
      <c r="K23" t="b">
        <f t="shared" si="1"/>
        <v>0</v>
      </c>
      <c r="L23">
        <f t="shared" si="2"/>
        <v>1.2063904280966287</v>
      </c>
      <c r="M23" t="b">
        <f t="shared" si="3"/>
        <v>0</v>
      </c>
      <c r="N23" s="24">
        <f t="shared" si="6"/>
        <v>278030</v>
      </c>
      <c r="O23" t="str">
        <f t="shared" si="4"/>
        <v>CONVENIOS ESPECIALES DE TRABAJADORES INDEPENDIENTES</v>
      </c>
      <c r="P23">
        <f t="shared" si="5"/>
        <v>59</v>
      </c>
      <c r="Q23"/>
    </row>
    <row r="24" spans="1:41" x14ac:dyDescent="0.25">
      <c r="A24">
        <v>23</v>
      </c>
      <c r="B24" t="s">
        <v>9</v>
      </c>
      <c r="C24" s="23">
        <v>2124814</v>
      </c>
      <c r="D24" t="s">
        <v>10</v>
      </c>
      <c r="E24" t="s">
        <v>16</v>
      </c>
      <c r="F24" t="s">
        <v>12</v>
      </c>
      <c r="G24" t="s">
        <v>13</v>
      </c>
      <c r="H24" t="s">
        <v>13</v>
      </c>
      <c r="I24">
        <v>32</v>
      </c>
      <c r="J24">
        <f t="shared" si="0"/>
        <v>1.8092174262264038</v>
      </c>
      <c r="K24" t="b">
        <f t="shared" si="1"/>
        <v>0</v>
      </c>
      <c r="L24">
        <f t="shared" si="2"/>
        <v>-0.69914348398608395</v>
      </c>
      <c r="M24" t="b">
        <f t="shared" si="3"/>
        <v>0</v>
      </c>
      <c r="N24" s="24">
        <f t="shared" si="6"/>
        <v>2124814</v>
      </c>
      <c r="O24" t="str">
        <f t="shared" si="4"/>
        <v>ASALARIADO</v>
      </c>
      <c r="P24">
        <f t="shared" si="5"/>
        <v>32</v>
      </c>
      <c r="Q24"/>
    </row>
    <row r="25" spans="1:41" x14ac:dyDescent="0.25">
      <c r="A25">
        <v>24</v>
      </c>
      <c r="B25" t="s">
        <v>9</v>
      </c>
      <c r="C25" s="23">
        <v>191744.68</v>
      </c>
      <c r="D25" t="s">
        <v>10</v>
      </c>
      <c r="E25" t="s">
        <v>16</v>
      </c>
      <c r="F25" t="s">
        <v>12</v>
      </c>
      <c r="G25" t="s">
        <v>13</v>
      </c>
      <c r="H25" t="s">
        <v>13</v>
      </c>
      <c r="I25">
        <v>18</v>
      </c>
      <c r="J25">
        <f t="shared" si="0"/>
        <v>-0.57433813013035984</v>
      </c>
      <c r="K25" t="b">
        <f t="shared" si="1"/>
        <v>0</v>
      </c>
      <c r="L25">
        <f t="shared" si="2"/>
        <v>-1.687198105066009</v>
      </c>
      <c r="M25" t="b">
        <f t="shared" si="3"/>
        <v>0</v>
      </c>
      <c r="N25" s="24">
        <f t="shared" si="6"/>
        <v>191744.68</v>
      </c>
      <c r="O25" t="str">
        <f t="shared" si="4"/>
        <v>ASALARIADO</v>
      </c>
      <c r="P25">
        <f t="shared" si="5"/>
        <v>18</v>
      </c>
      <c r="Q25"/>
      <c r="AC25" s="5" t="s">
        <v>56</v>
      </c>
      <c r="AH25" s="5" t="s">
        <v>56</v>
      </c>
      <c r="AM25" s="5" t="s">
        <v>56</v>
      </c>
    </row>
    <row r="26" spans="1:41" x14ac:dyDescent="0.25">
      <c r="A26">
        <v>25</v>
      </c>
      <c r="B26" t="s">
        <v>15</v>
      </c>
      <c r="C26" s="23">
        <v>1117489</v>
      </c>
      <c r="D26" t="s">
        <v>10</v>
      </c>
      <c r="E26" t="s">
        <v>11</v>
      </c>
      <c r="F26" t="s">
        <v>12</v>
      </c>
      <c r="G26" t="s">
        <v>13</v>
      </c>
      <c r="H26" t="s">
        <v>12</v>
      </c>
      <c r="I26">
        <v>36</v>
      </c>
      <c r="J26">
        <f t="shared" si="0"/>
        <v>0.56714344783070048</v>
      </c>
      <c r="K26" t="b">
        <f t="shared" si="1"/>
        <v>0</v>
      </c>
      <c r="L26">
        <f t="shared" si="2"/>
        <v>-0.41684216367753391</v>
      </c>
      <c r="M26" t="b">
        <f t="shared" si="3"/>
        <v>0</v>
      </c>
      <c r="N26" s="24">
        <f t="shared" si="6"/>
        <v>1117489</v>
      </c>
      <c r="O26" t="str">
        <f t="shared" si="4"/>
        <v>ASALARIADO</v>
      </c>
      <c r="P26">
        <f t="shared" si="5"/>
        <v>36</v>
      </c>
      <c r="Q26"/>
      <c r="AC26" t="s">
        <v>16</v>
      </c>
      <c r="AD26" t="s">
        <v>11</v>
      </c>
      <c r="AE26" t="s">
        <v>55</v>
      </c>
      <c r="AH26" t="s">
        <v>13</v>
      </c>
      <c r="AI26" t="s">
        <v>12</v>
      </c>
      <c r="AJ26" t="s">
        <v>55</v>
      </c>
      <c r="AM26" t="s">
        <v>13</v>
      </c>
      <c r="AN26" t="s">
        <v>12</v>
      </c>
      <c r="AO26" t="s">
        <v>55</v>
      </c>
    </row>
    <row r="27" spans="1:41" x14ac:dyDescent="0.25">
      <c r="A27">
        <v>26</v>
      </c>
      <c r="B27" t="s">
        <v>9</v>
      </c>
      <c r="C27" s="23">
        <v>1451530</v>
      </c>
      <c r="D27" t="s">
        <v>14</v>
      </c>
      <c r="E27" t="s">
        <v>11</v>
      </c>
      <c r="F27" t="s">
        <v>12</v>
      </c>
      <c r="G27" t="s">
        <v>13</v>
      </c>
      <c r="H27" t="s">
        <v>13</v>
      </c>
      <c r="I27">
        <v>62</v>
      </c>
      <c r="J27">
        <f t="shared" si="0"/>
        <v>0.97903001256132771</v>
      </c>
      <c r="K27" t="b">
        <f t="shared" si="1"/>
        <v>0</v>
      </c>
      <c r="L27">
        <f t="shared" si="2"/>
        <v>1.4181164183280413</v>
      </c>
      <c r="M27" t="b">
        <f t="shared" si="3"/>
        <v>0</v>
      </c>
      <c r="N27" s="24">
        <f t="shared" si="6"/>
        <v>1451530</v>
      </c>
      <c r="O27" t="str">
        <f t="shared" si="4"/>
        <v>PENSIONADOS EN SU PROPIO SISTEMA</v>
      </c>
      <c r="P27">
        <f t="shared" si="5"/>
        <v>62</v>
      </c>
      <c r="Q27"/>
      <c r="AB27" t="s">
        <v>57</v>
      </c>
      <c r="AC27" s="8">
        <v>3906</v>
      </c>
      <c r="AD27" s="8">
        <v>1094</v>
      </c>
      <c r="AE27" s="8">
        <v>5000</v>
      </c>
      <c r="AG27" t="s">
        <v>58</v>
      </c>
      <c r="AH27" s="8">
        <v>34</v>
      </c>
      <c r="AI27" s="8">
        <v>4966</v>
      </c>
      <c r="AJ27" s="8">
        <v>5000</v>
      </c>
      <c r="AL27" t="s">
        <v>59</v>
      </c>
      <c r="AM27" s="8">
        <v>4397</v>
      </c>
      <c r="AN27" s="8">
        <v>603</v>
      </c>
      <c r="AO27" s="8">
        <v>5000</v>
      </c>
    </row>
    <row r="28" spans="1:41" x14ac:dyDescent="0.25">
      <c r="A28">
        <v>27</v>
      </c>
      <c r="B28" t="s">
        <v>9</v>
      </c>
      <c r="C28" s="23">
        <v>66700</v>
      </c>
      <c r="D28" t="s">
        <v>10</v>
      </c>
      <c r="E28" t="s">
        <v>16</v>
      </c>
      <c r="F28" t="s">
        <v>12</v>
      </c>
      <c r="G28" t="s">
        <v>13</v>
      </c>
      <c r="H28" t="s">
        <v>13</v>
      </c>
      <c r="I28">
        <v>38</v>
      </c>
      <c r="J28">
        <f t="shared" si="0"/>
        <v>-0.72852346571204163</v>
      </c>
      <c r="K28" t="b">
        <f t="shared" si="1"/>
        <v>0</v>
      </c>
      <c r="L28">
        <f t="shared" si="2"/>
        <v>-0.27569150352325889</v>
      </c>
      <c r="M28" t="b">
        <f t="shared" si="3"/>
        <v>0</v>
      </c>
      <c r="N28" s="24">
        <f t="shared" si="6"/>
        <v>66700</v>
      </c>
      <c r="O28" t="str">
        <f t="shared" si="4"/>
        <v>ASALARIADO</v>
      </c>
      <c r="P28">
        <f t="shared" si="5"/>
        <v>38</v>
      </c>
      <c r="Q28"/>
    </row>
    <row r="29" spans="1:41" x14ac:dyDescent="0.25">
      <c r="A29">
        <v>28</v>
      </c>
      <c r="B29" t="s">
        <v>15</v>
      </c>
      <c r="C29" s="23">
        <v>73410</v>
      </c>
      <c r="D29" t="s">
        <v>10</v>
      </c>
      <c r="E29" t="s">
        <v>16</v>
      </c>
      <c r="F29" t="s">
        <v>12</v>
      </c>
      <c r="G29" t="s">
        <v>12</v>
      </c>
      <c r="H29" t="s">
        <v>13</v>
      </c>
      <c r="I29">
        <v>22</v>
      </c>
      <c r="J29">
        <f t="shared" si="0"/>
        <v>-0.72024975425344073</v>
      </c>
      <c r="K29" t="b">
        <f t="shared" si="1"/>
        <v>0</v>
      </c>
      <c r="L29">
        <f t="shared" si="2"/>
        <v>-1.4048967847574589</v>
      </c>
      <c r="M29" t="b">
        <f t="shared" si="3"/>
        <v>0</v>
      </c>
      <c r="N29" s="24">
        <f t="shared" si="6"/>
        <v>73410</v>
      </c>
      <c r="O29" t="str">
        <f t="shared" si="4"/>
        <v>ASALARIADO</v>
      </c>
      <c r="P29">
        <f t="shared" si="5"/>
        <v>22</v>
      </c>
      <c r="Q29"/>
    </row>
    <row r="30" spans="1:41" x14ac:dyDescent="0.25">
      <c r="A30">
        <v>29</v>
      </c>
      <c r="B30" t="s">
        <v>9</v>
      </c>
      <c r="C30" s="23">
        <v>815355.66</v>
      </c>
      <c r="D30" t="s">
        <v>10</v>
      </c>
      <c r="E30" t="s">
        <v>11</v>
      </c>
      <c r="F30" t="s">
        <v>12</v>
      </c>
      <c r="G30" t="s">
        <v>13</v>
      </c>
      <c r="H30" t="s">
        <v>13</v>
      </c>
      <c r="I30">
        <v>42</v>
      </c>
      <c r="J30">
        <f t="shared" si="0"/>
        <v>0.19460036628325389</v>
      </c>
      <c r="K30" t="b">
        <f t="shared" si="1"/>
        <v>0</v>
      </c>
      <c r="L30">
        <f t="shared" si="2"/>
        <v>6.6098167852911317E-3</v>
      </c>
      <c r="M30" t="b">
        <f t="shared" si="3"/>
        <v>0</v>
      </c>
      <c r="N30" s="24">
        <f t="shared" si="6"/>
        <v>815355.66</v>
      </c>
      <c r="O30" t="str">
        <f t="shared" si="4"/>
        <v>ASALARIADO</v>
      </c>
      <c r="P30">
        <f t="shared" si="5"/>
        <v>42</v>
      </c>
      <c r="Q30"/>
    </row>
    <row r="31" spans="1:41" x14ac:dyDescent="0.25">
      <c r="A31">
        <v>30</v>
      </c>
      <c r="B31" t="s">
        <v>9</v>
      </c>
      <c r="C31" s="23">
        <v>398125</v>
      </c>
      <c r="D31" t="s">
        <v>10</v>
      </c>
      <c r="E31" t="s">
        <v>16</v>
      </c>
      <c r="F31" t="s">
        <v>12</v>
      </c>
      <c r="G31" t="s">
        <v>13</v>
      </c>
      <c r="H31" t="s">
        <v>13</v>
      </c>
      <c r="I31">
        <v>38</v>
      </c>
      <c r="J31">
        <f t="shared" si="0"/>
        <v>-0.31986253871251719</v>
      </c>
      <c r="K31" t="b">
        <f t="shared" si="1"/>
        <v>0</v>
      </c>
      <c r="L31">
        <f t="shared" si="2"/>
        <v>-0.27569150352325889</v>
      </c>
      <c r="M31" t="b">
        <f t="shared" si="3"/>
        <v>0</v>
      </c>
      <c r="N31" s="24">
        <f t="shared" si="6"/>
        <v>398125</v>
      </c>
      <c r="O31" t="str">
        <f t="shared" si="4"/>
        <v>ASALARIADO</v>
      </c>
      <c r="P31">
        <f t="shared" si="5"/>
        <v>38</v>
      </c>
      <c r="Q31"/>
    </row>
    <row r="32" spans="1:41" x14ac:dyDescent="0.25">
      <c r="A32">
        <v>31</v>
      </c>
      <c r="B32" t="s">
        <v>9</v>
      </c>
      <c r="C32" s="23">
        <v>606763.96</v>
      </c>
      <c r="D32" t="s">
        <v>10</v>
      </c>
      <c r="E32" t="s">
        <v>16</v>
      </c>
      <c r="F32" t="s">
        <v>12</v>
      </c>
      <c r="G32" t="s">
        <v>13</v>
      </c>
      <c r="H32" t="s">
        <v>13</v>
      </c>
      <c r="I32">
        <v>39</v>
      </c>
      <c r="J32">
        <f t="shared" si="0"/>
        <v>-6.2601949433444409E-2</v>
      </c>
      <c r="K32" t="b">
        <f t="shared" si="1"/>
        <v>0</v>
      </c>
      <c r="L32">
        <f t="shared" si="2"/>
        <v>-0.20511617344612137</v>
      </c>
      <c r="M32" t="b">
        <f t="shared" si="3"/>
        <v>0</v>
      </c>
      <c r="N32" s="24">
        <f t="shared" si="6"/>
        <v>606763.96</v>
      </c>
      <c r="O32" t="str">
        <f t="shared" si="4"/>
        <v>ASALARIADO</v>
      </c>
      <c r="P32">
        <f t="shared" si="5"/>
        <v>39</v>
      </c>
      <c r="Q32"/>
    </row>
    <row r="33" spans="1:31" x14ac:dyDescent="0.25">
      <c r="A33">
        <v>32</v>
      </c>
      <c r="B33" t="s">
        <v>9</v>
      </c>
      <c r="C33" s="23">
        <v>360420</v>
      </c>
      <c r="D33" t="s">
        <v>18</v>
      </c>
      <c r="E33" t="s">
        <v>16</v>
      </c>
      <c r="F33" t="s">
        <v>12</v>
      </c>
      <c r="G33" t="s">
        <v>13</v>
      </c>
      <c r="H33" t="s">
        <v>12</v>
      </c>
      <c r="I33">
        <v>53</v>
      </c>
      <c r="J33">
        <f t="shared" si="0"/>
        <v>-0.36635438529173436</v>
      </c>
      <c r="K33" t="b">
        <f t="shared" si="1"/>
        <v>0</v>
      </c>
      <c r="L33">
        <f t="shared" si="2"/>
        <v>0.78293844763380371</v>
      </c>
      <c r="M33" t="b">
        <f t="shared" si="3"/>
        <v>0</v>
      </c>
      <c r="N33" s="24">
        <f t="shared" si="6"/>
        <v>360420</v>
      </c>
      <c r="O33" t="str">
        <f t="shared" si="4"/>
        <v>TRABAJADOR INDEPENDIENTE</v>
      </c>
      <c r="P33">
        <f t="shared" si="5"/>
        <v>53</v>
      </c>
      <c r="Q33"/>
    </row>
    <row r="34" spans="1:31" x14ac:dyDescent="0.25">
      <c r="A34">
        <v>33</v>
      </c>
      <c r="B34" t="s">
        <v>15</v>
      </c>
      <c r="C34" s="23">
        <v>297046</v>
      </c>
      <c r="D34" t="s">
        <v>10</v>
      </c>
      <c r="E34" t="s">
        <v>16</v>
      </c>
      <c r="F34" t="s">
        <v>12</v>
      </c>
      <c r="G34" t="s">
        <v>12</v>
      </c>
      <c r="H34" t="s">
        <v>13</v>
      </c>
      <c r="I34">
        <v>41</v>
      </c>
      <c r="J34">
        <f t="shared" ref="J34:J65" si="8">(C34-$S$4)/STDEV($C$2:$C$5001)</f>
        <v>-0.44449718558642509</v>
      </c>
      <c r="K34" t="b">
        <f t="shared" si="1"/>
        <v>0</v>
      </c>
      <c r="L34">
        <f t="shared" si="2"/>
        <v>-6.3965513291846368E-2</v>
      </c>
      <c r="M34" t="b">
        <f t="shared" si="3"/>
        <v>0</v>
      </c>
      <c r="N34" s="24">
        <f t="shared" si="6"/>
        <v>297046</v>
      </c>
      <c r="O34" t="str">
        <f t="shared" si="4"/>
        <v>ASALARIADO</v>
      </c>
      <c r="P34">
        <f t="shared" si="5"/>
        <v>41</v>
      </c>
      <c r="Q34"/>
    </row>
    <row r="35" spans="1:31" x14ac:dyDescent="0.25">
      <c r="A35">
        <v>34</v>
      </c>
      <c r="B35" t="s">
        <v>9</v>
      </c>
      <c r="C35" s="23">
        <v>558030</v>
      </c>
      <c r="D35" t="s">
        <v>10</v>
      </c>
      <c r="E35" t="s">
        <v>16</v>
      </c>
      <c r="F35" t="s">
        <v>12</v>
      </c>
      <c r="G35" t="s">
        <v>13</v>
      </c>
      <c r="H35" t="s">
        <v>13</v>
      </c>
      <c r="I35">
        <v>28</v>
      </c>
      <c r="J35">
        <f t="shared" si="8"/>
        <v>-0.12269296631496431</v>
      </c>
      <c r="K35" t="b">
        <f t="shared" si="1"/>
        <v>0</v>
      </c>
      <c r="L35">
        <f t="shared" si="2"/>
        <v>-0.98144480429463388</v>
      </c>
      <c r="M35" t="b">
        <f t="shared" si="3"/>
        <v>0</v>
      </c>
      <c r="N35" s="24">
        <f t="shared" si="6"/>
        <v>558030</v>
      </c>
      <c r="O35" t="str">
        <f t="shared" si="4"/>
        <v>ASALARIADO</v>
      </c>
      <c r="P35">
        <f t="shared" si="5"/>
        <v>28</v>
      </c>
      <c r="Q35"/>
    </row>
    <row r="36" spans="1:31" x14ac:dyDescent="0.25">
      <c r="A36">
        <v>35</v>
      </c>
      <c r="B36" t="s">
        <v>9</v>
      </c>
      <c r="C36" s="23">
        <v>68309.03</v>
      </c>
      <c r="D36" t="s">
        <v>10</v>
      </c>
      <c r="E36" t="s">
        <v>16</v>
      </c>
      <c r="F36" t="s">
        <v>12</v>
      </c>
      <c r="G36" t="s">
        <v>13</v>
      </c>
      <c r="H36" t="s">
        <v>13</v>
      </c>
      <c r="I36">
        <v>43</v>
      </c>
      <c r="J36">
        <f t="shared" si="8"/>
        <v>-0.7265394642294436</v>
      </c>
      <c r="K36" t="b">
        <f t="shared" si="1"/>
        <v>0</v>
      </c>
      <c r="L36">
        <f t="shared" si="2"/>
        <v>7.7185146862428639E-2</v>
      </c>
      <c r="M36" t="b">
        <f t="shared" si="3"/>
        <v>0</v>
      </c>
      <c r="N36" s="24">
        <f t="shared" si="6"/>
        <v>68309.03</v>
      </c>
      <c r="O36" t="str">
        <f t="shared" si="4"/>
        <v>ASALARIADO</v>
      </c>
      <c r="P36">
        <f t="shared" si="5"/>
        <v>43</v>
      </c>
      <c r="Q36"/>
    </row>
    <row r="37" spans="1:31" x14ac:dyDescent="0.25">
      <c r="A37">
        <v>36</v>
      </c>
      <c r="B37" t="s">
        <v>9</v>
      </c>
      <c r="D37" t="s">
        <v>10</v>
      </c>
      <c r="E37" t="s">
        <v>11</v>
      </c>
      <c r="F37" t="s">
        <v>12</v>
      </c>
      <c r="G37" t="s">
        <v>13</v>
      </c>
      <c r="H37" t="s">
        <v>13</v>
      </c>
      <c r="I37">
        <v>62</v>
      </c>
      <c r="J37">
        <f t="shared" si="8"/>
        <v>-0.81076736351959466</v>
      </c>
      <c r="K37" t="b">
        <f t="shared" si="1"/>
        <v>0</v>
      </c>
      <c r="L37">
        <f t="shared" si="2"/>
        <v>1.4181164183280413</v>
      </c>
      <c r="M37" t="b">
        <f t="shared" si="3"/>
        <v>0</v>
      </c>
      <c r="N37" s="24">
        <f t="shared" si="6"/>
        <v>657534.29237142205</v>
      </c>
      <c r="O37" t="str">
        <f t="shared" si="4"/>
        <v>ASALARIADO</v>
      </c>
      <c r="P37">
        <f t="shared" si="5"/>
        <v>62</v>
      </c>
      <c r="Q37"/>
    </row>
    <row r="38" spans="1:31" x14ac:dyDescent="0.25">
      <c r="A38">
        <v>37</v>
      </c>
      <c r="B38" t="s">
        <v>9</v>
      </c>
      <c r="C38" s="23">
        <v>1552307.5</v>
      </c>
      <c r="D38" t="s">
        <v>10</v>
      </c>
      <c r="E38" t="s">
        <v>16</v>
      </c>
      <c r="F38" t="s">
        <v>12</v>
      </c>
      <c r="G38" t="s">
        <v>12</v>
      </c>
      <c r="H38" t="s">
        <v>13</v>
      </c>
      <c r="I38">
        <v>41</v>
      </c>
      <c r="J38">
        <f t="shared" si="8"/>
        <v>1.1032928972884744</v>
      </c>
      <c r="K38" t="b">
        <f t="shared" si="1"/>
        <v>0</v>
      </c>
      <c r="L38">
        <f t="shared" si="2"/>
        <v>-6.3965513291846368E-2</v>
      </c>
      <c r="M38" t="b">
        <f t="shared" si="3"/>
        <v>0</v>
      </c>
      <c r="N38" s="24">
        <f t="shared" si="6"/>
        <v>1552307.5</v>
      </c>
      <c r="O38" t="str">
        <f t="shared" si="4"/>
        <v>ASALARIADO</v>
      </c>
      <c r="P38">
        <f t="shared" si="5"/>
        <v>41</v>
      </c>
      <c r="Q38"/>
    </row>
    <row r="39" spans="1:31" x14ac:dyDescent="0.25">
      <c r="A39">
        <v>38</v>
      </c>
      <c r="B39" t="s">
        <v>9</v>
      </c>
      <c r="C39" s="23">
        <v>1531575</v>
      </c>
      <c r="D39" t="s">
        <v>17</v>
      </c>
      <c r="E39" t="s">
        <v>16</v>
      </c>
      <c r="F39" t="s">
        <v>12</v>
      </c>
      <c r="G39" t="s">
        <v>12</v>
      </c>
      <c r="H39" t="s">
        <v>13</v>
      </c>
      <c r="I39">
        <v>66</v>
      </c>
      <c r="J39">
        <f t="shared" si="8"/>
        <v>1.0777288551401221</v>
      </c>
      <c r="K39" t="b">
        <f t="shared" si="1"/>
        <v>0</v>
      </c>
      <c r="L39">
        <f t="shared" si="2"/>
        <v>1.7004177386365913</v>
      </c>
      <c r="M39" t="b">
        <f t="shared" si="3"/>
        <v>0</v>
      </c>
      <c r="N39" s="24">
        <f t="shared" si="6"/>
        <v>1531575</v>
      </c>
      <c r="O39" t="str">
        <f t="shared" si="4"/>
        <v>ASEGURADO VOLUNTARIO</v>
      </c>
      <c r="P39">
        <f t="shared" si="5"/>
        <v>66</v>
      </c>
      <c r="Q39"/>
    </row>
    <row r="40" spans="1:31" x14ac:dyDescent="0.25">
      <c r="A40">
        <v>39</v>
      </c>
      <c r="B40" t="s">
        <v>9</v>
      </c>
      <c r="C40" s="23">
        <v>3220569.09</v>
      </c>
      <c r="D40" t="s">
        <v>10</v>
      </c>
      <c r="E40" t="s">
        <v>16</v>
      </c>
      <c r="F40" t="s">
        <v>12</v>
      </c>
      <c r="G40" t="s">
        <v>13</v>
      </c>
      <c r="H40" t="s">
        <v>13</v>
      </c>
      <c r="I40">
        <v>48</v>
      </c>
      <c r="J40">
        <f t="shared" si="8"/>
        <v>3.1603294148930621</v>
      </c>
      <c r="K40" t="b">
        <f t="shared" si="1"/>
        <v>1</v>
      </c>
      <c r="L40">
        <f t="shared" si="2"/>
        <v>0.43006179724811616</v>
      </c>
      <c r="M40" t="b">
        <f t="shared" si="3"/>
        <v>0</v>
      </c>
      <c r="N40" s="24">
        <f t="shared" si="6"/>
        <v>3220569.09</v>
      </c>
      <c r="O40" t="str">
        <f t="shared" si="4"/>
        <v>ASALARIADO</v>
      </c>
      <c r="P40">
        <f t="shared" si="5"/>
        <v>48</v>
      </c>
      <c r="Q40"/>
    </row>
    <row r="41" spans="1:31" x14ac:dyDescent="0.25">
      <c r="A41">
        <v>40</v>
      </c>
      <c r="B41" t="s">
        <v>9</v>
      </c>
      <c r="C41" s="23">
        <v>658917</v>
      </c>
      <c r="D41" t="s">
        <v>10</v>
      </c>
      <c r="E41" t="s">
        <v>11</v>
      </c>
      <c r="F41" t="s">
        <v>12</v>
      </c>
      <c r="G41" t="s">
        <v>13</v>
      </c>
      <c r="H41" t="s">
        <v>12</v>
      </c>
      <c r="I41">
        <v>56</v>
      </c>
      <c r="J41">
        <f t="shared" si="8"/>
        <v>1.7049365052846895E-3</v>
      </c>
      <c r="K41" t="b">
        <f t="shared" si="1"/>
        <v>0</v>
      </c>
      <c r="L41">
        <f t="shared" si="2"/>
        <v>0.99466443786521619</v>
      </c>
      <c r="M41" t="b">
        <f t="shared" si="3"/>
        <v>0</v>
      </c>
      <c r="N41" s="24">
        <f t="shared" si="6"/>
        <v>658917</v>
      </c>
      <c r="O41" t="str">
        <f t="shared" si="4"/>
        <v>ASALARIADO</v>
      </c>
      <c r="P41">
        <f t="shared" si="5"/>
        <v>56</v>
      </c>
      <c r="Q41"/>
    </row>
    <row r="42" spans="1:31" x14ac:dyDescent="0.25">
      <c r="A42">
        <v>41</v>
      </c>
      <c r="B42" t="s">
        <v>9</v>
      </c>
      <c r="C42" s="23">
        <v>631707.6</v>
      </c>
      <c r="D42" t="s">
        <v>10</v>
      </c>
      <c r="E42" t="s">
        <v>16</v>
      </c>
      <c r="F42" t="s">
        <v>12</v>
      </c>
      <c r="G42" t="s">
        <v>13</v>
      </c>
      <c r="H42" t="s">
        <v>13</v>
      </c>
      <c r="I42">
        <v>25</v>
      </c>
      <c r="J42">
        <f t="shared" si="8"/>
        <v>-3.1845395024023206E-2</v>
      </c>
      <c r="K42" t="b">
        <f t="shared" si="1"/>
        <v>0</v>
      </c>
      <c r="L42">
        <f t="shared" si="2"/>
        <v>-1.1931707945260464</v>
      </c>
      <c r="M42" t="b">
        <f t="shared" si="3"/>
        <v>0</v>
      </c>
      <c r="N42" s="24">
        <f t="shared" si="6"/>
        <v>631707.6</v>
      </c>
      <c r="O42" t="str">
        <f t="shared" si="4"/>
        <v>ASALARIADO</v>
      </c>
      <c r="P42">
        <f t="shared" si="5"/>
        <v>25</v>
      </c>
      <c r="Q42"/>
    </row>
    <row r="43" spans="1:31" x14ac:dyDescent="0.25">
      <c r="A43">
        <v>42</v>
      </c>
      <c r="B43" t="s">
        <v>15</v>
      </c>
      <c r="C43" s="23">
        <v>977376</v>
      </c>
      <c r="D43" t="s">
        <v>10</v>
      </c>
      <c r="E43" t="s">
        <v>16</v>
      </c>
      <c r="F43" t="s">
        <v>12</v>
      </c>
      <c r="G43" t="s">
        <v>13</v>
      </c>
      <c r="H43" t="s">
        <v>13</v>
      </c>
      <c r="I43">
        <v>33</v>
      </c>
      <c r="J43">
        <f t="shared" si="8"/>
        <v>0.39437824163115498</v>
      </c>
      <c r="K43" t="b">
        <f t="shared" si="1"/>
        <v>0</v>
      </c>
      <c r="L43">
        <f t="shared" si="2"/>
        <v>-0.62856815390894638</v>
      </c>
      <c r="M43" t="b">
        <f t="shared" si="3"/>
        <v>0</v>
      </c>
      <c r="N43" s="24">
        <f t="shared" si="6"/>
        <v>977376</v>
      </c>
      <c r="O43" t="str">
        <f t="shared" si="4"/>
        <v>ASALARIADO</v>
      </c>
      <c r="P43">
        <f t="shared" si="5"/>
        <v>33</v>
      </c>
      <c r="Q43"/>
    </row>
    <row r="44" spans="1:31" x14ac:dyDescent="0.25">
      <c r="A44">
        <v>43</v>
      </c>
      <c r="B44" t="s">
        <v>15</v>
      </c>
      <c r="C44" s="23">
        <v>278030</v>
      </c>
      <c r="D44" t="s">
        <v>19</v>
      </c>
      <c r="E44" t="s">
        <v>16</v>
      </c>
      <c r="F44" t="s">
        <v>12</v>
      </c>
      <c r="G44" t="s">
        <v>12</v>
      </c>
      <c r="H44" t="s">
        <v>13</v>
      </c>
      <c r="I44">
        <v>23</v>
      </c>
      <c r="J44">
        <f t="shared" si="8"/>
        <v>-0.46794471123422759</v>
      </c>
      <c r="K44" t="b">
        <f t="shared" si="1"/>
        <v>0</v>
      </c>
      <c r="L44">
        <f t="shared" si="2"/>
        <v>-1.3343214546803215</v>
      </c>
      <c r="M44" t="b">
        <f t="shared" si="3"/>
        <v>0</v>
      </c>
      <c r="N44" s="24">
        <f t="shared" si="6"/>
        <v>278030</v>
      </c>
      <c r="O44" t="str">
        <f t="shared" si="4"/>
        <v>CONVENIOS ESPECIALES DE TRABAJADORES INDEPENDIENTES</v>
      </c>
      <c r="P44">
        <f t="shared" si="5"/>
        <v>23</v>
      </c>
      <c r="Q44"/>
      <c r="AC44" s="5" t="s">
        <v>56</v>
      </c>
    </row>
    <row r="45" spans="1:31" x14ac:dyDescent="0.25">
      <c r="A45">
        <v>44</v>
      </c>
      <c r="B45" t="s">
        <v>9</v>
      </c>
      <c r="C45" s="23">
        <v>633750</v>
      </c>
      <c r="D45" t="s">
        <v>10</v>
      </c>
      <c r="E45" t="s">
        <v>16</v>
      </c>
      <c r="F45" t="s">
        <v>12</v>
      </c>
      <c r="G45" t="s">
        <v>13</v>
      </c>
      <c r="H45" t="s">
        <v>13</v>
      </c>
      <c r="I45">
        <v>43</v>
      </c>
      <c r="J45">
        <f t="shared" si="8"/>
        <v>-2.932703015322638E-2</v>
      </c>
      <c r="K45" t="b">
        <f t="shared" si="1"/>
        <v>0</v>
      </c>
      <c r="L45">
        <f t="shared" si="2"/>
        <v>7.7185146862428639E-2</v>
      </c>
      <c r="M45" t="b">
        <f t="shared" si="3"/>
        <v>0</v>
      </c>
      <c r="N45" s="24">
        <f t="shared" si="6"/>
        <v>633750</v>
      </c>
      <c r="O45" t="str">
        <f t="shared" si="4"/>
        <v>ASALARIADO</v>
      </c>
      <c r="P45">
        <f t="shared" si="5"/>
        <v>43</v>
      </c>
      <c r="Q45"/>
      <c r="AC45" t="s">
        <v>13</v>
      </c>
      <c r="AD45" t="s">
        <v>12</v>
      </c>
      <c r="AE45" t="s">
        <v>55</v>
      </c>
    </row>
    <row r="46" spans="1:31" x14ac:dyDescent="0.25">
      <c r="A46">
        <v>45</v>
      </c>
      <c r="B46" t="s">
        <v>15</v>
      </c>
      <c r="C46" s="23">
        <v>376776</v>
      </c>
      <c r="D46" t="s">
        <v>10</v>
      </c>
      <c r="E46" t="s">
        <v>16</v>
      </c>
      <c r="F46" t="s">
        <v>12</v>
      </c>
      <c r="G46" t="s">
        <v>13</v>
      </c>
      <c r="H46" t="s">
        <v>13</v>
      </c>
      <c r="I46">
        <v>27</v>
      </c>
      <c r="J46">
        <f t="shared" si="8"/>
        <v>-0.34618675122066483</v>
      </c>
      <c r="K46" t="b">
        <f t="shared" si="1"/>
        <v>0</v>
      </c>
      <c r="L46">
        <f t="shared" si="2"/>
        <v>-1.0520201343717714</v>
      </c>
      <c r="M46" t="b">
        <f t="shared" si="3"/>
        <v>0</v>
      </c>
      <c r="N46" s="24">
        <f t="shared" si="6"/>
        <v>376776</v>
      </c>
      <c r="O46" t="str">
        <f t="shared" si="4"/>
        <v>ASALARIADO</v>
      </c>
      <c r="P46">
        <f t="shared" si="5"/>
        <v>27</v>
      </c>
      <c r="Q46"/>
      <c r="AB46" t="s">
        <v>60</v>
      </c>
      <c r="AC46" s="8">
        <v>4130</v>
      </c>
      <c r="AD46" s="8">
        <v>870</v>
      </c>
      <c r="AE46" s="8">
        <v>5000</v>
      </c>
    </row>
    <row r="47" spans="1:31" x14ac:dyDescent="0.25">
      <c r="A47">
        <v>46</v>
      </c>
      <c r="B47" t="s">
        <v>15</v>
      </c>
      <c r="C47" s="23">
        <v>1878386.22</v>
      </c>
      <c r="D47" t="s">
        <v>10</v>
      </c>
      <c r="E47" t="s">
        <v>16</v>
      </c>
      <c r="F47" t="s">
        <v>12</v>
      </c>
      <c r="G47" t="s">
        <v>13</v>
      </c>
      <c r="H47" t="s">
        <v>13</v>
      </c>
      <c r="I47">
        <v>28</v>
      </c>
      <c r="J47">
        <f t="shared" si="8"/>
        <v>1.5053616367921883</v>
      </c>
      <c r="K47" t="b">
        <f t="shared" si="1"/>
        <v>0</v>
      </c>
      <c r="L47">
        <f t="shared" si="2"/>
        <v>-0.98144480429463388</v>
      </c>
      <c r="M47" t="b">
        <f t="shared" si="3"/>
        <v>0</v>
      </c>
      <c r="N47" s="24">
        <f t="shared" si="6"/>
        <v>1878386.22</v>
      </c>
      <c r="O47" t="str">
        <f t="shared" si="4"/>
        <v>ASALARIADO</v>
      </c>
      <c r="P47">
        <f t="shared" si="5"/>
        <v>28</v>
      </c>
      <c r="Q47"/>
    </row>
    <row r="48" spans="1:31" x14ac:dyDescent="0.25">
      <c r="A48">
        <v>47</v>
      </c>
      <c r="B48" t="s">
        <v>15</v>
      </c>
      <c r="C48" s="23">
        <v>2224883</v>
      </c>
      <c r="D48" t="s">
        <v>10</v>
      </c>
      <c r="E48" t="s">
        <v>16</v>
      </c>
      <c r="F48" t="s">
        <v>12</v>
      </c>
      <c r="G48" t="s">
        <v>13</v>
      </c>
      <c r="H48" t="s">
        <v>13</v>
      </c>
      <c r="I48">
        <v>49</v>
      </c>
      <c r="J48">
        <f t="shared" si="8"/>
        <v>1.9326067007347101</v>
      </c>
      <c r="K48" t="b">
        <f t="shared" si="1"/>
        <v>0</v>
      </c>
      <c r="L48">
        <f t="shared" si="2"/>
        <v>0.50063712732525367</v>
      </c>
      <c r="M48" t="b">
        <f t="shared" si="3"/>
        <v>0</v>
      </c>
      <c r="N48" s="24">
        <f t="shared" si="6"/>
        <v>2224883</v>
      </c>
      <c r="O48" t="str">
        <f t="shared" si="4"/>
        <v>ASALARIADO</v>
      </c>
      <c r="P48">
        <f t="shared" si="5"/>
        <v>49</v>
      </c>
      <c r="Q48"/>
    </row>
    <row r="49" spans="1:17" x14ac:dyDescent="0.25">
      <c r="A49">
        <v>48</v>
      </c>
      <c r="B49" t="s">
        <v>15</v>
      </c>
      <c r="C49" s="23">
        <v>349000</v>
      </c>
      <c r="D49" t="s">
        <v>10</v>
      </c>
      <c r="E49" t="s">
        <v>16</v>
      </c>
      <c r="F49" t="s">
        <v>12</v>
      </c>
      <c r="G49" t="s">
        <v>13</v>
      </c>
      <c r="H49" t="s">
        <v>13</v>
      </c>
      <c r="I49">
        <v>36</v>
      </c>
      <c r="J49">
        <f t="shared" si="8"/>
        <v>-0.38043572431665579</v>
      </c>
      <c r="K49" t="b">
        <f t="shared" si="1"/>
        <v>0</v>
      </c>
      <c r="L49">
        <f t="shared" si="2"/>
        <v>-0.41684216367753391</v>
      </c>
      <c r="M49" t="b">
        <f t="shared" si="3"/>
        <v>0</v>
      </c>
      <c r="N49" s="24">
        <f t="shared" si="6"/>
        <v>349000</v>
      </c>
      <c r="O49" t="str">
        <f t="shared" si="4"/>
        <v>ASALARIADO</v>
      </c>
      <c r="P49">
        <f t="shared" si="5"/>
        <v>36</v>
      </c>
      <c r="Q49"/>
    </row>
    <row r="50" spans="1:17" x14ac:dyDescent="0.25">
      <c r="A50">
        <v>49</v>
      </c>
      <c r="B50" t="s">
        <v>9</v>
      </c>
      <c r="C50" s="23">
        <v>675069.69</v>
      </c>
      <c r="D50" t="s">
        <v>10</v>
      </c>
      <c r="E50" t="s">
        <v>16</v>
      </c>
      <c r="F50" t="s">
        <v>12</v>
      </c>
      <c r="G50" t="s">
        <v>13</v>
      </c>
      <c r="H50" t="s">
        <v>13</v>
      </c>
      <c r="I50">
        <v>39</v>
      </c>
      <c r="J50">
        <f t="shared" si="8"/>
        <v>2.1621880818284391E-2</v>
      </c>
      <c r="K50" t="b">
        <f t="shared" si="1"/>
        <v>0</v>
      </c>
      <c r="L50">
        <f t="shared" si="2"/>
        <v>-0.20511617344612137</v>
      </c>
      <c r="M50" t="b">
        <f t="shared" si="3"/>
        <v>0</v>
      </c>
      <c r="N50" s="24">
        <f t="shared" si="6"/>
        <v>675069.69</v>
      </c>
      <c r="O50" t="str">
        <f t="shared" si="4"/>
        <v>ASALARIADO</v>
      </c>
      <c r="P50">
        <f t="shared" si="5"/>
        <v>39</v>
      </c>
      <c r="Q50"/>
    </row>
    <row r="51" spans="1:17" x14ac:dyDescent="0.25">
      <c r="A51">
        <v>50</v>
      </c>
      <c r="B51" t="s">
        <v>9</v>
      </c>
      <c r="C51" s="23">
        <v>443282</v>
      </c>
      <c r="D51" t="s">
        <v>10</v>
      </c>
      <c r="E51" t="s">
        <v>16</v>
      </c>
      <c r="F51" t="s">
        <v>12</v>
      </c>
      <c r="G51" t="s">
        <v>12</v>
      </c>
      <c r="H51" t="s">
        <v>13</v>
      </c>
      <c r="J51">
        <f t="shared" si="8"/>
        <v>-0.26418206355066298</v>
      </c>
      <c r="K51" t="b">
        <f t="shared" si="1"/>
        <v>0</v>
      </c>
      <c r="L51">
        <f t="shared" si="2"/>
        <v>-2.9575540464544843</v>
      </c>
      <c r="M51" t="b">
        <f t="shared" si="3"/>
        <v>1</v>
      </c>
      <c r="N51" s="24">
        <f t="shared" si="6"/>
        <v>443282</v>
      </c>
      <c r="O51" t="str">
        <f t="shared" si="4"/>
        <v>ASALARIADO</v>
      </c>
      <c r="P51">
        <f t="shared" si="5"/>
        <v>41.906343806283772</v>
      </c>
      <c r="Q51"/>
    </row>
    <row r="52" spans="1:17" x14ac:dyDescent="0.25">
      <c r="A52">
        <v>51</v>
      </c>
      <c r="B52" t="s">
        <v>9</v>
      </c>
      <c r="C52" s="23">
        <v>297044.99</v>
      </c>
      <c r="D52" t="s">
        <v>18</v>
      </c>
      <c r="E52" t="s">
        <v>16</v>
      </c>
      <c r="F52" t="s">
        <v>12</v>
      </c>
      <c r="G52" t="s">
        <v>13</v>
      </c>
      <c r="H52" t="s">
        <v>13</v>
      </c>
      <c r="I52">
        <v>66</v>
      </c>
      <c r="J52">
        <f t="shared" si="8"/>
        <v>-0.44449843095879071</v>
      </c>
      <c r="K52" t="b">
        <f t="shared" si="1"/>
        <v>0</v>
      </c>
      <c r="L52">
        <f t="shared" si="2"/>
        <v>1.7004177386365913</v>
      </c>
      <c r="M52" t="b">
        <f t="shared" si="3"/>
        <v>0</v>
      </c>
      <c r="N52" s="24">
        <f t="shared" si="6"/>
        <v>297044.99</v>
      </c>
      <c r="O52" t="str">
        <f t="shared" si="4"/>
        <v>TRABAJADOR INDEPENDIENTE</v>
      </c>
      <c r="P52">
        <f t="shared" si="5"/>
        <v>66</v>
      </c>
      <c r="Q52"/>
    </row>
    <row r="53" spans="1:17" x14ac:dyDescent="0.25">
      <c r="A53">
        <v>52</v>
      </c>
      <c r="B53" t="s">
        <v>9</v>
      </c>
      <c r="C53" s="23">
        <v>1505458.92</v>
      </c>
      <c r="D53" t="s">
        <v>10</v>
      </c>
      <c r="E53" t="s">
        <v>11</v>
      </c>
      <c r="F53" t="s">
        <v>12</v>
      </c>
      <c r="G53" t="s">
        <v>13</v>
      </c>
      <c r="H53" t="s">
        <v>13</v>
      </c>
      <c r="J53">
        <f t="shared" si="8"/>
        <v>1.0455266330313682</v>
      </c>
      <c r="K53" t="b">
        <f t="shared" si="1"/>
        <v>0</v>
      </c>
      <c r="L53">
        <f t="shared" si="2"/>
        <v>-2.9575540464544843</v>
      </c>
      <c r="M53" t="b">
        <f t="shared" si="3"/>
        <v>1</v>
      </c>
      <c r="N53" s="24">
        <f t="shared" si="6"/>
        <v>1505458.92</v>
      </c>
      <c r="O53" t="str">
        <f t="shared" si="4"/>
        <v>ASALARIADO</v>
      </c>
      <c r="P53">
        <f t="shared" si="5"/>
        <v>41.906343806283772</v>
      </c>
      <c r="Q53"/>
    </row>
    <row r="54" spans="1:17" x14ac:dyDescent="0.25">
      <c r="A54">
        <v>53</v>
      </c>
      <c r="B54" t="s">
        <v>15</v>
      </c>
      <c r="C54" s="23">
        <v>743436</v>
      </c>
      <c r="D54" t="s">
        <v>10</v>
      </c>
      <c r="E54" t="s">
        <v>16</v>
      </c>
      <c r="F54" t="s">
        <v>12</v>
      </c>
      <c r="G54" t="s">
        <v>13</v>
      </c>
      <c r="H54" t="s">
        <v>13</v>
      </c>
      <c r="I54">
        <v>28</v>
      </c>
      <c r="J54">
        <f t="shared" si="8"/>
        <v>0.10592040875111046</v>
      </c>
      <c r="K54" t="b">
        <f t="shared" si="1"/>
        <v>0</v>
      </c>
      <c r="L54">
        <f t="shared" si="2"/>
        <v>-0.98144480429463388</v>
      </c>
      <c r="M54" t="b">
        <f t="shared" si="3"/>
        <v>0</v>
      </c>
      <c r="N54" s="24">
        <f t="shared" si="6"/>
        <v>743436</v>
      </c>
      <c r="O54" t="str">
        <f t="shared" si="4"/>
        <v>ASALARIADO</v>
      </c>
      <c r="P54">
        <f t="shared" si="5"/>
        <v>28</v>
      </c>
      <c r="Q54"/>
    </row>
    <row r="55" spans="1:17" x14ac:dyDescent="0.25">
      <c r="A55">
        <v>54</v>
      </c>
      <c r="B55" t="s">
        <v>9</v>
      </c>
      <c r="C55" s="23">
        <v>379422</v>
      </c>
      <c r="D55" t="s">
        <v>18</v>
      </c>
      <c r="E55" t="s">
        <v>16</v>
      </c>
      <c r="F55" t="s">
        <v>12</v>
      </c>
      <c r="G55" t="s">
        <v>13</v>
      </c>
      <c r="H55" t="s">
        <v>13</v>
      </c>
      <c r="I55">
        <v>43</v>
      </c>
      <c r="J55">
        <f t="shared" si="8"/>
        <v>-0.3429241222311778</v>
      </c>
      <c r="K55" t="b">
        <f t="shared" si="1"/>
        <v>0</v>
      </c>
      <c r="L55">
        <f t="shared" si="2"/>
        <v>7.7185146862428639E-2</v>
      </c>
      <c r="M55" t="b">
        <f t="shared" si="3"/>
        <v>0</v>
      </c>
      <c r="N55" s="24">
        <f t="shared" si="6"/>
        <v>379422</v>
      </c>
      <c r="O55" t="str">
        <f t="shared" si="4"/>
        <v>TRABAJADOR INDEPENDIENTE</v>
      </c>
      <c r="P55">
        <f t="shared" si="5"/>
        <v>43</v>
      </c>
      <c r="Q55"/>
    </row>
    <row r="56" spans="1:17" x14ac:dyDescent="0.25">
      <c r="A56">
        <v>55</v>
      </c>
      <c r="B56" t="s">
        <v>9</v>
      </c>
      <c r="C56" s="23">
        <v>300000</v>
      </c>
      <c r="D56" t="s">
        <v>17</v>
      </c>
      <c r="E56" t="s">
        <v>16</v>
      </c>
      <c r="F56" t="s">
        <v>12</v>
      </c>
      <c r="G56" t="s">
        <v>13</v>
      </c>
      <c r="H56" t="s">
        <v>13</v>
      </c>
      <c r="I56">
        <v>44</v>
      </c>
      <c r="J56">
        <f t="shared" si="8"/>
        <v>-0.44085477967752684</v>
      </c>
      <c r="K56" t="b">
        <f t="shared" si="1"/>
        <v>0</v>
      </c>
      <c r="L56">
        <f t="shared" si="2"/>
        <v>0.14776047693956615</v>
      </c>
      <c r="M56" t="b">
        <f t="shared" si="3"/>
        <v>0</v>
      </c>
      <c r="N56" s="24">
        <f t="shared" si="6"/>
        <v>300000</v>
      </c>
      <c r="O56" t="str">
        <f t="shared" si="4"/>
        <v>ASEGURADO VOLUNTARIO</v>
      </c>
      <c r="P56">
        <f t="shared" si="5"/>
        <v>44</v>
      </c>
      <c r="Q56"/>
    </row>
    <row r="57" spans="1:17" x14ac:dyDescent="0.25">
      <c r="A57">
        <v>56</v>
      </c>
      <c r="B57" t="s">
        <v>15</v>
      </c>
      <c r="C57" s="23">
        <v>159787.22</v>
      </c>
      <c r="D57" t="s">
        <v>10</v>
      </c>
      <c r="E57" t="s">
        <v>16</v>
      </c>
      <c r="F57" t="s">
        <v>12</v>
      </c>
      <c r="G57" t="s">
        <v>12</v>
      </c>
      <c r="H57" t="s">
        <v>13</v>
      </c>
      <c r="I57">
        <v>44</v>
      </c>
      <c r="J57">
        <f t="shared" si="8"/>
        <v>-0.6137430188024583</v>
      </c>
      <c r="K57" t="b">
        <f t="shared" si="1"/>
        <v>0</v>
      </c>
      <c r="L57">
        <f t="shared" si="2"/>
        <v>0.14776047693956615</v>
      </c>
      <c r="M57" t="b">
        <f t="shared" si="3"/>
        <v>0</v>
      </c>
      <c r="N57" s="24">
        <f t="shared" si="6"/>
        <v>159787.22</v>
      </c>
      <c r="O57" t="str">
        <f t="shared" si="4"/>
        <v>ASALARIADO</v>
      </c>
      <c r="P57">
        <f t="shared" si="5"/>
        <v>44</v>
      </c>
      <c r="Q57"/>
    </row>
    <row r="58" spans="1:17" x14ac:dyDescent="0.25">
      <c r="A58">
        <v>57</v>
      </c>
      <c r="B58" t="s">
        <v>15</v>
      </c>
      <c r="C58" s="23">
        <v>267741.03999999998</v>
      </c>
      <c r="D58" t="s">
        <v>10</v>
      </c>
      <c r="E58" t="s">
        <v>16</v>
      </c>
      <c r="F58" t="s">
        <v>12</v>
      </c>
      <c r="G58" t="s">
        <v>13</v>
      </c>
      <c r="H58" t="s">
        <v>13</v>
      </c>
      <c r="I58">
        <v>32</v>
      </c>
      <c r="J58">
        <f t="shared" si="8"/>
        <v>-0.48063143049638657</v>
      </c>
      <c r="K58" t="b">
        <f t="shared" si="1"/>
        <v>0</v>
      </c>
      <c r="L58">
        <f t="shared" si="2"/>
        <v>-0.69914348398608395</v>
      </c>
      <c r="M58" t="b">
        <f t="shared" si="3"/>
        <v>0</v>
      </c>
      <c r="N58" s="24">
        <f t="shared" si="6"/>
        <v>267741.03999999998</v>
      </c>
      <c r="O58" t="str">
        <f t="shared" si="4"/>
        <v>ASALARIADO</v>
      </c>
      <c r="P58">
        <f t="shared" si="5"/>
        <v>32</v>
      </c>
      <c r="Q58"/>
    </row>
    <row r="59" spans="1:17" x14ac:dyDescent="0.25">
      <c r="A59">
        <v>58</v>
      </c>
      <c r="B59" t="s">
        <v>15</v>
      </c>
      <c r="C59" s="23">
        <v>376777</v>
      </c>
      <c r="D59" t="s">
        <v>10</v>
      </c>
      <c r="E59" t="s">
        <v>16</v>
      </c>
      <c r="F59" t="s">
        <v>12</v>
      </c>
      <c r="G59" t="s">
        <v>13</v>
      </c>
      <c r="H59" t="s">
        <v>13</v>
      </c>
      <c r="I59">
        <v>43</v>
      </c>
      <c r="J59">
        <f t="shared" si="8"/>
        <v>-0.34618551817871873</v>
      </c>
      <c r="K59" t="b">
        <f t="shared" si="1"/>
        <v>0</v>
      </c>
      <c r="L59">
        <f t="shared" si="2"/>
        <v>7.7185146862428639E-2</v>
      </c>
      <c r="M59" t="b">
        <f t="shared" si="3"/>
        <v>0</v>
      </c>
      <c r="N59" s="24">
        <f t="shared" si="6"/>
        <v>376777</v>
      </c>
      <c r="O59" t="str">
        <f t="shared" si="4"/>
        <v>ASALARIADO</v>
      </c>
      <c r="P59">
        <f t="shared" si="5"/>
        <v>43</v>
      </c>
      <c r="Q59"/>
    </row>
    <row r="60" spans="1:17" x14ac:dyDescent="0.25">
      <c r="A60">
        <v>59</v>
      </c>
      <c r="B60" t="s">
        <v>9</v>
      </c>
      <c r="C60" s="23">
        <v>386161</v>
      </c>
      <c r="D60" t="s">
        <v>18</v>
      </c>
      <c r="E60" t="s">
        <v>16</v>
      </c>
      <c r="F60" t="s">
        <v>12</v>
      </c>
      <c r="G60" t="s">
        <v>13</v>
      </c>
      <c r="H60" t="s">
        <v>12</v>
      </c>
      <c r="I60">
        <v>45</v>
      </c>
      <c r="J60">
        <f t="shared" si="8"/>
        <v>-0.33461465255613881</v>
      </c>
      <c r="K60" t="b">
        <f t="shared" si="1"/>
        <v>0</v>
      </c>
      <c r="L60">
        <f t="shared" si="2"/>
        <v>0.21833580701670366</v>
      </c>
      <c r="M60" t="b">
        <f t="shared" si="3"/>
        <v>0</v>
      </c>
      <c r="N60" s="24">
        <f t="shared" si="6"/>
        <v>386161</v>
      </c>
      <c r="O60" t="str">
        <f t="shared" si="4"/>
        <v>TRABAJADOR INDEPENDIENTE</v>
      </c>
      <c r="P60">
        <f t="shared" si="5"/>
        <v>45</v>
      </c>
      <c r="Q60"/>
    </row>
    <row r="61" spans="1:17" x14ac:dyDescent="0.25">
      <c r="A61">
        <v>60</v>
      </c>
      <c r="B61" t="s">
        <v>9</v>
      </c>
      <c r="C61" s="23">
        <v>278030</v>
      </c>
      <c r="D61" t="s">
        <v>19</v>
      </c>
      <c r="E61" t="s">
        <v>16</v>
      </c>
      <c r="F61" t="s">
        <v>12</v>
      </c>
      <c r="G61" t="s">
        <v>13</v>
      </c>
      <c r="H61" t="s">
        <v>13</v>
      </c>
      <c r="I61">
        <v>22</v>
      </c>
      <c r="J61">
        <f t="shared" si="8"/>
        <v>-0.46794471123422759</v>
      </c>
      <c r="K61" t="b">
        <f t="shared" si="1"/>
        <v>0</v>
      </c>
      <c r="L61">
        <f t="shared" si="2"/>
        <v>-1.4048967847574589</v>
      </c>
      <c r="M61" t="b">
        <f t="shared" si="3"/>
        <v>0</v>
      </c>
      <c r="N61" s="24">
        <f t="shared" si="6"/>
        <v>278030</v>
      </c>
      <c r="O61" t="str">
        <f t="shared" si="4"/>
        <v>CONVENIOS ESPECIALES DE TRABAJADORES INDEPENDIENTES</v>
      </c>
      <c r="P61">
        <f t="shared" si="5"/>
        <v>22</v>
      </c>
      <c r="Q61"/>
    </row>
    <row r="62" spans="1:17" x14ac:dyDescent="0.25">
      <c r="A62">
        <v>61</v>
      </c>
      <c r="B62" t="s">
        <v>9</v>
      </c>
      <c r="C62" s="23">
        <v>1594012.66</v>
      </c>
      <c r="D62" t="s">
        <v>10</v>
      </c>
      <c r="E62" t="s">
        <v>16</v>
      </c>
      <c r="F62" t="s">
        <v>12</v>
      </c>
      <c r="G62" t="s">
        <v>13</v>
      </c>
      <c r="H62" t="s">
        <v>13</v>
      </c>
      <c r="I62">
        <v>32</v>
      </c>
      <c r="J62">
        <f t="shared" si="8"/>
        <v>1.1547171089389638</v>
      </c>
      <c r="K62" t="b">
        <f t="shared" si="1"/>
        <v>0</v>
      </c>
      <c r="L62">
        <f t="shared" si="2"/>
        <v>-0.69914348398608395</v>
      </c>
      <c r="M62" t="b">
        <f t="shared" si="3"/>
        <v>0</v>
      </c>
      <c r="N62" s="24">
        <f t="shared" si="6"/>
        <v>1594012.66</v>
      </c>
      <c r="O62" t="str">
        <f t="shared" si="4"/>
        <v>ASALARIADO</v>
      </c>
      <c r="P62">
        <f t="shared" si="5"/>
        <v>32</v>
      </c>
      <c r="Q62"/>
    </row>
    <row r="63" spans="1:17" x14ac:dyDescent="0.25">
      <c r="A63">
        <v>62</v>
      </c>
      <c r="B63" t="s">
        <v>9</v>
      </c>
      <c r="C63" s="23">
        <v>1401725.03</v>
      </c>
      <c r="D63" t="s">
        <v>14</v>
      </c>
      <c r="E63" t="s">
        <v>11</v>
      </c>
      <c r="F63" t="s">
        <v>12</v>
      </c>
      <c r="G63" t="s">
        <v>13</v>
      </c>
      <c r="H63" t="s">
        <v>13</v>
      </c>
      <c r="I63">
        <v>85</v>
      </c>
      <c r="J63">
        <f t="shared" si="8"/>
        <v>0.91761839542507218</v>
      </c>
      <c r="K63" t="b">
        <f t="shared" si="1"/>
        <v>0</v>
      </c>
      <c r="L63">
        <f t="shared" si="2"/>
        <v>3.0413490101022038</v>
      </c>
      <c r="M63" t="b">
        <f t="shared" si="3"/>
        <v>1</v>
      </c>
      <c r="N63" s="24">
        <f t="shared" si="6"/>
        <v>1401725.03</v>
      </c>
      <c r="O63" t="str">
        <f t="shared" si="4"/>
        <v>PENSIONADOS EN SU PROPIO SISTEMA</v>
      </c>
      <c r="P63">
        <f t="shared" si="5"/>
        <v>85</v>
      </c>
      <c r="Q63"/>
    </row>
    <row r="64" spans="1:17" x14ac:dyDescent="0.25">
      <c r="A64">
        <v>63</v>
      </c>
      <c r="B64" t="s">
        <v>9</v>
      </c>
      <c r="C64" s="23">
        <v>366358.49</v>
      </c>
      <c r="D64" t="s">
        <v>10</v>
      </c>
      <c r="E64" t="s">
        <v>16</v>
      </c>
      <c r="F64" t="s">
        <v>12</v>
      </c>
      <c r="G64" t="s">
        <v>13</v>
      </c>
      <c r="H64" t="s">
        <v>13</v>
      </c>
      <c r="I64">
        <v>51</v>
      </c>
      <c r="J64">
        <f t="shared" si="8"/>
        <v>-0.35903197802500014</v>
      </c>
      <c r="K64" t="b">
        <f t="shared" si="1"/>
        <v>0</v>
      </c>
      <c r="L64">
        <f t="shared" si="2"/>
        <v>0.64178778747952869</v>
      </c>
      <c r="M64" t="b">
        <f t="shared" si="3"/>
        <v>0</v>
      </c>
      <c r="N64" s="24">
        <f t="shared" si="6"/>
        <v>366358.49</v>
      </c>
      <c r="O64" t="str">
        <f t="shared" si="4"/>
        <v>ASALARIADO</v>
      </c>
      <c r="P64">
        <f t="shared" si="5"/>
        <v>51</v>
      </c>
      <c r="Q64"/>
    </row>
    <row r="65" spans="1:17" x14ac:dyDescent="0.25">
      <c r="A65">
        <v>64</v>
      </c>
      <c r="B65" t="s">
        <v>15</v>
      </c>
      <c r="C65" s="23">
        <v>411794</v>
      </c>
      <c r="D65" t="s">
        <v>18</v>
      </c>
      <c r="E65" t="s">
        <v>16</v>
      </c>
      <c r="F65" t="s">
        <v>12</v>
      </c>
      <c r="G65" t="s">
        <v>13</v>
      </c>
      <c r="H65" t="s">
        <v>13</v>
      </c>
      <c r="I65">
        <v>53</v>
      </c>
      <c r="J65">
        <f t="shared" si="8"/>
        <v>-0.3030080883507264</v>
      </c>
      <c r="K65" t="b">
        <f t="shared" si="1"/>
        <v>0</v>
      </c>
      <c r="L65">
        <f t="shared" si="2"/>
        <v>0.78293844763380371</v>
      </c>
      <c r="M65" t="b">
        <f t="shared" si="3"/>
        <v>0</v>
      </c>
      <c r="N65" s="24">
        <f t="shared" si="6"/>
        <v>411794</v>
      </c>
      <c r="O65" t="str">
        <f t="shared" si="4"/>
        <v>TRABAJADOR INDEPENDIENTE</v>
      </c>
      <c r="P65">
        <f t="shared" si="5"/>
        <v>53</v>
      </c>
      <c r="Q65"/>
    </row>
    <row r="66" spans="1:17" x14ac:dyDescent="0.25">
      <c r="A66">
        <v>65</v>
      </c>
      <c r="B66" t="s">
        <v>9</v>
      </c>
      <c r="C66" s="23">
        <v>340510.83</v>
      </c>
      <c r="D66" t="s">
        <v>10</v>
      </c>
      <c r="E66" t="s">
        <v>16</v>
      </c>
      <c r="F66" t="s">
        <v>12</v>
      </c>
      <c r="G66" t="s">
        <v>13</v>
      </c>
      <c r="H66" t="s">
        <v>13</v>
      </c>
      <c r="I66">
        <v>40</v>
      </c>
      <c r="J66">
        <f t="shared" ref="J66:J129" si="9">(C66-$S$4)/STDEV($C$2:$C$5001)</f>
        <v>-0.39090322701457098</v>
      </c>
      <c r="K66" t="b">
        <f t="shared" ref="K66:K129" si="10">ABS(J66)&gt;1.96</f>
        <v>0</v>
      </c>
      <c r="L66">
        <f t="shared" ref="L66:L129" si="11">(I66-$S$5)/_xlfn.STDEV.S($I$2:$I$5001)</f>
        <v>-0.13454084336898386</v>
      </c>
      <c r="M66" t="b">
        <f t="shared" ref="M66:M129" si="12">ABS(L66)&gt;1.96</f>
        <v>0</v>
      </c>
      <c r="N66" s="24">
        <f t="shared" ref="N66:N129" si="13">IF(ISBLANK(C66), $S$4, C66)</f>
        <v>340510.83</v>
      </c>
      <c r="O66" t="str">
        <f t="shared" ref="O66:O129" si="14">IF(D66="", "ASALARIADO", D66)</f>
        <v>ASALARIADO</v>
      </c>
      <c r="P66">
        <f t="shared" ref="P66:P129" si="15">IF(ISBLANK(I66), $S$5, I66)</f>
        <v>40</v>
      </c>
      <c r="Q66"/>
    </row>
    <row r="67" spans="1:17" x14ac:dyDescent="0.25">
      <c r="A67">
        <v>66</v>
      </c>
      <c r="B67" t="s">
        <v>9</v>
      </c>
      <c r="C67" s="23">
        <v>3217736</v>
      </c>
      <c r="D67" t="s">
        <v>10</v>
      </c>
      <c r="E67" t="s">
        <v>16</v>
      </c>
      <c r="F67" t="s">
        <v>12</v>
      </c>
      <c r="G67" t="s">
        <v>13</v>
      </c>
      <c r="H67" t="s">
        <v>13</v>
      </c>
      <c r="I67">
        <v>32</v>
      </c>
      <c r="J67">
        <f t="shared" si="9"/>
        <v>3.1568360960858719</v>
      </c>
      <c r="K67" t="b">
        <f t="shared" si="10"/>
        <v>1</v>
      </c>
      <c r="L67">
        <f t="shared" si="11"/>
        <v>-0.69914348398608395</v>
      </c>
      <c r="M67" t="b">
        <f t="shared" si="12"/>
        <v>0</v>
      </c>
      <c r="N67" s="24">
        <f t="shared" si="13"/>
        <v>3217736</v>
      </c>
      <c r="O67" t="str">
        <f t="shared" si="14"/>
        <v>ASALARIADO</v>
      </c>
      <c r="P67">
        <f t="shared" si="15"/>
        <v>32</v>
      </c>
      <c r="Q67"/>
    </row>
    <row r="68" spans="1:17" x14ac:dyDescent="0.25">
      <c r="A68">
        <v>67</v>
      </c>
      <c r="B68" t="s">
        <v>9</v>
      </c>
      <c r="C68" s="23">
        <v>133603.53</v>
      </c>
      <c r="D68" t="s">
        <v>14</v>
      </c>
      <c r="E68" t="s">
        <v>11</v>
      </c>
      <c r="F68" t="s">
        <v>12</v>
      </c>
      <c r="G68" t="s">
        <v>13</v>
      </c>
      <c r="H68" t="s">
        <v>13</v>
      </c>
      <c r="I68">
        <v>72</v>
      </c>
      <c r="J68">
        <f t="shared" si="9"/>
        <v>-0.64602860687719055</v>
      </c>
      <c r="K68" t="b">
        <f t="shared" si="10"/>
        <v>0</v>
      </c>
      <c r="L68">
        <f t="shared" si="11"/>
        <v>2.1238697190994165</v>
      </c>
      <c r="M68" t="b">
        <f t="shared" si="12"/>
        <v>1</v>
      </c>
      <c r="N68" s="24">
        <f t="shared" si="13"/>
        <v>133603.53</v>
      </c>
      <c r="O68" t="str">
        <f t="shared" si="14"/>
        <v>PENSIONADOS EN SU PROPIO SISTEMA</v>
      </c>
      <c r="P68">
        <f t="shared" si="15"/>
        <v>72</v>
      </c>
      <c r="Q68"/>
    </row>
    <row r="69" spans="1:17" x14ac:dyDescent="0.25">
      <c r="A69">
        <v>68</v>
      </c>
      <c r="B69" t="s">
        <v>9</v>
      </c>
      <c r="C69" s="23">
        <v>140435.81</v>
      </c>
      <c r="D69" t="s">
        <v>14</v>
      </c>
      <c r="E69" t="s">
        <v>11</v>
      </c>
      <c r="F69" t="s">
        <v>12</v>
      </c>
      <c r="G69" t="s">
        <v>13</v>
      </c>
      <c r="H69" t="s">
        <v>13</v>
      </c>
      <c r="I69">
        <v>74</v>
      </c>
      <c r="J69">
        <f t="shared" si="9"/>
        <v>-0.63760411904941572</v>
      </c>
      <c r="K69" t="b">
        <f t="shared" si="10"/>
        <v>0</v>
      </c>
      <c r="L69">
        <f t="shared" si="11"/>
        <v>2.2650203792536914</v>
      </c>
      <c r="M69" t="b">
        <f t="shared" si="12"/>
        <v>1</v>
      </c>
      <c r="N69" s="24">
        <f t="shared" si="13"/>
        <v>140435.81</v>
      </c>
      <c r="O69" t="str">
        <f t="shared" si="14"/>
        <v>PENSIONADOS EN SU PROPIO SISTEMA</v>
      </c>
      <c r="P69">
        <f t="shared" si="15"/>
        <v>74</v>
      </c>
      <c r="Q69"/>
    </row>
    <row r="70" spans="1:17" x14ac:dyDescent="0.25">
      <c r="A70">
        <v>69</v>
      </c>
      <c r="B70" t="s">
        <v>9</v>
      </c>
      <c r="C70" s="23">
        <v>1866932.5</v>
      </c>
      <c r="D70" t="s">
        <v>10</v>
      </c>
      <c r="E70" t="s">
        <v>11</v>
      </c>
      <c r="F70" t="s">
        <v>12</v>
      </c>
      <c r="G70" t="s">
        <v>13</v>
      </c>
      <c r="H70" t="s">
        <v>13</v>
      </c>
      <c r="I70">
        <v>57</v>
      </c>
      <c r="J70">
        <f t="shared" si="9"/>
        <v>1.4912387195928429</v>
      </c>
      <c r="K70" t="b">
        <f t="shared" si="10"/>
        <v>0</v>
      </c>
      <c r="L70">
        <f t="shared" si="11"/>
        <v>1.0652397679423538</v>
      </c>
      <c r="M70" t="b">
        <f t="shared" si="12"/>
        <v>0</v>
      </c>
      <c r="N70" s="24">
        <f t="shared" si="13"/>
        <v>1866932.5</v>
      </c>
      <c r="O70" t="str">
        <f t="shared" si="14"/>
        <v>ASALARIADO</v>
      </c>
      <c r="P70">
        <f t="shared" si="15"/>
        <v>57</v>
      </c>
      <c r="Q70"/>
    </row>
    <row r="71" spans="1:17" x14ac:dyDescent="0.25">
      <c r="A71">
        <v>70</v>
      </c>
      <c r="B71" t="s">
        <v>9</v>
      </c>
      <c r="C71" s="23">
        <v>299647</v>
      </c>
      <c r="D71" t="s">
        <v>17</v>
      </c>
      <c r="E71" t="s">
        <v>16</v>
      </c>
      <c r="F71" t="s">
        <v>12</v>
      </c>
      <c r="G71" t="s">
        <v>13</v>
      </c>
      <c r="H71" t="s">
        <v>13</v>
      </c>
      <c r="J71">
        <f t="shared" si="9"/>
        <v>-0.44129004348451434</v>
      </c>
      <c r="K71" t="b">
        <f t="shared" si="10"/>
        <v>0</v>
      </c>
      <c r="L71">
        <f t="shared" si="11"/>
        <v>-2.9575540464544843</v>
      </c>
      <c r="M71" t="b">
        <f t="shared" si="12"/>
        <v>1</v>
      </c>
      <c r="N71" s="24">
        <f t="shared" si="13"/>
        <v>299647</v>
      </c>
      <c r="O71" t="str">
        <f t="shared" si="14"/>
        <v>ASEGURADO VOLUNTARIO</v>
      </c>
      <c r="P71">
        <f t="shared" si="15"/>
        <v>41.906343806283772</v>
      </c>
      <c r="Q71"/>
    </row>
    <row r="72" spans="1:17" x14ac:dyDescent="0.25">
      <c r="A72">
        <v>71</v>
      </c>
      <c r="B72" t="s">
        <v>15</v>
      </c>
      <c r="C72" s="23">
        <v>544163.5</v>
      </c>
      <c r="D72" t="s">
        <v>10</v>
      </c>
      <c r="E72" t="s">
        <v>16</v>
      </c>
      <c r="F72" t="s">
        <v>12</v>
      </c>
      <c r="G72" t="s">
        <v>13</v>
      </c>
      <c r="H72" t="s">
        <v>13</v>
      </c>
      <c r="I72">
        <v>24</v>
      </c>
      <c r="J72">
        <f t="shared" si="9"/>
        <v>-0.13979094246111776</v>
      </c>
      <c r="K72" t="b">
        <f t="shared" si="10"/>
        <v>0</v>
      </c>
      <c r="L72">
        <f t="shared" si="11"/>
        <v>-1.263746124603184</v>
      </c>
      <c r="M72" t="b">
        <f t="shared" si="12"/>
        <v>0</v>
      </c>
      <c r="N72" s="24">
        <f t="shared" si="13"/>
        <v>544163.5</v>
      </c>
      <c r="O72" t="str">
        <f t="shared" si="14"/>
        <v>ASALARIADO</v>
      </c>
      <c r="P72">
        <f t="shared" si="15"/>
        <v>24</v>
      </c>
      <c r="Q72"/>
    </row>
    <row r="73" spans="1:17" x14ac:dyDescent="0.25">
      <c r="A73">
        <v>72</v>
      </c>
      <c r="B73" t="s">
        <v>15</v>
      </c>
      <c r="C73" s="23">
        <v>2128928</v>
      </c>
      <c r="D73" t="s">
        <v>20</v>
      </c>
      <c r="E73" t="s">
        <v>11</v>
      </c>
      <c r="F73" t="s">
        <v>12</v>
      </c>
      <c r="G73" t="s">
        <v>13</v>
      </c>
      <c r="H73" t="s">
        <v>12</v>
      </c>
      <c r="I73">
        <v>42</v>
      </c>
      <c r="J73">
        <f t="shared" si="9"/>
        <v>1.8142901607928246</v>
      </c>
      <c r="K73" t="b">
        <f t="shared" si="10"/>
        <v>0</v>
      </c>
      <c r="L73">
        <f t="shared" si="11"/>
        <v>6.6098167852911317E-3</v>
      </c>
      <c r="M73" t="b">
        <f t="shared" si="12"/>
        <v>0</v>
      </c>
      <c r="N73" s="24">
        <f t="shared" si="13"/>
        <v>2128928</v>
      </c>
      <c r="O73" t="str">
        <f t="shared" si="14"/>
        <v>ASALARIADO</v>
      </c>
      <c r="P73">
        <f t="shared" si="15"/>
        <v>42</v>
      </c>
      <c r="Q73"/>
    </row>
    <row r="74" spans="1:17" x14ac:dyDescent="0.25">
      <c r="A74">
        <v>73</v>
      </c>
      <c r="B74" t="s">
        <v>9</v>
      </c>
      <c r="C74" s="23">
        <v>278030</v>
      </c>
      <c r="D74" t="s">
        <v>19</v>
      </c>
      <c r="E74" t="s">
        <v>16</v>
      </c>
      <c r="F74" t="s">
        <v>12</v>
      </c>
      <c r="G74" t="s">
        <v>13</v>
      </c>
      <c r="H74" t="s">
        <v>13</v>
      </c>
      <c r="I74">
        <v>57</v>
      </c>
      <c r="J74">
        <f t="shared" si="9"/>
        <v>-0.46794471123422759</v>
      </c>
      <c r="K74" t="b">
        <f t="shared" si="10"/>
        <v>0</v>
      </c>
      <c r="L74">
        <f t="shared" si="11"/>
        <v>1.0652397679423538</v>
      </c>
      <c r="M74" t="b">
        <f t="shared" si="12"/>
        <v>0</v>
      </c>
      <c r="N74" s="24">
        <f t="shared" si="13"/>
        <v>278030</v>
      </c>
      <c r="O74" t="str">
        <f t="shared" si="14"/>
        <v>CONVENIOS ESPECIALES DE TRABAJADORES INDEPENDIENTES</v>
      </c>
      <c r="P74">
        <f t="shared" si="15"/>
        <v>57</v>
      </c>
      <c r="Q74"/>
    </row>
    <row r="75" spans="1:17" x14ac:dyDescent="0.25">
      <c r="A75">
        <v>74</v>
      </c>
      <c r="B75" t="s">
        <v>15</v>
      </c>
      <c r="C75" s="23">
        <v>508972.79999999999</v>
      </c>
      <c r="D75" t="s">
        <v>10</v>
      </c>
      <c r="E75" t="s">
        <v>11</v>
      </c>
      <c r="F75" t="s">
        <v>12</v>
      </c>
      <c r="G75" t="s">
        <v>13</v>
      </c>
      <c r="H75" t="s">
        <v>13</v>
      </c>
      <c r="I75">
        <v>46</v>
      </c>
      <c r="J75">
        <f t="shared" si="9"/>
        <v>-0.18318255167515463</v>
      </c>
      <c r="K75" t="b">
        <f t="shared" si="10"/>
        <v>0</v>
      </c>
      <c r="L75">
        <f t="shared" si="11"/>
        <v>0.28891113709384114</v>
      </c>
      <c r="M75" t="b">
        <f t="shared" si="12"/>
        <v>0</v>
      </c>
      <c r="N75" s="24">
        <f t="shared" si="13"/>
        <v>508972.79999999999</v>
      </c>
      <c r="O75" t="str">
        <f t="shared" si="14"/>
        <v>ASALARIADO</v>
      </c>
      <c r="P75">
        <f t="shared" si="15"/>
        <v>46</v>
      </c>
      <c r="Q75"/>
    </row>
    <row r="76" spans="1:17" x14ac:dyDescent="0.25">
      <c r="A76">
        <v>75</v>
      </c>
      <c r="B76" t="s">
        <v>9</v>
      </c>
      <c r="C76" s="23">
        <v>476424.06</v>
      </c>
      <c r="D76" t="s">
        <v>10</v>
      </c>
      <c r="E76" t="s">
        <v>16</v>
      </c>
      <c r="F76" t="s">
        <v>12</v>
      </c>
      <c r="G76" t="s">
        <v>13</v>
      </c>
      <c r="H76" t="s">
        <v>13</v>
      </c>
      <c r="I76">
        <v>24</v>
      </c>
      <c r="J76">
        <f t="shared" si="9"/>
        <v>-0.22331651338916683</v>
      </c>
      <c r="K76" t="b">
        <f t="shared" si="10"/>
        <v>0</v>
      </c>
      <c r="L76">
        <f t="shared" si="11"/>
        <v>-1.263746124603184</v>
      </c>
      <c r="M76" t="b">
        <f t="shared" si="12"/>
        <v>0</v>
      </c>
      <c r="N76" s="24">
        <f t="shared" si="13"/>
        <v>476424.06</v>
      </c>
      <c r="O76" t="str">
        <f t="shared" si="14"/>
        <v>ASALARIADO</v>
      </c>
      <c r="P76">
        <f t="shared" si="15"/>
        <v>24</v>
      </c>
      <c r="Q76"/>
    </row>
    <row r="77" spans="1:17" x14ac:dyDescent="0.25">
      <c r="A77">
        <v>76</v>
      </c>
      <c r="B77" t="s">
        <v>15</v>
      </c>
      <c r="C77" s="23">
        <v>278035</v>
      </c>
      <c r="D77" t="s">
        <v>18</v>
      </c>
      <c r="E77" t="s">
        <v>16</v>
      </c>
      <c r="F77" t="s">
        <v>12</v>
      </c>
      <c r="G77" t="s">
        <v>13</v>
      </c>
      <c r="H77" t="s">
        <v>12</v>
      </c>
      <c r="I77">
        <v>27</v>
      </c>
      <c r="J77">
        <f t="shared" si="9"/>
        <v>-0.46793854602449692</v>
      </c>
      <c r="K77" t="b">
        <f t="shared" si="10"/>
        <v>0</v>
      </c>
      <c r="L77">
        <f t="shared" si="11"/>
        <v>-1.0520201343717714</v>
      </c>
      <c r="M77" t="b">
        <f t="shared" si="12"/>
        <v>0</v>
      </c>
      <c r="N77" s="24">
        <f t="shared" si="13"/>
        <v>278035</v>
      </c>
      <c r="O77" t="str">
        <f t="shared" si="14"/>
        <v>TRABAJADOR INDEPENDIENTE</v>
      </c>
      <c r="P77">
        <f t="shared" si="15"/>
        <v>27</v>
      </c>
      <c r="Q77"/>
    </row>
    <row r="78" spans="1:17" x14ac:dyDescent="0.25">
      <c r="A78">
        <v>77</v>
      </c>
      <c r="B78" t="s">
        <v>9</v>
      </c>
      <c r="C78" s="23">
        <v>297046</v>
      </c>
      <c r="D78" t="s">
        <v>17</v>
      </c>
      <c r="E78" t="s">
        <v>16</v>
      </c>
      <c r="F78" t="s">
        <v>13</v>
      </c>
      <c r="G78" t="s">
        <v>13</v>
      </c>
      <c r="H78" t="s">
        <v>12</v>
      </c>
      <c r="I78">
        <v>29</v>
      </c>
      <c r="J78">
        <f t="shared" si="9"/>
        <v>-0.44449718558642509</v>
      </c>
      <c r="K78" t="b">
        <f t="shared" si="10"/>
        <v>0</v>
      </c>
      <c r="L78">
        <f t="shared" si="11"/>
        <v>-0.91086947421749642</v>
      </c>
      <c r="M78" t="b">
        <f t="shared" si="12"/>
        <v>0</v>
      </c>
      <c r="N78" s="24">
        <f t="shared" si="13"/>
        <v>297046</v>
      </c>
      <c r="O78" t="str">
        <f t="shared" si="14"/>
        <v>ASEGURADO VOLUNTARIO</v>
      </c>
      <c r="P78">
        <f t="shared" si="15"/>
        <v>29</v>
      </c>
      <c r="Q78"/>
    </row>
    <row r="79" spans="1:17" x14ac:dyDescent="0.25">
      <c r="A79">
        <v>78</v>
      </c>
      <c r="B79" t="s">
        <v>15</v>
      </c>
      <c r="C79" s="23">
        <v>643859.19999999995</v>
      </c>
      <c r="D79" t="s">
        <v>10</v>
      </c>
      <c r="E79" t="s">
        <v>11</v>
      </c>
      <c r="F79" t="s">
        <v>12</v>
      </c>
      <c r="G79" t="s">
        <v>13</v>
      </c>
      <c r="H79" t="s">
        <v>13</v>
      </c>
      <c r="I79">
        <v>35</v>
      </c>
      <c r="J79">
        <f t="shared" si="9"/>
        <v>-1.6861962511305666E-2</v>
      </c>
      <c r="K79" t="b">
        <f t="shared" si="10"/>
        <v>0</v>
      </c>
      <c r="L79">
        <f t="shared" si="11"/>
        <v>-0.48741749375467142</v>
      </c>
      <c r="M79" t="b">
        <f t="shared" si="12"/>
        <v>0</v>
      </c>
      <c r="N79" s="24">
        <f t="shared" si="13"/>
        <v>643859.19999999995</v>
      </c>
      <c r="O79" t="str">
        <f t="shared" si="14"/>
        <v>ASALARIADO</v>
      </c>
      <c r="P79">
        <f t="shared" si="15"/>
        <v>35</v>
      </c>
      <c r="Q79"/>
    </row>
    <row r="80" spans="1:17" x14ac:dyDescent="0.25">
      <c r="A80">
        <v>79</v>
      </c>
      <c r="B80" t="s">
        <v>9</v>
      </c>
      <c r="C80" s="23">
        <v>364678.16</v>
      </c>
      <c r="D80" t="s">
        <v>10</v>
      </c>
      <c r="E80" t="s">
        <v>16</v>
      </c>
      <c r="F80" t="s">
        <v>12</v>
      </c>
      <c r="G80" t="s">
        <v>13</v>
      </c>
      <c r="H80" t="s">
        <v>13</v>
      </c>
      <c r="I80">
        <v>28</v>
      </c>
      <c r="J80">
        <f t="shared" si="9"/>
        <v>-0.36110389539835797</v>
      </c>
      <c r="K80" t="b">
        <f t="shared" si="10"/>
        <v>0</v>
      </c>
      <c r="L80">
        <f t="shared" si="11"/>
        <v>-0.98144480429463388</v>
      </c>
      <c r="M80" t="b">
        <f t="shared" si="12"/>
        <v>0</v>
      </c>
      <c r="N80" s="24">
        <f t="shared" si="13"/>
        <v>364678.16</v>
      </c>
      <c r="O80" t="str">
        <f t="shared" si="14"/>
        <v>ASALARIADO</v>
      </c>
      <c r="P80">
        <f t="shared" si="15"/>
        <v>28</v>
      </c>
      <c r="Q80"/>
    </row>
    <row r="81" spans="1:17" x14ac:dyDescent="0.25">
      <c r="A81">
        <v>80</v>
      </c>
      <c r="B81" t="s">
        <v>15</v>
      </c>
      <c r="C81" s="23">
        <v>297046</v>
      </c>
      <c r="D81" t="s">
        <v>17</v>
      </c>
      <c r="E81" t="s">
        <v>16</v>
      </c>
      <c r="F81" t="s">
        <v>12</v>
      </c>
      <c r="G81" t="s">
        <v>13</v>
      </c>
      <c r="H81" t="s">
        <v>13</v>
      </c>
      <c r="I81">
        <v>50</v>
      </c>
      <c r="J81">
        <f t="shared" si="9"/>
        <v>-0.44449718558642509</v>
      </c>
      <c r="K81" t="b">
        <f t="shared" si="10"/>
        <v>0</v>
      </c>
      <c r="L81">
        <f t="shared" si="11"/>
        <v>0.57121245740239113</v>
      </c>
      <c r="M81" t="b">
        <f t="shared" si="12"/>
        <v>0</v>
      </c>
      <c r="N81" s="24">
        <f t="shared" si="13"/>
        <v>297046</v>
      </c>
      <c r="O81" t="str">
        <f t="shared" si="14"/>
        <v>ASEGURADO VOLUNTARIO</v>
      </c>
      <c r="P81">
        <f t="shared" si="15"/>
        <v>50</v>
      </c>
      <c r="Q81"/>
    </row>
    <row r="82" spans="1:17" x14ac:dyDescent="0.25">
      <c r="A82">
        <v>81</v>
      </c>
      <c r="B82" t="s">
        <v>15</v>
      </c>
      <c r="C82" s="23">
        <v>909000</v>
      </c>
      <c r="D82" t="s">
        <v>10</v>
      </c>
      <c r="E82" t="s">
        <v>16</v>
      </c>
      <c r="F82" t="s">
        <v>12</v>
      </c>
      <c r="G82" t="s">
        <v>13</v>
      </c>
      <c r="H82" t="s">
        <v>12</v>
      </c>
      <c r="I82">
        <v>27</v>
      </c>
      <c r="J82">
        <f t="shared" si="9"/>
        <v>0.31006776552187088</v>
      </c>
      <c r="K82" t="b">
        <f t="shared" si="10"/>
        <v>0</v>
      </c>
      <c r="L82">
        <f t="shared" si="11"/>
        <v>-1.0520201343717714</v>
      </c>
      <c r="M82" t="b">
        <f t="shared" si="12"/>
        <v>0</v>
      </c>
      <c r="N82" s="24">
        <f t="shared" si="13"/>
        <v>909000</v>
      </c>
      <c r="O82" t="str">
        <f t="shared" si="14"/>
        <v>ASALARIADO</v>
      </c>
      <c r="P82">
        <f t="shared" si="15"/>
        <v>27</v>
      </c>
      <c r="Q82"/>
    </row>
    <row r="83" spans="1:17" x14ac:dyDescent="0.25">
      <c r="A83">
        <v>82</v>
      </c>
      <c r="B83" t="s">
        <v>15</v>
      </c>
      <c r="C83" s="23">
        <v>1769610.96</v>
      </c>
      <c r="D83" t="s">
        <v>10</v>
      </c>
      <c r="E83" t="s">
        <v>11</v>
      </c>
      <c r="F83" t="s">
        <v>12</v>
      </c>
      <c r="G83" t="s">
        <v>13</v>
      </c>
      <c r="H83" t="s">
        <v>13</v>
      </c>
      <c r="I83">
        <v>56</v>
      </c>
      <c r="J83">
        <f t="shared" si="9"/>
        <v>1.3712371785098791</v>
      </c>
      <c r="K83" t="b">
        <f t="shared" si="10"/>
        <v>0</v>
      </c>
      <c r="L83">
        <f t="shared" si="11"/>
        <v>0.99466443786521619</v>
      </c>
      <c r="M83" t="b">
        <f t="shared" si="12"/>
        <v>0</v>
      </c>
      <c r="N83" s="24">
        <f t="shared" si="13"/>
        <v>1769610.96</v>
      </c>
      <c r="O83" t="str">
        <f t="shared" si="14"/>
        <v>ASALARIADO</v>
      </c>
      <c r="P83">
        <f t="shared" si="15"/>
        <v>56</v>
      </c>
      <c r="Q83"/>
    </row>
    <row r="84" spans="1:17" x14ac:dyDescent="0.25">
      <c r="A84">
        <v>83</v>
      </c>
      <c r="B84" t="s">
        <v>9</v>
      </c>
      <c r="C84" s="23">
        <v>415861</v>
      </c>
      <c r="D84" t="s">
        <v>18</v>
      </c>
      <c r="E84" t="s">
        <v>16</v>
      </c>
      <c r="F84" t="s">
        <v>12</v>
      </c>
      <c r="G84" t="s">
        <v>13</v>
      </c>
      <c r="H84" t="s">
        <v>12</v>
      </c>
      <c r="I84">
        <v>34</v>
      </c>
      <c r="J84">
        <f t="shared" si="9"/>
        <v>-0.29799330675577412</v>
      </c>
      <c r="K84" t="b">
        <f t="shared" si="10"/>
        <v>0</v>
      </c>
      <c r="L84">
        <f t="shared" si="11"/>
        <v>-0.55799282383180893</v>
      </c>
      <c r="M84" t="b">
        <f t="shared" si="12"/>
        <v>0</v>
      </c>
      <c r="N84" s="24">
        <f t="shared" si="13"/>
        <v>415861</v>
      </c>
      <c r="O84" t="str">
        <f t="shared" si="14"/>
        <v>TRABAJADOR INDEPENDIENTE</v>
      </c>
      <c r="P84">
        <f t="shared" si="15"/>
        <v>34</v>
      </c>
      <c r="Q84"/>
    </row>
    <row r="85" spans="1:17" x14ac:dyDescent="0.25">
      <c r="A85">
        <v>84</v>
      </c>
      <c r="B85" t="s">
        <v>15</v>
      </c>
      <c r="C85" s="23">
        <v>1404047</v>
      </c>
      <c r="D85" t="s">
        <v>10</v>
      </c>
      <c r="E85" t="s">
        <v>11</v>
      </c>
      <c r="F85" t="s">
        <v>12</v>
      </c>
      <c r="G85" t="s">
        <v>13</v>
      </c>
      <c r="H85" t="s">
        <v>12</v>
      </c>
      <c r="I85">
        <v>53</v>
      </c>
      <c r="J85">
        <f t="shared" si="9"/>
        <v>0.92048148183275136</v>
      </c>
      <c r="K85" t="b">
        <f t="shared" si="10"/>
        <v>0</v>
      </c>
      <c r="L85">
        <f t="shared" si="11"/>
        <v>0.78293844763380371</v>
      </c>
      <c r="M85" t="b">
        <f t="shared" si="12"/>
        <v>0</v>
      </c>
      <c r="N85" s="24">
        <f t="shared" si="13"/>
        <v>1404047</v>
      </c>
      <c r="O85" t="str">
        <f t="shared" si="14"/>
        <v>ASALARIADO</v>
      </c>
      <c r="P85">
        <f t="shared" si="15"/>
        <v>53</v>
      </c>
      <c r="Q85"/>
    </row>
    <row r="86" spans="1:17" x14ac:dyDescent="0.25">
      <c r="A86">
        <v>85</v>
      </c>
      <c r="B86" t="s">
        <v>15</v>
      </c>
      <c r="C86" s="23">
        <v>457842.57</v>
      </c>
      <c r="D86" t="s">
        <v>10</v>
      </c>
      <c r="E86" t="s">
        <v>16</v>
      </c>
      <c r="F86" t="s">
        <v>12</v>
      </c>
      <c r="G86" t="s">
        <v>13</v>
      </c>
      <c r="H86" t="s">
        <v>13</v>
      </c>
      <c r="I86">
        <v>50</v>
      </c>
      <c r="J86">
        <f t="shared" si="9"/>
        <v>-0.24622826998095199</v>
      </c>
      <c r="K86" t="b">
        <f t="shared" si="10"/>
        <v>0</v>
      </c>
      <c r="L86">
        <f t="shared" si="11"/>
        <v>0.57121245740239113</v>
      </c>
      <c r="M86" t="b">
        <f t="shared" si="12"/>
        <v>0</v>
      </c>
      <c r="N86" s="24">
        <f t="shared" si="13"/>
        <v>457842.57</v>
      </c>
      <c r="O86" t="str">
        <f t="shared" si="14"/>
        <v>ASALARIADO</v>
      </c>
      <c r="P86">
        <f t="shared" si="15"/>
        <v>50</v>
      </c>
      <c r="Q86"/>
    </row>
    <row r="87" spans="1:17" x14ac:dyDescent="0.25">
      <c r="A87">
        <v>86</v>
      </c>
      <c r="B87" t="s">
        <v>15</v>
      </c>
      <c r="C87" s="23">
        <v>297046</v>
      </c>
      <c r="D87" t="s">
        <v>17</v>
      </c>
      <c r="E87" t="s">
        <v>16</v>
      </c>
      <c r="F87" t="s">
        <v>12</v>
      </c>
      <c r="G87" t="s">
        <v>13</v>
      </c>
      <c r="H87" t="s">
        <v>13</v>
      </c>
      <c r="I87">
        <v>36</v>
      </c>
      <c r="J87">
        <f t="shared" si="9"/>
        <v>-0.44449718558642509</v>
      </c>
      <c r="K87" t="b">
        <f t="shared" si="10"/>
        <v>0</v>
      </c>
      <c r="L87">
        <f t="shared" si="11"/>
        <v>-0.41684216367753391</v>
      </c>
      <c r="M87" t="b">
        <f t="shared" si="12"/>
        <v>0</v>
      </c>
      <c r="N87" s="24">
        <f t="shared" si="13"/>
        <v>297046</v>
      </c>
      <c r="O87" t="str">
        <f t="shared" si="14"/>
        <v>ASEGURADO VOLUNTARIO</v>
      </c>
      <c r="P87">
        <f t="shared" si="15"/>
        <v>36</v>
      </c>
      <c r="Q87"/>
    </row>
    <row r="88" spans="1:17" x14ac:dyDescent="0.25">
      <c r="A88">
        <v>87</v>
      </c>
      <c r="B88" t="s">
        <v>9</v>
      </c>
      <c r="C88" s="23">
        <v>347356.26</v>
      </c>
      <c r="D88" t="s">
        <v>10</v>
      </c>
      <c r="E88" t="s">
        <v>16</v>
      </c>
      <c r="F88" t="s">
        <v>12</v>
      </c>
      <c r="G88" t="s">
        <v>13</v>
      </c>
      <c r="H88" t="s">
        <v>13</v>
      </c>
      <c r="I88">
        <v>38</v>
      </c>
      <c r="J88">
        <f t="shared" si="9"/>
        <v>-0.38246252468520431</v>
      </c>
      <c r="K88" t="b">
        <f t="shared" si="10"/>
        <v>0</v>
      </c>
      <c r="L88">
        <f t="shared" si="11"/>
        <v>-0.27569150352325889</v>
      </c>
      <c r="M88" t="b">
        <f t="shared" si="12"/>
        <v>0</v>
      </c>
      <c r="N88" s="24">
        <f t="shared" si="13"/>
        <v>347356.26</v>
      </c>
      <c r="O88" t="str">
        <f t="shared" si="14"/>
        <v>ASALARIADO</v>
      </c>
      <c r="P88">
        <f t="shared" si="15"/>
        <v>38</v>
      </c>
      <c r="Q88"/>
    </row>
    <row r="89" spans="1:17" x14ac:dyDescent="0.25">
      <c r="A89">
        <v>88</v>
      </c>
      <c r="B89" t="s">
        <v>15</v>
      </c>
      <c r="C89" s="23">
        <v>432031</v>
      </c>
      <c r="D89" t="s">
        <v>10</v>
      </c>
      <c r="E89" t="s">
        <v>11</v>
      </c>
      <c r="F89" t="s">
        <v>12</v>
      </c>
      <c r="G89" t="s">
        <v>13</v>
      </c>
      <c r="H89" t="s">
        <v>12</v>
      </c>
      <c r="I89">
        <v>31</v>
      </c>
      <c r="J89">
        <f t="shared" si="9"/>
        <v>-0.27805501848668668</v>
      </c>
      <c r="K89" t="b">
        <f t="shared" si="10"/>
        <v>0</v>
      </c>
      <c r="L89">
        <f t="shared" si="11"/>
        <v>-0.7697188140632214</v>
      </c>
      <c r="M89" t="b">
        <f t="shared" si="12"/>
        <v>0</v>
      </c>
      <c r="N89" s="24">
        <f t="shared" si="13"/>
        <v>432031</v>
      </c>
      <c r="O89" t="str">
        <f t="shared" si="14"/>
        <v>ASALARIADO</v>
      </c>
      <c r="P89">
        <f t="shared" si="15"/>
        <v>31</v>
      </c>
      <c r="Q89"/>
    </row>
    <row r="90" spans="1:17" x14ac:dyDescent="0.25">
      <c r="A90">
        <v>89</v>
      </c>
      <c r="B90" t="s">
        <v>9</v>
      </c>
      <c r="C90" s="23">
        <v>419292</v>
      </c>
      <c r="D90" t="s">
        <v>18</v>
      </c>
      <c r="E90" t="s">
        <v>16</v>
      </c>
      <c r="F90" t="s">
        <v>12</v>
      </c>
      <c r="G90" t="s">
        <v>12</v>
      </c>
      <c r="H90" t="s">
        <v>13</v>
      </c>
      <c r="I90">
        <v>36</v>
      </c>
      <c r="J90">
        <f t="shared" si="9"/>
        <v>-0.29376273983856699</v>
      </c>
      <c r="K90" t="b">
        <f t="shared" si="10"/>
        <v>0</v>
      </c>
      <c r="L90">
        <f t="shared" si="11"/>
        <v>-0.41684216367753391</v>
      </c>
      <c r="M90" t="b">
        <f t="shared" si="12"/>
        <v>0</v>
      </c>
      <c r="N90" s="24">
        <f t="shared" si="13"/>
        <v>419292</v>
      </c>
      <c r="O90" t="str">
        <f t="shared" si="14"/>
        <v>TRABAJADOR INDEPENDIENTE</v>
      </c>
      <c r="P90">
        <f t="shared" si="15"/>
        <v>36</v>
      </c>
      <c r="Q90"/>
    </row>
    <row r="91" spans="1:17" x14ac:dyDescent="0.25">
      <c r="A91">
        <v>90</v>
      </c>
      <c r="B91" t="s">
        <v>15</v>
      </c>
      <c r="C91" s="23">
        <v>622035.81999999995</v>
      </c>
      <c r="D91" t="s">
        <v>10</v>
      </c>
      <c r="E91" t="s">
        <v>11</v>
      </c>
      <c r="F91" t="s">
        <v>12</v>
      </c>
      <c r="G91" t="s">
        <v>13</v>
      </c>
      <c r="H91" t="s">
        <v>13</v>
      </c>
      <c r="I91">
        <v>30</v>
      </c>
      <c r="J91">
        <f t="shared" si="9"/>
        <v>-4.3771105457863356E-2</v>
      </c>
      <c r="K91" t="b">
        <f t="shared" si="10"/>
        <v>0</v>
      </c>
      <c r="L91">
        <f t="shared" si="11"/>
        <v>-0.84029414414035897</v>
      </c>
      <c r="M91" t="b">
        <f t="shared" si="12"/>
        <v>0</v>
      </c>
      <c r="N91" s="24">
        <f t="shared" si="13"/>
        <v>622035.81999999995</v>
      </c>
      <c r="O91" t="str">
        <f t="shared" si="14"/>
        <v>ASALARIADO</v>
      </c>
      <c r="P91">
        <f t="shared" si="15"/>
        <v>30</v>
      </c>
      <c r="Q91"/>
    </row>
    <row r="92" spans="1:17" x14ac:dyDescent="0.25">
      <c r="A92">
        <v>91</v>
      </c>
      <c r="B92" t="s">
        <v>9</v>
      </c>
      <c r="C92" s="23">
        <v>483142.5</v>
      </c>
      <c r="D92" t="s">
        <v>10</v>
      </c>
      <c r="E92" t="s">
        <v>16</v>
      </c>
      <c r="F92" t="s">
        <v>12</v>
      </c>
      <c r="G92" t="s">
        <v>13</v>
      </c>
      <c r="H92" t="s">
        <v>13</v>
      </c>
      <c r="I92">
        <v>33</v>
      </c>
      <c r="J92">
        <f t="shared" si="9"/>
        <v>-0.21503239505654048</v>
      </c>
      <c r="K92" t="b">
        <f t="shared" si="10"/>
        <v>0</v>
      </c>
      <c r="L92">
        <f t="shared" si="11"/>
        <v>-0.62856815390894638</v>
      </c>
      <c r="M92" t="b">
        <f t="shared" si="12"/>
        <v>0</v>
      </c>
      <c r="N92" s="24">
        <f t="shared" si="13"/>
        <v>483142.5</v>
      </c>
      <c r="O92" t="str">
        <f t="shared" si="14"/>
        <v>ASALARIADO</v>
      </c>
      <c r="P92">
        <f t="shared" si="15"/>
        <v>33</v>
      </c>
      <c r="Q92"/>
    </row>
    <row r="93" spans="1:17" x14ac:dyDescent="0.25">
      <c r="A93">
        <v>92</v>
      </c>
      <c r="B93" t="s">
        <v>9</v>
      </c>
      <c r="C93" s="23">
        <v>609320.69999999995</v>
      </c>
      <c r="D93" t="s">
        <v>10</v>
      </c>
      <c r="E93" t="s">
        <v>11</v>
      </c>
      <c r="F93" t="s">
        <v>12</v>
      </c>
      <c r="G93" t="s">
        <v>13</v>
      </c>
      <c r="H93" t="s">
        <v>13</v>
      </c>
      <c r="I93">
        <v>39</v>
      </c>
      <c r="J93">
        <f t="shared" si="9"/>
        <v>-5.9449381768069867E-2</v>
      </c>
      <c r="K93" t="b">
        <f t="shared" si="10"/>
        <v>0</v>
      </c>
      <c r="L93">
        <f t="shared" si="11"/>
        <v>-0.20511617344612137</v>
      </c>
      <c r="M93" t="b">
        <f t="shared" si="12"/>
        <v>0</v>
      </c>
      <c r="N93" s="24">
        <f t="shared" si="13"/>
        <v>609320.69999999995</v>
      </c>
      <c r="O93" t="str">
        <f t="shared" si="14"/>
        <v>ASALARIADO</v>
      </c>
      <c r="P93">
        <f t="shared" si="15"/>
        <v>39</v>
      </c>
      <c r="Q93"/>
    </row>
    <row r="94" spans="1:17" x14ac:dyDescent="0.25">
      <c r="A94">
        <v>93</v>
      </c>
      <c r="B94" t="s">
        <v>9</v>
      </c>
      <c r="C94" s="23">
        <v>982902.8</v>
      </c>
      <c r="D94" t="s">
        <v>10</v>
      </c>
      <c r="E94" t="s">
        <v>11</v>
      </c>
      <c r="F94" t="s">
        <v>12</v>
      </c>
      <c r="G94" t="s">
        <v>13</v>
      </c>
      <c r="H94" t="s">
        <v>13</v>
      </c>
      <c r="I94">
        <v>49</v>
      </c>
      <c r="J94">
        <f t="shared" si="9"/>
        <v>0.40119301785908285</v>
      </c>
      <c r="K94" t="b">
        <f t="shared" si="10"/>
        <v>0</v>
      </c>
      <c r="L94">
        <f t="shared" si="11"/>
        <v>0.50063712732525367</v>
      </c>
      <c r="M94" t="b">
        <f t="shared" si="12"/>
        <v>0</v>
      </c>
      <c r="N94" s="24">
        <f t="shared" si="13"/>
        <v>982902.8</v>
      </c>
      <c r="O94" t="str">
        <f t="shared" si="14"/>
        <v>ASALARIADO</v>
      </c>
      <c r="P94">
        <f t="shared" si="15"/>
        <v>49</v>
      </c>
      <c r="Q94"/>
    </row>
    <row r="95" spans="1:17" x14ac:dyDescent="0.25">
      <c r="A95">
        <v>94</v>
      </c>
      <c r="B95" t="s">
        <v>15</v>
      </c>
      <c r="C95" s="23">
        <v>800002</v>
      </c>
      <c r="D95" t="s">
        <v>10</v>
      </c>
      <c r="E95" t="s">
        <v>16</v>
      </c>
      <c r="F95" t="s">
        <v>12</v>
      </c>
      <c r="G95" t="s">
        <v>13</v>
      </c>
      <c r="H95" t="s">
        <v>13</v>
      </c>
      <c r="I95">
        <v>30</v>
      </c>
      <c r="J95">
        <f t="shared" si="9"/>
        <v>0.1756686594764785</v>
      </c>
      <c r="K95" t="b">
        <f t="shared" si="10"/>
        <v>0</v>
      </c>
      <c r="L95">
        <f t="shared" si="11"/>
        <v>-0.84029414414035897</v>
      </c>
      <c r="M95" t="b">
        <f t="shared" si="12"/>
        <v>0</v>
      </c>
      <c r="N95" s="24">
        <f t="shared" si="13"/>
        <v>800002</v>
      </c>
      <c r="O95" t="str">
        <f t="shared" si="14"/>
        <v>ASALARIADO</v>
      </c>
      <c r="P95">
        <f t="shared" si="15"/>
        <v>30</v>
      </c>
      <c r="Q95"/>
    </row>
    <row r="96" spans="1:17" x14ac:dyDescent="0.25">
      <c r="A96">
        <v>95</v>
      </c>
      <c r="B96" t="s">
        <v>9</v>
      </c>
      <c r="C96" s="23">
        <v>938875</v>
      </c>
      <c r="D96" t="s">
        <v>10</v>
      </c>
      <c r="E96" t="s">
        <v>16</v>
      </c>
      <c r="F96" t="s">
        <v>12</v>
      </c>
      <c r="G96" t="s">
        <v>13</v>
      </c>
      <c r="H96" t="s">
        <v>13</v>
      </c>
      <c r="I96">
        <v>28</v>
      </c>
      <c r="J96">
        <f t="shared" si="9"/>
        <v>0.34690489366281013</v>
      </c>
      <c r="K96" t="b">
        <f t="shared" si="10"/>
        <v>0</v>
      </c>
      <c r="L96">
        <f t="shared" si="11"/>
        <v>-0.98144480429463388</v>
      </c>
      <c r="M96" t="b">
        <f t="shared" si="12"/>
        <v>0</v>
      </c>
      <c r="N96" s="24">
        <f t="shared" si="13"/>
        <v>938875</v>
      </c>
      <c r="O96" t="str">
        <f t="shared" si="14"/>
        <v>ASALARIADO</v>
      </c>
      <c r="P96">
        <f t="shared" si="15"/>
        <v>28</v>
      </c>
      <c r="Q96"/>
    </row>
    <row r="97" spans="1:17" x14ac:dyDescent="0.25">
      <c r="A97">
        <v>96</v>
      </c>
      <c r="B97" t="s">
        <v>15</v>
      </c>
      <c r="C97" s="23">
        <v>412625.63</v>
      </c>
      <c r="D97" t="s">
        <v>10</v>
      </c>
      <c r="E97" t="s">
        <v>16</v>
      </c>
      <c r="F97" t="s">
        <v>12</v>
      </c>
      <c r="G97" t="s">
        <v>13</v>
      </c>
      <c r="H97" t="s">
        <v>13</v>
      </c>
      <c r="I97">
        <v>26</v>
      </c>
      <c r="J97">
        <f t="shared" si="9"/>
        <v>-0.30198265367705779</v>
      </c>
      <c r="K97" t="b">
        <f t="shared" si="10"/>
        <v>0</v>
      </c>
      <c r="L97">
        <f t="shared" si="11"/>
        <v>-1.1225954644489089</v>
      </c>
      <c r="M97" t="b">
        <f t="shared" si="12"/>
        <v>0</v>
      </c>
      <c r="N97" s="24">
        <f t="shared" si="13"/>
        <v>412625.63</v>
      </c>
      <c r="O97" t="str">
        <f t="shared" si="14"/>
        <v>ASALARIADO</v>
      </c>
      <c r="P97">
        <f t="shared" si="15"/>
        <v>26</v>
      </c>
      <c r="Q97"/>
    </row>
    <row r="98" spans="1:17" x14ac:dyDescent="0.25">
      <c r="A98">
        <v>97</v>
      </c>
      <c r="B98" t="s">
        <v>9</v>
      </c>
      <c r="C98" s="23">
        <v>234334</v>
      </c>
      <c r="D98" t="s">
        <v>10</v>
      </c>
      <c r="E98" t="s">
        <v>16</v>
      </c>
      <c r="F98" t="s">
        <v>12</v>
      </c>
      <c r="G98" t="s">
        <v>13</v>
      </c>
      <c r="H98" t="s">
        <v>13</v>
      </c>
      <c r="I98">
        <v>21</v>
      </c>
      <c r="J98">
        <f t="shared" si="9"/>
        <v>-0.5218237121127709</v>
      </c>
      <c r="K98" t="b">
        <f t="shared" si="10"/>
        <v>0</v>
      </c>
      <c r="L98">
        <f t="shared" si="11"/>
        <v>-1.4754721148345964</v>
      </c>
      <c r="M98" t="b">
        <f t="shared" si="12"/>
        <v>0</v>
      </c>
      <c r="N98" s="24">
        <f t="shared" si="13"/>
        <v>234334</v>
      </c>
      <c r="O98" t="str">
        <f t="shared" si="14"/>
        <v>ASALARIADO</v>
      </c>
      <c r="P98">
        <f t="shared" si="15"/>
        <v>21</v>
      </c>
      <c r="Q98"/>
    </row>
    <row r="99" spans="1:17" x14ac:dyDescent="0.25">
      <c r="A99">
        <v>98</v>
      </c>
      <c r="B99" t="s">
        <v>15</v>
      </c>
      <c r="C99" s="23">
        <v>675720</v>
      </c>
      <c r="D99" t="s">
        <v>10</v>
      </c>
      <c r="E99" t="s">
        <v>11</v>
      </c>
      <c r="F99" t="s">
        <v>12</v>
      </c>
      <c r="G99" t="s">
        <v>13</v>
      </c>
      <c r="H99" t="s">
        <v>13</v>
      </c>
      <c r="I99">
        <v>36</v>
      </c>
      <c r="J99">
        <f t="shared" si="9"/>
        <v>2.2423740326278908E-2</v>
      </c>
      <c r="K99" t="b">
        <f t="shared" si="10"/>
        <v>0</v>
      </c>
      <c r="L99">
        <f t="shared" si="11"/>
        <v>-0.41684216367753391</v>
      </c>
      <c r="M99" t="b">
        <f t="shared" si="12"/>
        <v>0</v>
      </c>
      <c r="N99" s="24">
        <f t="shared" si="13"/>
        <v>675720</v>
      </c>
      <c r="O99" t="str">
        <f t="shared" si="14"/>
        <v>ASALARIADO</v>
      </c>
      <c r="P99">
        <f t="shared" si="15"/>
        <v>36</v>
      </c>
      <c r="Q99"/>
    </row>
    <row r="100" spans="1:17" x14ac:dyDescent="0.25">
      <c r="A100">
        <v>99</v>
      </c>
      <c r="B100" t="s">
        <v>15</v>
      </c>
      <c r="C100" s="23">
        <v>283745.98</v>
      </c>
      <c r="D100" t="s">
        <v>10</v>
      </c>
      <c r="E100" t="s">
        <v>16</v>
      </c>
      <c r="F100" t="s">
        <v>12</v>
      </c>
      <c r="G100" t="s">
        <v>13</v>
      </c>
      <c r="H100" t="s">
        <v>13</v>
      </c>
      <c r="I100">
        <v>22</v>
      </c>
      <c r="J100">
        <f t="shared" si="9"/>
        <v>-0.46089666813092905</v>
      </c>
      <c r="K100" t="b">
        <f t="shared" si="10"/>
        <v>0</v>
      </c>
      <c r="L100">
        <f t="shared" si="11"/>
        <v>-1.4048967847574589</v>
      </c>
      <c r="M100" t="b">
        <f t="shared" si="12"/>
        <v>0</v>
      </c>
      <c r="N100" s="24">
        <f t="shared" si="13"/>
        <v>283745.98</v>
      </c>
      <c r="O100" t="str">
        <f t="shared" si="14"/>
        <v>ASALARIADO</v>
      </c>
      <c r="P100">
        <f t="shared" si="15"/>
        <v>22</v>
      </c>
      <c r="Q100"/>
    </row>
    <row r="101" spans="1:17" x14ac:dyDescent="0.25">
      <c r="A101">
        <v>100</v>
      </c>
      <c r="B101" t="s">
        <v>15</v>
      </c>
      <c r="C101" s="23">
        <v>3729038.4</v>
      </c>
      <c r="D101" t="s">
        <v>10</v>
      </c>
      <c r="E101" t="s">
        <v>11</v>
      </c>
      <c r="F101" t="s">
        <v>12</v>
      </c>
      <c r="G101" t="s">
        <v>13</v>
      </c>
      <c r="H101" t="s">
        <v>13</v>
      </c>
      <c r="I101">
        <v>50</v>
      </c>
      <c r="J101">
        <f t="shared" si="9"/>
        <v>3.7872934024480402</v>
      </c>
      <c r="K101" t="b">
        <f t="shared" si="10"/>
        <v>1</v>
      </c>
      <c r="L101">
        <f t="shared" si="11"/>
        <v>0.57121245740239113</v>
      </c>
      <c r="M101" t="b">
        <f t="shared" si="12"/>
        <v>0</v>
      </c>
      <c r="N101" s="24">
        <f t="shared" si="13"/>
        <v>3729038.4</v>
      </c>
      <c r="O101" t="str">
        <f t="shared" si="14"/>
        <v>ASALARIADO</v>
      </c>
      <c r="P101">
        <f t="shared" si="15"/>
        <v>50</v>
      </c>
      <c r="Q101"/>
    </row>
    <row r="102" spans="1:17" x14ac:dyDescent="0.25">
      <c r="A102">
        <v>101</v>
      </c>
      <c r="B102" t="s">
        <v>15</v>
      </c>
      <c r="C102" s="23">
        <v>300000</v>
      </c>
      <c r="D102" t="s">
        <v>10</v>
      </c>
      <c r="E102" t="s">
        <v>16</v>
      </c>
      <c r="F102" t="s">
        <v>12</v>
      </c>
      <c r="G102" t="s">
        <v>13</v>
      </c>
      <c r="H102" t="s">
        <v>13</v>
      </c>
      <c r="I102">
        <v>33</v>
      </c>
      <c r="J102">
        <f t="shared" si="9"/>
        <v>-0.44085477967752684</v>
      </c>
      <c r="K102" t="b">
        <f t="shared" si="10"/>
        <v>0</v>
      </c>
      <c r="L102">
        <f t="shared" si="11"/>
        <v>-0.62856815390894638</v>
      </c>
      <c r="M102" t="b">
        <f t="shared" si="12"/>
        <v>0</v>
      </c>
      <c r="N102" s="24">
        <f t="shared" si="13"/>
        <v>300000</v>
      </c>
      <c r="O102" t="str">
        <f t="shared" si="14"/>
        <v>ASALARIADO</v>
      </c>
      <c r="P102">
        <f t="shared" si="15"/>
        <v>33</v>
      </c>
      <c r="Q102"/>
    </row>
    <row r="103" spans="1:17" x14ac:dyDescent="0.25">
      <c r="A103">
        <v>102</v>
      </c>
      <c r="B103" t="s">
        <v>15</v>
      </c>
      <c r="C103" s="23">
        <v>377900</v>
      </c>
      <c r="D103" t="s">
        <v>10</v>
      </c>
      <c r="E103" t="s">
        <v>16</v>
      </c>
      <c r="F103" t="s">
        <v>12</v>
      </c>
      <c r="G103" t="s">
        <v>13</v>
      </c>
      <c r="H103" t="s">
        <v>13</v>
      </c>
      <c r="I103">
        <v>57</v>
      </c>
      <c r="J103">
        <f t="shared" si="9"/>
        <v>-0.34480081207320323</v>
      </c>
      <c r="K103" t="b">
        <f t="shared" si="10"/>
        <v>0</v>
      </c>
      <c r="L103">
        <f t="shared" si="11"/>
        <v>1.0652397679423538</v>
      </c>
      <c r="M103" t="b">
        <f t="shared" si="12"/>
        <v>0</v>
      </c>
      <c r="N103" s="24">
        <f t="shared" si="13"/>
        <v>377900</v>
      </c>
      <c r="O103" t="str">
        <f t="shared" si="14"/>
        <v>ASALARIADO</v>
      </c>
      <c r="P103">
        <f t="shared" si="15"/>
        <v>57</v>
      </c>
      <c r="Q103"/>
    </row>
    <row r="104" spans="1:17" x14ac:dyDescent="0.25">
      <c r="A104">
        <v>103</v>
      </c>
      <c r="B104" t="s">
        <v>9</v>
      </c>
      <c r="C104" s="23">
        <v>300018</v>
      </c>
      <c r="D104" t="s">
        <v>17</v>
      </c>
      <c r="E104" t="s">
        <v>16</v>
      </c>
      <c r="F104" t="s">
        <v>12</v>
      </c>
      <c r="G104" t="s">
        <v>13</v>
      </c>
      <c r="H104" t="s">
        <v>13</v>
      </c>
      <c r="I104">
        <v>63</v>
      </c>
      <c r="J104">
        <f t="shared" si="9"/>
        <v>-0.44083258492249633</v>
      </c>
      <c r="K104" t="b">
        <f t="shared" si="10"/>
        <v>0</v>
      </c>
      <c r="L104">
        <f t="shared" si="11"/>
        <v>1.4886917484051787</v>
      </c>
      <c r="M104" t="b">
        <f t="shared" si="12"/>
        <v>0</v>
      </c>
      <c r="N104" s="24">
        <f t="shared" si="13"/>
        <v>300018</v>
      </c>
      <c r="O104" t="str">
        <f t="shared" si="14"/>
        <v>ASEGURADO VOLUNTARIO</v>
      </c>
      <c r="P104">
        <f t="shared" si="15"/>
        <v>63</v>
      </c>
      <c r="Q104"/>
    </row>
    <row r="105" spans="1:17" x14ac:dyDescent="0.25">
      <c r="A105">
        <v>104</v>
      </c>
      <c r="B105" t="s">
        <v>15</v>
      </c>
      <c r="C105" s="23">
        <v>306643.32</v>
      </c>
      <c r="D105" t="s">
        <v>10</v>
      </c>
      <c r="E105" t="s">
        <v>16</v>
      </c>
      <c r="F105" t="s">
        <v>12</v>
      </c>
      <c r="G105" t="s">
        <v>13</v>
      </c>
      <c r="H105" t="s">
        <v>13</v>
      </c>
      <c r="I105">
        <v>30</v>
      </c>
      <c r="J105">
        <f t="shared" si="9"/>
        <v>-0.43266328745589455</v>
      </c>
      <c r="K105" t="b">
        <f t="shared" si="10"/>
        <v>0</v>
      </c>
      <c r="L105">
        <f t="shared" si="11"/>
        <v>-0.84029414414035897</v>
      </c>
      <c r="M105" t="b">
        <f t="shared" si="12"/>
        <v>0</v>
      </c>
      <c r="N105" s="24">
        <f t="shared" si="13"/>
        <v>306643.32</v>
      </c>
      <c r="O105" t="str">
        <f t="shared" si="14"/>
        <v>ASALARIADO</v>
      </c>
      <c r="P105">
        <f t="shared" si="15"/>
        <v>30</v>
      </c>
      <c r="Q105"/>
    </row>
    <row r="106" spans="1:17" x14ac:dyDescent="0.25">
      <c r="A106">
        <v>105</v>
      </c>
      <c r="B106" t="s">
        <v>9</v>
      </c>
      <c r="C106" s="23">
        <v>462759</v>
      </c>
      <c r="D106" t="s">
        <v>10</v>
      </c>
      <c r="E106" t="s">
        <v>16</v>
      </c>
      <c r="F106" t="s">
        <v>12</v>
      </c>
      <c r="G106" t="s">
        <v>13</v>
      </c>
      <c r="H106" t="s">
        <v>13</v>
      </c>
      <c r="I106">
        <v>35</v>
      </c>
      <c r="J106">
        <f t="shared" si="9"/>
        <v>-0.24016610556568979</v>
      </c>
      <c r="K106" t="b">
        <f t="shared" si="10"/>
        <v>0</v>
      </c>
      <c r="L106">
        <f t="shared" si="11"/>
        <v>-0.48741749375467142</v>
      </c>
      <c r="M106" t="b">
        <f t="shared" si="12"/>
        <v>0</v>
      </c>
      <c r="N106" s="24">
        <f t="shared" si="13"/>
        <v>462759</v>
      </c>
      <c r="O106" t="str">
        <f t="shared" si="14"/>
        <v>ASALARIADO</v>
      </c>
      <c r="P106">
        <f t="shared" si="15"/>
        <v>35</v>
      </c>
      <c r="Q106"/>
    </row>
    <row r="107" spans="1:17" x14ac:dyDescent="0.25">
      <c r="A107">
        <v>106</v>
      </c>
      <c r="B107" t="s">
        <v>15</v>
      </c>
      <c r="C107" s="23">
        <v>1411236</v>
      </c>
      <c r="D107" t="s">
        <v>10</v>
      </c>
      <c r="E107" t="s">
        <v>11</v>
      </c>
      <c r="F107" t="s">
        <v>12</v>
      </c>
      <c r="G107" t="s">
        <v>13</v>
      </c>
      <c r="H107" t="s">
        <v>13</v>
      </c>
      <c r="I107">
        <v>30</v>
      </c>
      <c r="J107">
        <f t="shared" si="9"/>
        <v>0.92934582038355351</v>
      </c>
      <c r="K107" t="b">
        <f t="shared" si="10"/>
        <v>0</v>
      </c>
      <c r="L107">
        <f t="shared" si="11"/>
        <v>-0.84029414414035897</v>
      </c>
      <c r="M107" t="b">
        <f t="shared" si="12"/>
        <v>0</v>
      </c>
      <c r="N107" s="24">
        <f t="shared" si="13"/>
        <v>1411236</v>
      </c>
      <c r="O107" t="str">
        <f t="shared" si="14"/>
        <v>ASALARIADO</v>
      </c>
      <c r="P107">
        <f t="shared" si="15"/>
        <v>30</v>
      </c>
      <c r="Q107"/>
    </row>
    <row r="108" spans="1:17" x14ac:dyDescent="0.25">
      <c r="A108">
        <v>107</v>
      </c>
      <c r="B108" t="s">
        <v>9</v>
      </c>
      <c r="C108" s="23">
        <v>310124</v>
      </c>
      <c r="D108" t="s">
        <v>17</v>
      </c>
      <c r="E108" t="s">
        <v>16</v>
      </c>
      <c r="F108" t="s">
        <v>12</v>
      </c>
      <c r="G108" t="s">
        <v>13</v>
      </c>
      <c r="H108" t="s">
        <v>13</v>
      </c>
      <c r="I108">
        <v>51</v>
      </c>
      <c r="J108">
        <f t="shared" si="9"/>
        <v>-0.42837146301480322</v>
      </c>
      <c r="K108" t="b">
        <f t="shared" si="10"/>
        <v>0</v>
      </c>
      <c r="L108">
        <f t="shared" si="11"/>
        <v>0.64178778747952869</v>
      </c>
      <c r="M108" t="b">
        <f t="shared" si="12"/>
        <v>0</v>
      </c>
      <c r="N108" s="24">
        <f t="shared" si="13"/>
        <v>310124</v>
      </c>
      <c r="O108" t="str">
        <f t="shared" si="14"/>
        <v>ASEGURADO VOLUNTARIO</v>
      </c>
      <c r="P108">
        <f t="shared" si="15"/>
        <v>51</v>
      </c>
      <c r="Q108"/>
    </row>
    <row r="109" spans="1:17" x14ac:dyDescent="0.25">
      <c r="A109">
        <v>108</v>
      </c>
      <c r="B109" t="s">
        <v>9</v>
      </c>
      <c r="C109" s="23">
        <v>505145</v>
      </c>
      <c r="D109" t="s">
        <v>18</v>
      </c>
      <c r="E109" t="s">
        <v>16</v>
      </c>
      <c r="F109" t="s">
        <v>12</v>
      </c>
      <c r="G109" t="s">
        <v>12</v>
      </c>
      <c r="H109" t="s">
        <v>12</v>
      </c>
      <c r="I109">
        <v>30</v>
      </c>
      <c r="J109">
        <f t="shared" si="9"/>
        <v>-0.18790238963659017</v>
      </c>
      <c r="K109" t="b">
        <f t="shared" si="10"/>
        <v>0</v>
      </c>
      <c r="L109">
        <f t="shared" si="11"/>
        <v>-0.84029414414035897</v>
      </c>
      <c r="M109" t="b">
        <f t="shared" si="12"/>
        <v>0</v>
      </c>
      <c r="N109" s="24">
        <f t="shared" si="13"/>
        <v>505145</v>
      </c>
      <c r="O109" t="str">
        <f t="shared" si="14"/>
        <v>TRABAJADOR INDEPENDIENTE</v>
      </c>
      <c r="P109">
        <f t="shared" si="15"/>
        <v>30</v>
      </c>
      <c r="Q109"/>
    </row>
    <row r="110" spans="1:17" x14ac:dyDescent="0.25">
      <c r="A110">
        <v>109</v>
      </c>
      <c r="B110" t="s">
        <v>9</v>
      </c>
      <c r="C110" s="23">
        <v>386161</v>
      </c>
      <c r="D110" t="s">
        <v>18</v>
      </c>
      <c r="E110" t="s">
        <v>16</v>
      </c>
      <c r="F110" t="s">
        <v>12</v>
      </c>
      <c r="G110" t="s">
        <v>13</v>
      </c>
      <c r="H110" t="s">
        <v>12</v>
      </c>
      <c r="I110">
        <v>44</v>
      </c>
      <c r="J110">
        <f t="shared" si="9"/>
        <v>-0.33461465255613881</v>
      </c>
      <c r="K110" t="b">
        <f t="shared" si="10"/>
        <v>0</v>
      </c>
      <c r="L110">
        <f t="shared" si="11"/>
        <v>0.14776047693956615</v>
      </c>
      <c r="M110" t="b">
        <f t="shared" si="12"/>
        <v>0</v>
      </c>
      <c r="N110" s="24">
        <f t="shared" si="13"/>
        <v>386161</v>
      </c>
      <c r="O110" t="str">
        <f t="shared" si="14"/>
        <v>TRABAJADOR INDEPENDIENTE</v>
      </c>
      <c r="P110">
        <f t="shared" si="15"/>
        <v>44</v>
      </c>
      <c r="Q110"/>
    </row>
    <row r="111" spans="1:17" x14ac:dyDescent="0.25">
      <c r="A111">
        <v>110</v>
      </c>
      <c r="B111" t="s">
        <v>15</v>
      </c>
      <c r="C111" s="23">
        <v>297973.5</v>
      </c>
      <c r="D111" t="s">
        <v>10</v>
      </c>
      <c r="E111" t="s">
        <v>11</v>
      </c>
      <c r="F111" t="s">
        <v>12</v>
      </c>
      <c r="G111" t="s">
        <v>13</v>
      </c>
      <c r="H111" t="s">
        <v>13</v>
      </c>
      <c r="I111">
        <v>43</v>
      </c>
      <c r="J111">
        <f t="shared" si="9"/>
        <v>-0.44335353918138004</v>
      </c>
      <c r="K111" t="b">
        <f t="shared" si="10"/>
        <v>0</v>
      </c>
      <c r="L111">
        <f t="shared" si="11"/>
        <v>7.7185146862428639E-2</v>
      </c>
      <c r="M111" t="b">
        <f t="shared" si="12"/>
        <v>0</v>
      </c>
      <c r="N111" s="24">
        <f t="shared" si="13"/>
        <v>297973.5</v>
      </c>
      <c r="O111" t="str">
        <f t="shared" si="14"/>
        <v>ASALARIADO</v>
      </c>
      <c r="P111">
        <f t="shared" si="15"/>
        <v>43</v>
      </c>
      <c r="Q111"/>
    </row>
    <row r="112" spans="1:17" x14ac:dyDescent="0.25">
      <c r="A112">
        <v>111</v>
      </c>
      <c r="B112" t="s">
        <v>15</v>
      </c>
      <c r="C112" s="23">
        <v>338049.9</v>
      </c>
      <c r="D112" t="s">
        <v>10</v>
      </c>
      <c r="E112" t="s">
        <v>16</v>
      </c>
      <c r="F112" t="s">
        <v>12</v>
      </c>
      <c r="G112" t="s">
        <v>13</v>
      </c>
      <c r="H112" t="s">
        <v>13</v>
      </c>
      <c r="I112">
        <v>43</v>
      </c>
      <c r="J112">
        <f t="shared" si="9"/>
        <v>-0.39393765693108584</v>
      </c>
      <c r="K112" t="b">
        <f t="shared" si="10"/>
        <v>0</v>
      </c>
      <c r="L112">
        <f t="shared" si="11"/>
        <v>7.7185146862428639E-2</v>
      </c>
      <c r="M112" t="b">
        <f t="shared" si="12"/>
        <v>0</v>
      </c>
      <c r="N112" s="24">
        <f t="shared" si="13"/>
        <v>338049.9</v>
      </c>
      <c r="O112" t="str">
        <f t="shared" si="14"/>
        <v>ASALARIADO</v>
      </c>
      <c r="P112">
        <f t="shared" si="15"/>
        <v>43</v>
      </c>
      <c r="Q112"/>
    </row>
    <row r="113" spans="1:17" x14ac:dyDescent="0.25">
      <c r="A113">
        <v>112</v>
      </c>
      <c r="B113" t="s">
        <v>15</v>
      </c>
      <c r="C113" s="23">
        <v>298155</v>
      </c>
      <c r="D113" t="s">
        <v>17</v>
      </c>
      <c r="E113" t="s">
        <v>16</v>
      </c>
      <c r="F113" t="s">
        <v>12</v>
      </c>
      <c r="G113" t="s">
        <v>13</v>
      </c>
      <c r="H113" t="s">
        <v>13</v>
      </c>
      <c r="I113">
        <v>47</v>
      </c>
      <c r="J113">
        <f t="shared" si="9"/>
        <v>-0.44312974206815559</v>
      </c>
      <c r="K113" t="b">
        <f t="shared" si="10"/>
        <v>0</v>
      </c>
      <c r="L113">
        <f t="shared" si="11"/>
        <v>0.35948646717097865</v>
      </c>
      <c r="M113" t="b">
        <f t="shared" si="12"/>
        <v>0</v>
      </c>
      <c r="N113" s="24">
        <f t="shared" si="13"/>
        <v>298155</v>
      </c>
      <c r="O113" t="str">
        <f t="shared" si="14"/>
        <v>ASEGURADO VOLUNTARIO</v>
      </c>
      <c r="P113">
        <f t="shared" si="15"/>
        <v>47</v>
      </c>
      <c r="Q113"/>
    </row>
    <row r="114" spans="1:17" x14ac:dyDescent="0.25">
      <c r="A114">
        <v>113</v>
      </c>
      <c r="B114" t="s">
        <v>15</v>
      </c>
      <c r="C114" s="23">
        <v>278030.99</v>
      </c>
      <c r="D114" t="s">
        <v>19</v>
      </c>
      <c r="E114" t="s">
        <v>16</v>
      </c>
      <c r="F114" t="s">
        <v>12</v>
      </c>
      <c r="G114" t="s">
        <v>13</v>
      </c>
      <c r="H114" t="s">
        <v>13</v>
      </c>
      <c r="I114">
        <v>30</v>
      </c>
      <c r="J114">
        <f t="shared" si="9"/>
        <v>-0.46794349052270096</v>
      </c>
      <c r="K114" t="b">
        <f t="shared" si="10"/>
        <v>0</v>
      </c>
      <c r="L114">
        <f t="shared" si="11"/>
        <v>-0.84029414414035897</v>
      </c>
      <c r="M114" t="b">
        <f t="shared" si="12"/>
        <v>0</v>
      </c>
      <c r="N114" s="24">
        <f t="shared" si="13"/>
        <v>278030.99</v>
      </c>
      <c r="O114" t="str">
        <f t="shared" si="14"/>
        <v>CONVENIOS ESPECIALES DE TRABAJADORES INDEPENDIENTES</v>
      </c>
      <c r="P114">
        <f t="shared" si="15"/>
        <v>30</v>
      </c>
      <c r="Q114"/>
    </row>
    <row r="115" spans="1:17" x14ac:dyDescent="0.25">
      <c r="A115">
        <v>114</v>
      </c>
      <c r="B115" t="s">
        <v>15</v>
      </c>
      <c r="C115" s="23">
        <v>382026.4</v>
      </c>
      <c r="D115" t="s">
        <v>10</v>
      </c>
      <c r="E115" t="s">
        <v>16</v>
      </c>
      <c r="F115" t="s">
        <v>12</v>
      </c>
      <c r="G115" t="s">
        <v>13</v>
      </c>
      <c r="H115" t="s">
        <v>13</v>
      </c>
      <c r="I115">
        <v>44</v>
      </c>
      <c r="J115">
        <f t="shared" si="9"/>
        <v>-0.33971278778665021</v>
      </c>
      <c r="K115" t="b">
        <f t="shared" si="10"/>
        <v>0</v>
      </c>
      <c r="L115">
        <f t="shared" si="11"/>
        <v>0.14776047693956615</v>
      </c>
      <c r="M115" t="b">
        <f t="shared" si="12"/>
        <v>0</v>
      </c>
      <c r="N115" s="24">
        <f t="shared" si="13"/>
        <v>382026.4</v>
      </c>
      <c r="O115" t="str">
        <f t="shared" si="14"/>
        <v>ASALARIADO</v>
      </c>
      <c r="P115">
        <f t="shared" si="15"/>
        <v>44</v>
      </c>
      <c r="Q115"/>
    </row>
    <row r="116" spans="1:17" x14ac:dyDescent="0.25">
      <c r="A116">
        <v>115</v>
      </c>
      <c r="B116" t="s">
        <v>15</v>
      </c>
      <c r="C116" s="23">
        <v>239485.57</v>
      </c>
      <c r="D116" t="s">
        <v>10</v>
      </c>
      <c r="E116" t="s">
        <v>16</v>
      </c>
      <c r="F116" t="s">
        <v>12</v>
      </c>
      <c r="G116" t="s">
        <v>13</v>
      </c>
      <c r="H116" t="s">
        <v>13</v>
      </c>
      <c r="I116">
        <v>21</v>
      </c>
      <c r="J116">
        <f t="shared" si="9"/>
        <v>-0.51547161021429333</v>
      </c>
      <c r="K116" t="b">
        <f t="shared" si="10"/>
        <v>0</v>
      </c>
      <c r="L116">
        <f t="shared" si="11"/>
        <v>-1.4754721148345964</v>
      </c>
      <c r="M116" t="b">
        <f t="shared" si="12"/>
        <v>0</v>
      </c>
      <c r="N116" s="24">
        <f t="shared" si="13"/>
        <v>239485.57</v>
      </c>
      <c r="O116" t="str">
        <f t="shared" si="14"/>
        <v>ASALARIADO</v>
      </c>
      <c r="P116">
        <f t="shared" si="15"/>
        <v>21</v>
      </c>
      <c r="Q116"/>
    </row>
    <row r="117" spans="1:17" x14ac:dyDescent="0.25">
      <c r="A117">
        <v>116</v>
      </c>
      <c r="B117" t="s">
        <v>9</v>
      </c>
      <c r="C117" s="23">
        <v>672873.47</v>
      </c>
      <c r="D117" t="s">
        <v>10</v>
      </c>
      <c r="E117" t="s">
        <v>16</v>
      </c>
      <c r="F117" t="s">
        <v>12</v>
      </c>
      <c r="G117" t="s">
        <v>12</v>
      </c>
      <c r="H117" t="s">
        <v>13</v>
      </c>
      <c r="I117">
        <v>32</v>
      </c>
      <c r="J117">
        <f t="shared" si="9"/>
        <v>1.8913849435332336E-2</v>
      </c>
      <c r="K117" t="b">
        <f t="shared" si="10"/>
        <v>0</v>
      </c>
      <c r="L117">
        <f t="shared" si="11"/>
        <v>-0.69914348398608395</v>
      </c>
      <c r="M117" t="b">
        <f t="shared" si="12"/>
        <v>0</v>
      </c>
      <c r="N117" s="24">
        <f t="shared" si="13"/>
        <v>672873.47</v>
      </c>
      <c r="O117" t="str">
        <f t="shared" si="14"/>
        <v>ASALARIADO</v>
      </c>
      <c r="P117">
        <f t="shared" si="15"/>
        <v>32</v>
      </c>
      <c r="Q117"/>
    </row>
    <row r="118" spans="1:17" x14ac:dyDescent="0.25">
      <c r="A118">
        <v>117</v>
      </c>
      <c r="B118" t="s">
        <v>15</v>
      </c>
      <c r="C118" s="23">
        <v>995442</v>
      </c>
      <c r="D118" t="s">
        <v>10</v>
      </c>
      <c r="E118" t="s">
        <v>16</v>
      </c>
      <c r="F118" t="s">
        <v>12</v>
      </c>
      <c r="G118" t="s">
        <v>12</v>
      </c>
      <c r="H118" t="s">
        <v>12</v>
      </c>
      <c r="I118">
        <v>52</v>
      </c>
      <c r="J118">
        <f t="shared" si="9"/>
        <v>0.41665437743012429</v>
      </c>
      <c r="K118" t="b">
        <f t="shared" si="10"/>
        <v>0</v>
      </c>
      <c r="L118">
        <f t="shared" si="11"/>
        <v>0.71236311755666615</v>
      </c>
      <c r="M118" t="b">
        <f t="shared" si="12"/>
        <v>0</v>
      </c>
      <c r="N118" s="24">
        <f t="shared" si="13"/>
        <v>995442</v>
      </c>
      <c r="O118" t="str">
        <f t="shared" si="14"/>
        <v>ASALARIADO</v>
      </c>
      <c r="P118">
        <f t="shared" si="15"/>
        <v>52</v>
      </c>
      <c r="Q118"/>
    </row>
    <row r="119" spans="1:17" x14ac:dyDescent="0.25">
      <c r="A119">
        <v>118</v>
      </c>
      <c r="B119" t="s">
        <v>9</v>
      </c>
      <c r="C119" s="23">
        <v>659864.57999999996</v>
      </c>
      <c r="D119" t="s">
        <v>10</v>
      </c>
      <c r="E119" t="s">
        <v>16</v>
      </c>
      <c r="F119" t="s">
        <v>12</v>
      </c>
      <c r="G119" t="s">
        <v>13</v>
      </c>
      <c r="H119" t="s">
        <v>13</v>
      </c>
      <c r="I119">
        <v>27</v>
      </c>
      <c r="J119">
        <f t="shared" si="9"/>
        <v>2.8733423926081934E-3</v>
      </c>
      <c r="K119" t="b">
        <f t="shared" si="10"/>
        <v>0</v>
      </c>
      <c r="L119">
        <f t="shared" si="11"/>
        <v>-1.0520201343717714</v>
      </c>
      <c r="M119" t="b">
        <f t="shared" si="12"/>
        <v>0</v>
      </c>
      <c r="N119" s="24">
        <f t="shared" si="13"/>
        <v>659864.57999999996</v>
      </c>
      <c r="O119" t="str">
        <f t="shared" si="14"/>
        <v>ASALARIADO</v>
      </c>
      <c r="P119">
        <f t="shared" si="15"/>
        <v>27</v>
      </c>
      <c r="Q119"/>
    </row>
    <row r="120" spans="1:17" x14ac:dyDescent="0.25">
      <c r="A120">
        <v>119</v>
      </c>
      <c r="B120" t="s">
        <v>9</v>
      </c>
      <c r="C120" s="23">
        <v>681758.7</v>
      </c>
      <c r="D120" t="s">
        <v>10</v>
      </c>
      <c r="E120" t="s">
        <v>16</v>
      </c>
      <c r="F120" t="s">
        <v>12</v>
      </c>
      <c r="G120" t="s">
        <v>13</v>
      </c>
      <c r="H120" t="s">
        <v>13</v>
      </c>
      <c r="I120">
        <v>30</v>
      </c>
      <c r="J120">
        <f t="shared" si="9"/>
        <v>2.9869710726435836E-2</v>
      </c>
      <c r="K120" t="b">
        <f t="shared" si="10"/>
        <v>0</v>
      </c>
      <c r="L120">
        <f t="shared" si="11"/>
        <v>-0.84029414414035897</v>
      </c>
      <c r="M120" t="b">
        <f t="shared" si="12"/>
        <v>0</v>
      </c>
      <c r="N120" s="24">
        <f t="shared" si="13"/>
        <v>681758.7</v>
      </c>
      <c r="O120" t="str">
        <f t="shared" si="14"/>
        <v>ASALARIADO</v>
      </c>
      <c r="P120">
        <f t="shared" si="15"/>
        <v>30</v>
      </c>
      <c r="Q120"/>
    </row>
    <row r="121" spans="1:17" x14ac:dyDescent="0.25">
      <c r="A121">
        <v>120</v>
      </c>
      <c r="B121" t="s">
        <v>15</v>
      </c>
      <c r="C121" s="23">
        <v>297046</v>
      </c>
      <c r="D121" t="s">
        <v>17</v>
      </c>
      <c r="E121" t="s">
        <v>16</v>
      </c>
      <c r="F121" t="s">
        <v>12</v>
      </c>
      <c r="G121" t="s">
        <v>12</v>
      </c>
      <c r="H121" t="s">
        <v>12</v>
      </c>
      <c r="I121">
        <v>37</v>
      </c>
      <c r="J121">
        <f t="shared" si="9"/>
        <v>-0.44449718558642509</v>
      </c>
      <c r="K121" t="b">
        <f t="shared" si="10"/>
        <v>0</v>
      </c>
      <c r="L121">
        <f t="shared" si="11"/>
        <v>-0.3462668336003964</v>
      </c>
      <c r="M121" t="b">
        <f t="shared" si="12"/>
        <v>0</v>
      </c>
      <c r="N121" s="24">
        <f t="shared" si="13"/>
        <v>297046</v>
      </c>
      <c r="O121" t="str">
        <f t="shared" si="14"/>
        <v>ASEGURADO VOLUNTARIO</v>
      </c>
      <c r="P121">
        <f t="shared" si="15"/>
        <v>37</v>
      </c>
      <c r="Q121"/>
    </row>
    <row r="122" spans="1:17" x14ac:dyDescent="0.25">
      <c r="A122">
        <v>121</v>
      </c>
      <c r="B122" t="s">
        <v>15</v>
      </c>
      <c r="C122" s="23">
        <v>149929.63</v>
      </c>
      <c r="D122" t="s">
        <v>10</v>
      </c>
      <c r="E122" t="s">
        <v>16</v>
      </c>
      <c r="F122" t="s">
        <v>12</v>
      </c>
      <c r="G122" t="s">
        <v>12</v>
      </c>
      <c r="H122" t="s">
        <v>13</v>
      </c>
      <c r="I122">
        <v>28</v>
      </c>
      <c r="J122">
        <f t="shared" si="9"/>
        <v>-0.62589784076031063</v>
      </c>
      <c r="K122" t="b">
        <f t="shared" si="10"/>
        <v>0</v>
      </c>
      <c r="L122">
        <f t="shared" si="11"/>
        <v>-0.98144480429463388</v>
      </c>
      <c r="M122" t="b">
        <f t="shared" si="12"/>
        <v>0</v>
      </c>
      <c r="N122" s="24">
        <f t="shared" si="13"/>
        <v>149929.63</v>
      </c>
      <c r="O122" t="str">
        <f t="shared" si="14"/>
        <v>ASALARIADO</v>
      </c>
      <c r="P122">
        <f t="shared" si="15"/>
        <v>28</v>
      </c>
      <c r="Q122"/>
    </row>
    <row r="123" spans="1:17" x14ac:dyDescent="0.25">
      <c r="A123">
        <v>122</v>
      </c>
      <c r="B123" t="s">
        <v>15</v>
      </c>
      <c r="C123" s="23">
        <v>297514</v>
      </c>
      <c r="D123" t="s">
        <v>17</v>
      </c>
      <c r="E123" t="s">
        <v>16</v>
      </c>
      <c r="F123" t="s">
        <v>12</v>
      </c>
      <c r="G123" t="s">
        <v>13</v>
      </c>
      <c r="H123" t="s">
        <v>13</v>
      </c>
      <c r="I123">
        <v>45</v>
      </c>
      <c r="J123">
        <f t="shared" si="9"/>
        <v>-0.44392012195563146</v>
      </c>
      <c r="K123" t="b">
        <f t="shared" si="10"/>
        <v>0</v>
      </c>
      <c r="L123">
        <f t="shared" si="11"/>
        <v>0.21833580701670366</v>
      </c>
      <c r="M123" t="b">
        <f t="shared" si="12"/>
        <v>0</v>
      </c>
      <c r="N123" s="24">
        <f t="shared" si="13"/>
        <v>297514</v>
      </c>
      <c r="O123" t="str">
        <f t="shared" si="14"/>
        <v>ASEGURADO VOLUNTARIO</v>
      </c>
      <c r="P123">
        <f t="shared" si="15"/>
        <v>45</v>
      </c>
      <c r="Q123"/>
    </row>
    <row r="124" spans="1:17" x14ac:dyDescent="0.25">
      <c r="A124">
        <v>123</v>
      </c>
      <c r="B124" t="s">
        <v>15</v>
      </c>
      <c r="C124" s="23">
        <v>297062</v>
      </c>
      <c r="D124" t="s">
        <v>17</v>
      </c>
      <c r="E124" t="s">
        <v>16</v>
      </c>
      <c r="F124" t="s">
        <v>12</v>
      </c>
      <c r="G124" t="s">
        <v>13</v>
      </c>
      <c r="H124" t="s">
        <v>13</v>
      </c>
      <c r="I124">
        <v>40</v>
      </c>
      <c r="J124">
        <f t="shared" si="9"/>
        <v>-0.44447745691528684</v>
      </c>
      <c r="K124" t="b">
        <f t="shared" si="10"/>
        <v>0</v>
      </c>
      <c r="L124">
        <f t="shared" si="11"/>
        <v>-0.13454084336898386</v>
      </c>
      <c r="M124" t="b">
        <f t="shared" si="12"/>
        <v>0</v>
      </c>
      <c r="N124" s="24">
        <f t="shared" si="13"/>
        <v>297062</v>
      </c>
      <c r="O124" t="str">
        <f t="shared" si="14"/>
        <v>ASEGURADO VOLUNTARIO</v>
      </c>
      <c r="P124">
        <f t="shared" si="15"/>
        <v>40</v>
      </c>
      <c r="Q124"/>
    </row>
    <row r="125" spans="1:17" x14ac:dyDescent="0.25">
      <c r="A125">
        <v>124</v>
      </c>
      <c r="B125" t="s">
        <v>9</v>
      </c>
      <c r="C125" s="23">
        <v>1179097</v>
      </c>
      <c r="D125" t="s">
        <v>10</v>
      </c>
      <c r="E125" t="s">
        <v>16</v>
      </c>
      <c r="F125" t="s">
        <v>12</v>
      </c>
      <c r="G125" t="s">
        <v>13</v>
      </c>
      <c r="H125" t="s">
        <v>13</v>
      </c>
      <c r="I125">
        <v>41</v>
      </c>
      <c r="J125">
        <f t="shared" si="9"/>
        <v>0.64310869604850751</v>
      </c>
      <c r="K125" t="b">
        <f t="shared" si="10"/>
        <v>0</v>
      </c>
      <c r="L125">
        <f t="shared" si="11"/>
        <v>-6.3965513291846368E-2</v>
      </c>
      <c r="M125" t="b">
        <f t="shared" si="12"/>
        <v>0</v>
      </c>
      <c r="N125" s="24">
        <f t="shared" si="13"/>
        <v>1179097</v>
      </c>
      <c r="O125" t="str">
        <f t="shared" si="14"/>
        <v>ASALARIADO</v>
      </c>
      <c r="P125">
        <f t="shared" si="15"/>
        <v>41</v>
      </c>
      <c r="Q125"/>
    </row>
    <row r="126" spans="1:17" x14ac:dyDescent="0.25">
      <c r="A126">
        <v>125</v>
      </c>
      <c r="B126" t="s">
        <v>9</v>
      </c>
      <c r="C126" s="23">
        <v>300018</v>
      </c>
      <c r="D126" t="s">
        <v>17</v>
      </c>
      <c r="E126" t="s">
        <v>16</v>
      </c>
      <c r="F126" t="s">
        <v>12</v>
      </c>
      <c r="G126" t="s">
        <v>13</v>
      </c>
      <c r="H126" t="s">
        <v>13</v>
      </c>
      <c r="I126">
        <v>82</v>
      </c>
      <c r="J126">
        <f t="shared" si="9"/>
        <v>-0.44083258492249633</v>
      </c>
      <c r="K126" t="b">
        <f t="shared" si="10"/>
        <v>0</v>
      </c>
      <c r="L126">
        <f t="shared" si="11"/>
        <v>2.8296230198707915</v>
      </c>
      <c r="M126" t="b">
        <f t="shared" si="12"/>
        <v>1</v>
      </c>
      <c r="N126" s="24">
        <f t="shared" si="13"/>
        <v>300018</v>
      </c>
      <c r="O126" t="str">
        <f t="shared" si="14"/>
        <v>ASEGURADO VOLUNTARIO</v>
      </c>
      <c r="P126">
        <f t="shared" si="15"/>
        <v>82</v>
      </c>
      <c r="Q126"/>
    </row>
    <row r="127" spans="1:17" x14ac:dyDescent="0.25">
      <c r="A127">
        <v>126</v>
      </c>
      <c r="B127" t="s">
        <v>15</v>
      </c>
      <c r="C127" s="23">
        <v>366996.25</v>
      </c>
      <c r="D127" t="s">
        <v>10</v>
      </c>
      <c r="E127" t="s">
        <v>16</v>
      </c>
      <c r="F127" t="s">
        <v>12</v>
      </c>
      <c r="G127" t="s">
        <v>13</v>
      </c>
      <c r="H127" t="s">
        <v>13</v>
      </c>
      <c r="I127">
        <v>44</v>
      </c>
      <c r="J127">
        <f t="shared" si="9"/>
        <v>-0.35824559319342975</v>
      </c>
      <c r="K127" t="b">
        <f t="shared" si="10"/>
        <v>0</v>
      </c>
      <c r="L127">
        <f t="shared" si="11"/>
        <v>0.14776047693956615</v>
      </c>
      <c r="M127" t="b">
        <f t="shared" si="12"/>
        <v>0</v>
      </c>
      <c r="N127" s="24">
        <f t="shared" si="13"/>
        <v>366996.25</v>
      </c>
      <c r="O127" t="str">
        <f t="shared" si="14"/>
        <v>ASALARIADO</v>
      </c>
      <c r="P127">
        <f t="shared" si="15"/>
        <v>44</v>
      </c>
      <c r="Q127"/>
    </row>
    <row r="128" spans="1:17" x14ac:dyDescent="0.25">
      <c r="A128">
        <v>127</v>
      </c>
      <c r="B128" t="s">
        <v>15</v>
      </c>
      <c r="C128" s="23">
        <v>976712.18</v>
      </c>
      <c r="D128" t="s">
        <v>10</v>
      </c>
      <c r="E128" t="s">
        <v>16</v>
      </c>
      <c r="F128" t="s">
        <v>12</v>
      </c>
      <c r="G128" t="s">
        <v>13</v>
      </c>
      <c r="H128" t="s">
        <v>13</v>
      </c>
      <c r="I128">
        <v>32</v>
      </c>
      <c r="J128">
        <f t="shared" si="9"/>
        <v>0.39355972372646825</v>
      </c>
      <c r="K128" t="b">
        <f t="shared" si="10"/>
        <v>0</v>
      </c>
      <c r="L128">
        <f t="shared" si="11"/>
        <v>-0.69914348398608395</v>
      </c>
      <c r="M128" t="b">
        <f t="shared" si="12"/>
        <v>0</v>
      </c>
      <c r="N128" s="24">
        <f t="shared" si="13"/>
        <v>976712.18</v>
      </c>
      <c r="O128" t="str">
        <f t="shared" si="14"/>
        <v>ASALARIADO</v>
      </c>
      <c r="P128">
        <f t="shared" si="15"/>
        <v>32</v>
      </c>
      <c r="Q128"/>
    </row>
    <row r="129" spans="1:17" x14ac:dyDescent="0.25">
      <c r="A129">
        <v>128</v>
      </c>
      <c r="B129" t="s">
        <v>15</v>
      </c>
      <c r="C129" s="23">
        <v>212500</v>
      </c>
      <c r="D129" t="s">
        <v>10</v>
      </c>
      <c r="E129" t="s">
        <v>16</v>
      </c>
      <c r="F129" t="s">
        <v>12</v>
      </c>
      <c r="G129" t="s">
        <v>12</v>
      </c>
      <c r="H129" t="s">
        <v>13</v>
      </c>
      <c r="I129">
        <v>45</v>
      </c>
      <c r="J129">
        <f t="shared" si="9"/>
        <v>-0.54874594996479664</v>
      </c>
      <c r="K129" t="b">
        <f t="shared" si="10"/>
        <v>0</v>
      </c>
      <c r="L129">
        <f t="shared" si="11"/>
        <v>0.21833580701670366</v>
      </c>
      <c r="M129" t="b">
        <f t="shared" si="12"/>
        <v>0</v>
      </c>
      <c r="N129" s="24">
        <f t="shared" si="13"/>
        <v>212500</v>
      </c>
      <c r="O129" t="str">
        <f t="shared" si="14"/>
        <v>ASALARIADO</v>
      </c>
      <c r="P129">
        <f t="shared" si="15"/>
        <v>45</v>
      </c>
      <c r="Q129"/>
    </row>
    <row r="130" spans="1:17" x14ac:dyDescent="0.25">
      <c r="A130">
        <v>129</v>
      </c>
      <c r="B130" t="s">
        <v>9</v>
      </c>
      <c r="C130" s="23">
        <v>300018</v>
      </c>
      <c r="D130" t="s">
        <v>18</v>
      </c>
      <c r="E130" t="s">
        <v>16</v>
      </c>
      <c r="F130" t="s">
        <v>12</v>
      </c>
      <c r="G130" t="s">
        <v>13</v>
      </c>
      <c r="H130" t="s">
        <v>13</v>
      </c>
      <c r="I130">
        <v>58</v>
      </c>
      <c r="J130">
        <f t="shared" ref="J130:J193" si="16">(C130-$S$4)/STDEV($C$2:$C$5001)</f>
        <v>-0.44083258492249633</v>
      </c>
      <c r="K130" t="b">
        <f t="shared" ref="K130:K193" si="17">ABS(J130)&gt;1.96</f>
        <v>0</v>
      </c>
      <c r="L130">
        <f t="shared" ref="L130:L193" si="18">(I130-$S$5)/_xlfn.STDEV.S($I$2:$I$5001)</f>
        <v>1.1358150980194912</v>
      </c>
      <c r="M130" t="b">
        <f t="shared" ref="M130:M193" si="19">ABS(L130)&gt;1.96</f>
        <v>0</v>
      </c>
      <c r="N130" s="24">
        <f t="shared" ref="N130:N193" si="20">IF(ISBLANK(C130), $S$4, C130)</f>
        <v>300018</v>
      </c>
      <c r="O130" t="str">
        <f t="shared" ref="O130:O193" si="21">IF(D130="", "ASALARIADO", D130)</f>
        <v>TRABAJADOR INDEPENDIENTE</v>
      </c>
      <c r="P130">
        <f t="shared" ref="P130:P193" si="22">IF(ISBLANK(I130), $S$5, I130)</f>
        <v>58</v>
      </c>
      <c r="Q130"/>
    </row>
    <row r="131" spans="1:17" x14ac:dyDescent="0.25">
      <c r="A131">
        <v>130</v>
      </c>
      <c r="B131" t="s">
        <v>9</v>
      </c>
      <c r="C131" s="23">
        <v>489327</v>
      </c>
      <c r="D131" t="s">
        <v>10</v>
      </c>
      <c r="E131" t="s">
        <v>11</v>
      </c>
      <c r="F131" t="s">
        <v>12</v>
      </c>
      <c r="G131" t="s">
        <v>13</v>
      </c>
      <c r="H131" t="s">
        <v>13</v>
      </c>
      <c r="I131">
        <v>33</v>
      </c>
      <c r="J131">
        <f t="shared" si="16"/>
        <v>-0.20740664714063625</v>
      </c>
      <c r="K131" t="b">
        <f t="shared" si="17"/>
        <v>0</v>
      </c>
      <c r="L131">
        <f t="shared" si="18"/>
        <v>-0.62856815390894638</v>
      </c>
      <c r="M131" t="b">
        <f t="shared" si="19"/>
        <v>0</v>
      </c>
      <c r="N131" s="24">
        <f t="shared" si="20"/>
        <v>489327</v>
      </c>
      <c r="O131" t="str">
        <f t="shared" si="21"/>
        <v>ASALARIADO</v>
      </c>
      <c r="P131">
        <f t="shared" si="22"/>
        <v>33</v>
      </c>
      <c r="Q131"/>
    </row>
    <row r="132" spans="1:17" x14ac:dyDescent="0.25">
      <c r="A132">
        <v>131</v>
      </c>
      <c r="B132" t="s">
        <v>15</v>
      </c>
      <c r="C132" s="23">
        <v>299647</v>
      </c>
      <c r="D132" t="s">
        <v>17</v>
      </c>
      <c r="E132" t="s">
        <v>16</v>
      </c>
      <c r="F132" t="s">
        <v>12</v>
      </c>
      <c r="G132" t="s">
        <v>13</v>
      </c>
      <c r="H132" t="s">
        <v>13</v>
      </c>
      <c r="I132">
        <v>50</v>
      </c>
      <c r="J132">
        <f t="shared" si="16"/>
        <v>-0.44129004348451434</v>
      </c>
      <c r="K132" t="b">
        <f t="shared" si="17"/>
        <v>0</v>
      </c>
      <c r="L132">
        <f t="shared" si="18"/>
        <v>0.57121245740239113</v>
      </c>
      <c r="M132" t="b">
        <f t="shared" si="19"/>
        <v>0</v>
      </c>
      <c r="N132" s="24">
        <f t="shared" si="20"/>
        <v>299647</v>
      </c>
      <c r="O132" t="str">
        <f t="shared" si="21"/>
        <v>ASEGURADO VOLUNTARIO</v>
      </c>
      <c r="P132">
        <f t="shared" si="22"/>
        <v>50</v>
      </c>
      <c r="Q132"/>
    </row>
    <row r="133" spans="1:17" x14ac:dyDescent="0.25">
      <c r="A133">
        <v>132</v>
      </c>
      <c r="B133" t="s">
        <v>9</v>
      </c>
      <c r="C133" s="23">
        <v>1093666.56</v>
      </c>
      <c r="D133" t="s">
        <v>10</v>
      </c>
      <c r="E133" t="s">
        <v>16</v>
      </c>
      <c r="F133" t="s">
        <v>12</v>
      </c>
      <c r="G133" t="s">
        <v>13</v>
      </c>
      <c r="H133" t="s">
        <v>12</v>
      </c>
      <c r="I133">
        <v>55</v>
      </c>
      <c r="J133">
        <f t="shared" si="16"/>
        <v>0.53776938005129182</v>
      </c>
      <c r="K133" t="b">
        <f t="shared" si="17"/>
        <v>0</v>
      </c>
      <c r="L133">
        <f t="shared" si="18"/>
        <v>0.92408910778807873</v>
      </c>
      <c r="M133" t="b">
        <f t="shared" si="19"/>
        <v>0</v>
      </c>
      <c r="N133" s="24">
        <f t="shared" si="20"/>
        <v>1093666.56</v>
      </c>
      <c r="O133" t="str">
        <f t="shared" si="21"/>
        <v>ASALARIADO</v>
      </c>
      <c r="P133">
        <f t="shared" si="22"/>
        <v>55</v>
      </c>
      <c r="Q133"/>
    </row>
    <row r="134" spans="1:17" x14ac:dyDescent="0.25">
      <c r="A134">
        <v>133</v>
      </c>
      <c r="B134" t="s">
        <v>9</v>
      </c>
      <c r="C134" s="23">
        <v>677626.04</v>
      </c>
      <c r="D134" t="s">
        <v>10</v>
      </c>
      <c r="E134" t="s">
        <v>16</v>
      </c>
      <c r="F134" t="s">
        <v>12</v>
      </c>
      <c r="G134" t="s">
        <v>13</v>
      </c>
      <c r="H134" t="s">
        <v>13</v>
      </c>
      <c r="I134">
        <v>57</v>
      </c>
      <c r="J134">
        <f t="shared" si="16"/>
        <v>2.4773967597300071E-2</v>
      </c>
      <c r="K134" t="b">
        <f t="shared" si="17"/>
        <v>0</v>
      </c>
      <c r="L134">
        <f t="shared" si="18"/>
        <v>1.0652397679423538</v>
      </c>
      <c r="M134" t="b">
        <f t="shared" si="19"/>
        <v>0</v>
      </c>
      <c r="N134" s="24">
        <f t="shared" si="20"/>
        <v>677626.04</v>
      </c>
      <c r="O134" t="str">
        <f t="shared" si="21"/>
        <v>ASALARIADO</v>
      </c>
      <c r="P134">
        <f t="shared" si="22"/>
        <v>57</v>
      </c>
      <c r="Q134"/>
    </row>
    <row r="135" spans="1:17" x14ac:dyDescent="0.25">
      <c r="A135">
        <v>134</v>
      </c>
      <c r="B135" t="s">
        <v>9</v>
      </c>
      <c r="C135" s="23">
        <v>462063.22</v>
      </c>
      <c r="D135" t="s">
        <v>10</v>
      </c>
      <c r="E135" t="s">
        <v>16</v>
      </c>
      <c r="F135" t="s">
        <v>12</v>
      </c>
      <c r="G135" t="s">
        <v>13</v>
      </c>
      <c r="H135" t="s">
        <v>13</v>
      </c>
      <c r="I135">
        <v>54</v>
      </c>
      <c r="J135">
        <f t="shared" si="16"/>
        <v>-0.24102403149097526</v>
      </c>
      <c r="K135" t="b">
        <f t="shared" si="17"/>
        <v>0</v>
      </c>
      <c r="L135">
        <f t="shared" si="18"/>
        <v>0.85351377771094117</v>
      </c>
      <c r="M135" t="b">
        <f t="shared" si="19"/>
        <v>0</v>
      </c>
      <c r="N135" s="24">
        <f t="shared" si="20"/>
        <v>462063.22</v>
      </c>
      <c r="O135" t="str">
        <f t="shared" si="21"/>
        <v>ASALARIADO</v>
      </c>
      <c r="P135">
        <f t="shared" si="22"/>
        <v>54</v>
      </c>
      <c r="Q135"/>
    </row>
    <row r="136" spans="1:17" x14ac:dyDescent="0.25">
      <c r="A136">
        <v>135</v>
      </c>
      <c r="B136" t="s">
        <v>9</v>
      </c>
      <c r="C136" s="23">
        <v>966790.5</v>
      </c>
      <c r="D136" t="s">
        <v>10</v>
      </c>
      <c r="E136" t="s">
        <v>11</v>
      </c>
      <c r="F136" t="s">
        <v>12</v>
      </c>
      <c r="G136" t="s">
        <v>13</v>
      </c>
      <c r="H136" t="s">
        <v>13</v>
      </c>
      <c r="I136">
        <v>43</v>
      </c>
      <c r="J136">
        <f t="shared" si="16"/>
        <v>0.38132587611028762</v>
      </c>
      <c r="K136" t="b">
        <f t="shared" si="17"/>
        <v>0</v>
      </c>
      <c r="L136">
        <f t="shared" si="18"/>
        <v>7.7185146862428639E-2</v>
      </c>
      <c r="M136" t="b">
        <f t="shared" si="19"/>
        <v>0</v>
      </c>
      <c r="N136" s="24">
        <f t="shared" si="20"/>
        <v>966790.5</v>
      </c>
      <c r="O136" t="str">
        <f t="shared" si="21"/>
        <v>ASALARIADO</v>
      </c>
      <c r="P136">
        <f t="shared" si="22"/>
        <v>43</v>
      </c>
      <c r="Q136"/>
    </row>
    <row r="137" spans="1:17" x14ac:dyDescent="0.25">
      <c r="A137">
        <v>136</v>
      </c>
      <c r="B137" t="s">
        <v>9</v>
      </c>
      <c r="C137" s="23">
        <v>318242.84000000003</v>
      </c>
      <c r="D137" t="s">
        <v>10</v>
      </c>
      <c r="E137" t="s">
        <v>11</v>
      </c>
      <c r="F137" t="s">
        <v>12</v>
      </c>
      <c r="G137" t="s">
        <v>13</v>
      </c>
      <c r="H137" t="s">
        <v>13</v>
      </c>
      <c r="I137">
        <v>59</v>
      </c>
      <c r="J137">
        <f t="shared" si="16"/>
        <v>-0.41836059274080206</v>
      </c>
      <c r="K137" t="b">
        <f t="shared" si="17"/>
        <v>0</v>
      </c>
      <c r="L137">
        <f t="shared" si="18"/>
        <v>1.2063904280966287</v>
      </c>
      <c r="M137" t="b">
        <f t="shared" si="19"/>
        <v>0</v>
      </c>
      <c r="N137" s="24">
        <f t="shared" si="20"/>
        <v>318242.84000000003</v>
      </c>
      <c r="O137" t="str">
        <f t="shared" si="21"/>
        <v>ASALARIADO</v>
      </c>
      <c r="P137">
        <f t="shared" si="22"/>
        <v>59</v>
      </c>
      <c r="Q137"/>
    </row>
    <row r="138" spans="1:17" x14ac:dyDescent="0.25">
      <c r="A138">
        <v>137</v>
      </c>
      <c r="B138" t="s">
        <v>9</v>
      </c>
      <c r="C138" s="23">
        <v>1411134.97</v>
      </c>
      <c r="D138" t="s">
        <v>10</v>
      </c>
      <c r="E138" t="s">
        <v>16</v>
      </c>
      <c r="F138" t="s">
        <v>12</v>
      </c>
      <c r="G138" t="s">
        <v>13</v>
      </c>
      <c r="H138" t="s">
        <v>13</v>
      </c>
      <c r="I138">
        <v>31</v>
      </c>
      <c r="J138">
        <f t="shared" si="16"/>
        <v>0.92922124615573487</v>
      </c>
      <c r="K138" t="b">
        <f t="shared" si="17"/>
        <v>0</v>
      </c>
      <c r="L138">
        <f t="shared" si="18"/>
        <v>-0.7697188140632214</v>
      </c>
      <c r="M138" t="b">
        <f t="shared" si="19"/>
        <v>0</v>
      </c>
      <c r="N138" s="24">
        <f t="shared" si="20"/>
        <v>1411134.97</v>
      </c>
      <c r="O138" t="str">
        <f t="shared" si="21"/>
        <v>ASALARIADO</v>
      </c>
      <c r="P138">
        <f t="shared" si="22"/>
        <v>31</v>
      </c>
      <c r="Q138"/>
    </row>
    <row r="139" spans="1:17" x14ac:dyDescent="0.25">
      <c r="A139">
        <v>138</v>
      </c>
      <c r="B139" t="s">
        <v>15</v>
      </c>
      <c r="C139" s="23">
        <v>402904</v>
      </c>
      <c r="D139" t="s">
        <v>21</v>
      </c>
      <c r="E139" t="s">
        <v>16</v>
      </c>
      <c r="F139" t="s">
        <v>12</v>
      </c>
      <c r="G139" t="s">
        <v>12</v>
      </c>
      <c r="H139" t="s">
        <v>13</v>
      </c>
      <c r="I139">
        <v>24</v>
      </c>
      <c r="J139">
        <f t="shared" si="16"/>
        <v>-0.31396983125191302</v>
      </c>
      <c r="K139" t="b">
        <f t="shared" si="17"/>
        <v>0</v>
      </c>
      <c r="L139">
        <f t="shared" si="18"/>
        <v>-1.263746124603184</v>
      </c>
      <c r="M139" t="b">
        <f t="shared" si="19"/>
        <v>0</v>
      </c>
      <c r="N139" s="24">
        <f t="shared" si="20"/>
        <v>402904</v>
      </c>
      <c r="O139" t="str">
        <f t="shared" si="21"/>
        <v>CONVENIOS ESPECIALES DE ASEGURADOS VOLUNTARIOS</v>
      </c>
      <c r="P139">
        <f t="shared" si="22"/>
        <v>24</v>
      </c>
      <c r="Q139"/>
    </row>
    <row r="140" spans="1:17" x14ac:dyDescent="0.25">
      <c r="A140">
        <v>139</v>
      </c>
      <c r="B140" t="s">
        <v>9</v>
      </c>
      <c r="C140" s="23">
        <v>356903.88</v>
      </c>
      <c r="D140" t="s">
        <v>10</v>
      </c>
      <c r="E140" t="s">
        <v>16</v>
      </c>
      <c r="F140" t="s">
        <v>12</v>
      </c>
      <c r="G140" t="s">
        <v>13</v>
      </c>
      <c r="H140" t="s">
        <v>13</v>
      </c>
      <c r="I140">
        <v>43</v>
      </c>
      <c r="J140">
        <f t="shared" si="16"/>
        <v>-0.37068990873939694</v>
      </c>
      <c r="K140" t="b">
        <f t="shared" si="17"/>
        <v>0</v>
      </c>
      <c r="L140">
        <f t="shared" si="18"/>
        <v>7.7185146862428639E-2</v>
      </c>
      <c r="M140" t="b">
        <f t="shared" si="19"/>
        <v>0</v>
      </c>
      <c r="N140" s="24">
        <f t="shared" si="20"/>
        <v>356903.88</v>
      </c>
      <c r="O140" t="str">
        <f t="shared" si="21"/>
        <v>ASALARIADO</v>
      </c>
      <c r="P140">
        <f t="shared" si="22"/>
        <v>43</v>
      </c>
      <c r="Q140"/>
    </row>
    <row r="141" spans="1:17" x14ac:dyDescent="0.25">
      <c r="A141">
        <v>140</v>
      </c>
      <c r="B141" t="s">
        <v>9</v>
      </c>
      <c r="C141" s="23">
        <v>278035</v>
      </c>
      <c r="D141" t="s">
        <v>17</v>
      </c>
      <c r="E141" t="s">
        <v>16</v>
      </c>
      <c r="F141" t="s">
        <v>12</v>
      </c>
      <c r="G141" t="s">
        <v>13</v>
      </c>
      <c r="H141" t="s">
        <v>13</v>
      </c>
      <c r="I141">
        <v>41</v>
      </c>
      <c r="J141">
        <f t="shared" si="16"/>
        <v>-0.46793854602449692</v>
      </c>
      <c r="K141" t="b">
        <f t="shared" si="17"/>
        <v>0</v>
      </c>
      <c r="L141">
        <f t="shared" si="18"/>
        <v>-6.3965513291846368E-2</v>
      </c>
      <c r="M141" t="b">
        <f t="shared" si="19"/>
        <v>0</v>
      </c>
      <c r="N141" s="24">
        <f t="shared" si="20"/>
        <v>278035</v>
      </c>
      <c r="O141" t="str">
        <f t="shared" si="21"/>
        <v>ASEGURADO VOLUNTARIO</v>
      </c>
      <c r="P141">
        <f t="shared" si="22"/>
        <v>41</v>
      </c>
      <c r="Q141"/>
    </row>
    <row r="142" spans="1:17" x14ac:dyDescent="0.25">
      <c r="A142">
        <v>141</v>
      </c>
      <c r="B142" t="s">
        <v>15</v>
      </c>
      <c r="C142" s="23">
        <v>297046</v>
      </c>
      <c r="D142" t="s">
        <v>18</v>
      </c>
      <c r="E142" t="s">
        <v>16</v>
      </c>
      <c r="F142" t="s">
        <v>12</v>
      </c>
      <c r="G142" t="s">
        <v>13</v>
      </c>
      <c r="H142" t="s">
        <v>13</v>
      </c>
      <c r="I142">
        <v>65</v>
      </c>
      <c r="J142">
        <f t="shared" si="16"/>
        <v>-0.44449718558642509</v>
      </c>
      <c r="K142" t="b">
        <f t="shared" si="17"/>
        <v>0</v>
      </c>
      <c r="L142">
        <f t="shared" si="18"/>
        <v>1.6298424085594538</v>
      </c>
      <c r="M142" t="b">
        <f t="shared" si="19"/>
        <v>0</v>
      </c>
      <c r="N142" s="24">
        <f t="shared" si="20"/>
        <v>297046</v>
      </c>
      <c r="O142" t="str">
        <f t="shared" si="21"/>
        <v>TRABAJADOR INDEPENDIENTE</v>
      </c>
      <c r="P142">
        <f t="shared" si="22"/>
        <v>65</v>
      </c>
      <c r="Q142"/>
    </row>
    <row r="143" spans="1:17" x14ac:dyDescent="0.25">
      <c r="A143">
        <v>142</v>
      </c>
      <c r="B143" t="s">
        <v>15</v>
      </c>
      <c r="C143" s="23">
        <v>400000</v>
      </c>
      <c r="D143" t="s">
        <v>10</v>
      </c>
      <c r="E143" t="s">
        <v>16</v>
      </c>
      <c r="F143" t="s">
        <v>12</v>
      </c>
      <c r="G143" t="s">
        <v>13</v>
      </c>
      <c r="H143" t="s">
        <v>13</v>
      </c>
      <c r="I143">
        <v>46</v>
      </c>
      <c r="J143">
        <f t="shared" si="16"/>
        <v>-0.31755058506350425</v>
      </c>
      <c r="K143" t="b">
        <f t="shared" si="17"/>
        <v>0</v>
      </c>
      <c r="L143">
        <f t="shared" si="18"/>
        <v>0.28891113709384114</v>
      </c>
      <c r="M143" t="b">
        <f t="shared" si="19"/>
        <v>0</v>
      </c>
      <c r="N143" s="24">
        <f t="shared" si="20"/>
        <v>400000</v>
      </c>
      <c r="O143" t="str">
        <f t="shared" si="21"/>
        <v>ASALARIADO</v>
      </c>
      <c r="P143">
        <f t="shared" si="22"/>
        <v>46</v>
      </c>
      <c r="Q143"/>
    </row>
    <row r="144" spans="1:17" x14ac:dyDescent="0.25">
      <c r="A144">
        <v>143</v>
      </c>
      <c r="B144" t="s">
        <v>15</v>
      </c>
      <c r="C144" s="23">
        <v>497114.36</v>
      </c>
      <c r="D144" t="s">
        <v>10</v>
      </c>
      <c r="E144" t="s">
        <v>11</v>
      </c>
      <c r="F144" t="s">
        <v>12</v>
      </c>
      <c r="G144" t="s">
        <v>13</v>
      </c>
      <c r="H144" t="s">
        <v>13</v>
      </c>
      <c r="I144">
        <v>28</v>
      </c>
      <c r="J144">
        <f t="shared" si="16"/>
        <v>-0.19780450561094173</v>
      </c>
      <c r="K144" t="b">
        <f t="shared" si="17"/>
        <v>0</v>
      </c>
      <c r="L144">
        <f t="shared" si="18"/>
        <v>-0.98144480429463388</v>
      </c>
      <c r="M144" t="b">
        <f t="shared" si="19"/>
        <v>0</v>
      </c>
      <c r="N144" s="24">
        <f t="shared" si="20"/>
        <v>497114.36</v>
      </c>
      <c r="O144" t="str">
        <f t="shared" si="21"/>
        <v>ASALARIADO</v>
      </c>
      <c r="P144">
        <f t="shared" si="22"/>
        <v>28</v>
      </c>
      <c r="Q144"/>
    </row>
    <row r="145" spans="1:17" x14ac:dyDescent="0.25">
      <c r="A145">
        <v>144</v>
      </c>
      <c r="B145" t="s">
        <v>9</v>
      </c>
      <c r="C145" s="23">
        <v>270074</v>
      </c>
      <c r="D145" t="s">
        <v>10</v>
      </c>
      <c r="E145" t="s">
        <v>16</v>
      </c>
      <c r="F145" t="s">
        <v>12</v>
      </c>
      <c r="G145" t="s">
        <v>13</v>
      </c>
      <c r="H145" t="s">
        <v>12</v>
      </c>
      <c r="I145">
        <v>60</v>
      </c>
      <c r="J145">
        <f t="shared" si="16"/>
        <v>-0.47775479295771928</v>
      </c>
      <c r="K145" t="b">
        <f t="shared" si="17"/>
        <v>0</v>
      </c>
      <c r="L145">
        <f t="shared" si="18"/>
        <v>1.2769657581737661</v>
      </c>
      <c r="M145" t="b">
        <f t="shared" si="19"/>
        <v>0</v>
      </c>
      <c r="N145" s="24">
        <f t="shared" si="20"/>
        <v>270074</v>
      </c>
      <c r="O145" t="str">
        <f t="shared" si="21"/>
        <v>ASALARIADO</v>
      </c>
      <c r="P145">
        <f t="shared" si="22"/>
        <v>60</v>
      </c>
      <c r="Q145"/>
    </row>
    <row r="146" spans="1:17" x14ac:dyDescent="0.25">
      <c r="A146">
        <v>145</v>
      </c>
      <c r="B146" t="s">
        <v>9</v>
      </c>
      <c r="C146" s="23">
        <v>680668.64</v>
      </c>
      <c r="D146" t="s">
        <v>10</v>
      </c>
      <c r="E146" t="s">
        <v>16</v>
      </c>
      <c r="F146" t="s">
        <v>12</v>
      </c>
      <c r="G146" t="s">
        <v>13</v>
      </c>
      <c r="H146" t="s">
        <v>13</v>
      </c>
      <c r="I146">
        <v>37</v>
      </c>
      <c r="J146">
        <f t="shared" si="16"/>
        <v>2.8525621022626294E-2</v>
      </c>
      <c r="K146" t="b">
        <f t="shared" si="17"/>
        <v>0</v>
      </c>
      <c r="L146">
        <f t="shared" si="18"/>
        <v>-0.3462668336003964</v>
      </c>
      <c r="M146" t="b">
        <f t="shared" si="19"/>
        <v>0</v>
      </c>
      <c r="N146" s="24">
        <f t="shared" si="20"/>
        <v>680668.64</v>
      </c>
      <c r="O146" t="str">
        <f t="shared" si="21"/>
        <v>ASALARIADO</v>
      </c>
      <c r="P146">
        <f t="shared" si="22"/>
        <v>37</v>
      </c>
      <c r="Q146"/>
    </row>
    <row r="147" spans="1:17" x14ac:dyDescent="0.25">
      <c r="A147">
        <v>146</v>
      </c>
      <c r="B147" t="s">
        <v>15</v>
      </c>
      <c r="C147" s="23">
        <v>148500</v>
      </c>
      <c r="D147" t="s">
        <v>10</v>
      </c>
      <c r="E147" t="s">
        <v>16</v>
      </c>
      <c r="F147" t="s">
        <v>12</v>
      </c>
      <c r="G147" t="s">
        <v>13</v>
      </c>
      <c r="H147" t="s">
        <v>13</v>
      </c>
      <c r="I147">
        <v>50</v>
      </c>
      <c r="J147">
        <f t="shared" si="16"/>
        <v>-0.6276606345177711</v>
      </c>
      <c r="K147" t="b">
        <f t="shared" si="17"/>
        <v>0</v>
      </c>
      <c r="L147">
        <f t="shared" si="18"/>
        <v>0.57121245740239113</v>
      </c>
      <c r="M147" t="b">
        <f t="shared" si="19"/>
        <v>0</v>
      </c>
      <c r="N147" s="24">
        <f t="shared" si="20"/>
        <v>148500</v>
      </c>
      <c r="O147" t="str">
        <f t="shared" si="21"/>
        <v>ASALARIADO</v>
      </c>
      <c r="P147">
        <f t="shared" si="22"/>
        <v>50</v>
      </c>
      <c r="Q147"/>
    </row>
    <row r="148" spans="1:17" x14ac:dyDescent="0.25">
      <c r="A148">
        <v>147</v>
      </c>
      <c r="B148" t="s">
        <v>15</v>
      </c>
      <c r="C148" s="23">
        <v>372323</v>
      </c>
      <c r="D148" t="s">
        <v>10</v>
      </c>
      <c r="E148" t="s">
        <v>11</v>
      </c>
      <c r="F148" t="s">
        <v>12</v>
      </c>
      <c r="G148" t="s">
        <v>13</v>
      </c>
      <c r="H148" t="s">
        <v>13</v>
      </c>
      <c r="I148">
        <v>29</v>
      </c>
      <c r="J148">
        <f t="shared" si="16"/>
        <v>-0.35167748700682727</v>
      </c>
      <c r="K148" t="b">
        <f t="shared" si="17"/>
        <v>0</v>
      </c>
      <c r="L148">
        <f t="shared" si="18"/>
        <v>-0.91086947421749642</v>
      </c>
      <c r="M148" t="b">
        <f t="shared" si="19"/>
        <v>0</v>
      </c>
      <c r="N148" s="24">
        <f t="shared" si="20"/>
        <v>372323</v>
      </c>
      <c r="O148" t="str">
        <f t="shared" si="21"/>
        <v>ASALARIADO</v>
      </c>
      <c r="P148">
        <f t="shared" si="22"/>
        <v>29</v>
      </c>
      <c r="Q148"/>
    </row>
    <row r="149" spans="1:17" x14ac:dyDescent="0.25">
      <c r="A149">
        <v>148</v>
      </c>
      <c r="B149" t="s">
        <v>15</v>
      </c>
      <c r="C149" s="23">
        <v>1069289.8</v>
      </c>
      <c r="D149" t="s">
        <v>14</v>
      </c>
      <c r="E149" t="s">
        <v>11</v>
      </c>
      <c r="F149" t="s">
        <v>12</v>
      </c>
      <c r="G149" t="s">
        <v>13</v>
      </c>
      <c r="H149" t="s">
        <v>13</v>
      </c>
      <c r="I149">
        <v>86</v>
      </c>
      <c r="J149">
        <f t="shared" si="16"/>
        <v>0.50771181246029851</v>
      </c>
      <c r="K149" t="b">
        <f t="shared" si="17"/>
        <v>0</v>
      </c>
      <c r="L149">
        <f t="shared" si="18"/>
        <v>3.1119243401793413</v>
      </c>
      <c r="M149" t="b">
        <f t="shared" si="19"/>
        <v>1</v>
      </c>
      <c r="N149" s="24">
        <f t="shared" si="20"/>
        <v>1069289.8</v>
      </c>
      <c r="O149" t="str">
        <f t="shared" si="21"/>
        <v>PENSIONADOS EN SU PROPIO SISTEMA</v>
      </c>
      <c r="P149">
        <f t="shared" si="22"/>
        <v>86</v>
      </c>
      <c r="Q149"/>
    </row>
    <row r="150" spans="1:17" x14ac:dyDescent="0.25">
      <c r="A150">
        <v>149</v>
      </c>
      <c r="B150" t="s">
        <v>15</v>
      </c>
      <c r="C150" s="23">
        <v>258000</v>
      </c>
      <c r="D150" t="s">
        <v>10</v>
      </c>
      <c r="E150" t="s">
        <v>16</v>
      </c>
      <c r="F150" t="s">
        <v>12</v>
      </c>
      <c r="G150" t="s">
        <v>13</v>
      </c>
      <c r="H150" t="s">
        <v>13</v>
      </c>
      <c r="I150">
        <v>30</v>
      </c>
      <c r="J150">
        <f t="shared" si="16"/>
        <v>-0.49264254141541636</v>
      </c>
      <c r="K150" t="b">
        <f t="shared" si="17"/>
        <v>0</v>
      </c>
      <c r="L150">
        <f t="shared" si="18"/>
        <v>-0.84029414414035897</v>
      </c>
      <c r="M150" t="b">
        <f t="shared" si="19"/>
        <v>0</v>
      </c>
      <c r="N150" s="24">
        <f t="shared" si="20"/>
        <v>258000</v>
      </c>
      <c r="O150" t="str">
        <f t="shared" si="21"/>
        <v>ASALARIADO</v>
      </c>
      <c r="P150">
        <f t="shared" si="22"/>
        <v>30</v>
      </c>
      <c r="Q150"/>
    </row>
    <row r="151" spans="1:17" x14ac:dyDescent="0.25">
      <c r="A151">
        <v>150</v>
      </c>
      <c r="B151" t="s">
        <v>15</v>
      </c>
      <c r="C151" s="23">
        <v>304345</v>
      </c>
      <c r="D151" t="s">
        <v>17</v>
      </c>
      <c r="E151" t="s">
        <v>16</v>
      </c>
      <c r="F151" t="s">
        <v>12</v>
      </c>
      <c r="G151" t="s">
        <v>13</v>
      </c>
      <c r="H151" t="s">
        <v>13</v>
      </c>
      <c r="I151">
        <v>50</v>
      </c>
      <c r="J151">
        <f t="shared" si="16"/>
        <v>-0.4354972124215476</v>
      </c>
      <c r="K151" t="b">
        <f t="shared" si="17"/>
        <v>0</v>
      </c>
      <c r="L151">
        <f t="shared" si="18"/>
        <v>0.57121245740239113</v>
      </c>
      <c r="M151" t="b">
        <f t="shared" si="19"/>
        <v>0</v>
      </c>
      <c r="N151" s="24">
        <f t="shared" si="20"/>
        <v>304345</v>
      </c>
      <c r="O151" t="str">
        <f t="shared" si="21"/>
        <v>ASEGURADO VOLUNTARIO</v>
      </c>
      <c r="P151">
        <f t="shared" si="22"/>
        <v>50</v>
      </c>
      <c r="Q151"/>
    </row>
    <row r="152" spans="1:17" x14ac:dyDescent="0.25">
      <c r="A152">
        <v>151</v>
      </c>
      <c r="B152" t="s">
        <v>15</v>
      </c>
      <c r="C152" s="23">
        <v>299647</v>
      </c>
      <c r="D152" t="s">
        <v>20</v>
      </c>
      <c r="E152" t="s">
        <v>16</v>
      </c>
      <c r="F152" t="s">
        <v>12</v>
      </c>
      <c r="G152" t="s">
        <v>13</v>
      </c>
      <c r="H152" t="s">
        <v>13</v>
      </c>
      <c r="I152">
        <v>40</v>
      </c>
      <c r="J152">
        <f t="shared" si="16"/>
        <v>-0.44129004348451434</v>
      </c>
      <c r="K152" t="b">
        <f t="shared" si="17"/>
        <v>0</v>
      </c>
      <c r="L152">
        <f t="shared" si="18"/>
        <v>-0.13454084336898386</v>
      </c>
      <c r="M152" t="b">
        <f t="shared" si="19"/>
        <v>0</v>
      </c>
      <c r="N152" s="24">
        <f t="shared" si="20"/>
        <v>299647</v>
      </c>
      <c r="O152" t="str">
        <f t="shared" si="21"/>
        <v>ASALARIADO</v>
      </c>
      <c r="P152">
        <f t="shared" si="22"/>
        <v>40</v>
      </c>
      <c r="Q152"/>
    </row>
    <row r="153" spans="1:17" x14ac:dyDescent="0.25">
      <c r="A153">
        <v>152</v>
      </c>
      <c r="B153" t="s">
        <v>9</v>
      </c>
      <c r="C153" s="23">
        <v>253472</v>
      </c>
      <c r="D153" t="s">
        <v>10</v>
      </c>
      <c r="E153" t="s">
        <v>16</v>
      </c>
      <c r="F153" t="s">
        <v>12</v>
      </c>
      <c r="G153" t="s">
        <v>12</v>
      </c>
      <c r="H153" t="s">
        <v>13</v>
      </c>
      <c r="I153">
        <v>21</v>
      </c>
      <c r="J153">
        <f t="shared" si="16"/>
        <v>-0.49822575534753932</v>
      </c>
      <c r="K153" t="b">
        <f t="shared" si="17"/>
        <v>0</v>
      </c>
      <c r="L153">
        <f t="shared" si="18"/>
        <v>-1.4754721148345964</v>
      </c>
      <c r="M153" t="b">
        <f t="shared" si="19"/>
        <v>0</v>
      </c>
      <c r="N153" s="24">
        <f t="shared" si="20"/>
        <v>253472</v>
      </c>
      <c r="O153" t="str">
        <f t="shared" si="21"/>
        <v>ASALARIADO</v>
      </c>
      <c r="P153">
        <f t="shared" si="22"/>
        <v>21</v>
      </c>
      <c r="Q153"/>
    </row>
    <row r="154" spans="1:17" x14ac:dyDescent="0.25">
      <c r="A154">
        <v>153</v>
      </c>
      <c r="B154" t="s">
        <v>9</v>
      </c>
      <c r="C154" s="23">
        <v>851079</v>
      </c>
      <c r="D154" t="s">
        <v>10</v>
      </c>
      <c r="E154" t="s">
        <v>16</v>
      </c>
      <c r="F154" t="s">
        <v>12</v>
      </c>
      <c r="G154" t="s">
        <v>13</v>
      </c>
      <c r="H154" t="s">
        <v>13</v>
      </c>
      <c r="I154">
        <v>58</v>
      </c>
      <c r="J154">
        <f t="shared" si="16"/>
        <v>0.23864874295948282</v>
      </c>
      <c r="K154" t="b">
        <f t="shared" si="17"/>
        <v>0</v>
      </c>
      <c r="L154">
        <f t="shared" si="18"/>
        <v>1.1358150980194912</v>
      </c>
      <c r="M154" t="b">
        <f t="shared" si="19"/>
        <v>0</v>
      </c>
      <c r="N154" s="24">
        <f t="shared" si="20"/>
        <v>851079</v>
      </c>
      <c r="O154" t="str">
        <f t="shared" si="21"/>
        <v>ASALARIADO</v>
      </c>
      <c r="P154">
        <f t="shared" si="22"/>
        <v>58</v>
      </c>
      <c r="Q154"/>
    </row>
    <row r="155" spans="1:17" x14ac:dyDescent="0.25">
      <c r="A155">
        <v>154</v>
      </c>
      <c r="B155" t="s">
        <v>15</v>
      </c>
      <c r="C155" s="23">
        <v>353911.5</v>
      </c>
      <c r="D155" t="s">
        <v>10</v>
      </c>
      <c r="E155" t="s">
        <v>11</v>
      </c>
      <c r="F155" t="s">
        <v>12</v>
      </c>
      <c r="G155" t="s">
        <v>13</v>
      </c>
      <c r="H155" t="s">
        <v>13</v>
      </c>
      <c r="I155">
        <v>41</v>
      </c>
      <c r="J155">
        <f t="shared" si="16"/>
        <v>-0.37437963879818803</v>
      </c>
      <c r="K155" t="b">
        <f t="shared" si="17"/>
        <v>0</v>
      </c>
      <c r="L155">
        <f t="shared" si="18"/>
        <v>-6.3965513291846368E-2</v>
      </c>
      <c r="M155" t="b">
        <f t="shared" si="19"/>
        <v>0</v>
      </c>
      <c r="N155" s="24">
        <f t="shared" si="20"/>
        <v>353911.5</v>
      </c>
      <c r="O155" t="str">
        <f t="shared" si="21"/>
        <v>ASALARIADO</v>
      </c>
      <c r="P155">
        <f t="shared" si="22"/>
        <v>41</v>
      </c>
      <c r="Q155"/>
    </row>
    <row r="156" spans="1:17" x14ac:dyDescent="0.25">
      <c r="A156">
        <v>155</v>
      </c>
      <c r="B156" t="s">
        <v>15</v>
      </c>
      <c r="C156" s="23">
        <v>513465</v>
      </c>
      <c r="D156" t="s">
        <v>10</v>
      </c>
      <c r="E156" t="s">
        <v>16</v>
      </c>
      <c r="F156" t="s">
        <v>12</v>
      </c>
      <c r="G156" t="s">
        <v>13</v>
      </c>
      <c r="H156" t="s">
        <v>13</v>
      </c>
      <c r="I156">
        <v>49</v>
      </c>
      <c r="J156">
        <f t="shared" si="16"/>
        <v>-0.17764348064470348</v>
      </c>
      <c r="K156" t="b">
        <f t="shared" si="17"/>
        <v>0</v>
      </c>
      <c r="L156">
        <f t="shared" si="18"/>
        <v>0.50063712732525367</v>
      </c>
      <c r="M156" t="b">
        <f t="shared" si="19"/>
        <v>0</v>
      </c>
      <c r="N156" s="24">
        <f t="shared" si="20"/>
        <v>513465</v>
      </c>
      <c r="O156" t="str">
        <f t="shared" si="21"/>
        <v>ASALARIADO</v>
      </c>
      <c r="P156">
        <f t="shared" si="22"/>
        <v>49</v>
      </c>
      <c r="Q156"/>
    </row>
    <row r="157" spans="1:17" x14ac:dyDescent="0.25">
      <c r="A157">
        <v>156</v>
      </c>
      <c r="B157" t="s">
        <v>9</v>
      </c>
      <c r="C157" s="23">
        <v>300018</v>
      </c>
      <c r="D157" t="s">
        <v>17</v>
      </c>
      <c r="E157" t="s">
        <v>16</v>
      </c>
      <c r="F157" t="s">
        <v>12</v>
      </c>
      <c r="G157" t="s">
        <v>13</v>
      </c>
      <c r="H157" t="s">
        <v>13</v>
      </c>
      <c r="I157">
        <v>57</v>
      </c>
      <c r="J157">
        <f t="shared" si="16"/>
        <v>-0.44083258492249633</v>
      </c>
      <c r="K157" t="b">
        <f t="shared" si="17"/>
        <v>0</v>
      </c>
      <c r="L157">
        <f t="shared" si="18"/>
        <v>1.0652397679423538</v>
      </c>
      <c r="M157" t="b">
        <f t="shared" si="19"/>
        <v>0</v>
      </c>
      <c r="N157" s="24">
        <f t="shared" si="20"/>
        <v>300018</v>
      </c>
      <c r="O157" t="str">
        <f t="shared" si="21"/>
        <v>ASEGURADO VOLUNTARIO</v>
      </c>
      <c r="P157">
        <f t="shared" si="22"/>
        <v>57</v>
      </c>
      <c r="Q157"/>
    </row>
    <row r="158" spans="1:17" x14ac:dyDescent="0.25">
      <c r="A158">
        <v>157</v>
      </c>
      <c r="B158" t="s">
        <v>9</v>
      </c>
      <c r="C158" s="23">
        <v>659491.07999999996</v>
      </c>
      <c r="D158" t="s">
        <v>10</v>
      </c>
      <c r="E158" t="s">
        <v>16</v>
      </c>
      <c r="F158" t="s">
        <v>12</v>
      </c>
      <c r="G158" t="s">
        <v>13</v>
      </c>
      <c r="H158" t="s">
        <v>13</v>
      </c>
      <c r="I158">
        <v>27</v>
      </c>
      <c r="J158">
        <f t="shared" si="16"/>
        <v>2.4128012257248186E-3</v>
      </c>
      <c r="K158" t="b">
        <f t="shared" si="17"/>
        <v>0</v>
      </c>
      <c r="L158">
        <f t="shared" si="18"/>
        <v>-1.0520201343717714</v>
      </c>
      <c r="M158" t="b">
        <f t="shared" si="19"/>
        <v>0</v>
      </c>
      <c r="N158" s="24">
        <f t="shared" si="20"/>
        <v>659491.07999999996</v>
      </c>
      <c r="O158" t="str">
        <f t="shared" si="21"/>
        <v>ASALARIADO</v>
      </c>
      <c r="P158">
        <f t="shared" si="22"/>
        <v>27</v>
      </c>
      <c r="Q158"/>
    </row>
    <row r="159" spans="1:17" x14ac:dyDescent="0.25">
      <c r="A159">
        <v>158</v>
      </c>
      <c r="B159" t="s">
        <v>9</v>
      </c>
      <c r="C159" s="23">
        <v>356000</v>
      </c>
      <c r="D159" t="s">
        <v>10</v>
      </c>
      <c r="E159" t="s">
        <v>16</v>
      </c>
      <c r="F159" t="s">
        <v>12</v>
      </c>
      <c r="G159" t="s">
        <v>13</v>
      </c>
      <c r="H159" t="s">
        <v>12</v>
      </c>
      <c r="I159">
        <v>56</v>
      </c>
      <c r="J159">
        <f t="shared" si="16"/>
        <v>-0.37180443069367419</v>
      </c>
      <c r="K159" t="b">
        <f t="shared" si="17"/>
        <v>0</v>
      </c>
      <c r="L159">
        <f t="shared" si="18"/>
        <v>0.99466443786521619</v>
      </c>
      <c r="M159" t="b">
        <f t="shared" si="19"/>
        <v>0</v>
      </c>
      <c r="N159" s="24">
        <f t="shared" si="20"/>
        <v>356000</v>
      </c>
      <c r="O159" t="str">
        <f t="shared" si="21"/>
        <v>ASALARIADO</v>
      </c>
      <c r="P159">
        <f t="shared" si="22"/>
        <v>56</v>
      </c>
      <c r="Q159"/>
    </row>
    <row r="160" spans="1:17" x14ac:dyDescent="0.25">
      <c r="A160">
        <v>159</v>
      </c>
      <c r="B160" t="s">
        <v>9</v>
      </c>
      <c r="C160" s="23">
        <v>315941</v>
      </c>
      <c r="D160" t="s">
        <v>10</v>
      </c>
      <c r="E160" t="s">
        <v>16</v>
      </c>
      <c r="F160" t="s">
        <v>12</v>
      </c>
      <c r="G160" t="s">
        <v>12</v>
      </c>
      <c r="H160" t="s">
        <v>13</v>
      </c>
      <c r="I160">
        <v>52</v>
      </c>
      <c r="J160">
        <f t="shared" si="16"/>
        <v>-0.4211988580141055</v>
      </c>
      <c r="K160" t="b">
        <f t="shared" si="17"/>
        <v>0</v>
      </c>
      <c r="L160">
        <f t="shared" si="18"/>
        <v>0.71236311755666615</v>
      </c>
      <c r="M160" t="b">
        <f t="shared" si="19"/>
        <v>0</v>
      </c>
      <c r="N160" s="24">
        <f t="shared" si="20"/>
        <v>315941</v>
      </c>
      <c r="O160" t="str">
        <f t="shared" si="21"/>
        <v>ASALARIADO</v>
      </c>
      <c r="P160">
        <f t="shared" si="22"/>
        <v>52</v>
      </c>
      <c r="Q160"/>
    </row>
    <row r="161" spans="1:17" x14ac:dyDescent="0.25">
      <c r="A161">
        <v>160</v>
      </c>
      <c r="B161" t="s">
        <v>9</v>
      </c>
      <c r="C161" s="23">
        <v>427506.38</v>
      </c>
      <c r="D161" t="s">
        <v>19</v>
      </c>
      <c r="E161" t="s">
        <v>16</v>
      </c>
      <c r="F161" t="s">
        <v>12</v>
      </c>
      <c r="G161" t="s">
        <v>13</v>
      </c>
      <c r="H161" t="s">
        <v>13</v>
      </c>
      <c r="I161">
        <v>28</v>
      </c>
      <c r="J161">
        <f t="shared" si="16"/>
        <v>-0.28363406473703162</v>
      </c>
      <c r="K161" t="b">
        <f t="shared" si="17"/>
        <v>0</v>
      </c>
      <c r="L161">
        <f t="shared" si="18"/>
        <v>-0.98144480429463388</v>
      </c>
      <c r="M161" t="b">
        <f t="shared" si="19"/>
        <v>0</v>
      </c>
      <c r="N161" s="24">
        <f t="shared" si="20"/>
        <v>427506.38</v>
      </c>
      <c r="O161" t="str">
        <f t="shared" si="21"/>
        <v>CONVENIOS ESPECIALES DE TRABAJADORES INDEPENDIENTES</v>
      </c>
      <c r="P161">
        <f t="shared" si="22"/>
        <v>28</v>
      </c>
      <c r="Q161"/>
    </row>
    <row r="162" spans="1:17" x14ac:dyDescent="0.25">
      <c r="A162">
        <v>161</v>
      </c>
      <c r="B162" t="s">
        <v>9</v>
      </c>
      <c r="C162" s="23">
        <v>299441</v>
      </c>
      <c r="D162" t="s">
        <v>18</v>
      </c>
      <c r="E162" t="s">
        <v>16</v>
      </c>
      <c r="F162" t="s">
        <v>12</v>
      </c>
      <c r="G162" t="s">
        <v>13</v>
      </c>
      <c r="H162" t="s">
        <v>13</v>
      </c>
      <c r="I162">
        <v>54</v>
      </c>
      <c r="J162">
        <f t="shared" si="16"/>
        <v>-0.44154405012541925</v>
      </c>
      <c r="K162" t="b">
        <f t="shared" si="17"/>
        <v>0</v>
      </c>
      <c r="L162">
        <f t="shared" si="18"/>
        <v>0.85351377771094117</v>
      </c>
      <c r="M162" t="b">
        <f t="shared" si="19"/>
        <v>0</v>
      </c>
      <c r="N162" s="24">
        <f t="shared" si="20"/>
        <v>299441</v>
      </c>
      <c r="O162" t="str">
        <f t="shared" si="21"/>
        <v>TRABAJADOR INDEPENDIENTE</v>
      </c>
      <c r="P162">
        <f t="shared" si="22"/>
        <v>54</v>
      </c>
      <c r="Q162"/>
    </row>
    <row r="163" spans="1:17" x14ac:dyDescent="0.25">
      <c r="A163">
        <v>162</v>
      </c>
      <c r="B163" t="s">
        <v>9</v>
      </c>
      <c r="C163" s="23">
        <v>360458</v>
      </c>
      <c r="D163" t="s">
        <v>10</v>
      </c>
      <c r="E163" t="s">
        <v>11</v>
      </c>
      <c r="F163" t="s">
        <v>12</v>
      </c>
      <c r="G163" t="s">
        <v>13</v>
      </c>
      <c r="H163" t="s">
        <v>13</v>
      </c>
      <c r="I163">
        <v>30</v>
      </c>
      <c r="J163">
        <f t="shared" si="16"/>
        <v>-0.36630752969778108</v>
      </c>
      <c r="K163" t="b">
        <f t="shared" si="17"/>
        <v>0</v>
      </c>
      <c r="L163">
        <f t="shared" si="18"/>
        <v>-0.84029414414035897</v>
      </c>
      <c r="M163" t="b">
        <f t="shared" si="19"/>
        <v>0</v>
      </c>
      <c r="N163" s="24">
        <f t="shared" si="20"/>
        <v>360458</v>
      </c>
      <c r="O163" t="str">
        <f t="shared" si="21"/>
        <v>ASALARIADO</v>
      </c>
      <c r="P163">
        <f t="shared" si="22"/>
        <v>30</v>
      </c>
      <c r="Q163"/>
    </row>
    <row r="164" spans="1:17" x14ac:dyDescent="0.25">
      <c r="A164">
        <v>163</v>
      </c>
      <c r="B164" t="s">
        <v>9</v>
      </c>
      <c r="C164" s="23">
        <v>297050</v>
      </c>
      <c r="D164" t="s">
        <v>18</v>
      </c>
      <c r="E164" t="s">
        <v>16</v>
      </c>
      <c r="F164" t="s">
        <v>12</v>
      </c>
      <c r="G164" t="s">
        <v>13</v>
      </c>
      <c r="H164" t="s">
        <v>13</v>
      </c>
      <c r="I164">
        <v>46</v>
      </c>
      <c r="J164">
        <f t="shared" si="16"/>
        <v>-0.44449225341864051</v>
      </c>
      <c r="K164" t="b">
        <f t="shared" si="17"/>
        <v>0</v>
      </c>
      <c r="L164">
        <f t="shared" si="18"/>
        <v>0.28891113709384114</v>
      </c>
      <c r="M164" t="b">
        <f t="shared" si="19"/>
        <v>0</v>
      </c>
      <c r="N164" s="24">
        <f t="shared" si="20"/>
        <v>297050</v>
      </c>
      <c r="O164" t="str">
        <f t="shared" si="21"/>
        <v>TRABAJADOR INDEPENDIENTE</v>
      </c>
      <c r="P164">
        <f t="shared" si="22"/>
        <v>46</v>
      </c>
      <c r="Q164"/>
    </row>
    <row r="165" spans="1:17" x14ac:dyDescent="0.25">
      <c r="A165">
        <v>164</v>
      </c>
      <c r="B165" t="s">
        <v>9</v>
      </c>
      <c r="C165" s="23">
        <v>338659.6</v>
      </c>
      <c r="D165" t="s">
        <v>10</v>
      </c>
      <c r="E165" t="s">
        <v>16</v>
      </c>
      <c r="F165" t="s">
        <v>12</v>
      </c>
      <c r="G165" t="s">
        <v>12</v>
      </c>
      <c r="H165" t="s">
        <v>13</v>
      </c>
      <c r="I165">
        <v>33</v>
      </c>
      <c r="J165">
        <f t="shared" si="16"/>
        <v>-0.39318587125652421</v>
      </c>
      <c r="K165" t="b">
        <f t="shared" si="17"/>
        <v>0</v>
      </c>
      <c r="L165">
        <f t="shared" si="18"/>
        <v>-0.62856815390894638</v>
      </c>
      <c r="M165" t="b">
        <f t="shared" si="19"/>
        <v>0</v>
      </c>
      <c r="N165" s="24">
        <f t="shared" si="20"/>
        <v>338659.6</v>
      </c>
      <c r="O165" t="str">
        <f t="shared" si="21"/>
        <v>ASALARIADO</v>
      </c>
      <c r="P165">
        <f t="shared" si="22"/>
        <v>33</v>
      </c>
      <c r="Q165"/>
    </row>
    <row r="166" spans="1:17" x14ac:dyDescent="0.25">
      <c r="A166">
        <v>165</v>
      </c>
      <c r="B166" t="s">
        <v>9</v>
      </c>
      <c r="C166" s="23">
        <v>4605901.54</v>
      </c>
      <c r="D166" t="s">
        <v>10</v>
      </c>
      <c r="E166" t="s">
        <v>11</v>
      </c>
      <c r="F166" t="s">
        <v>12</v>
      </c>
      <c r="G166" t="s">
        <v>13</v>
      </c>
      <c r="H166" t="s">
        <v>13</v>
      </c>
      <c r="I166">
        <v>68</v>
      </c>
      <c r="J166">
        <f t="shared" si="16"/>
        <v>4.8685024350922701</v>
      </c>
      <c r="K166" t="b">
        <f t="shared" si="17"/>
        <v>1</v>
      </c>
      <c r="L166">
        <f t="shared" si="18"/>
        <v>1.8415683987908662</v>
      </c>
      <c r="M166" t="b">
        <f t="shared" si="19"/>
        <v>0</v>
      </c>
      <c r="N166" s="24">
        <f t="shared" si="20"/>
        <v>4605901.54</v>
      </c>
      <c r="O166" t="str">
        <f t="shared" si="21"/>
        <v>ASALARIADO</v>
      </c>
      <c r="P166">
        <f t="shared" si="22"/>
        <v>68</v>
      </c>
      <c r="Q166"/>
    </row>
    <row r="167" spans="1:17" x14ac:dyDescent="0.25">
      <c r="A167">
        <v>166</v>
      </c>
      <c r="B167" t="s">
        <v>9</v>
      </c>
      <c r="C167" s="23">
        <v>299647</v>
      </c>
      <c r="D167" t="s">
        <v>17</v>
      </c>
      <c r="E167" t="s">
        <v>16</v>
      </c>
      <c r="F167" t="s">
        <v>12</v>
      </c>
      <c r="G167" t="s">
        <v>13</v>
      </c>
      <c r="H167" t="s">
        <v>13</v>
      </c>
      <c r="I167">
        <v>68</v>
      </c>
      <c r="J167">
        <f t="shared" si="16"/>
        <v>-0.44129004348451434</v>
      </c>
      <c r="K167" t="b">
        <f t="shared" si="17"/>
        <v>0</v>
      </c>
      <c r="L167">
        <f t="shared" si="18"/>
        <v>1.8415683987908662</v>
      </c>
      <c r="M167" t="b">
        <f t="shared" si="19"/>
        <v>0</v>
      </c>
      <c r="N167" s="24">
        <f t="shared" si="20"/>
        <v>299647</v>
      </c>
      <c r="O167" t="str">
        <f t="shared" si="21"/>
        <v>ASEGURADO VOLUNTARIO</v>
      </c>
      <c r="P167">
        <f t="shared" si="22"/>
        <v>68</v>
      </c>
      <c r="Q167"/>
    </row>
    <row r="168" spans="1:17" x14ac:dyDescent="0.25">
      <c r="A168">
        <v>167</v>
      </c>
      <c r="B168" t="s">
        <v>15</v>
      </c>
      <c r="C168" s="23">
        <v>111053</v>
      </c>
      <c r="D168" t="s">
        <v>10</v>
      </c>
      <c r="E168" t="s">
        <v>16</v>
      </c>
      <c r="F168" t="s">
        <v>12</v>
      </c>
      <c r="G168" t="s">
        <v>13</v>
      </c>
      <c r="H168" t="s">
        <v>13</v>
      </c>
      <c r="I168">
        <v>54</v>
      </c>
      <c r="J168">
        <f t="shared" si="16"/>
        <v>-0.67383435627488419</v>
      </c>
      <c r="K168" t="b">
        <f t="shared" si="17"/>
        <v>0</v>
      </c>
      <c r="L168">
        <f t="shared" si="18"/>
        <v>0.85351377771094117</v>
      </c>
      <c r="M168" t="b">
        <f t="shared" si="19"/>
        <v>0</v>
      </c>
      <c r="N168" s="24">
        <f t="shared" si="20"/>
        <v>111053</v>
      </c>
      <c r="O168" t="str">
        <f t="shared" si="21"/>
        <v>ASALARIADO</v>
      </c>
      <c r="P168">
        <f t="shared" si="22"/>
        <v>54</v>
      </c>
      <c r="Q168"/>
    </row>
    <row r="169" spans="1:17" x14ac:dyDescent="0.25">
      <c r="A169">
        <v>168</v>
      </c>
      <c r="B169" t="s">
        <v>9</v>
      </c>
      <c r="C169" s="23">
        <v>371304</v>
      </c>
      <c r="D169" t="s">
        <v>18</v>
      </c>
      <c r="E169" t="s">
        <v>16</v>
      </c>
      <c r="F169" t="s">
        <v>12</v>
      </c>
      <c r="G169" t="s">
        <v>13</v>
      </c>
      <c r="H169" t="s">
        <v>12</v>
      </c>
      <c r="I169">
        <v>46</v>
      </c>
      <c r="J169">
        <f t="shared" si="16"/>
        <v>-0.35293395674994416</v>
      </c>
      <c r="K169" t="b">
        <f t="shared" si="17"/>
        <v>0</v>
      </c>
      <c r="L169">
        <f t="shared" si="18"/>
        <v>0.28891113709384114</v>
      </c>
      <c r="M169" t="b">
        <f t="shared" si="19"/>
        <v>0</v>
      </c>
      <c r="N169" s="24">
        <f t="shared" si="20"/>
        <v>371304</v>
      </c>
      <c r="O169" t="str">
        <f t="shared" si="21"/>
        <v>TRABAJADOR INDEPENDIENTE</v>
      </c>
      <c r="P169">
        <f t="shared" si="22"/>
        <v>46</v>
      </c>
      <c r="Q169"/>
    </row>
    <row r="170" spans="1:17" x14ac:dyDescent="0.25">
      <c r="A170">
        <v>169</v>
      </c>
      <c r="B170" t="s">
        <v>15</v>
      </c>
      <c r="C170" s="23">
        <v>672365.54</v>
      </c>
      <c r="D170" t="s">
        <v>10</v>
      </c>
      <c r="E170" t="s">
        <v>16</v>
      </c>
      <c r="F170" t="s">
        <v>12</v>
      </c>
      <c r="G170" t="s">
        <v>13</v>
      </c>
      <c r="H170" t="s">
        <v>13</v>
      </c>
      <c r="I170">
        <v>38</v>
      </c>
      <c r="J170">
        <f t="shared" si="16"/>
        <v>1.8287550439629412E-2</v>
      </c>
      <c r="K170" t="b">
        <f t="shared" si="17"/>
        <v>0</v>
      </c>
      <c r="L170">
        <f t="shared" si="18"/>
        <v>-0.27569150352325889</v>
      </c>
      <c r="M170" t="b">
        <f t="shared" si="19"/>
        <v>0</v>
      </c>
      <c r="N170" s="24">
        <f t="shared" si="20"/>
        <v>672365.54</v>
      </c>
      <c r="O170" t="str">
        <f t="shared" si="21"/>
        <v>ASALARIADO</v>
      </c>
      <c r="P170">
        <f t="shared" si="22"/>
        <v>38</v>
      </c>
      <c r="Q170"/>
    </row>
    <row r="171" spans="1:17" x14ac:dyDescent="0.25">
      <c r="A171">
        <v>170</v>
      </c>
      <c r="B171" t="s">
        <v>9</v>
      </c>
      <c r="C171" s="23">
        <v>475269</v>
      </c>
      <c r="D171" t="s">
        <v>18</v>
      </c>
      <c r="E171" t="s">
        <v>16</v>
      </c>
      <c r="F171" t="s">
        <v>12</v>
      </c>
      <c r="G171" t="s">
        <v>13</v>
      </c>
      <c r="H171" t="s">
        <v>12</v>
      </c>
      <c r="I171">
        <v>63</v>
      </c>
      <c r="J171">
        <f t="shared" si="16"/>
        <v>-0.22474075081947556</v>
      </c>
      <c r="K171" t="b">
        <f t="shared" si="17"/>
        <v>0</v>
      </c>
      <c r="L171">
        <f t="shared" si="18"/>
        <v>1.4886917484051787</v>
      </c>
      <c r="M171" t="b">
        <f t="shared" si="19"/>
        <v>0</v>
      </c>
      <c r="N171" s="24">
        <f t="shared" si="20"/>
        <v>475269</v>
      </c>
      <c r="O171" t="str">
        <f t="shared" si="21"/>
        <v>TRABAJADOR INDEPENDIENTE</v>
      </c>
      <c r="P171">
        <f t="shared" si="22"/>
        <v>63</v>
      </c>
      <c r="Q171"/>
    </row>
    <row r="172" spans="1:17" x14ac:dyDescent="0.25">
      <c r="A172">
        <v>171</v>
      </c>
      <c r="B172" t="s">
        <v>9</v>
      </c>
      <c r="C172" s="23">
        <v>360420</v>
      </c>
      <c r="D172" t="s">
        <v>18</v>
      </c>
      <c r="E172" t="s">
        <v>16</v>
      </c>
      <c r="F172" t="s">
        <v>12</v>
      </c>
      <c r="G172" t="s">
        <v>13</v>
      </c>
      <c r="H172" t="s">
        <v>12</v>
      </c>
      <c r="I172">
        <v>33</v>
      </c>
      <c r="J172">
        <f t="shared" si="16"/>
        <v>-0.36635438529173436</v>
      </c>
      <c r="K172" t="b">
        <f t="shared" si="17"/>
        <v>0</v>
      </c>
      <c r="L172">
        <f t="shared" si="18"/>
        <v>-0.62856815390894638</v>
      </c>
      <c r="M172" t="b">
        <f t="shared" si="19"/>
        <v>0</v>
      </c>
      <c r="N172" s="24">
        <f t="shared" si="20"/>
        <v>360420</v>
      </c>
      <c r="O172" t="str">
        <f t="shared" si="21"/>
        <v>TRABAJADOR INDEPENDIENTE</v>
      </c>
      <c r="P172">
        <f t="shared" si="22"/>
        <v>33</v>
      </c>
      <c r="Q172"/>
    </row>
    <row r="173" spans="1:17" x14ac:dyDescent="0.25">
      <c r="A173">
        <v>172</v>
      </c>
      <c r="B173" t="s">
        <v>9</v>
      </c>
      <c r="C173" s="23">
        <v>278030</v>
      </c>
      <c r="D173" t="s">
        <v>19</v>
      </c>
      <c r="E173" t="s">
        <v>16</v>
      </c>
      <c r="F173" t="s">
        <v>12</v>
      </c>
      <c r="G173" t="s">
        <v>13</v>
      </c>
      <c r="H173" t="s">
        <v>13</v>
      </c>
      <c r="I173">
        <v>48</v>
      </c>
      <c r="J173">
        <f t="shared" si="16"/>
        <v>-0.46794471123422759</v>
      </c>
      <c r="K173" t="b">
        <f t="shared" si="17"/>
        <v>0</v>
      </c>
      <c r="L173">
        <f t="shared" si="18"/>
        <v>0.43006179724811616</v>
      </c>
      <c r="M173" t="b">
        <f t="shared" si="19"/>
        <v>0</v>
      </c>
      <c r="N173" s="24">
        <f t="shared" si="20"/>
        <v>278030</v>
      </c>
      <c r="O173" t="str">
        <f t="shared" si="21"/>
        <v>CONVENIOS ESPECIALES DE TRABAJADORES INDEPENDIENTES</v>
      </c>
      <c r="P173">
        <f t="shared" si="22"/>
        <v>48</v>
      </c>
      <c r="Q173"/>
    </row>
    <row r="174" spans="1:17" x14ac:dyDescent="0.25">
      <c r="A174">
        <v>173</v>
      </c>
      <c r="B174" t="s">
        <v>9</v>
      </c>
      <c r="C174" s="23">
        <v>472546.14</v>
      </c>
      <c r="D174" t="s">
        <v>10</v>
      </c>
      <c r="E174" t="s">
        <v>16</v>
      </c>
      <c r="F174" t="s">
        <v>12</v>
      </c>
      <c r="G174" t="s">
        <v>13</v>
      </c>
      <c r="H174" t="s">
        <v>13</v>
      </c>
      <c r="I174">
        <v>28</v>
      </c>
      <c r="J174">
        <f t="shared" si="16"/>
        <v>-0.22809815141294293</v>
      </c>
      <c r="K174" t="b">
        <f t="shared" si="17"/>
        <v>0</v>
      </c>
      <c r="L174">
        <f t="shared" si="18"/>
        <v>-0.98144480429463388</v>
      </c>
      <c r="M174" t="b">
        <f t="shared" si="19"/>
        <v>0</v>
      </c>
      <c r="N174" s="24">
        <f t="shared" si="20"/>
        <v>472546.14</v>
      </c>
      <c r="O174" t="str">
        <f t="shared" si="21"/>
        <v>ASALARIADO</v>
      </c>
      <c r="P174">
        <f t="shared" si="22"/>
        <v>28</v>
      </c>
      <c r="Q174"/>
    </row>
    <row r="175" spans="1:17" x14ac:dyDescent="0.25">
      <c r="A175">
        <v>174</v>
      </c>
      <c r="B175" t="s">
        <v>9</v>
      </c>
      <c r="C175" s="23">
        <v>11102.62</v>
      </c>
      <c r="D175" t="s">
        <v>10</v>
      </c>
      <c r="E175" t="s">
        <v>16</v>
      </c>
      <c r="F175" t="s">
        <v>12</v>
      </c>
      <c r="G175" t="s">
        <v>13</v>
      </c>
      <c r="H175" t="s">
        <v>13</v>
      </c>
      <c r="I175">
        <v>23</v>
      </c>
      <c r="J175">
        <f t="shared" si="16"/>
        <v>-0.79707736734753931</v>
      </c>
      <c r="K175" t="b">
        <f t="shared" si="17"/>
        <v>0</v>
      </c>
      <c r="L175">
        <f t="shared" si="18"/>
        <v>-1.3343214546803215</v>
      </c>
      <c r="M175" t="b">
        <f t="shared" si="19"/>
        <v>0</v>
      </c>
      <c r="N175" s="24">
        <f t="shared" si="20"/>
        <v>11102.62</v>
      </c>
      <c r="O175" t="str">
        <f t="shared" si="21"/>
        <v>ASALARIADO</v>
      </c>
      <c r="P175">
        <f t="shared" si="22"/>
        <v>23</v>
      </c>
      <c r="Q175"/>
    </row>
    <row r="176" spans="1:17" x14ac:dyDescent="0.25">
      <c r="A176">
        <v>175</v>
      </c>
      <c r="B176" t="s">
        <v>15</v>
      </c>
      <c r="C176" s="23">
        <v>444259.2</v>
      </c>
      <c r="D176" t="s">
        <v>10</v>
      </c>
      <c r="E176" t="s">
        <v>16</v>
      </c>
      <c r="F176" t="s">
        <v>12</v>
      </c>
      <c r="G176" t="s">
        <v>13</v>
      </c>
      <c r="H176" t="s">
        <v>13</v>
      </c>
      <c r="I176">
        <v>28</v>
      </c>
      <c r="J176">
        <f t="shared" si="16"/>
        <v>-0.26297713496089475</v>
      </c>
      <c r="K176" t="b">
        <f t="shared" si="17"/>
        <v>0</v>
      </c>
      <c r="L176">
        <f t="shared" si="18"/>
        <v>-0.98144480429463388</v>
      </c>
      <c r="M176" t="b">
        <f t="shared" si="19"/>
        <v>0</v>
      </c>
      <c r="N176" s="24">
        <f t="shared" si="20"/>
        <v>444259.2</v>
      </c>
      <c r="O176" t="str">
        <f t="shared" si="21"/>
        <v>ASALARIADO</v>
      </c>
      <c r="P176">
        <f t="shared" si="22"/>
        <v>28</v>
      </c>
      <c r="Q176"/>
    </row>
    <row r="177" spans="1:17" x14ac:dyDescent="0.25">
      <c r="A177">
        <v>176</v>
      </c>
      <c r="B177" t="s">
        <v>9</v>
      </c>
      <c r="C177" s="23">
        <v>793801.12</v>
      </c>
      <c r="D177" t="s">
        <v>10</v>
      </c>
      <c r="E177" t="s">
        <v>16</v>
      </c>
      <c r="F177" t="s">
        <v>12</v>
      </c>
      <c r="G177" t="s">
        <v>12</v>
      </c>
      <c r="H177" t="s">
        <v>13</v>
      </c>
      <c r="I177">
        <v>36</v>
      </c>
      <c r="J177">
        <f t="shared" si="16"/>
        <v>0.16802271433349647</v>
      </c>
      <c r="K177" t="b">
        <f t="shared" si="17"/>
        <v>0</v>
      </c>
      <c r="L177">
        <f t="shared" si="18"/>
        <v>-0.41684216367753391</v>
      </c>
      <c r="M177" t="b">
        <f t="shared" si="19"/>
        <v>0</v>
      </c>
      <c r="N177" s="24">
        <f t="shared" si="20"/>
        <v>793801.12</v>
      </c>
      <c r="O177" t="str">
        <f t="shared" si="21"/>
        <v>ASALARIADO</v>
      </c>
      <c r="P177">
        <f t="shared" si="22"/>
        <v>36</v>
      </c>
      <c r="Q177"/>
    </row>
    <row r="178" spans="1:17" x14ac:dyDescent="0.25">
      <c r="A178">
        <v>177</v>
      </c>
      <c r="B178" t="s">
        <v>15</v>
      </c>
      <c r="C178" s="23">
        <v>504963.25</v>
      </c>
      <c r="D178" t="s">
        <v>10</v>
      </c>
      <c r="E178" t="s">
        <v>16</v>
      </c>
      <c r="F178" t="s">
        <v>12</v>
      </c>
      <c r="G178" t="s">
        <v>13</v>
      </c>
      <c r="H178" t="s">
        <v>13</v>
      </c>
      <c r="I178">
        <v>44</v>
      </c>
      <c r="J178">
        <f t="shared" si="16"/>
        <v>-0.18812649501030115</v>
      </c>
      <c r="K178" t="b">
        <f t="shared" si="17"/>
        <v>0</v>
      </c>
      <c r="L178">
        <f t="shared" si="18"/>
        <v>0.14776047693956615</v>
      </c>
      <c r="M178" t="b">
        <f t="shared" si="19"/>
        <v>0</v>
      </c>
      <c r="N178" s="24">
        <f t="shared" si="20"/>
        <v>504963.25</v>
      </c>
      <c r="O178" t="str">
        <f t="shared" si="21"/>
        <v>ASALARIADO</v>
      </c>
      <c r="P178">
        <f t="shared" si="22"/>
        <v>44</v>
      </c>
      <c r="Q178"/>
    </row>
    <row r="179" spans="1:17" x14ac:dyDescent="0.25">
      <c r="A179">
        <v>178</v>
      </c>
      <c r="B179" t="s">
        <v>9</v>
      </c>
      <c r="C179" s="23">
        <v>345802.5</v>
      </c>
      <c r="D179" t="s">
        <v>10</v>
      </c>
      <c r="E179" t="s">
        <v>16</v>
      </c>
      <c r="F179" t="s">
        <v>12</v>
      </c>
      <c r="G179" t="s">
        <v>13</v>
      </c>
      <c r="H179" t="s">
        <v>13</v>
      </c>
      <c r="I179">
        <v>52</v>
      </c>
      <c r="J179">
        <f t="shared" si="16"/>
        <v>-0.38437837593943913</v>
      </c>
      <c r="K179" t="b">
        <f t="shared" si="17"/>
        <v>0</v>
      </c>
      <c r="L179">
        <f t="shared" si="18"/>
        <v>0.71236311755666615</v>
      </c>
      <c r="M179" t="b">
        <f t="shared" si="19"/>
        <v>0</v>
      </c>
      <c r="N179" s="24">
        <f t="shared" si="20"/>
        <v>345802.5</v>
      </c>
      <c r="O179" t="str">
        <f t="shared" si="21"/>
        <v>ASALARIADO</v>
      </c>
      <c r="P179">
        <f t="shared" si="22"/>
        <v>52</v>
      </c>
      <c r="Q179"/>
    </row>
    <row r="180" spans="1:17" x14ac:dyDescent="0.25">
      <c r="A180">
        <v>179</v>
      </c>
      <c r="B180" t="s">
        <v>9</v>
      </c>
      <c r="C180" s="23">
        <v>413497</v>
      </c>
      <c r="D180" t="s">
        <v>18</v>
      </c>
      <c r="E180" t="s">
        <v>16</v>
      </c>
      <c r="F180" t="s">
        <v>12</v>
      </c>
      <c r="G180" t="s">
        <v>13</v>
      </c>
      <c r="H180" t="s">
        <v>12</v>
      </c>
      <c r="I180">
        <v>54</v>
      </c>
      <c r="J180">
        <f t="shared" si="16"/>
        <v>-0.30090821791644962</v>
      </c>
      <c r="K180" t="b">
        <f t="shared" si="17"/>
        <v>0</v>
      </c>
      <c r="L180">
        <f t="shared" si="18"/>
        <v>0.85351377771094117</v>
      </c>
      <c r="M180" t="b">
        <f t="shared" si="19"/>
        <v>0</v>
      </c>
      <c r="N180" s="24">
        <f t="shared" si="20"/>
        <v>413497</v>
      </c>
      <c r="O180" t="str">
        <f t="shared" si="21"/>
        <v>TRABAJADOR INDEPENDIENTE</v>
      </c>
      <c r="P180">
        <f t="shared" si="22"/>
        <v>54</v>
      </c>
      <c r="Q180"/>
    </row>
    <row r="181" spans="1:17" x14ac:dyDescent="0.25">
      <c r="A181">
        <v>180</v>
      </c>
      <c r="B181" t="s">
        <v>9</v>
      </c>
      <c r="C181" s="23">
        <v>683560</v>
      </c>
      <c r="D181" t="s">
        <v>10</v>
      </c>
      <c r="E181" t="s">
        <v>11</v>
      </c>
      <c r="F181" t="s">
        <v>12</v>
      </c>
      <c r="G181" t="s">
        <v>13</v>
      </c>
      <c r="H181" t="s">
        <v>13</v>
      </c>
      <c r="I181">
        <v>61</v>
      </c>
      <c r="J181">
        <f t="shared" si="16"/>
        <v>3.2090789184018281E-2</v>
      </c>
      <c r="K181" t="b">
        <f t="shared" si="17"/>
        <v>0</v>
      </c>
      <c r="L181">
        <f t="shared" si="18"/>
        <v>1.3475410882509038</v>
      </c>
      <c r="M181" t="b">
        <f t="shared" si="19"/>
        <v>0</v>
      </c>
      <c r="N181" s="24">
        <f t="shared" si="20"/>
        <v>683560</v>
      </c>
      <c r="O181" t="str">
        <f t="shared" si="21"/>
        <v>ASALARIADO</v>
      </c>
      <c r="P181">
        <f t="shared" si="22"/>
        <v>61</v>
      </c>
      <c r="Q181"/>
    </row>
    <row r="182" spans="1:17" x14ac:dyDescent="0.25">
      <c r="A182">
        <v>181</v>
      </c>
      <c r="B182" t="s">
        <v>9</v>
      </c>
      <c r="C182" s="23">
        <v>375000</v>
      </c>
      <c r="D182" t="s">
        <v>10</v>
      </c>
      <c r="E182" t="s">
        <v>16</v>
      </c>
      <c r="F182" t="s">
        <v>12</v>
      </c>
      <c r="G182" t="s">
        <v>13</v>
      </c>
      <c r="H182" t="s">
        <v>12</v>
      </c>
      <c r="I182">
        <v>27</v>
      </c>
      <c r="J182">
        <f t="shared" si="16"/>
        <v>-0.34837663371700989</v>
      </c>
      <c r="K182" t="b">
        <f t="shared" si="17"/>
        <v>0</v>
      </c>
      <c r="L182">
        <f t="shared" si="18"/>
        <v>-1.0520201343717714</v>
      </c>
      <c r="M182" t="b">
        <f t="shared" si="19"/>
        <v>0</v>
      </c>
      <c r="N182" s="24">
        <f t="shared" si="20"/>
        <v>375000</v>
      </c>
      <c r="O182" t="str">
        <f t="shared" si="21"/>
        <v>ASALARIADO</v>
      </c>
      <c r="P182">
        <f t="shared" si="22"/>
        <v>27</v>
      </c>
      <c r="Q182"/>
    </row>
    <row r="183" spans="1:17" x14ac:dyDescent="0.25">
      <c r="A183">
        <v>182</v>
      </c>
      <c r="B183" t="s">
        <v>15</v>
      </c>
      <c r="C183" s="23">
        <v>1244526</v>
      </c>
      <c r="D183" t="s">
        <v>10</v>
      </c>
      <c r="E183" t="s">
        <v>16</v>
      </c>
      <c r="F183" t="s">
        <v>12</v>
      </c>
      <c r="G183" t="s">
        <v>13</v>
      </c>
      <c r="H183" t="s">
        <v>13</v>
      </c>
      <c r="I183">
        <v>26</v>
      </c>
      <c r="J183">
        <f t="shared" si="16"/>
        <v>0.72378539754251636</v>
      </c>
      <c r="K183" t="b">
        <f t="shared" si="17"/>
        <v>0</v>
      </c>
      <c r="L183">
        <f t="shared" si="18"/>
        <v>-1.1225954644489089</v>
      </c>
      <c r="M183" t="b">
        <f t="shared" si="19"/>
        <v>0</v>
      </c>
      <c r="N183" s="24">
        <f t="shared" si="20"/>
        <v>1244526</v>
      </c>
      <c r="O183" t="str">
        <f t="shared" si="21"/>
        <v>ASALARIADO</v>
      </c>
      <c r="P183">
        <f t="shared" si="22"/>
        <v>26</v>
      </c>
      <c r="Q183"/>
    </row>
    <row r="184" spans="1:17" x14ac:dyDescent="0.25">
      <c r="A184">
        <v>183</v>
      </c>
      <c r="B184" t="s">
        <v>15</v>
      </c>
      <c r="C184" s="23">
        <v>1379419</v>
      </c>
      <c r="D184" t="s">
        <v>14</v>
      </c>
      <c r="E184" t="s">
        <v>11</v>
      </c>
      <c r="F184" t="s">
        <v>12</v>
      </c>
      <c r="G184" t="s">
        <v>13</v>
      </c>
      <c r="H184" t="s">
        <v>13</v>
      </c>
      <c r="I184">
        <v>70</v>
      </c>
      <c r="J184">
        <f t="shared" si="16"/>
        <v>0.89011412478320995</v>
      </c>
      <c r="K184" t="b">
        <f t="shared" si="17"/>
        <v>0</v>
      </c>
      <c r="L184">
        <f t="shared" si="18"/>
        <v>1.9827190589451413</v>
      </c>
      <c r="M184" t="b">
        <f t="shared" si="19"/>
        <v>1</v>
      </c>
      <c r="N184" s="24">
        <f t="shared" si="20"/>
        <v>1379419</v>
      </c>
      <c r="O184" t="str">
        <f t="shared" si="21"/>
        <v>PENSIONADOS EN SU PROPIO SISTEMA</v>
      </c>
      <c r="P184">
        <f t="shared" si="22"/>
        <v>70</v>
      </c>
      <c r="Q184"/>
    </row>
    <row r="185" spans="1:17" x14ac:dyDescent="0.25">
      <c r="A185">
        <v>184</v>
      </c>
      <c r="B185" t="s">
        <v>15</v>
      </c>
      <c r="C185" s="23">
        <v>987935</v>
      </c>
      <c r="D185" t="s">
        <v>10</v>
      </c>
      <c r="E185" t="s">
        <v>11</v>
      </c>
      <c r="F185" t="s">
        <v>12</v>
      </c>
      <c r="G185" t="s">
        <v>13</v>
      </c>
      <c r="H185" t="s">
        <v>13</v>
      </c>
      <c r="I185">
        <v>36</v>
      </c>
      <c r="J185">
        <f t="shared" si="16"/>
        <v>0.40739793154044962</v>
      </c>
      <c r="K185" t="b">
        <f t="shared" si="17"/>
        <v>0</v>
      </c>
      <c r="L185">
        <f t="shared" si="18"/>
        <v>-0.41684216367753391</v>
      </c>
      <c r="M185" t="b">
        <f t="shared" si="19"/>
        <v>0</v>
      </c>
      <c r="N185" s="24">
        <f t="shared" si="20"/>
        <v>987935</v>
      </c>
      <c r="O185" t="str">
        <f t="shared" si="21"/>
        <v>ASALARIADO</v>
      </c>
      <c r="P185">
        <f t="shared" si="22"/>
        <v>36</v>
      </c>
      <c r="Q185"/>
    </row>
    <row r="186" spans="1:17" x14ac:dyDescent="0.25">
      <c r="A186">
        <v>185</v>
      </c>
      <c r="B186" t="s">
        <v>9</v>
      </c>
      <c r="C186" s="23">
        <v>373465.3</v>
      </c>
      <c r="D186" t="s">
        <v>10</v>
      </c>
      <c r="E186" t="s">
        <v>16</v>
      </c>
      <c r="F186" t="s">
        <v>12</v>
      </c>
      <c r="G186" t="s">
        <v>13</v>
      </c>
      <c r="H186" t="s">
        <v>13</v>
      </c>
      <c r="I186">
        <v>39</v>
      </c>
      <c r="J186">
        <f t="shared" si="16"/>
        <v>-0.35026898319175132</v>
      </c>
      <c r="K186" t="b">
        <f t="shared" si="17"/>
        <v>0</v>
      </c>
      <c r="L186">
        <f t="shared" si="18"/>
        <v>-0.20511617344612137</v>
      </c>
      <c r="M186" t="b">
        <f t="shared" si="19"/>
        <v>0</v>
      </c>
      <c r="N186" s="24">
        <f t="shared" si="20"/>
        <v>373465.3</v>
      </c>
      <c r="O186" t="str">
        <f t="shared" si="21"/>
        <v>ASALARIADO</v>
      </c>
      <c r="P186">
        <f t="shared" si="22"/>
        <v>39</v>
      </c>
      <c r="Q186"/>
    </row>
    <row r="187" spans="1:17" x14ac:dyDescent="0.25">
      <c r="A187">
        <v>186</v>
      </c>
      <c r="B187" t="s">
        <v>9</v>
      </c>
      <c r="C187" s="23">
        <v>165495</v>
      </c>
      <c r="D187" t="s">
        <v>10</v>
      </c>
      <c r="E187" t="s">
        <v>16</v>
      </c>
      <c r="F187" t="s">
        <v>12</v>
      </c>
      <c r="G187" t="s">
        <v>13</v>
      </c>
      <c r="H187" t="s">
        <v>13</v>
      </c>
      <c r="I187">
        <v>59</v>
      </c>
      <c r="J187">
        <f t="shared" si="16"/>
        <v>-0.60670508664311795</v>
      </c>
      <c r="K187" t="b">
        <f t="shared" si="17"/>
        <v>0</v>
      </c>
      <c r="L187">
        <f t="shared" si="18"/>
        <v>1.2063904280966287</v>
      </c>
      <c r="M187" t="b">
        <f t="shared" si="19"/>
        <v>0</v>
      </c>
      <c r="N187" s="24">
        <f t="shared" si="20"/>
        <v>165495</v>
      </c>
      <c r="O187" t="str">
        <f t="shared" si="21"/>
        <v>ASALARIADO</v>
      </c>
      <c r="P187">
        <f t="shared" si="22"/>
        <v>59</v>
      </c>
      <c r="Q187"/>
    </row>
    <row r="188" spans="1:17" x14ac:dyDescent="0.25">
      <c r="A188">
        <v>187</v>
      </c>
      <c r="B188" t="s">
        <v>15</v>
      </c>
      <c r="C188" s="23">
        <v>297046</v>
      </c>
      <c r="D188" t="s">
        <v>17</v>
      </c>
      <c r="E188" t="s">
        <v>16</v>
      </c>
      <c r="F188" t="s">
        <v>12</v>
      </c>
      <c r="G188" t="s">
        <v>13</v>
      </c>
      <c r="H188" t="s">
        <v>13</v>
      </c>
      <c r="I188">
        <v>64</v>
      </c>
      <c r="J188">
        <f t="shared" si="16"/>
        <v>-0.44449718558642509</v>
      </c>
      <c r="K188" t="b">
        <f t="shared" si="17"/>
        <v>0</v>
      </c>
      <c r="L188">
        <f t="shared" si="18"/>
        <v>1.5592670784823162</v>
      </c>
      <c r="M188" t="b">
        <f t="shared" si="19"/>
        <v>0</v>
      </c>
      <c r="N188" s="24">
        <f t="shared" si="20"/>
        <v>297046</v>
      </c>
      <c r="O188" t="str">
        <f t="shared" si="21"/>
        <v>ASEGURADO VOLUNTARIO</v>
      </c>
      <c r="P188">
        <f t="shared" si="22"/>
        <v>64</v>
      </c>
      <c r="Q188"/>
    </row>
    <row r="189" spans="1:17" x14ac:dyDescent="0.25">
      <c r="A189">
        <v>188</v>
      </c>
      <c r="B189" t="s">
        <v>15</v>
      </c>
      <c r="C189" s="23">
        <v>2050000</v>
      </c>
      <c r="D189" t="s">
        <v>10</v>
      </c>
      <c r="E189" t="s">
        <v>16</v>
      </c>
      <c r="F189" t="s">
        <v>12</v>
      </c>
      <c r="G189" t="s">
        <v>13</v>
      </c>
      <c r="H189" t="s">
        <v>13</v>
      </c>
      <c r="I189">
        <v>46</v>
      </c>
      <c r="J189">
        <f t="shared" si="16"/>
        <v>1.7169686260678689</v>
      </c>
      <c r="K189" t="b">
        <f t="shared" si="17"/>
        <v>0</v>
      </c>
      <c r="L189">
        <f t="shared" si="18"/>
        <v>0.28891113709384114</v>
      </c>
      <c r="M189" t="b">
        <f t="shared" si="19"/>
        <v>0</v>
      </c>
      <c r="N189" s="24">
        <f t="shared" si="20"/>
        <v>2050000</v>
      </c>
      <c r="O189" t="str">
        <f t="shared" si="21"/>
        <v>ASALARIADO</v>
      </c>
      <c r="P189">
        <f t="shared" si="22"/>
        <v>46</v>
      </c>
      <c r="Q189"/>
    </row>
    <row r="190" spans="1:17" x14ac:dyDescent="0.25">
      <c r="A190">
        <v>189</v>
      </c>
      <c r="B190" t="s">
        <v>15</v>
      </c>
      <c r="C190" s="23">
        <v>297045</v>
      </c>
      <c r="D190" t="s">
        <v>18</v>
      </c>
      <c r="E190" t="s">
        <v>16</v>
      </c>
      <c r="F190" t="s">
        <v>12</v>
      </c>
      <c r="G190" t="s">
        <v>13</v>
      </c>
      <c r="H190" t="s">
        <v>12</v>
      </c>
      <c r="I190">
        <v>38</v>
      </c>
      <c r="J190">
        <f t="shared" si="16"/>
        <v>-0.44449841862837125</v>
      </c>
      <c r="K190" t="b">
        <f t="shared" si="17"/>
        <v>0</v>
      </c>
      <c r="L190">
        <f t="shared" si="18"/>
        <v>-0.27569150352325889</v>
      </c>
      <c r="M190" t="b">
        <f t="shared" si="19"/>
        <v>0</v>
      </c>
      <c r="N190" s="24">
        <f t="shared" si="20"/>
        <v>297045</v>
      </c>
      <c r="O190" t="str">
        <f t="shared" si="21"/>
        <v>TRABAJADOR INDEPENDIENTE</v>
      </c>
      <c r="P190">
        <f t="shared" si="22"/>
        <v>38</v>
      </c>
      <c r="Q190"/>
    </row>
    <row r="191" spans="1:17" x14ac:dyDescent="0.25">
      <c r="A191">
        <v>190</v>
      </c>
      <c r="B191" t="s">
        <v>15</v>
      </c>
      <c r="C191" s="23">
        <v>297045</v>
      </c>
      <c r="D191" t="s">
        <v>18</v>
      </c>
      <c r="E191" t="s">
        <v>16</v>
      </c>
      <c r="F191" t="s">
        <v>13</v>
      </c>
      <c r="G191" t="s">
        <v>13</v>
      </c>
      <c r="H191" t="s">
        <v>12</v>
      </c>
      <c r="I191">
        <v>42</v>
      </c>
      <c r="J191">
        <f t="shared" si="16"/>
        <v>-0.44449841862837125</v>
      </c>
      <c r="K191" t="b">
        <f t="shared" si="17"/>
        <v>0</v>
      </c>
      <c r="L191">
        <f t="shared" si="18"/>
        <v>6.6098167852911317E-3</v>
      </c>
      <c r="M191" t="b">
        <f t="shared" si="19"/>
        <v>0</v>
      </c>
      <c r="N191" s="24">
        <f t="shared" si="20"/>
        <v>297045</v>
      </c>
      <c r="O191" t="str">
        <f t="shared" si="21"/>
        <v>TRABAJADOR INDEPENDIENTE</v>
      </c>
      <c r="P191">
        <f t="shared" si="22"/>
        <v>42</v>
      </c>
      <c r="Q191"/>
    </row>
    <row r="192" spans="1:17" x14ac:dyDescent="0.25">
      <c r="A192">
        <v>191</v>
      </c>
      <c r="B192" t="s">
        <v>15</v>
      </c>
      <c r="C192" s="23">
        <v>405063</v>
      </c>
      <c r="D192" t="s">
        <v>18</v>
      </c>
      <c r="E192" t="s">
        <v>16</v>
      </c>
      <c r="F192" t="s">
        <v>12</v>
      </c>
      <c r="G192" t="s">
        <v>13</v>
      </c>
      <c r="H192" t="s">
        <v>12</v>
      </c>
      <c r="I192">
        <v>69</v>
      </c>
      <c r="J192">
        <f t="shared" si="16"/>
        <v>-0.31130769369019629</v>
      </c>
      <c r="K192" t="b">
        <f t="shared" si="17"/>
        <v>0</v>
      </c>
      <c r="L192">
        <f t="shared" si="18"/>
        <v>1.9121437288680037</v>
      </c>
      <c r="M192" t="b">
        <f t="shared" si="19"/>
        <v>0</v>
      </c>
      <c r="N192" s="24">
        <f t="shared" si="20"/>
        <v>405063</v>
      </c>
      <c r="O192" t="str">
        <f t="shared" si="21"/>
        <v>TRABAJADOR INDEPENDIENTE</v>
      </c>
      <c r="P192">
        <f t="shared" si="22"/>
        <v>69</v>
      </c>
      <c r="Q192"/>
    </row>
    <row r="193" spans="1:17" x14ac:dyDescent="0.25">
      <c r="A193">
        <v>192</v>
      </c>
      <c r="B193" t="s">
        <v>15</v>
      </c>
      <c r="C193" s="23">
        <v>496208.33</v>
      </c>
      <c r="D193" t="s">
        <v>10</v>
      </c>
      <c r="E193" t="s">
        <v>16</v>
      </c>
      <c r="F193" t="s">
        <v>12</v>
      </c>
      <c r="G193" t="s">
        <v>12</v>
      </c>
      <c r="H193" t="s">
        <v>13</v>
      </c>
      <c r="I193">
        <v>45</v>
      </c>
      <c r="J193">
        <f t="shared" si="16"/>
        <v>-0.19892167860540311</v>
      </c>
      <c r="K193" t="b">
        <f t="shared" si="17"/>
        <v>0</v>
      </c>
      <c r="L193">
        <f t="shared" si="18"/>
        <v>0.21833580701670366</v>
      </c>
      <c r="M193" t="b">
        <f t="shared" si="19"/>
        <v>0</v>
      </c>
      <c r="N193" s="24">
        <f t="shared" si="20"/>
        <v>496208.33</v>
      </c>
      <c r="O193" t="str">
        <f t="shared" si="21"/>
        <v>ASALARIADO</v>
      </c>
      <c r="P193">
        <f t="shared" si="22"/>
        <v>45</v>
      </c>
      <c r="Q193"/>
    </row>
    <row r="194" spans="1:17" x14ac:dyDescent="0.25">
      <c r="A194">
        <v>193</v>
      </c>
      <c r="B194" t="s">
        <v>9</v>
      </c>
      <c r="C194" s="23">
        <v>2033150.05</v>
      </c>
      <c r="D194" t="s">
        <v>19</v>
      </c>
      <c r="E194" t="s">
        <v>16</v>
      </c>
      <c r="F194" t="s">
        <v>12</v>
      </c>
      <c r="G194" t="s">
        <v>13</v>
      </c>
      <c r="H194" t="s">
        <v>13</v>
      </c>
      <c r="I194">
        <v>46</v>
      </c>
      <c r="J194">
        <f t="shared" ref="J194:J257" si="23">(C194-$S$4)/STDEV($C$2:$C$5001)</f>
        <v>1.6961919309275035</v>
      </c>
      <c r="K194" t="b">
        <f t="shared" ref="K194:K257" si="24">ABS(J194)&gt;1.96</f>
        <v>0</v>
      </c>
      <c r="L194">
        <f t="shared" ref="L194:L257" si="25">(I194-$S$5)/_xlfn.STDEV.S($I$2:$I$5001)</f>
        <v>0.28891113709384114</v>
      </c>
      <c r="M194" t="b">
        <f t="shared" ref="M194:M257" si="26">ABS(L194)&gt;1.96</f>
        <v>0</v>
      </c>
      <c r="N194" s="24">
        <f t="shared" ref="N194:N257" si="27">IF(ISBLANK(C194), $S$4, C194)</f>
        <v>2033150.05</v>
      </c>
      <c r="O194" t="str">
        <f t="shared" ref="O194:O257" si="28">IF(D194="", "ASALARIADO", D194)</f>
        <v>CONVENIOS ESPECIALES DE TRABAJADORES INDEPENDIENTES</v>
      </c>
      <c r="P194">
        <f t="shared" ref="P194:P257" si="29">IF(ISBLANK(I194), $S$5, I194)</f>
        <v>46</v>
      </c>
      <c r="Q194"/>
    </row>
    <row r="195" spans="1:17" x14ac:dyDescent="0.25">
      <c r="A195">
        <v>194</v>
      </c>
      <c r="B195" t="s">
        <v>15</v>
      </c>
      <c r="C195" s="23">
        <v>155250</v>
      </c>
      <c r="D195" t="s">
        <v>10</v>
      </c>
      <c r="E195" t="s">
        <v>16</v>
      </c>
      <c r="F195" t="s">
        <v>12</v>
      </c>
      <c r="G195" t="s">
        <v>13</v>
      </c>
      <c r="H195" t="s">
        <v>13</v>
      </c>
      <c r="I195">
        <v>36</v>
      </c>
      <c r="J195">
        <f t="shared" si="23"/>
        <v>-0.61933760138132454</v>
      </c>
      <c r="K195" t="b">
        <f t="shared" si="24"/>
        <v>0</v>
      </c>
      <c r="L195">
        <f t="shared" si="25"/>
        <v>-0.41684216367753391</v>
      </c>
      <c r="M195" t="b">
        <f t="shared" si="26"/>
        <v>0</v>
      </c>
      <c r="N195" s="24">
        <f t="shared" si="27"/>
        <v>155250</v>
      </c>
      <c r="O195" t="str">
        <f t="shared" si="28"/>
        <v>ASALARIADO</v>
      </c>
      <c r="P195">
        <f t="shared" si="29"/>
        <v>36</v>
      </c>
      <c r="Q195"/>
    </row>
    <row r="196" spans="1:17" x14ac:dyDescent="0.25">
      <c r="A196">
        <v>195</v>
      </c>
      <c r="B196" t="s">
        <v>15</v>
      </c>
      <c r="C196" s="23">
        <v>278030</v>
      </c>
      <c r="D196" t="s">
        <v>18</v>
      </c>
      <c r="E196" t="s">
        <v>16</v>
      </c>
      <c r="F196" t="s">
        <v>12</v>
      </c>
      <c r="G196" t="s">
        <v>13</v>
      </c>
      <c r="H196" t="s">
        <v>12</v>
      </c>
      <c r="I196">
        <v>56</v>
      </c>
      <c r="J196">
        <f t="shared" si="23"/>
        <v>-0.46794471123422759</v>
      </c>
      <c r="K196" t="b">
        <f t="shared" si="24"/>
        <v>0</v>
      </c>
      <c r="L196">
        <f t="shared" si="25"/>
        <v>0.99466443786521619</v>
      </c>
      <c r="M196" t="b">
        <f t="shared" si="26"/>
        <v>0</v>
      </c>
      <c r="N196" s="24">
        <f t="shared" si="27"/>
        <v>278030</v>
      </c>
      <c r="O196" t="str">
        <f t="shared" si="28"/>
        <v>TRABAJADOR INDEPENDIENTE</v>
      </c>
      <c r="P196">
        <f t="shared" si="29"/>
        <v>56</v>
      </c>
      <c r="Q196"/>
    </row>
    <row r="197" spans="1:17" x14ac:dyDescent="0.25">
      <c r="A197">
        <v>196</v>
      </c>
      <c r="B197" t="s">
        <v>15</v>
      </c>
      <c r="C197" s="23">
        <v>846788</v>
      </c>
      <c r="D197" t="s">
        <v>10</v>
      </c>
      <c r="E197" t="s">
        <v>11</v>
      </c>
      <c r="F197" t="s">
        <v>12</v>
      </c>
      <c r="G197" t="s">
        <v>13</v>
      </c>
      <c r="H197" t="s">
        <v>12</v>
      </c>
      <c r="I197">
        <v>31</v>
      </c>
      <c r="J197">
        <f t="shared" si="23"/>
        <v>0.23335775996859512</v>
      </c>
      <c r="K197" t="b">
        <f t="shared" si="24"/>
        <v>0</v>
      </c>
      <c r="L197">
        <f t="shared" si="25"/>
        <v>-0.7697188140632214</v>
      </c>
      <c r="M197" t="b">
        <f t="shared" si="26"/>
        <v>0</v>
      </c>
      <c r="N197" s="24">
        <f t="shared" si="27"/>
        <v>846788</v>
      </c>
      <c r="O197" t="str">
        <f t="shared" si="28"/>
        <v>ASALARIADO</v>
      </c>
      <c r="P197">
        <f t="shared" si="29"/>
        <v>31</v>
      </c>
      <c r="Q197"/>
    </row>
    <row r="198" spans="1:17" x14ac:dyDescent="0.25">
      <c r="A198">
        <v>197</v>
      </c>
      <c r="B198" t="s">
        <v>9</v>
      </c>
      <c r="C198" s="23">
        <v>300018</v>
      </c>
      <c r="D198" t="s">
        <v>18</v>
      </c>
      <c r="E198" t="s">
        <v>16</v>
      </c>
      <c r="F198" t="s">
        <v>12</v>
      </c>
      <c r="G198" t="s">
        <v>13</v>
      </c>
      <c r="H198" t="s">
        <v>13</v>
      </c>
      <c r="I198">
        <v>32</v>
      </c>
      <c r="J198">
        <f t="shared" si="23"/>
        <v>-0.44083258492249633</v>
      </c>
      <c r="K198" t="b">
        <f t="shared" si="24"/>
        <v>0</v>
      </c>
      <c r="L198">
        <f t="shared" si="25"/>
        <v>-0.69914348398608395</v>
      </c>
      <c r="M198" t="b">
        <f t="shared" si="26"/>
        <v>0</v>
      </c>
      <c r="N198" s="24">
        <f t="shared" si="27"/>
        <v>300018</v>
      </c>
      <c r="O198" t="str">
        <f t="shared" si="28"/>
        <v>TRABAJADOR INDEPENDIENTE</v>
      </c>
      <c r="P198">
        <f t="shared" si="29"/>
        <v>32</v>
      </c>
      <c r="Q198"/>
    </row>
    <row r="199" spans="1:17" x14ac:dyDescent="0.25">
      <c r="A199">
        <v>198</v>
      </c>
      <c r="B199" t="s">
        <v>15</v>
      </c>
      <c r="C199" s="23">
        <v>1476004</v>
      </c>
      <c r="D199" t="s">
        <v>14</v>
      </c>
      <c r="E199" t="s">
        <v>11</v>
      </c>
      <c r="F199" t="s">
        <v>12</v>
      </c>
      <c r="G199" t="s">
        <v>13</v>
      </c>
      <c r="H199" t="s">
        <v>13</v>
      </c>
      <c r="I199">
        <v>68</v>
      </c>
      <c r="J199">
        <f t="shared" si="23"/>
        <v>1.0092074811511635</v>
      </c>
      <c r="K199" t="b">
        <f t="shared" si="24"/>
        <v>0</v>
      </c>
      <c r="L199">
        <f t="shared" si="25"/>
        <v>1.8415683987908662</v>
      </c>
      <c r="M199" t="b">
        <f t="shared" si="26"/>
        <v>0</v>
      </c>
      <c r="N199" s="24">
        <f t="shared" si="27"/>
        <v>1476004</v>
      </c>
      <c r="O199" t="str">
        <f t="shared" si="28"/>
        <v>PENSIONADOS EN SU PROPIO SISTEMA</v>
      </c>
      <c r="P199">
        <f t="shared" si="29"/>
        <v>68</v>
      </c>
      <c r="Q199"/>
    </row>
    <row r="200" spans="1:17" x14ac:dyDescent="0.25">
      <c r="A200">
        <v>199</v>
      </c>
      <c r="B200" t="s">
        <v>9</v>
      </c>
      <c r="C200" s="23">
        <v>174167</v>
      </c>
      <c r="D200" t="s">
        <v>10</v>
      </c>
      <c r="E200" t="s">
        <v>16</v>
      </c>
      <c r="F200" t="s">
        <v>12</v>
      </c>
      <c r="G200" t="s">
        <v>12</v>
      </c>
      <c r="H200" t="s">
        <v>13</v>
      </c>
      <c r="I200">
        <v>32</v>
      </c>
      <c r="J200">
        <f t="shared" si="23"/>
        <v>-0.59601214688618998</v>
      </c>
      <c r="K200" t="b">
        <f t="shared" si="24"/>
        <v>0</v>
      </c>
      <c r="L200">
        <f t="shared" si="25"/>
        <v>-0.69914348398608395</v>
      </c>
      <c r="M200" t="b">
        <f t="shared" si="26"/>
        <v>0</v>
      </c>
      <c r="N200" s="24">
        <f t="shared" si="27"/>
        <v>174167</v>
      </c>
      <c r="O200" t="str">
        <f t="shared" si="28"/>
        <v>ASALARIADO</v>
      </c>
      <c r="P200">
        <f t="shared" si="29"/>
        <v>32</v>
      </c>
      <c r="Q200"/>
    </row>
    <row r="201" spans="1:17" x14ac:dyDescent="0.25">
      <c r="A201">
        <v>200</v>
      </c>
      <c r="B201" t="s">
        <v>9</v>
      </c>
      <c r="C201" s="23">
        <v>622035.84</v>
      </c>
      <c r="D201" t="s">
        <v>10</v>
      </c>
      <c r="E201" t="s">
        <v>11</v>
      </c>
      <c r="F201" t="s">
        <v>12</v>
      </c>
      <c r="G201" t="s">
        <v>13</v>
      </c>
      <c r="H201" t="s">
        <v>13</v>
      </c>
      <c r="I201">
        <v>27</v>
      </c>
      <c r="J201">
        <f t="shared" si="23"/>
        <v>-4.3771080797024416E-2</v>
      </c>
      <c r="K201" t="b">
        <f t="shared" si="24"/>
        <v>0</v>
      </c>
      <c r="L201">
        <f t="shared" si="25"/>
        <v>-1.0520201343717714</v>
      </c>
      <c r="M201" t="b">
        <f t="shared" si="26"/>
        <v>0</v>
      </c>
      <c r="N201" s="24">
        <f t="shared" si="27"/>
        <v>622035.84</v>
      </c>
      <c r="O201" t="str">
        <f t="shared" si="28"/>
        <v>ASALARIADO</v>
      </c>
      <c r="P201">
        <f t="shared" si="29"/>
        <v>27</v>
      </c>
      <c r="Q201"/>
    </row>
    <row r="202" spans="1:17" x14ac:dyDescent="0.25">
      <c r="A202">
        <v>201</v>
      </c>
      <c r="B202" t="s">
        <v>9</v>
      </c>
      <c r="C202" s="23">
        <v>563607</v>
      </c>
      <c r="D202" t="s">
        <v>18</v>
      </c>
      <c r="E202" t="s">
        <v>16</v>
      </c>
      <c r="F202" t="s">
        <v>12</v>
      </c>
      <c r="G202" t="s">
        <v>13</v>
      </c>
      <c r="H202" t="s">
        <v>12</v>
      </c>
      <c r="I202">
        <v>72</v>
      </c>
      <c r="J202">
        <f t="shared" si="23"/>
        <v>-0.11581629138134027</v>
      </c>
      <c r="K202" t="b">
        <f t="shared" si="24"/>
        <v>0</v>
      </c>
      <c r="L202">
        <f t="shared" si="25"/>
        <v>2.1238697190994165</v>
      </c>
      <c r="M202" t="b">
        <f t="shared" si="26"/>
        <v>1</v>
      </c>
      <c r="N202" s="24">
        <f t="shared" si="27"/>
        <v>563607</v>
      </c>
      <c r="O202" t="str">
        <f t="shared" si="28"/>
        <v>TRABAJADOR INDEPENDIENTE</v>
      </c>
      <c r="P202">
        <f t="shared" si="29"/>
        <v>72</v>
      </c>
      <c r="Q202"/>
    </row>
    <row r="203" spans="1:17" x14ac:dyDescent="0.25">
      <c r="A203">
        <v>202</v>
      </c>
      <c r="B203" t="s">
        <v>15</v>
      </c>
      <c r="C203" s="23">
        <v>386190.46</v>
      </c>
      <c r="D203" t="s">
        <v>10</v>
      </c>
      <c r="E203" t="s">
        <v>16</v>
      </c>
      <c r="F203" t="s">
        <v>12</v>
      </c>
      <c r="G203" t="s">
        <v>13</v>
      </c>
      <c r="H203" t="s">
        <v>13</v>
      </c>
      <c r="I203">
        <v>33</v>
      </c>
      <c r="J203">
        <f t="shared" si="23"/>
        <v>-0.33457832714040553</v>
      </c>
      <c r="K203" t="b">
        <f t="shared" si="24"/>
        <v>0</v>
      </c>
      <c r="L203">
        <f t="shared" si="25"/>
        <v>-0.62856815390894638</v>
      </c>
      <c r="M203" t="b">
        <f t="shared" si="26"/>
        <v>0</v>
      </c>
      <c r="N203" s="24">
        <f t="shared" si="27"/>
        <v>386190.46</v>
      </c>
      <c r="O203" t="str">
        <f t="shared" si="28"/>
        <v>ASALARIADO</v>
      </c>
      <c r="P203">
        <f t="shared" si="29"/>
        <v>33</v>
      </c>
      <c r="Q203"/>
    </row>
    <row r="204" spans="1:17" x14ac:dyDescent="0.25">
      <c r="A204">
        <v>203</v>
      </c>
      <c r="B204" t="s">
        <v>9</v>
      </c>
      <c r="C204" s="23">
        <v>378684</v>
      </c>
      <c r="D204" t="s">
        <v>18</v>
      </c>
      <c r="E204" t="s">
        <v>16</v>
      </c>
      <c r="F204" t="s">
        <v>12</v>
      </c>
      <c r="G204" t="s">
        <v>13</v>
      </c>
      <c r="H204" t="s">
        <v>12</v>
      </c>
      <c r="I204">
        <v>38</v>
      </c>
      <c r="J204">
        <f t="shared" si="23"/>
        <v>-0.34383410718742929</v>
      </c>
      <c r="K204" t="b">
        <f t="shared" si="24"/>
        <v>0</v>
      </c>
      <c r="L204">
        <f t="shared" si="25"/>
        <v>-0.27569150352325889</v>
      </c>
      <c r="M204" t="b">
        <f t="shared" si="26"/>
        <v>0</v>
      </c>
      <c r="N204" s="24">
        <f t="shared" si="27"/>
        <v>378684</v>
      </c>
      <c r="O204" t="str">
        <f t="shared" si="28"/>
        <v>TRABAJADOR INDEPENDIENTE</v>
      </c>
      <c r="P204">
        <f t="shared" si="29"/>
        <v>38</v>
      </c>
      <c r="Q204"/>
    </row>
    <row r="205" spans="1:17" x14ac:dyDescent="0.25">
      <c r="A205">
        <v>204</v>
      </c>
      <c r="B205" t="s">
        <v>9</v>
      </c>
      <c r="C205" s="23">
        <v>1623057.2</v>
      </c>
      <c r="D205" t="s">
        <v>10</v>
      </c>
      <c r="E205" t="s">
        <v>16</v>
      </c>
      <c r="F205" t="s">
        <v>12</v>
      </c>
      <c r="G205" t="s">
        <v>13</v>
      </c>
      <c r="H205" t="s">
        <v>13</v>
      </c>
      <c r="I205">
        <v>31</v>
      </c>
      <c r="J205">
        <f t="shared" si="23"/>
        <v>1.1905302450653115</v>
      </c>
      <c r="K205" t="b">
        <f t="shared" si="24"/>
        <v>0</v>
      </c>
      <c r="L205">
        <f t="shared" si="25"/>
        <v>-0.7697188140632214</v>
      </c>
      <c r="M205" t="b">
        <f t="shared" si="26"/>
        <v>0</v>
      </c>
      <c r="N205" s="24">
        <f t="shared" si="27"/>
        <v>1623057.2</v>
      </c>
      <c r="O205" t="str">
        <f t="shared" si="28"/>
        <v>ASALARIADO</v>
      </c>
      <c r="P205">
        <f t="shared" si="29"/>
        <v>31</v>
      </c>
      <c r="Q205"/>
    </row>
    <row r="206" spans="1:17" x14ac:dyDescent="0.25">
      <c r="A206">
        <v>205</v>
      </c>
      <c r="B206" t="s">
        <v>15</v>
      </c>
      <c r="C206" s="23">
        <v>126835.08</v>
      </c>
      <c r="D206" t="s">
        <v>14</v>
      </c>
      <c r="E206" t="s">
        <v>11</v>
      </c>
      <c r="F206" t="s">
        <v>12</v>
      </c>
      <c r="G206" t="s">
        <v>13</v>
      </c>
      <c r="H206" t="s">
        <v>13</v>
      </c>
      <c r="I206">
        <v>67</v>
      </c>
      <c r="J206">
        <f t="shared" si="23"/>
        <v>-0.65437438963754346</v>
      </c>
      <c r="K206" t="b">
        <f t="shared" si="24"/>
        <v>0</v>
      </c>
      <c r="L206">
        <f t="shared" si="25"/>
        <v>1.7709930687137287</v>
      </c>
      <c r="M206" t="b">
        <f t="shared" si="26"/>
        <v>0</v>
      </c>
      <c r="N206" s="24">
        <f t="shared" si="27"/>
        <v>126835.08</v>
      </c>
      <c r="O206" t="str">
        <f t="shared" si="28"/>
        <v>PENSIONADOS EN SU PROPIO SISTEMA</v>
      </c>
      <c r="P206">
        <f t="shared" si="29"/>
        <v>67</v>
      </c>
      <c r="Q206"/>
    </row>
    <row r="207" spans="1:17" x14ac:dyDescent="0.25">
      <c r="A207">
        <v>206</v>
      </c>
      <c r="B207" t="s">
        <v>9</v>
      </c>
      <c r="C207" s="23">
        <v>404467</v>
      </c>
      <c r="D207" t="s">
        <v>17</v>
      </c>
      <c r="E207" t="s">
        <v>16</v>
      </c>
      <c r="F207" t="s">
        <v>12</v>
      </c>
      <c r="G207" t="s">
        <v>13</v>
      </c>
      <c r="H207" t="s">
        <v>13</v>
      </c>
      <c r="I207">
        <v>64</v>
      </c>
      <c r="J207">
        <f t="shared" si="23"/>
        <v>-0.31204258669009582</v>
      </c>
      <c r="K207" t="b">
        <f t="shared" si="24"/>
        <v>0</v>
      </c>
      <c r="L207">
        <f t="shared" si="25"/>
        <v>1.5592670784823162</v>
      </c>
      <c r="M207" t="b">
        <f t="shared" si="26"/>
        <v>0</v>
      </c>
      <c r="N207" s="24">
        <f t="shared" si="27"/>
        <v>404467</v>
      </c>
      <c r="O207" t="str">
        <f t="shared" si="28"/>
        <v>ASEGURADO VOLUNTARIO</v>
      </c>
      <c r="P207">
        <f t="shared" si="29"/>
        <v>64</v>
      </c>
      <c r="Q207"/>
    </row>
    <row r="208" spans="1:17" x14ac:dyDescent="0.25">
      <c r="A208">
        <v>207</v>
      </c>
      <c r="B208" t="s">
        <v>9</v>
      </c>
      <c r="C208" s="23">
        <v>586511.31000000006</v>
      </c>
      <c r="D208" t="s">
        <v>10</v>
      </c>
      <c r="E208" t="s">
        <v>16</v>
      </c>
      <c r="F208" t="s">
        <v>12</v>
      </c>
      <c r="G208" t="s">
        <v>13</v>
      </c>
      <c r="H208" t="s">
        <v>13</v>
      </c>
      <c r="I208">
        <v>24</v>
      </c>
      <c r="J208">
        <f t="shared" si="23"/>
        <v>-8.7574316403941158E-2</v>
      </c>
      <c r="K208" t="b">
        <f t="shared" si="24"/>
        <v>0</v>
      </c>
      <c r="L208">
        <f t="shared" si="25"/>
        <v>-1.263746124603184</v>
      </c>
      <c r="M208" t="b">
        <f t="shared" si="26"/>
        <v>0</v>
      </c>
      <c r="N208" s="24">
        <f t="shared" si="27"/>
        <v>586511.31000000006</v>
      </c>
      <c r="O208" t="str">
        <f t="shared" si="28"/>
        <v>ASALARIADO</v>
      </c>
      <c r="P208">
        <f t="shared" si="29"/>
        <v>24</v>
      </c>
      <c r="Q208"/>
    </row>
    <row r="209" spans="1:17" x14ac:dyDescent="0.25">
      <c r="A209">
        <v>208</v>
      </c>
      <c r="B209" t="s">
        <v>9</v>
      </c>
      <c r="C209" s="23">
        <v>808295.5</v>
      </c>
      <c r="D209" t="s">
        <v>10</v>
      </c>
      <c r="E209" t="s">
        <v>11</v>
      </c>
      <c r="F209" t="s">
        <v>12</v>
      </c>
      <c r="G209" t="s">
        <v>13</v>
      </c>
      <c r="H209" t="s">
        <v>13</v>
      </c>
      <c r="I209">
        <v>42</v>
      </c>
      <c r="J209">
        <f t="shared" si="23"/>
        <v>0.18589489285679245</v>
      </c>
      <c r="K209" t="b">
        <f t="shared" si="24"/>
        <v>0</v>
      </c>
      <c r="L209">
        <f t="shared" si="25"/>
        <v>6.6098167852911317E-3</v>
      </c>
      <c r="M209" t="b">
        <f t="shared" si="26"/>
        <v>0</v>
      </c>
      <c r="N209" s="24">
        <f t="shared" si="27"/>
        <v>808295.5</v>
      </c>
      <c r="O209" t="str">
        <f t="shared" si="28"/>
        <v>ASALARIADO</v>
      </c>
      <c r="P209">
        <f t="shared" si="29"/>
        <v>42</v>
      </c>
      <c r="Q209"/>
    </row>
    <row r="210" spans="1:17" x14ac:dyDescent="0.25">
      <c r="A210">
        <v>209</v>
      </c>
      <c r="B210" t="s">
        <v>15</v>
      </c>
      <c r="C210" s="23">
        <v>819816.67</v>
      </c>
      <c r="D210" t="s">
        <v>10</v>
      </c>
      <c r="E210" t="s">
        <v>16</v>
      </c>
      <c r="F210" t="s">
        <v>12</v>
      </c>
      <c r="G210" t="s">
        <v>12</v>
      </c>
      <c r="H210" t="s">
        <v>13</v>
      </c>
      <c r="I210">
        <v>32</v>
      </c>
      <c r="J210">
        <f t="shared" si="23"/>
        <v>0.20010097873540489</v>
      </c>
      <c r="K210" t="b">
        <f t="shared" si="24"/>
        <v>0</v>
      </c>
      <c r="L210">
        <f t="shared" si="25"/>
        <v>-0.69914348398608395</v>
      </c>
      <c r="M210" t="b">
        <f t="shared" si="26"/>
        <v>0</v>
      </c>
      <c r="N210" s="24">
        <f t="shared" si="27"/>
        <v>819816.67</v>
      </c>
      <c r="O210" t="str">
        <f t="shared" si="28"/>
        <v>ASALARIADO</v>
      </c>
      <c r="P210">
        <f t="shared" si="29"/>
        <v>32</v>
      </c>
      <c r="Q210"/>
    </row>
    <row r="211" spans="1:17" x14ac:dyDescent="0.25">
      <c r="A211">
        <v>210</v>
      </c>
      <c r="B211" t="s">
        <v>9</v>
      </c>
      <c r="C211" s="23">
        <v>57724</v>
      </c>
      <c r="D211" t="s">
        <v>10</v>
      </c>
      <c r="E211" t="s">
        <v>16</v>
      </c>
      <c r="F211" t="s">
        <v>12</v>
      </c>
      <c r="G211" t="s">
        <v>13</v>
      </c>
      <c r="H211" t="s">
        <v>12</v>
      </c>
      <c r="I211">
        <v>19</v>
      </c>
      <c r="J211">
        <f t="shared" si="23"/>
        <v>-0.73959125022059624</v>
      </c>
      <c r="K211" t="b">
        <f t="shared" si="24"/>
        <v>0</v>
      </c>
      <c r="L211">
        <f t="shared" si="25"/>
        <v>-1.6166227749888715</v>
      </c>
      <c r="M211" t="b">
        <f t="shared" si="26"/>
        <v>0</v>
      </c>
      <c r="N211" s="24">
        <f t="shared" si="27"/>
        <v>57724</v>
      </c>
      <c r="O211" t="str">
        <f t="shared" si="28"/>
        <v>ASALARIADO</v>
      </c>
      <c r="P211">
        <f t="shared" si="29"/>
        <v>19</v>
      </c>
      <c r="Q211"/>
    </row>
    <row r="212" spans="1:17" x14ac:dyDescent="0.25">
      <c r="A212">
        <v>211</v>
      </c>
      <c r="B212" t="s">
        <v>15</v>
      </c>
      <c r="C212" s="23">
        <v>2230223.4</v>
      </c>
      <c r="D212" t="s">
        <v>10</v>
      </c>
      <c r="E212" t="s">
        <v>11</v>
      </c>
      <c r="F212" t="s">
        <v>12</v>
      </c>
      <c r="G212" t="s">
        <v>13</v>
      </c>
      <c r="H212" t="s">
        <v>13</v>
      </c>
      <c r="I212">
        <v>56</v>
      </c>
      <c r="J212">
        <f t="shared" si="23"/>
        <v>1.9391916379438772</v>
      </c>
      <c r="K212" t="b">
        <f t="shared" si="24"/>
        <v>0</v>
      </c>
      <c r="L212">
        <f t="shared" si="25"/>
        <v>0.99466443786521619</v>
      </c>
      <c r="M212" t="b">
        <f t="shared" si="26"/>
        <v>0</v>
      </c>
      <c r="N212" s="24">
        <f t="shared" si="27"/>
        <v>2230223.4</v>
      </c>
      <c r="O212" t="str">
        <f t="shared" si="28"/>
        <v>ASALARIADO</v>
      </c>
      <c r="P212">
        <f t="shared" si="29"/>
        <v>56</v>
      </c>
      <c r="Q212"/>
    </row>
    <row r="213" spans="1:17" x14ac:dyDescent="0.25">
      <c r="A213">
        <v>212</v>
      </c>
      <c r="B213" t="s">
        <v>9</v>
      </c>
      <c r="C213" s="23">
        <v>681656.18</v>
      </c>
      <c r="D213" t="s">
        <v>10</v>
      </c>
      <c r="E213" t="s">
        <v>16</v>
      </c>
      <c r="F213" t="s">
        <v>12</v>
      </c>
      <c r="G213" t="s">
        <v>13</v>
      </c>
      <c r="H213" t="s">
        <v>13</v>
      </c>
      <c r="I213">
        <v>42</v>
      </c>
      <c r="J213">
        <f t="shared" si="23"/>
        <v>2.974329926611766E-2</v>
      </c>
      <c r="K213" t="b">
        <f t="shared" si="24"/>
        <v>0</v>
      </c>
      <c r="L213">
        <f t="shared" si="25"/>
        <v>6.6098167852911317E-3</v>
      </c>
      <c r="M213" t="b">
        <f t="shared" si="26"/>
        <v>0</v>
      </c>
      <c r="N213" s="24">
        <f t="shared" si="27"/>
        <v>681656.18</v>
      </c>
      <c r="O213" t="str">
        <f t="shared" si="28"/>
        <v>ASALARIADO</v>
      </c>
      <c r="P213">
        <f t="shared" si="29"/>
        <v>42</v>
      </c>
      <c r="Q213"/>
    </row>
    <row r="214" spans="1:17" x14ac:dyDescent="0.25">
      <c r="A214">
        <v>213</v>
      </c>
      <c r="B214" t="s">
        <v>15</v>
      </c>
      <c r="C214" s="23">
        <v>1611959.32</v>
      </c>
      <c r="D214" t="s">
        <v>10</v>
      </c>
      <c r="E214" t="s">
        <v>11</v>
      </c>
      <c r="F214" t="s">
        <v>12</v>
      </c>
      <c r="G214" t="s">
        <v>13</v>
      </c>
      <c r="H214" t="s">
        <v>13</v>
      </c>
      <c r="I214">
        <v>47</v>
      </c>
      <c r="J214">
        <f t="shared" si="23"/>
        <v>1.176846093512081</v>
      </c>
      <c r="K214" t="b">
        <f t="shared" si="24"/>
        <v>0</v>
      </c>
      <c r="L214">
        <f t="shared" si="25"/>
        <v>0.35948646717097865</v>
      </c>
      <c r="M214" t="b">
        <f t="shared" si="26"/>
        <v>0</v>
      </c>
      <c r="N214" s="24">
        <f t="shared" si="27"/>
        <v>1611959.32</v>
      </c>
      <c r="O214" t="str">
        <f t="shared" si="28"/>
        <v>ASALARIADO</v>
      </c>
      <c r="P214">
        <f t="shared" si="29"/>
        <v>47</v>
      </c>
      <c r="Q214"/>
    </row>
    <row r="215" spans="1:17" x14ac:dyDescent="0.25">
      <c r="A215">
        <v>214</v>
      </c>
      <c r="B215" t="s">
        <v>15</v>
      </c>
      <c r="C215" s="23">
        <v>1307797.8700000001</v>
      </c>
      <c r="D215" t="s">
        <v>10</v>
      </c>
      <c r="E215" t="s">
        <v>16</v>
      </c>
      <c r="F215" t="s">
        <v>12</v>
      </c>
      <c r="G215" t="s">
        <v>13</v>
      </c>
      <c r="H215" t="s">
        <v>13</v>
      </c>
      <c r="I215">
        <v>30</v>
      </c>
      <c r="J215">
        <f t="shared" si="23"/>
        <v>0.80180226726324788</v>
      </c>
      <c r="K215" t="b">
        <f t="shared" si="24"/>
        <v>0</v>
      </c>
      <c r="L215">
        <f t="shared" si="25"/>
        <v>-0.84029414414035897</v>
      </c>
      <c r="M215" t="b">
        <f t="shared" si="26"/>
        <v>0</v>
      </c>
      <c r="N215" s="24">
        <f t="shared" si="27"/>
        <v>1307797.8700000001</v>
      </c>
      <c r="O215" t="str">
        <f t="shared" si="28"/>
        <v>ASALARIADO</v>
      </c>
      <c r="P215">
        <f t="shared" si="29"/>
        <v>30</v>
      </c>
      <c r="Q215"/>
    </row>
    <row r="216" spans="1:17" x14ac:dyDescent="0.25">
      <c r="A216">
        <v>215</v>
      </c>
      <c r="B216" t="s">
        <v>9</v>
      </c>
      <c r="C216" s="23">
        <v>366599</v>
      </c>
      <c r="D216" t="s">
        <v>10</v>
      </c>
      <c r="E216" t="s">
        <v>16</v>
      </c>
      <c r="F216" t="s">
        <v>12</v>
      </c>
      <c r="G216" t="s">
        <v>13</v>
      </c>
      <c r="H216" t="s">
        <v>13</v>
      </c>
      <c r="I216">
        <v>53</v>
      </c>
      <c r="J216">
        <f t="shared" si="23"/>
        <v>-0.35873541910653395</v>
      </c>
      <c r="K216" t="b">
        <f t="shared" si="24"/>
        <v>0</v>
      </c>
      <c r="L216">
        <f t="shared" si="25"/>
        <v>0.78293844763380371</v>
      </c>
      <c r="M216" t="b">
        <f t="shared" si="26"/>
        <v>0</v>
      </c>
      <c r="N216" s="24">
        <f t="shared" si="27"/>
        <v>366599</v>
      </c>
      <c r="O216" t="str">
        <f t="shared" si="28"/>
        <v>ASALARIADO</v>
      </c>
      <c r="P216">
        <f t="shared" si="29"/>
        <v>53</v>
      </c>
      <c r="Q216"/>
    </row>
    <row r="217" spans="1:17" x14ac:dyDescent="0.25">
      <c r="A217">
        <v>216</v>
      </c>
      <c r="B217" t="s">
        <v>9</v>
      </c>
      <c r="C217" s="23">
        <v>462831</v>
      </c>
      <c r="D217" t="s">
        <v>18</v>
      </c>
      <c r="E217" t="s">
        <v>16</v>
      </c>
      <c r="F217" t="s">
        <v>12</v>
      </c>
      <c r="G217" t="s">
        <v>13</v>
      </c>
      <c r="H217" t="s">
        <v>13</v>
      </c>
      <c r="I217">
        <v>32</v>
      </c>
      <c r="J217">
        <f t="shared" si="23"/>
        <v>-0.24007732654556768</v>
      </c>
      <c r="K217" t="b">
        <f t="shared" si="24"/>
        <v>0</v>
      </c>
      <c r="L217">
        <f t="shared" si="25"/>
        <v>-0.69914348398608395</v>
      </c>
      <c r="M217" t="b">
        <f t="shared" si="26"/>
        <v>0</v>
      </c>
      <c r="N217" s="24">
        <f t="shared" si="27"/>
        <v>462831</v>
      </c>
      <c r="O217" t="str">
        <f t="shared" si="28"/>
        <v>TRABAJADOR INDEPENDIENTE</v>
      </c>
      <c r="P217">
        <f t="shared" si="29"/>
        <v>32</v>
      </c>
      <c r="Q217"/>
    </row>
    <row r="218" spans="1:17" x14ac:dyDescent="0.25">
      <c r="A218">
        <v>217</v>
      </c>
      <c r="B218" t="s">
        <v>9</v>
      </c>
      <c r="C218" s="23">
        <v>639148</v>
      </c>
      <c r="D218" t="s">
        <v>18</v>
      </c>
      <c r="E218" t="s">
        <v>16</v>
      </c>
      <c r="F218" t="s">
        <v>12</v>
      </c>
      <c r="G218" t="s">
        <v>13</v>
      </c>
      <c r="H218" t="s">
        <v>12</v>
      </c>
      <c r="I218">
        <v>41</v>
      </c>
      <c r="J218">
        <f t="shared" si="23"/>
        <v>-2.267106972796144E-2</v>
      </c>
      <c r="K218" t="b">
        <f t="shared" si="24"/>
        <v>0</v>
      </c>
      <c r="L218">
        <f t="shared" si="25"/>
        <v>-6.3965513291846368E-2</v>
      </c>
      <c r="M218" t="b">
        <f t="shared" si="26"/>
        <v>0</v>
      </c>
      <c r="N218" s="24">
        <f t="shared" si="27"/>
        <v>639148</v>
      </c>
      <c r="O218" t="str">
        <f t="shared" si="28"/>
        <v>TRABAJADOR INDEPENDIENTE</v>
      </c>
      <c r="P218">
        <f t="shared" si="29"/>
        <v>41</v>
      </c>
      <c r="Q218"/>
    </row>
    <row r="219" spans="1:17" x14ac:dyDescent="0.25">
      <c r="A219">
        <v>218</v>
      </c>
      <c r="B219" t="s">
        <v>9</v>
      </c>
      <c r="C219" s="23">
        <v>310124</v>
      </c>
      <c r="D219" t="s">
        <v>18</v>
      </c>
      <c r="E219" t="s">
        <v>16</v>
      </c>
      <c r="F219" t="s">
        <v>12</v>
      </c>
      <c r="G219" t="s">
        <v>13</v>
      </c>
      <c r="H219" t="s">
        <v>13</v>
      </c>
      <c r="I219">
        <v>34</v>
      </c>
      <c r="J219">
        <f t="shared" si="23"/>
        <v>-0.42837146301480322</v>
      </c>
      <c r="K219" t="b">
        <f t="shared" si="24"/>
        <v>0</v>
      </c>
      <c r="L219">
        <f t="shared" si="25"/>
        <v>-0.55799282383180893</v>
      </c>
      <c r="M219" t="b">
        <f t="shared" si="26"/>
        <v>0</v>
      </c>
      <c r="N219" s="24">
        <f t="shared" si="27"/>
        <v>310124</v>
      </c>
      <c r="O219" t="str">
        <f t="shared" si="28"/>
        <v>TRABAJADOR INDEPENDIENTE</v>
      </c>
      <c r="P219">
        <f t="shared" si="29"/>
        <v>34</v>
      </c>
      <c r="Q219"/>
    </row>
    <row r="220" spans="1:17" x14ac:dyDescent="0.25">
      <c r="A220">
        <v>219</v>
      </c>
      <c r="B220" t="s">
        <v>15</v>
      </c>
      <c r="C220" s="23">
        <v>800000</v>
      </c>
      <c r="D220" t="s">
        <v>10</v>
      </c>
      <c r="E220" t="s">
        <v>16</v>
      </c>
      <c r="F220" t="s">
        <v>12</v>
      </c>
      <c r="G220" t="s">
        <v>13</v>
      </c>
      <c r="H220" t="s">
        <v>13</v>
      </c>
      <c r="I220">
        <v>30</v>
      </c>
      <c r="J220">
        <f t="shared" si="23"/>
        <v>0.17566619339258621</v>
      </c>
      <c r="K220" t="b">
        <f t="shared" si="24"/>
        <v>0</v>
      </c>
      <c r="L220">
        <f t="shared" si="25"/>
        <v>-0.84029414414035897</v>
      </c>
      <c r="M220" t="b">
        <f t="shared" si="26"/>
        <v>0</v>
      </c>
      <c r="N220" s="24">
        <f t="shared" si="27"/>
        <v>800000</v>
      </c>
      <c r="O220" t="str">
        <f t="shared" si="28"/>
        <v>ASALARIADO</v>
      </c>
      <c r="P220">
        <f t="shared" si="29"/>
        <v>30</v>
      </c>
      <c r="Q220"/>
    </row>
    <row r="221" spans="1:17" x14ac:dyDescent="0.25">
      <c r="A221">
        <v>220</v>
      </c>
      <c r="B221" t="s">
        <v>15</v>
      </c>
      <c r="C221" s="23">
        <v>1520118</v>
      </c>
      <c r="D221" t="s">
        <v>10</v>
      </c>
      <c r="E221" t="s">
        <v>11</v>
      </c>
      <c r="F221" t="s">
        <v>12</v>
      </c>
      <c r="G221" t="s">
        <v>13</v>
      </c>
      <c r="H221" t="s">
        <v>13</v>
      </c>
      <c r="I221">
        <v>32</v>
      </c>
      <c r="J221">
        <f t="shared" si="23"/>
        <v>1.0636018935631937</v>
      </c>
      <c r="K221" t="b">
        <f t="shared" si="24"/>
        <v>0</v>
      </c>
      <c r="L221">
        <f t="shared" si="25"/>
        <v>-0.69914348398608395</v>
      </c>
      <c r="M221" t="b">
        <f t="shared" si="26"/>
        <v>0</v>
      </c>
      <c r="N221" s="24">
        <f t="shared" si="27"/>
        <v>1520118</v>
      </c>
      <c r="O221" t="str">
        <f t="shared" si="28"/>
        <v>ASALARIADO</v>
      </c>
      <c r="P221">
        <f t="shared" si="29"/>
        <v>32</v>
      </c>
      <c r="Q221"/>
    </row>
    <row r="222" spans="1:17" x14ac:dyDescent="0.25">
      <c r="A222">
        <v>221</v>
      </c>
      <c r="B222" t="s">
        <v>15</v>
      </c>
      <c r="C222" s="23">
        <v>460000</v>
      </c>
      <c r="D222" t="s">
        <v>10</v>
      </c>
      <c r="E222" t="s">
        <v>16</v>
      </c>
      <c r="F222" t="s">
        <v>12</v>
      </c>
      <c r="G222" t="s">
        <v>13</v>
      </c>
      <c r="H222" t="s">
        <v>13</v>
      </c>
      <c r="I222">
        <v>28</v>
      </c>
      <c r="J222">
        <f t="shared" si="23"/>
        <v>-0.24356806829509067</v>
      </c>
      <c r="K222" t="b">
        <f t="shared" si="24"/>
        <v>0</v>
      </c>
      <c r="L222">
        <f t="shared" si="25"/>
        <v>-0.98144480429463388</v>
      </c>
      <c r="M222" t="b">
        <f t="shared" si="26"/>
        <v>0</v>
      </c>
      <c r="N222" s="24">
        <f t="shared" si="27"/>
        <v>460000</v>
      </c>
      <c r="O222" t="str">
        <f t="shared" si="28"/>
        <v>ASALARIADO</v>
      </c>
      <c r="P222">
        <f t="shared" si="29"/>
        <v>28</v>
      </c>
      <c r="Q222"/>
    </row>
    <row r="223" spans="1:17" x14ac:dyDescent="0.25">
      <c r="A223">
        <v>222</v>
      </c>
      <c r="B223" t="s">
        <v>15</v>
      </c>
      <c r="C223" s="23">
        <v>446964</v>
      </c>
      <c r="D223" t="s">
        <v>10</v>
      </c>
      <c r="E223" t="s">
        <v>16</v>
      </c>
      <c r="F223" t="s">
        <v>12</v>
      </c>
      <c r="G223" t="s">
        <v>13</v>
      </c>
      <c r="H223" t="s">
        <v>13</v>
      </c>
      <c r="I223">
        <v>64</v>
      </c>
      <c r="J223">
        <f t="shared" si="23"/>
        <v>-0.25964200310497465</v>
      </c>
      <c r="K223" t="b">
        <f t="shared" si="24"/>
        <v>0</v>
      </c>
      <c r="L223">
        <f t="shared" si="25"/>
        <v>1.5592670784823162</v>
      </c>
      <c r="M223" t="b">
        <f t="shared" si="26"/>
        <v>0</v>
      </c>
      <c r="N223" s="24">
        <f t="shared" si="27"/>
        <v>446964</v>
      </c>
      <c r="O223" t="str">
        <f t="shared" si="28"/>
        <v>ASALARIADO</v>
      </c>
      <c r="P223">
        <f t="shared" si="29"/>
        <v>64</v>
      </c>
      <c r="Q223"/>
    </row>
    <row r="224" spans="1:17" x14ac:dyDescent="0.25">
      <c r="A224">
        <v>223</v>
      </c>
      <c r="B224" t="s">
        <v>15</v>
      </c>
      <c r="C224" s="23">
        <v>241000</v>
      </c>
      <c r="D224" t="s">
        <v>10</v>
      </c>
      <c r="E224" t="s">
        <v>16</v>
      </c>
      <c r="F224" t="s">
        <v>12</v>
      </c>
      <c r="G224" t="s">
        <v>12</v>
      </c>
      <c r="H224" t="s">
        <v>13</v>
      </c>
      <c r="I224">
        <v>35</v>
      </c>
      <c r="J224">
        <f t="shared" si="23"/>
        <v>-0.51360425449980018</v>
      </c>
      <c r="K224" t="b">
        <f t="shared" si="24"/>
        <v>0</v>
      </c>
      <c r="L224">
        <f t="shared" si="25"/>
        <v>-0.48741749375467142</v>
      </c>
      <c r="M224" t="b">
        <f t="shared" si="26"/>
        <v>0</v>
      </c>
      <c r="N224" s="24">
        <f t="shared" si="27"/>
        <v>241000</v>
      </c>
      <c r="O224" t="str">
        <f t="shared" si="28"/>
        <v>ASALARIADO</v>
      </c>
      <c r="P224">
        <f t="shared" si="29"/>
        <v>35</v>
      </c>
      <c r="Q224"/>
    </row>
    <row r="225" spans="1:17" x14ac:dyDescent="0.25">
      <c r="A225">
        <v>224</v>
      </c>
      <c r="B225" t="s">
        <v>9</v>
      </c>
      <c r="C225" s="23">
        <v>1254322.1299999999</v>
      </c>
      <c r="D225" t="s">
        <v>10</v>
      </c>
      <c r="E225" t="s">
        <v>16</v>
      </c>
      <c r="F225" t="s">
        <v>12</v>
      </c>
      <c r="G225" t="s">
        <v>13</v>
      </c>
      <c r="H225" t="s">
        <v>13</v>
      </c>
      <c r="I225">
        <v>33</v>
      </c>
      <c r="J225">
        <f t="shared" si="23"/>
        <v>0.73586443674235891</v>
      </c>
      <c r="K225" t="b">
        <f t="shared" si="24"/>
        <v>0</v>
      </c>
      <c r="L225">
        <f t="shared" si="25"/>
        <v>-0.62856815390894638</v>
      </c>
      <c r="M225" t="b">
        <f t="shared" si="26"/>
        <v>0</v>
      </c>
      <c r="N225" s="24">
        <f t="shared" si="27"/>
        <v>1254322.1299999999</v>
      </c>
      <c r="O225" t="str">
        <f t="shared" si="28"/>
        <v>ASALARIADO</v>
      </c>
      <c r="P225">
        <f t="shared" si="29"/>
        <v>33</v>
      </c>
      <c r="Q225"/>
    </row>
    <row r="226" spans="1:17" x14ac:dyDescent="0.25">
      <c r="A226">
        <v>225</v>
      </c>
      <c r="B226" t="s">
        <v>9</v>
      </c>
      <c r="C226" s="23">
        <v>503396</v>
      </c>
      <c r="D226" t="s">
        <v>10</v>
      </c>
      <c r="E226" t="s">
        <v>11</v>
      </c>
      <c r="F226" t="s">
        <v>12</v>
      </c>
      <c r="G226" t="s">
        <v>13</v>
      </c>
      <c r="H226" t="s">
        <v>13</v>
      </c>
      <c r="I226">
        <v>55</v>
      </c>
      <c r="J226">
        <f t="shared" si="23"/>
        <v>-0.19005898000038943</v>
      </c>
      <c r="K226" t="b">
        <f t="shared" si="24"/>
        <v>0</v>
      </c>
      <c r="L226">
        <f t="shared" si="25"/>
        <v>0.92408910778807873</v>
      </c>
      <c r="M226" t="b">
        <f t="shared" si="26"/>
        <v>0</v>
      </c>
      <c r="N226" s="24">
        <f t="shared" si="27"/>
        <v>503396</v>
      </c>
      <c r="O226" t="str">
        <f t="shared" si="28"/>
        <v>ASALARIADO</v>
      </c>
      <c r="P226">
        <f t="shared" si="29"/>
        <v>55</v>
      </c>
      <c r="Q226"/>
    </row>
    <row r="227" spans="1:17" x14ac:dyDescent="0.25">
      <c r="A227">
        <v>226</v>
      </c>
      <c r="B227" t="s">
        <v>9</v>
      </c>
      <c r="C227" s="23">
        <v>1845300</v>
      </c>
      <c r="D227" t="s">
        <v>10</v>
      </c>
      <c r="E227" t="s">
        <v>16</v>
      </c>
      <c r="F227" t="s">
        <v>12</v>
      </c>
      <c r="G227" t="s">
        <v>13</v>
      </c>
      <c r="H227" t="s">
        <v>13</v>
      </c>
      <c r="I227">
        <v>37</v>
      </c>
      <c r="J227">
        <f t="shared" si="23"/>
        <v>1.4645649396929645</v>
      </c>
      <c r="K227" t="b">
        <f t="shared" si="24"/>
        <v>0</v>
      </c>
      <c r="L227">
        <f t="shared" si="25"/>
        <v>-0.3462668336003964</v>
      </c>
      <c r="M227" t="b">
        <f t="shared" si="26"/>
        <v>0</v>
      </c>
      <c r="N227" s="24">
        <f t="shared" si="27"/>
        <v>1845300</v>
      </c>
      <c r="O227" t="str">
        <f t="shared" si="28"/>
        <v>ASALARIADO</v>
      </c>
      <c r="P227">
        <f t="shared" si="29"/>
        <v>37</v>
      </c>
      <c r="Q227"/>
    </row>
    <row r="228" spans="1:17" x14ac:dyDescent="0.25">
      <c r="A228">
        <v>227</v>
      </c>
      <c r="B228" t="s">
        <v>9</v>
      </c>
      <c r="C228" s="23">
        <v>505464</v>
      </c>
      <c r="D228" t="s">
        <v>18</v>
      </c>
      <c r="E228" t="s">
        <v>16</v>
      </c>
      <c r="F228" t="s">
        <v>12</v>
      </c>
      <c r="G228" t="s">
        <v>13</v>
      </c>
      <c r="H228" t="s">
        <v>13</v>
      </c>
      <c r="I228">
        <v>42</v>
      </c>
      <c r="J228">
        <f t="shared" si="23"/>
        <v>-0.18750904925577144</v>
      </c>
      <c r="K228" t="b">
        <f t="shared" si="24"/>
        <v>0</v>
      </c>
      <c r="L228">
        <f t="shared" si="25"/>
        <v>6.6098167852911317E-3</v>
      </c>
      <c r="M228" t="b">
        <f t="shared" si="26"/>
        <v>0</v>
      </c>
      <c r="N228" s="24">
        <f t="shared" si="27"/>
        <v>505464</v>
      </c>
      <c r="O228" t="str">
        <f t="shared" si="28"/>
        <v>TRABAJADOR INDEPENDIENTE</v>
      </c>
      <c r="P228">
        <f t="shared" si="29"/>
        <v>42</v>
      </c>
      <c r="Q228"/>
    </row>
    <row r="229" spans="1:17" x14ac:dyDescent="0.25">
      <c r="A229">
        <v>228</v>
      </c>
      <c r="B229" t="s">
        <v>15</v>
      </c>
      <c r="C229" s="23">
        <v>1083593.7</v>
      </c>
      <c r="D229" t="s">
        <v>10</v>
      </c>
      <c r="E229" t="s">
        <v>11</v>
      </c>
      <c r="F229" t="s">
        <v>12</v>
      </c>
      <c r="G229" t="s">
        <v>13</v>
      </c>
      <c r="H229" t="s">
        <v>13</v>
      </c>
      <c r="I229">
        <v>30</v>
      </c>
      <c r="J229">
        <f t="shared" si="23"/>
        <v>0.52534912115369359</v>
      </c>
      <c r="K229" t="b">
        <f t="shared" si="24"/>
        <v>0</v>
      </c>
      <c r="L229">
        <f t="shared" si="25"/>
        <v>-0.84029414414035897</v>
      </c>
      <c r="M229" t="b">
        <f t="shared" si="26"/>
        <v>0</v>
      </c>
      <c r="N229" s="24">
        <f t="shared" si="27"/>
        <v>1083593.7</v>
      </c>
      <c r="O229" t="str">
        <f t="shared" si="28"/>
        <v>ASALARIADO</v>
      </c>
      <c r="P229">
        <f t="shared" si="29"/>
        <v>30</v>
      </c>
      <c r="Q229"/>
    </row>
    <row r="230" spans="1:17" x14ac:dyDescent="0.25">
      <c r="A230">
        <v>229</v>
      </c>
      <c r="B230" t="s">
        <v>15</v>
      </c>
      <c r="C230" s="23">
        <v>450680</v>
      </c>
      <c r="D230" t="s">
        <v>18</v>
      </c>
      <c r="E230" t="s">
        <v>16</v>
      </c>
      <c r="F230" t="s">
        <v>12</v>
      </c>
      <c r="G230" t="s">
        <v>13</v>
      </c>
      <c r="H230" t="s">
        <v>12</v>
      </c>
      <c r="I230">
        <v>28</v>
      </c>
      <c r="J230">
        <f t="shared" si="23"/>
        <v>-0.25506001923311761</v>
      </c>
      <c r="K230" t="b">
        <f t="shared" si="24"/>
        <v>0</v>
      </c>
      <c r="L230">
        <f t="shared" si="25"/>
        <v>-0.98144480429463388</v>
      </c>
      <c r="M230" t="b">
        <f t="shared" si="26"/>
        <v>0</v>
      </c>
      <c r="N230" s="24">
        <f t="shared" si="27"/>
        <v>450680</v>
      </c>
      <c r="O230" t="str">
        <f t="shared" si="28"/>
        <v>TRABAJADOR INDEPENDIENTE</v>
      </c>
      <c r="P230">
        <f t="shared" si="29"/>
        <v>28</v>
      </c>
      <c r="Q230"/>
    </row>
    <row r="231" spans="1:17" x14ac:dyDescent="0.25">
      <c r="A231">
        <v>230</v>
      </c>
      <c r="B231" t="s">
        <v>9</v>
      </c>
      <c r="C231" s="23">
        <v>407031</v>
      </c>
      <c r="D231" t="s">
        <v>10</v>
      </c>
      <c r="E231" t="s">
        <v>16</v>
      </c>
      <c r="F231" t="s">
        <v>12</v>
      </c>
      <c r="G231" t="s">
        <v>13</v>
      </c>
      <c r="H231" t="s">
        <v>13</v>
      </c>
      <c r="I231">
        <v>51</v>
      </c>
      <c r="J231">
        <f t="shared" si="23"/>
        <v>-0.30888106714019231</v>
      </c>
      <c r="K231" t="b">
        <f t="shared" si="24"/>
        <v>0</v>
      </c>
      <c r="L231">
        <f t="shared" si="25"/>
        <v>0.64178778747952869</v>
      </c>
      <c r="M231" t="b">
        <f t="shared" si="26"/>
        <v>0</v>
      </c>
      <c r="N231" s="24">
        <f t="shared" si="27"/>
        <v>407031</v>
      </c>
      <c r="O231" t="str">
        <f t="shared" si="28"/>
        <v>ASALARIADO</v>
      </c>
      <c r="P231">
        <f t="shared" si="29"/>
        <v>51</v>
      </c>
      <c r="Q231"/>
    </row>
    <row r="232" spans="1:17" x14ac:dyDescent="0.25">
      <c r="A232">
        <v>231</v>
      </c>
      <c r="B232" t="s">
        <v>9</v>
      </c>
      <c r="C232" s="23">
        <v>800000</v>
      </c>
      <c r="D232" t="s">
        <v>10</v>
      </c>
      <c r="E232" t="s">
        <v>16</v>
      </c>
      <c r="F232" t="s">
        <v>12</v>
      </c>
      <c r="G232" t="s">
        <v>13</v>
      </c>
      <c r="H232" t="s">
        <v>13</v>
      </c>
      <c r="I232">
        <v>54</v>
      </c>
      <c r="J232">
        <f t="shared" si="23"/>
        <v>0.17566619339258621</v>
      </c>
      <c r="K232" t="b">
        <f t="shared" si="24"/>
        <v>0</v>
      </c>
      <c r="L232">
        <f t="shared" si="25"/>
        <v>0.85351377771094117</v>
      </c>
      <c r="M232" t="b">
        <f t="shared" si="26"/>
        <v>0</v>
      </c>
      <c r="N232" s="24">
        <f t="shared" si="27"/>
        <v>800000</v>
      </c>
      <c r="O232" t="str">
        <f t="shared" si="28"/>
        <v>ASALARIADO</v>
      </c>
      <c r="P232">
        <f t="shared" si="29"/>
        <v>54</v>
      </c>
      <c r="Q232"/>
    </row>
    <row r="233" spans="1:17" x14ac:dyDescent="0.25">
      <c r="A233">
        <v>232</v>
      </c>
      <c r="B233" t="s">
        <v>9</v>
      </c>
      <c r="C233" s="23">
        <v>366302.13</v>
      </c>
      <c r="D233" t="s">
        <v>10</v>
      </c>
      <c r="E233" t="s">
        <v>16</v>
      </c>
      <c r="F233" t="s">
        <v>12</v>
      </c>
      <c r="G233" t="s">
        <v>13</v>
      </c>
      <c r="H233" t="s">
        <v>13</v>
      </c>
      <c r="I233">
        <v>52</v>
      </c>
      <c r="J233">
        <f t="shared" si="23"/>
        <v>-0.35910147226908457</v>
      </c>
      <c r="K233" t="b">
        <f t="shared" si="24"/>
        <v>0</v>
      </c>
      <c r="L233">
        <f t="shared" si="25"/>
        <v>0.71236311755666615</v>
      </c>
      <c r="M233" t="b">
        <f t="shared" si="26"/>
        <v>0</v>
      </c>
      <c r="N233" s="24">
        <f t="shared" si="27"/>
        <v>366302.13</v>
      </c>
      <c r="O233" t="str">
        <f t="shared" si="28"/>
        <v>ASALARIADO</v>
      </c>
      <c r="P233">
        <f t="shared" si="29"/>
        <v>52</v>
      </c>
      <c r="Q233"/>
    </row>
    <row r="234" spans="1:17" x14ac:dyDescent="0.25">
      <c r="A234">
        <v>233</v>
      </c>
      <c r="B234" t="s">
        <v>15</v>
      </c>
      <c r="C234" s="23">
        <v>801100.65</v>
      </c>
      <c r="D234" t="s">
        <v>10</v>
      </c>
      <c r="E234" t="s">
        <v>16</v>
      </c>
      <c r="F234" t="s">
        <v>12</v>
      </c>
      <c r="G234" t="s">
        <v>13</v>
      </c>
      <c r="H234" t="s">
        <v>13</v>
      </c>
      <c r="I234">
        <v>46</v>
      </c>
      <c r="J234">
        <f t="shared" si="23"/>
        <v>0.17702334101060549</v>
      </c>
      <c r="K234" t="b">
        <f t="shared" si="24"/>
        <v>0</v>
      </c>
      <c r="L234">
        <f t="shared" si="25"/>
        <v>0.28891113709384114</v>
      </c>
      <c r="M234" t="b">
        <f t="shared" si="26"/>
        <v>0</v>
      </c>
      <c r="N234" s="24">
        <f t="shared" si="27"/>
        <v>801100.65</v>
      </c>
      <c r="O234" t="str">
        <f t="shared" si="28"/>
        <v>ASALARIADO</v>
      </c>
      <c r="P234">
        <f t="shared" si="29"/>
        <v>46</v>
      </c>
      <c r="Q234"/>
    </row>
    <row r="235" spans="1:17" x14ac:dyDescent="0.25">
      <c r="A235">
        <v>234</v>
      </c>
      <c r="B235" t="s">
        <v>9</v>
      </c>
      <c r="C235" s="23">
        <v>278030</v>
      </c>
      <c r="D235" t="s">
        <v>19</v>
      </c>
      <c r="E235" t="s">
        <v>16</v>
      </c>
      <c r="F235" t="s">
        <v>12</v>
      </c>
      <c r="G235" t="s">
        <v>13</v>
      </c>
      <c r="H235" t="s">
        <v>13</v>
      </c>
      <c r="I235">
        <v>37</v>
      </c>
      <c r="J235">
        <f t="shared" si="23"/>
        <v>-0.46794471123422759</v>
      </c>
      <c r="K235" t="b">
        <f t="shared" si="24"/>
        <v>0</v>
      </c>
      <c r="L235">
        <f t="shared" si="25"/>
        <v>-0.3462668336003964</v>
      </c>
      <c r="M235" t="b">
        <f t="shared" si="26"/>
        <v>0</v>
      </c>
      <c r="N235" s="24">
        <f t="shared" si="27"/>
        <v>278030</v>
      </c>
      <c r="O235" t="str">
        <f t="shared" si="28"/>
        <v>CONVENIOS ESPECIALES DE TRABAJADORES INDEPENDIENTES</v>
      </c>
      <c r="P235">
        <f t="shared" si="29"/>
        <v>37</v>
      </c>
      <c r="Q235"/>
    </row>
    <row r="236" spans="1:17" x14ac:dyDescent="0.25">
      <c r="A236">
        <v>235</v>
      </c>
      <c r="B236" t="s">
        <v>15</v>
      </c>
      <c r="C236" s="23">
        <v>300018</v>
      </c>
      <c r="D236" t="s">
        <v>17</v>
      </c>
      <c r="E236" t="s">
        <v>16</v>
      </c>
      <c r="F236" t="s">
        <v>12</v>
      </c>
      <c r="G236" t="s">
        <v>13</v>
      </c>
      <c r="H236" t="s">
        <v>13</v>
      </c>
      <c r="I236">
        <v>56</v>
      </c>
      <c r="J236">
        <f t="shared" si="23"/>
        <v>-0.44083258492249633</v>
      </c>
      <c r="K236" t="b">
        <f t="shared" si="24"/>
        <v>0</v>
      </c>
      <c r="L236">
        <f t="shared" si="25"/>
        <v>0.99466443786521619</v>
      </c>
      <c r="M236" t="b">
        <f t="shared" si="26"/>
        <v>0</v>
      </c>
      <c r="N236" s="24">
        <f t="shared" si="27"/>
        <v>300018</v>
      </c>
      <c r="O236" t="str">
        <f t="shared" si="28"/>
        <v>ASEGURADO VOLUNTARIO</v>
      </c>
      <c r="P236">
        <f t="shared" si="29"/>
        <v>56</v>
      </c>
      <c r="Q236"/>
    </row>
    <row r="237" spans="1:17" x14ac:dyDescent="0.25">
      <c r="A237">
        <v>236</v>
      </c>
      <c r="B237" t="s">
        <v>15</v>
      </c>
      <c r="C237" s="23">
        <v>1002472.71</v>
      </c>
      <c r="D237" t="s">
        <v>10</v>
      </c>
      <c r="E237" t="s">
        <v>11</v>
      </c>
      <c r="F237" t="s">
        <v>12</v>
      </c>
      <c r="G237" t="s">
        <v>13</v>
      </c>
      <c r="H237" t="s">
        <v>13</v>
      </c>
      <c r="I237">
        <v>51</v>
      </c>
      <c r="J237">
        <f t="shared" si="23"/>
        <v>0.4253235377712718</v>
      </c>
      <c r="K237" t="b">
        <f t="shared" si="24"/>
        <v>0</v>
      </c>
      <c r="L237">
        <f t="shared" si="25"/>
        <v>0.64178778747952869</v>
      </c>
      <c r="M237" t="b">
        <f t="shared" si="26"/>
        <v>0</v>
      </c>
      <c r="N237" s="24">
        <f t="shared" si="27"/>
        <v>1002472.71</v>
      </c>
      <c r="O237" t="str">
        <f t="shared" si="28"/>
        <v>ASALARIADO</v>
      </c>
      <c r="P237">
        <f t="shared" si="29"/>
        <v>51</v>
      </c>
      <c r="Q237"/>
    </row>
    <row r="238" spans="1:17" x14ac:dyDescent="0.25">
      <c r="A238">
        <v>237</v>
      </c>
      <c r="B238" t="s">
        <v>9</v>
      </c>
      <c r="C238" s="23">
        <v>904595.72</v>
      </c>
      <c r="D238" t="s">
        <v>10</v>
      </c>
      <c r="E238" t="s">
        <v>16</v>
      </c>
      <c r="F238" t="s">
        <v>12</v>
      </c>
      <c r="G238" t="s">
        <v>13</v>
      </c>
      <c r="H238" t="s">
        <v>13</v>
      </c>
      <c r="I238">
        <v>39</v>
      </c>
      <c r="J238">
        <f t="shared" si="23"/>
        <v>0.30463710353932433</v>
      </c>
      <c r="K238" t="b">
        <f t="shared" si="24"/>
        <v>0</v>
      </c>
      <c r="L238">
        <f t="shared" si="25"/>
        <v>-0.20511617344612137</v>
      </c>
      <c r="M238" t="b">
        <f t="shared" si="26"/>
        <v>0</v>
      </c>
      <c r="N238" s="24">
        <f t="shared" si="27"/>
        <v>904595.72</v>
      </c>
      <c r="O238" t="str">
        <f t="shared" si="28"/>
        <v>ASALARIADO</v>
      </c>
      <c r="P238">
        <f t="shared" si="29"/>
        <v>39</v>
      </c>
      <c r="Q238"/>
    </row>
    <row r="239" spans="1:17" x14ac:dyDescent="0.25">
      <c r="A239">
        <v>238</v>
      </c>
      <c r="B239" t="s">
        <v>15</v>
      </c>
      <c r="C239" s="23">
        <v>354854</v>
      </c>
      <c r="D239" t="s">
        <v>10</v>
      </c>
      <c r="E239" t="s">
        <v>16</v>
      </c>
      <c r="F239" t="s">
        <v>12</v>
      </c>
      <c r="G239" t="s">
        <v>13</v>
      </c>
      <c r="H239" t="s">
        <v>13</v>
      </c>
      <c r="I239">
        <v>25</v>
      </c>
      <c r="J239">
        <f t="shared" si="23"/>
        <v>-0.37321749676395088</v>
      </c>
      <c r="K239" t="b">
        <f t="shared" si="24"/>
        <v>0</v>
      </c>
      <c r="L239">
        <f t="shared" si="25"/>
        <v>-1.1931707945260464</v>
      </c>
      <c r="M239" t="b">
        <f t="shared" si="26"/>
        <v>0</v>
      </c>
      <c r="N239" s="24">
        <f t="shared" si="27"/>
        <v>354854</v>
      </c>
      <c r="O239" t="str">
        <f t="shared" si="28"/>
        <v>ASALARIADO</v>
      </c>
      <c r="P239">
        <f t="shared" si="29"/>
        <v>25</v>
      </c>
      <c r="Q239"/>
    </row>
    <row r="240" spans="1:17" x14ac:dyDescent="0.25">
      <c r="A240">
        <v>239</v>
      </c>
      <c r="B240" t="s">
        <v>15</v>
      </c>
      <c r="C240" s="23">
        <v>448927.5</v>
      </c>
      <c r="D240" t="s">
        <v>10</v>
      </c>
      <c r="E240" t="s">
        <v>16</v>
      </c>
      <c r="F240" t="s">
        <v>12</v>
      </c>
      <c r="G240" t="s">
        <v>13</v>
      </c>
      <c r="H240" t="s">
        <v>13</v>
      </c>
      <c r="I240">
        <v>45</v>
      </c>
      <c r="J240">
        <f t="shared" si="23"/>
        <v>-0.2572209252437283</v>
      </c>
      <c r="K240" t="b">
        <f t="shared" si="24"/>
        <v>0</v>
      </c>
      <c r="L240">
        <f t="shared" si="25"/>
        <v>0.21833580701670366</v>
      </c>
      <c r="M240" t="b">
        <f t="shared" si="26"/>
        <v>0</v>
      </c>
      <c r="N240" s="24">
        <f t="shared" si="27"/>
        <v>448927.5</v>
      </c>
      <c r="O240" t="str">
        <f t="shared" si="28"/>
        <v>ASALARIADO</v>
      </c>
      <c r="P240">
        <f t="shared" si="29"/>
        <v>45</v>
      </c>
      <c r="Q240"/>
    </row>
    <row r="241" spans="1:17" x14ac:dyDescent="0.25">
      <c r="A241">
        <v>240</v>
      </c>
      <c r="B241" t="s">
        <v>15</v>
      </c>
      <c r="C241" s="23">
        <v>762579</v>
      </c>
      <c r="D241" t="s">
        <v>10</v>
      </c>
      <c r="E241" t="s">
        <v>16</v>
      </c>
      <c r="F241" t="s">
        <v>12</v>
      </c>
      <c r="G241" t="s">
        <v>13</v>
      </c>
      <c r="H241" t="s">
        <v>13</v>
      </c>
      <c r="I241">
        <v>26</v>
      </c>
      <c r="J241">
        <f t="shared" si="23"/>
        <v>0.12952453072607281</v>
      </c>
      <c r="K241" t="b">
        <f t="shared" si="24"/>
        <v>0</v>
      </c>
      <c r="L241">
        <f t="shared" si="25"/>
        <v>-1.1225954644489089</v>
      </c>
      <c r="M241" t="b">
        <f t="shared" si="26"/>
        <v>0</v>
      </c>
      <c r="N241" s="24">
        <f t="shared" si="27"/>
        <v>762579</v>
      </c>
      <c r="O241" t="str">
        <f t="shared" si="28"/>
        <v>ASALARIADO</v>
      </c>
      <c r="P241">
        <f t="shared" si="29"/>
        <v>26</v>
      </c>
      <c r="Q241"/>
    </row>
    <row r="242" spans="1:17" x14ac:dyDescent="0.25">
      <c r="A242">
        <v>241</v>
      </c>
      <c r="B242" t="s">
        <v>9</v>
      </c>
      <c r="C242" s="23">
        <v>500000</v>
      </c>
      <c r="D242" t="s">
        <v>10</v>
      </c>
      <c r="E242" t="s">
        <v>16</v>
      </c>
      <c r="F242" t="s">
        <v>12</v>
      </c>
      <c r="G242" t="s">
        <v>13</v>
      </c>
      <c r="H242" t="s">
        <v>12</v>
      </c>
      <c r="I242">
        <v>61</v>
      </c>
      <c r="J242">
        <f t="shared" si="23"/>
        <v>-0.19424639044948164</v>
      </c>
      <c r="K242" t="b">
        <f t="shared" si="24"/>
        <v>0</v>
      </c>
      <c r="L242">
        <f t="shared" si="25"/>
        <v>1.3475410882509038</v>
      </c>
      <c r="M242" t="b">
        <f t="shared" si="26"/>
        <v>0</v>
      </c>
      <c r="N242" s="24">
        <f t="shared" si="27"/>
        <v>500000</v>
      </c>
      <c r="O242" t="str">
        <f t="shared" si="28"/>
        <v>ASALARIADO</v>
      </c>
      <c r="P242">
        <f t="shared" si="29"/>
        <v>61</v>
      </c>
      <c r="Q242"/>
    </row>
    <row r="243" spans="1:17" x14ac:dyDescent="0.25">
      <c r="A243">
        <v>242</v>
      </c>
      <c r="B243" t="s">
        <v>9</v>
      </c>
      <c r="C243" s="23">
        <v>606345.6</v>
      </c>
      <c r="D243" t="s">
        <v>10</v>
      </c>
      <c r="E243" t="s">
        <v>16</v>
      </c>
      <c r="F243" t="s">
        <v>12</v>
      </c>
      <c r="G243" t="s">
        <v>13</v>
      </c>
      <c r="H243" t="s">
        <v>13</v>
      </c>
      <c r="I243">
        <v>21</v>
      </c>
      <c r="J243">
        <f t="shared" si="23"/>
        <v>-6.3117804862031626E-2</v>
      </c>
      <c r="K243" t="b">
        <f t="shared" si="24"/>
        <v>0</v>
      </c>
      <c r="L243">
        <f t="shared" si="25"/>
        <v>-1.4754721148345964</v>
      </c>
      <c r="M243" t="b">
        <f t="shared" si="26"/>
        <v>0</v>
      </c>
      <c r="N243" s="24">
        <f t="shared" si="27"/>
        <v>606345.6</v>
      </c>
      <c r="O243" t="str">
        <f t="shared" si="28"/>
        <v>ASALARIADO</v>
      </c>
      <c r="P243">
        <f t="shared" si="29"/>
        <v>21</v>
      </c>
      <c r="Q243"/>
    </row>
    <row r="244" spans="1:17" x14ac:dyDescent="0.25">
      <c r="A244">
        <v>243</v>
      </c>
      <c r="B244" t="s">
        <v>15</v>
      </c>
      <c r="C244" s="23">
        <v>411069</v>
      </c>
      <c r="D244" t="s">
        <v>18</v>
      </c>
      <c r="E244" t="s">
        <v>16</v>
      </c>
      <c r="F244" t="s">
        <v>12</v>
      </c>
      <c r="G244" t="s">
        <v>13</v>
      </c>
      <c r="H244" t="s">
        <v>12</v>
      </c>
      <c r="I244">
        <v>56</v>
      </c>
      <c r="J244">
        <f t="shared" si="23"/>
        <v>-0.30390204376167806</v>
      </c>
      <c r="K244" t="b">
        <f t="shared" si="24"/>
        <v>0</v>
      </c>
      <c r="L244">
        <f t="shared" si="25"/>
        <v>0.99466443786521619</v>
      </c>
      <c r="M244" t="b">
        <f t="shared" si="26"/>
        <v>0</v>
      </c>
      <c r="N244" s="24">
        <f t="shared" si="27"/>
        <v>411069</v>
      </c>
      <c r="O244" t="str">
        <f t="shared" si="28"/>
        <v>TRABAJADOR INDEPENDIENTE</v>
      </c>
      <c r="P244">
        <f t="shared" si="29"/>
        <v>56</v>
      </c>
      <c r="Q244"/>
    </row>
    <row r="245" spans="1:17" x14ac:dyDescent="0.25">
      <c r="A245">
        <v>244</v>
      </c>
      <c r="B245" t="s">
        <v>9</v>
      </c>
      <c r="C245" s="23">
        <v>636770</v>
      </c>
      <c r="D245" t="s">
        <v>10</v>
      </c>
      <c r="E245" t="s">
        <v>16</v>
      </c>
      <c r="F245" t="s">
        <v>12</v>
      </c>
      <c r="G245" t="s">
        <v>13</v>
      </c>
      <c r="H245" t="s">
        <v>13</v>
      </c>
      <c r="I245">
        <v>37</v>
      </c>
      <c r="J245">
        <f t="shared" si="23"/>
        <v>-2.56032434758829E-2</v>
      </c>
      <c r="K245" t="b">
        <f t="shared" si="24"/>
        <v>0</v>
      </c>
      <c r="L245">
        <f t="shared" si="25"/>
        <v>-0.3462668336003964</v>
      </c>
      <c r="M245" t="b">
        <f t="shared" si="26"/>
        <v>0</v>
      </c>
      <c r="N245" s="24">
        <f t="shared" si="27"/>
        <v>636770</v>
      </c>
      <c r="O245" t="str">
        <f t="shared" si="28"/>
        <v>ASALARIADO</v>
      </c>
      <c r="P245">
        <f t="shared" si="29"/>
        <v>37</v>
      </c>
      <c r="Q245"/>
    </row>
    <row r="246" spans="1:17" x14ac:dyDescent="0.25">
      <c r="A246">
        <v>245</v>
      </c>
      <c r="B246" t="s">
        <v>9</v>
      </c>
      <c r="C246" s="23">
        <v>299647</v>
      </c>
      <c r="D246" t="s">
        <v>17</v>
      </c>
      <c r="E246" t="s">
        <v>16</v>
      </c>
      <c r="F246" t="s">
        <v>12</v>
      </c>
      <c r="G246" t="s">
        <v>13</v>
      </c>
      <c r="H246" t="s">
        <v>13</v>
      </c>
      <c r="I246">
        <v>42</v>
      </c>
      <c r="J246">
        <f t="shared" si="23"/>
        <v>-0.44129004348451434</v>
      </c>
      <c r="K246" t="b">
        <f t="shared" si="24"/>
        <v>0</v>
      </c>
      <c r="L246">
        <f t="shared" si="25"/>
        <v>6.6098167852911317E-3</v>
      </c>
      <c r="M246" t="b">
        <f t="shared" si="26"/>
        <v>0</v>
      </c>
      <c r="N246" s="24">
        <f t="shared" si="27"/>
        <v>299647</v>
      </c>
      <c r="O246" t="str">
        <f t="shared" si="28"/>
        <v>ASEGURADO VOLUNTARIO</v>
      </c>
      <c r="P246">
        <f t="shared" si="29"/>
        <v>42</v>
      </c>
      <c r="Q246"/>
    </row>
    <row r="247" spans="1:17" x14ac:dyDescent="0.25">
      <c r="A247">
        <v>246</v>
      </c>
      <c r="B247" t="s">
        <v>9</v>
      </c>
      <c r="C247" s="23">
        <v>435182.43</v>
      </c>
      <c r="D247" t="s">
        <v>10</v>
      </c>
      <c r="E247" t="s">
        <v>16</v>
      </c>
      <c r="F247" t="s">
        <v>12</v>
      </c>
      <c r="G247" t="s">
        <v>13</v>
      </c>
      <c r="H247" t="s">
        <v>13</v>
      </c>
      <c r="I247">
        <v>24</v>
      </c>
      <c r="J247">
        <f t="shared" si="23"/>
        <v>-0.27416917310636196</v>
      </c>
      <c r="K247" t="b">
        <f t="shared" si="24"/>
        <v>0</v>
      </c>
      <c r="L247">
        <f t="shared" si="25"/>
        <v>-1.263746124603184</v>
      </c>
      <c r="M247" t="b">
        <f t="shared" si="26"/>
        <v>0</v>
      </c>
      <c r="N247" s="24">
        <f t="shared" si="27"/>
        <v>435182.43</v>
      </c>
      <c r="O247" t="str">
        <f t="shared" si="28"/>
        <v>ASALARIADO</v>
      </c>
      <c r="P247">
        <f t="shared" si="29"/>
        <v>24</v>
      </c>
      <c r="Q247"/>
    </row>
    <row r="248" spans="1:17" x14ac:dyDescent="0.25">
      <c r="A248">
        <v>247</v>
      </c>
      <c r="B248" t="s">
        <v>15</v>
      </c>
      <c r="C248" s="23">
        <v>2891000</v>
      </c>
      <c r="D248" t="s">
        <v>10</v>
      </c>
      <c r="E248" t="s">
        <v>16</v>
      </c>
      <c r="F248" t="s">
        <v>12</v>
      </c>
      <c r="G248" t="s">
        <v>13</v>
      </c>
      <c r="H248" t="s">
        <v>13</v>
      </c>
      <c r="I248">
        <v>32</v>
      </c>
      <c r="J248">
        <f t="shared" si="23"/>
        <v>2.7539569027717992</v>
      </c>
      <c r="K248" t="b">
        <f t="shared" si="24"/>
        <v>1</v>
      </c>
      <c r="L248">
        <f t="shared" si="25"/>
        <v>-0.69914348398608395</v>
      </c>
      <c r="M248" t="b">
        <f t="shared" si="26"/>
        <v>0</v>
      </c>
      <c r="N248" s="24">
        <f t="shared" si="27"/>
        <v>2891000</v>
      </c>
      <c r="O248" t="str">
        <f t="shared" si="28"/>
        <v>ASALARIADO</v>
      </c>
      <c r="P248">
        <f t="shared" si="29"/>
        <v>32</v>
      </c>
      <c r="Q248"/>
    </row>
    <row r="249" spans="1:17" x14ac:dyDescent="0.25">
      <c r="A249">
        <v>248</v>
      </c>
      <c r="B249" t="s">
        <v>9</v>
      </c>
      <c r="C249" s="23">
        <v>409154</v>
      </c>
      <c r="D249" t="s">
        <v>10</v>
      </c>
      <c r="E249" t="s">
        <v>11</v>
      </c>
      <c r="F249" t="s">
        <v>12</v>
      </c>
      <c r="G249" t="s">
        <v>13</v>
      </c>
      <c r="H249" t="s">
        <v>12</v>
      </c>
      <c r="I249">
        <v>36</v>
      </c>
      <c r="J249">
        <f t="shared" si="23"/>
        <v>-0.3062633190885366</v>
      </c>
      <c r="K249" t="b">
        <f t="shared" si="24"/>
        <v>0</v>
      </c>
      <c r="L249">
        <f t="shared" si="25"/>
        <v>-0.41684216367753391</v>
      </c>
      <c r="M249" t="b">
        <f t="shared" si="26"/>
        <v>0</v>
      </c>
      <c r="N249" s="24">
        <f t="shared" si="27"/>
        <v>409154</v>
      </c>
      <c r="O249" t="str">
        <f t="shared" si="28"/>
        <v>ASALARIADO</v>
      </c>
      <c r="P249">
        <f t="shared" si="29"/>
        <v>36</v>
      </c>
      <c r="Q249"/>
    </row>
    <row r="250" spans="1:17" x14ac:dyDescent="0.25">
      <c r="A250">
        <v>249</v>
      </c>
      <c r="B250" t="s">
        <v>15</v>
      </c>
      <c r="C250" s="23">
        <v>556132</v>
      </c>
      <c r="D250" t="s">
        <v>10</v>
      </c>
      <c r="E250" t="s">
        <v>11</v>
      </c>
      <c r="F250" t="s">
        <v>12</v>
      </c>
      <c r="G250" t="s">
        <v>13</v>
      </c>
      <c r="H250" t="s">
        <v>13</v>
      </c>
      <c r="I250">
        <v>51</v>
      </c>
      <c r="J250">
        <f t="shared" si="23"/>
        <v>-0.12503327992873844</v>
      </c>
      <c r="K250" t="b">
        <f t="shared" si="24"/>
        <v>0</v>
      </c>
      <c r="L250">
        <f t="shared" si="25"/>
        <v>0.64178778747952869</v>
      </c>
      <c r="M250" t="b">
        <f t="shared" si="26"/>
        <v>0</v>
      </c>
      <c r="N250" s="24">
        <f t="shared" si="27"/>
        <v>556132</v>
      </c>
      <c r="O250" t="str">
        <f t="shared" si="28"/>
        <v>ASALARIADO</v>
      </c>
      <c r="P250">
        <f t="shared" si="29"/>
        <v>51</v>
      </c>
      <c r="Q250"/>
    </row>
    <row r="251" spans="1:17" x14ac:dyDescent="0.25">
      <c r="A251">
        <v>250</v>
      </c>
      <c r="B251" t="s">
        <v>15</v>
      </c>
      <c r="C251" s="23">
        <v>173710</v>
      </c>
      <c r="D251" t="s">
        <v>10</v>
      </c>
      <c r="E251" t="s">
        <v>16</v>
      </c>
      <c r="F251" t="s">
        <v>12</v>
      </c>
      <c r="G251" t="s">
        <v>13</v>
      </c>
      <c r="H251" t="s">
        <v>13</v>
      </c>
      <c r="I251">
        <v>20</v>
      </c>
      <c r="J251">
        <f t="shared" si="23"/>
        <v>-0.59657564705557597</v>
      </c>
      <c r="K251" t="b">
        <f t="shared" si="24"/>
        <v>0</v>
      </c>
      <c r="L251">
        <f t="shared" si="25"/>
        <v>-1.5460474449117341</v>
      </c>
      <c r="M251" t="b">
        <f t="shared" si="26"/>
        <v>0</v>
      </c>
      <c r="N251" s="24">
        <f t="shared" si="27"/>
        <v>173710</v>
      </c>
      <c r="O251" t="str">
        <f t="shared" si="28"/>
        <v>ASALARIADO</v>
      </c>
      <c r="P251">
        <f t="shared" si="29"/>
        <v>20</v>
      </c>
      <c r="Q251"/>
    </row>
    <row r="252" spans="1:17" x14ac:dyDescent="0.25">
      <c r="A252">
        <v>251</v>
      </c>
      <c r="B252" t="s">
        <v>15</v>
      </c>
      <c r="C252" s="23">
        <v>601898.22</v>
      </c>
      <c r="D252" t="s">
        <v>10</v>
      </c>
      <c r="E252" t="s">
        <v>11</v>
      </c>
      <c r="F252" t="s">
        <v>12</v>
      </c>
      <c r="G252" t="s">
        <v>13</v>
      </c>
      <c r="H252" t="s">
        <v>13</v>
      </c>
      <c r="I252">
        <v>21</v>
      </c>
      <c r="J252">
        <f t="shared" si="23"/>
        <v>-6.8601610952456746E-2</v>
      </c>
      <c r="K252" t="b">
        <f t="shared" si="24"/>
        <v>0</v>
      </c>
      <c r="L252">
        <f t="shared" si="25"/>
        <v>-1.4754721148345964</v>
      </c>
      <c r="M252" t="b">
        <f t="shared" si="26"/>
        <v>0</v>
      </c>
      <c r="N252" s="24">
        <f t="shared" si="27"/>
        <v>601898.22</v>
      </c>
      <c r="O252" t="str">
        <f t="shared" si="28"/>
        <v>ASALARIADO</v>
      </c>
      <c r="P252">
        <f t="shared" si="29"/>
        <v>21</v>
      </c>
      <c r="Q252"/>
    </row>
    <row r="253" spans="1:17" x14ac:dyDescent="0.25">
      <c r="A253">
        <v>252</v>
      </c>
      <c r="B253" t="s">
        <v>9</v>
      </c>
      <c r="C253" s="23">
        <v>297046</v>
      </c>
      <c r="D253" t="s">
        <v>17</v>
      </c>
      <c r="E253" t="s">
        <v>16</v>
      </c>
      <c r="F253" t="s">
        <v>12</v>
      </c>
      <c r="G253" t="s">
        <v>13</v>
      </c>
      <c r="H253" t="s">
        <v>13</v>
      </c>
      <c r="I253">
        <v>26</v>
      </c>
      <c r="J253">
        <f t="shared" si="23"/>
        <v>-0.44449718558642509</v>
      </c>
      <c r="K253" t="b">
        <f t="shared" si="24"/>
        <v>0</v>
      </c>
      <c r="L253">
        <f t="shared" si="25"/>
        <v>-1.1225954644489089</v>
      </c>
      <c r="M253" t="b">
        <f t="shared" si="26"/>
        <v>0</v>
      </c>
      <c r="N253" s="24">
        <f t="shared" si="27"/>
        <v>297046</v>
      </c>
      <c r="O253" t="str">
        <f t="shared" si="28"/>
        <v>ASEGURADO VOLUNTARIO</v>
      </c>
      <c r="P253">
        <f t="shared" si="29"/>
        <v>26</v>
      </c>
      <c r="Q253"/>
    </row>
    <row r="254" spans="1:17" x14ac:dyDescent="0.25">
      <c r="A254">
        <v>253</v>
      </c>
      <c r="B254" t="s">
        <v>9</v>
      </c>
      <c r="C254" s="23">
        <v>455087.65</v>
      </c>
      <c r="D254" t="s">
        <v>10</v>
      </c>
      <c r="E254" t="s">
        <v>16</v>
      </c>
      <c r="F254" t="s">
        <v>12</v>
      </c>
      <c r="G254" t="s">
        <v>13</v>
      </c>
      <c r="H254" t="s">
        <v>13</v>
      </c>
      <c r="I254">
        <v>58</v>
      </c>
      <c r="J254">
        <f t="shared" si="23"/>
        <v>-0.24962520189921258</v>
      </c>
      <c r="K254" t="b">
        <f t="shared" si="24"/>
        <v>0</v>
      </c>
      <c r="L254">
        <f t="shared" si="25"/>
        <v>1.1358150980194912</v>
      </c>
      <c r="M254" t="b">
        <f t="shared" si="26"/>
        <v>0</v>
      </c>
      <c r="N254" s="24">
        <f t="shared" si="27"/>
        <v>455087.65</v>
      </c>
      <c r="O254" t="str">
        <f t="shared" si="28"/>
        <v>ASALARIADO</v>
      </c>
      <c r="P254">
        <f t="shared" si="29"/>
        <v>58</v>
      </c>
      <c r="Q254"/>
    </row>
    <row r="255" spans="1:17" x14ac:dyDescent="0.25">
      <c r="A255">
        <v>254</v>
      </c>
      <c r="B255" t="s">
        <v>9</v>
      </c>
      <c r="C255" s="23">
        <v>278030</v>
      </c>
      <c r="D255" t="s">
        <v>19</v>
      </c>
      <c r="E255" t="s">
        <v>16</v>
      </c>
      <c r="F255" t="s">
        <v>12</v>
      </c>
      <c r="G255" t="s">
        <v>13</v>
      </c>
      <c r="H255" t="s">
        <v>12</v>
      </c>
      <c r="I255">
        <v>50</v>
      </c>
      <c r="J255">
        <f t="shared" si="23"/>
        <v>-0.46794471123422759</v>
      </c>
      <c r="K255" t="b">
        <f t="shared" si="24"/>
        <v>0</v>
      </c>
      <c r="L255">
        <f t="shared" si="25"/>
        <v>0.57121245740239113</v>
      </c>
      <c r="M255" t="b">
        <f t="shared" si="26"/>
        <v>0</v>
      </c>
      <c r="N255" s="24">
        <f t="shared" si="27"/>
        <v>278030</v>
      </c>
      <c r="O255" t="str">
        <f t="shared" si="28"/>
        <v>CONVENIOS ESPECIALES DE TRABAJADORES INDEPENDIENTES</v>
      </c>
      <c r="P255">
        <f t="shared" si="29"/>
        <v>50</v>
      </c>
      <c r="Q255"/>
    </row>
    <row r="256" spans="1:17" x14ac:dyDescent="0.25">
      <c r="A256">
        <v>255</v>
      </c>
      <c r="B256" t="s">
        <v>15</v>
      </c>
      <c r="C256" s="23">
        <v>1198261.6000000001</v>
      </c>
      <c r="D256" t="s">
        <v>10</v>
      </c>
      <c r="E256" t="s">
        <v>11</v>
      </c>
      <c r="F256" t="s">
        <v>12</v>
      </c>
      <c r="G256" t="s">
        <v>13</v>
      </c>
      <c r="H256" t="s">
        <v>13</v>
      </c>
      <c r="I256">
        <v>43</v>
      </c>
      <c r="J256">
        <f t="shared" si="23"/>
        <v>0.66673945172950666</v>
      </c>
      <c r="K256" t="b">
        <f t="shared" si="24"/>
        <v>0</v>
      </c>
      <c r="L256">
        <f t="shared" si="25"/>
        <v>7.7185146862428639E-2</v>
      </c>
      <c r="M256" t="b">
        <f t="shared" si="26"/>
        <v>0</v>
      </c>
      <c r="N256" s="24">
        <f t="shared" si="27"/>
        <v>1198261.6000000001</v>
      </c>
      <c r="O256" t="str">
        <f t="shared" si="28"/>
        <v>ASALARIADO</v>
      </c>
      <c r="P256">
        <f t="shared" si="29"/>
        <v>43</v>
      </c>
      <c r="Q256"/>
    </row>
    <row r="257" spans="1:17" x14ac:dyDescent="0.25">
      <c r="A257">
        <v>256</v>
      </c>
      <c r="B257" t="s">
        <v>15</v>
      </c>
      <c r="C257" s="23">
        <v>430147.81</v>
      </c>
      <c r="D257" t="s">
        <v>10</v>
      </c>
      <c r="E257" t="s">
        <v>16</v>
      </c>
      <c r="F257" t="s">
        <v>12</v>
      </c>
      <c r="G257" t="s">
        <v>13</v>
      </c>
      <c r="H257" t="s">
        <v>13</v>
      </c>
      <c r="I257">
        <v>50</v>
      </c>
      <c r="J257">
        <f t="shared" si="23"/>
        <v>-0.28037707074923846</v>
      </c>
      <c r="K257" t="b">
        <f t="shared" si="24"/>
        <v>0</v>
      </c>
      <c r="L257">
        <f t="shared" si="25"/>
        <v>0.57121245740239113</v>
      </c>
      <c r="M257" t="b">
        <f t="shared" si="26"/>
        <v>0</v>
      </c>
      <c r="N257" s="24">
        <f t="shared" si="27"/>
        <v>430147.81</v>
      </c>
      <c r="O257" t="str">
        <f t="shared" si="28"/>
        <v>ASALARIADO</v>
      </c>
      <c r="P257">
        <f t="shared" si="29"/>
        <v>50</v>
      </c>
      <c r="Q257"/>
    </row>
    <row r="258" spans="1:17" x14ac:dyDescent="0.25">
      <c r="A258">
        <v>257</v>
      </c>
      <c r="B258" t="s">
        <v>15</v>
      </c>
      <c r="C258" s="23">
        <v>500000</v>
      </c>
      <c r="D258" t="s">
        <v>10</v>
      </c>
      <c r="E258" t="s">
        <v>16</v>
      </c>
      <c r="F258" t="s">
        <v>12</v>
      </c>
      <c r="G258" t="s">
        <v>13</v>
      </c>
      <c r="H258" t="s">
        <v>12</v>
      </c>
      <c r="I258">
        <v>23</v>
      </c>
      <c r="J258">
        <f t="shared" ref="J258:J321" si="30">(C258-$S$4)/STDEV($C$2:$C$5001)</f>
        <v>-0.19424639044948164</v>
      </c>
      <c r="K258" t="b">
        <f t="shared" ref="K258:K321" si="31">ABS(J258)&gt;1.96</f>
        <v>0</v>
      </c>
      <c r="L258">
        <f t="shared" ref="L258:L321" si="32">(I258-$S$5)/_xlfn.STDEV.S($I$2:$I$5001)</f>
        <v>-1.3343214546803215</v>
      </c>
      <c r="M258" t="b">
        <f t="shared" ref="M258:M321" si="33">ABS(L258)&gt;1.96</f>
        <v>0</v>
      </c>
      <c r="N258" s="24">
        <f t="shared" ref="N258:N321" si="34">IF(ISBLANK(C258), $S$4, C258)</f>
        <v>500000</v>
      </c>
      <c r="O258" t="str">
        <f t="shared" ref="O258:O321" si="35">IF(D258="", "ASALARIADO", D258)</f>
        <v>ASALARIADO</v>
      </c>
      <c r="P258">
        <f t="shared" ref="P258:P321" si="36">IF(ISBLANK(I258), $S$5, I258)</f>
        <v>23</v>
      </c>
      <c r="Q258"/>
    </row>
    <row r="259" spans="1:17" x14ac:dyDescent="0.25">
      <c r="A259">
        <v>258</v>
      </c>
      <c r="B259" t="s">
        <v>15</v>
      </c>
      <c r="C259" s="23">
        <v>1819625.78</v>
      </c>
      <c r="D259" t="s">
        <v>10</v>
      </c>
      <c r="E259" t="s">
        <v>16</v>
      </c>
      <c r="F259" t="s">
        <v>12</v>
      </c>
      <c r="G259" t="s">
        <v>13</v>
      </c>
      <c r="H259" t="s">
        <v>13</v>
      </c>
      <c r="I259">
        <v>38</v>
      </c>
      <c r="J259">
        <f t="shared" si="30"/>
        <v>1.4329075494985324</v>
      </c>
      <c r="K259" t="b">
        <f t="shared" si="31"/>
        <v>0</v>
      </c>
      <c r="L259">
        <f t="shared" si="32"/>
        <v>-0.27569150352325889</v>
      </c>
      <c r="M259" t="b">
        <f t="shared" si="33"/>
        <v>0</v>
      </c>
      <c r="N259" s="24">
        <f t="shared" si="34"/>
        <v>1819625.78</v>
      </c>
      <c r="O259" t="str">
        <f t="shared" si="35"/>
        <v>ASALARIADO</v>
      </c>
      <c r="P259">
        <f t="shared" si="36"/>
        <v>38</v>
      </c>
      <c r="Q259"/>
    </row>
    <row r="260" spans="1:17" x14ac:dyDescent="0.25">
      <c r="A260">
        <v>259</v>
      </c>
      <c r="B260" t="s">
        <v>15</v>
      </c>
      <c r="C260" s="23">
        <v>355312</v>
      </c>
      <c r="D260" t="s">
        <v>10</v>
      </c>
      <c r="E260" t="s">
        <v>16</v>
      </c>
      <c r="F260" t="s">
        <v>12</v>
      </c>
      <c r="G260" t="s">
        <v>13</v>
      </c>
      <c r="H260" t="s">
        <v>13</v>
      </c>
      <c r="I260">
        <v>56</v>
      </c>
      <c r="J260">
        <f t="shared" si="30"/>
        <v>-0.37265276355261867</v>
      </c>
      <c r="K260" t="b">
        <f t="shared" si="31"/>
        <v>0</v>
      </c>
      <c r="L260">
        <f t="shared" si="32"/>
        <v>0.99466443786521619</v>
      </c>
      <c r="M260" t="b">
        <f t="shared" si="33"/>
        <v>0</v>
      </c>
      <c r="N260" s="24">
        <f t="shared" si="34"/>
        <v>355312</v>
      </c>
      <c r="O260" t="str">
        <f t="shared" si="35"/>
        <v>ASALARIADO</v>
      </c>
      <c r="P260">
        <f t="shared" si="36"/>
        <v>56</v>
      </c>
      <c r="Q260"/>
    </row>
    <row r="261" spans="1:17" x14ac:dyDescent="0.25">
      <c r="A261">
        <v>260</v>
      </c>
      <c r="B261" t="s">
        <v>9</v>
      </c>
      <c r="C261" s="23">
        <v>262016</v>
      </c>
      <c r="D261" t="s">
        <v>10</v>
      </c>
      <c r="E261" t="s">
        <v>16</v>
      </c>
      <c r="F261" t="s">
        <v>12</v>
      </c>
      <c r="G261" t="s">
        <v>13</v>
      </c>
      <c r="H261" t="s">
        <v>13</v>
      </c>
      <c r="I261">
        <v>40</v>
      </c>
      <c r="J261">
        <f t="shared" si="30"/>
        <v>-0.4876906449597172</v>
      </c>
      <c r="K261" t="b">
        <f t="shared" si="31"/>
        <v>0</v>
      </c>
      <c r="L261">
        <f t="shared" si="32"/>
        <v>-0.13454084336898386</v>
      </c>
      <c r="M261" t="b">
        <f t="shared" si="33"/>
        <v>0</v>
      </c>
      <c r="N261" s="24">
        <f t="shared" si="34"/>
        <v>262016</v>
      </c>
      <c r="O261" t="str">
        <f t="shared" si="35"/>
        <v>ASALARIADO</v>
      </c>
      <c r="P261">
        <f t="shared" si="36"/>
        <v>40</v>
      </c>
      <c r="Q261"/>
    </row>
    <row r="262" spans="1:17" x14ac:dyDescent="0.25">
      <c r="A262">
        <v>261</v>
      </c>
      <c r="B262" t="s">
        <v>9</v>
      </c>
      <c r="C262" s="23">
        <v>507212.75</v>
      </c>
      <c r="D262" t="s">
        <v>10</v>
      </c>
      <c r="E262" t="s">
        <v>11</v>
      </c>
      <c r="F262" t="s">
        <v>12</v>
      </c>
      <c r="G262" t="s">
        <v>13</v>
      </c>
      <c r="H262" t="s">
        <v>13</v>
      </c>
      <c r="I262">
        <v>62</v>
      </c>
      <c r="J262">
        <f t="shared" si="30"/>
        <v>-0.18535276715245871</v>
      </c>
      <c r="K262" t="b">
        <f t="shared" si="31"/>
        <v>0</v>
      </c>
      <c r="L262">
        <f t="shared" si="32"/>
        <v>1.4181164183280413</v>
      </c>
      <c r="M262" t="b">
        <f t="shared" si="33"/>
        <v>0</v>
      </c>
      <c r="N262" s="24">
        <f t="shared" si="34"/>
        <v>507212.75</v>
      </c>
      <c r="O262" t="str">
        <f t="shared" si="35"/>
        <v>ASALARIADO</v>
      </c>
      <c r="P262">
        <f t="shared" si="36"/>
        <v>62</v>
      </c>
      <c r="Q262"/>
    </row>
    <row r="263" spans="1:17" x14ac:dyDescent="0.25">
      <c r="A263">
        <v>262</v>
      </c>
      <c r="B263" t="s">
        <v>9</v>
      </c>
      <c r="C263" s="23">
        <v>319590</v>
      </c>
      <c r="D263" t="s">
        <v>10</v>
      </c>
      <c r="E263" t="s">
        <v>16</v>
      </c>
      <c r="F263" t="s">
        <v>12</v>
      </c>
      <c r="G263" t="s">
        <v>13</v>
      </c>
      <c r="H263" t="s">
        <v>13</v>
      </c>
      <c r="I263">
        <v>28</v>
      </c>
      <c r="J263">
        <f t="shared" si="30"/>
        <v>-0.41669948795263984</v>
      </c>
      <c r="K263" t="b">
        <f t="shared" si="31"/>
        <v>0</v>
      </c>
      <c r="L263">
        <f t="shared" si="32"/>
        <v>-0.98144480429463388</v>
      </c>
      <c r="M263" t="b">
        <f t="shared" si="33"/>
        <v>0</v>
      </c>
      <c r="N263" s="24">
        <f t="shared" si="34"/>
        <v>319590</v>
      </c>
      <c r="O263" t="str">
        <f t="shared" si="35"/>
        <v>ASALARIADO</v>
      </c>
      <c r="P263">
        <f t="shared" si="36"/>
        <v>28</v>
      </c>
      <c r="Q263"/>
    </row>
    <row r="264" spans="1:17" x14ac:dyDescent="0.25">
      <c r="A264">
        <v>263</v>
      </c>
      <c r="B264" t="s">
        <v>9</v>
      </c>
      <c r="C264" s="23">
        <v>331181</v>
      </c>
      <c r="D264" t="s">
        <v>18</v>
      </c>
      <c r="E264" t="s">
        <v>16</v>
      </c>
      <c r="F264" t="s">
        <v>12</v>
      </c>
      <c r="G264" t="s">
        <v>13</v>
      </c>
      <c r="H264" t="s">
        <v>12</v>
      </c>
      <c r="I264">
        <v>62</v>
      </c>
      <c r="J264">
        <f t="shared" si="30"/>
        <v>-0.40240729875492848</v>
      </c>
      <c r="K264" t="b">
        <f t="shared" si="31"/>
        <v>0</v>
      </c>
      <c r="L264">
        <f t="shared" si="32"/>
        <v>1.4181164183280413</v>
      </c>
      <c r="M264" t="b">
        <f t="shared" si="33"/>
        <v>0</v>
      </c>
      <c r="N264" s="24">
        <f t="shared" si="34"/>
        <v>331181</v>
      </c>
      <c r="O264" t="str">
        <f t="shared" si="35"/>
        <v>TRABAJADOR INDEPENDIENTE</v>
      </c>
      <c r="P264">
        <f t="shared" si="36"/>
        <v>62</v>
      </c>
      <c r="Q264"/>
    </row>
    <row r="265" spans="1:17" x14ac:dyDescent="0.25">
      <c r="A265">
        <v>264</v>
      </c>
      <c r="B265" t="s">
        <v>9</v>
      </c>
      <c r="C265" s="23">
        <v>509509</v>
      </c>
      <c r="D265" t="s">
        <v>18</v>
      </c>
      <c r="E265" t="s">
        <v>16</v>
      </c>
      <c r="F265" t="s">
        <v>12</v>
      </c>
      <c r="G265" t="s">
        <v>13</v>
      </c>
      <c r="H265" t="s">
        <v>13</v>
      </c>
      <c r="I265">
        <v>42</v>
      </c>
      <c r="J265">
        <f t="shared" si="30"/>
        <v>-0.18252139458363423</v>
      </c>
      <c r="K265" t="b">
        <f t="shared" si="31"/>
        <v>0</v>
      </c>
      <c r="L265">
        <f t="shared" si="32"/>
        <v>6.6098167852911317E-3</v>
      </c>
      <c r="M265" t="b">
        <f t="shared" si="33"/>
        <v>0</v>
      </c>
      <c r="N265" s="24">
        <f t="shared" si="34"/>
        <v>509509</v>
      </c>
      <c r="O265" t="str">
        <f t="shared" si="35"/>
        <v>TRABAJADOR INDEPENDIENTE</v>
      </c>
      <c r="P265">
        <f t="shared" si="36"/>
        <v>42</v>
      </c>
      <c r="Q265"/>
    </row>
    <row r="266" spans="1:17" x14ac:dyDescent="0.25">
      <c r="A266">
        <v>265</v>
      </c>
      <c r="B266" t="s">
        <v>15</v>
      </c>
      <c r="C266" s="23">
        <v>820120</v>
      </c>
      <c r="D266" t="s">
        <v>10</v>
      </c>
      <c r="E266" t="s">
        <v>16</v>
      </c>
      <c r="F266" t="s">
        <v>12</v>
      </c>
      <c r="G266" t="s">
        <v>13</v>
      </c>
      <c r="H266" t="s">
        <v>13</v>
      </c>
      <c r="I266">
        <v>27</v>
      </c>
      <c r="J266">
        <f t="shared" si="30"/>
        <v>0.20047499734892757</v>
      </c>
      <c r="K266" t="b">
        <f t="shared" si="31"/>
        <v>0</v>
      </c>
      <c r="L266">
        <f t="shared" si="32"/>
        <v>-1.0520201343717714</v>
      </c>
      <c r="M266" t="b">
        <f t="shared" si="33"/>
        <v>0</v>
      </c>
      <c r="N266" s="24">
        <f t="shared" si="34"/>
        <v>820120</v>
      </c>
      <c r="O266" t="str">
        <f t="shared" si="35"/>
        <v>ASALARIADO</v>
      </c>
      <c r="P266">
        <f t="shared" si="36"/>
        <v>27</v>
      </c>
      <c r="Q266"/>
    </row>
    <row r="267" spans="1:17" x14ac:dyDescent="0.25">
      <c r="A267">
        <v>266</v>
      </c>
      <c r="B267" t="s">
        <v>15</v>
      </c>
      <c r="C267" s="23">
        <v>439400</v>
      </c>
      <c r="D267" t="s">
        <v>10</v>
      </c>
      <c r="E267" t="s">
        <v>16</v>
      </c>
      <c r="F267" t="s">
        <v>12</v>
      </c>
      <c r="G267" t="s">
        <v>13</v>
      </c>
      <c r="H267" t="s">
        <v>13</v>
      </c>
      <c r="I267">
        <v>34</v>
      </c>
      <c r="J267">
        <f t="shared" si="30"/>
        <v>-0.26896873238557933</v>
      </c>
      <c r="K267" t="b">
        <f t="shared" si="31"/>
        <v>0</v>
      </c>
      <c r="L267">
        <f t="shared" si="32"/>
        <v>-0.55799282383180893</v>
      </c>
      <c r="M267" t="b">
        <f t="shared" si="33"/>
        <v>0</v>
      </c>
      <c r="N267" s="24">
        <f t="shared" si="34"/>
        <v>439400</v>
      </c>
      <c r="O267" t="str">
        <f t="shared" si="35"/>
        <v>ASALARIADO</v>
      </c>
      <c r="P267">
        <f t="shared" si="36"/>
        <v>34</v>
      </c>
      <c r="Q267"/>
    </row>
    <row r="268" spans="1:17" x14ac:dyDescent="0.25">
      <c r="A268">
        <v>267</v>
      </c>
      <c r="B268" t="s">
        <v>9</v>
      </c>
      <c r="C268" s="23">
        <v>2184000</v>
      </c>
      <c r="D268" t="s">
        <v>10</v>
      </c>
      <c r="E268" t="s">
        <v>16</v>
      </c>
      <c r="F268" t="s">
        <v>12</v>
      </c>
      <c r="G268" t="s">
        <v>13</v>
      </c>
      <c r="H268" t="s">
        <v>13</v>
      </c>
      <c r="I268">
        <v>41</v>
      </c>
      <c r="J268">
        <f t="shared" si="30"/>
        <v>1.8821962468506592</v>
      </c>
      <c r="K268" t="b">
        <f t="shared" si="31"/>
        <v>0</v>
      </c>
      <c r="L268">
        <f t="shared" si="32"/>
        <v>-6.3965513291846368E-2</v>
      </c>
      <c r="M268" t="b">
        <f t="shared" si="33"/>
        <v>0</v>
      </c>
      <c r="N268" s="24">
        <f t="shared" si="34"/>
        <v>2184000</v>
      </c>
      <c r="O268" t="str">
        <f t="shared" si="35"/>
        <v>ASALARIADO</v>
      </c>
      <c r="P268">
        <f t="shared" si="36"/>
        <v>41</v>
      </c>
      <c r="Q268"/>
    </row>
    <row r="269" spans="1:17" x14ac:dyDescent="0.25">
      <c r="A269">
        <v>268</v>
      </c>
      <c r="B269" t="s">
        <v>15</v>
      </c>
      <c r="C269" s="23">
        <v>110000</v>
      </c>
      <c r="D269" t="s">
        <v>10</v>
      </c>
      <c r="E269" t="s">
        <v>16</v>
      </c>
      <c r="F269" t="s">
        <v>12</v>
      </c>
      <c r="G269" t="s">
        <v>12</v>
      </c>
      <c r="H269" t="s">
        <v>13</v>
      </c>
      <c r="I269">
        <v>28</v>
      </c>
      <c r="J269">
        <f t="shared" si="30"/>
        <v>-0.67513274944416979</v>
      </c>
      <c r="K269" t="b">
        <f t="shared" si="31"/>
        <v>0</v>
      </c>
      <c r="L269">
        <f t="shared" si="32"/>
        <v>-0.98144480429463388</v>
      </c>
      <c r="M269" t="b">
        <f t="shared" si="33"/>
        <v>0</v>
      </c>
      <c r="N269" s="24">
        <f t="shared" si="34"/>
        <v>110000</v>
      </c>
      <c r="O269" t="str">
        <f t="shared" si="35"/>
        <v>ASALARIADO</v>
      </c>
      <c r="P269">
        <f t="shared" si="36"/>
        <v>28</v>
      </c>
      <c r="Q269"/>
    </row>
    <row r="270" spans="1:17" x14ac:dyDescent="0.25">
      <c r="A270">
        <v>269</v>
      </c>
      <c r="B270" t="s">
        <v>9</v>
      </c>
      <c r="C270" s="23">
        <v>180000</v>
      </c>
      <c r="D270" t="s">
        <v>10</v>
      </c>
      <c r="E270" t="s">
        <v>16</v>
      </c>
      <c r="F270" t="s">
        <v>12</v>
      </c>
      <c r="G270" t="s">
        <v>13</v>
      </c>
      <c r="H270" t="s">
        <v>13</v>
      </c>
      <c r="I270">
        <v>45</v>
      </c>
      <c r="J270">
        <f t="shared" si="30"/>
        <v>-0.58881981321435395</v>
      </c>
      <c r="K270" t="b">
        <f t="shared" si="31"/>
        <v>0</v>
      </c>
      <c r="L270">
        <f t="shared" si="32"/>
        <v>0.21833580701670366</v>
      </c>
      <c r="M270" t="b">
        <f t="shared" si="33"/>
        <v>0</v>
      </c>
      <c r="N270" s="24">
        <f t="shared" si="34"/>
        <v>180000</v>
      </c>
      <c r="O270" t="str">
        <f t="shared" si="35"/>
        <v>ASALARIADO</v>
      </c>
      <c r="P270">
        <f t="shared" si="36"/>
        <v>45</v>
      </c>
      <c r="Q270"/>
    </row>
    <row r="271" spans="1:17" x14ac:dyDescent="0.25">
      <c r="A271">
        <v>270</v>
      </c>
      <c r="B271" t="s">
        <v>15</v>
      </c>
      <c r="C271" s="23">
        <v>350000</v>
      </c>
      <c r="D271" t="s">
        <v>10</v>
      </c>
      <c r="E271" t="s">
        <v>16</v>
      </c>
      <c r="F271" t="s">
        <v>12</v>
      </c>
      <c r="G271" t="s">
        <v>13</v>
      </c>
      <c r="H271" t="s">
        <v>13</v>
      </c>
      <c r="I271">
        <v>29</v>
      </c>
      <c r="J271">
        <f t="shared" si="30"/>
        <v>-0.37920268237051552</v>
      </c>
      <c r="K271" t="b">
        <f t="shared" si="31"/>
        <v>0</v>
      </c>
      <c r="L271">
        <f t="shared" si="32"/>
        <v>-0.91086947421749642</v>
      </c>
      <c r="M271" t="b">
        <f t="shared" si="33"/>
        <v>0</v>
      </c>
      <c r="N271" s="24">
        <f t="shared" si="34"/>
        <v>350000</v>
      </c>
      <c r="O271" t="str">
        <f t="shared" si="35"/>
        <v>ASALARIADO</v>
      </c>
      <c r="P271">
        <f t="shared" si="36"/>
        <v>29</v>
      </c>
      <c r="Q271"/>
    </row>
    <row r="272" spans="1:17" x14ac:dyDescent="0.25">
      <c r="A272">
        <v>271</v>
      </c>
      <c r="B272" t="s">
        <v>9</v>
      </c>
      <c r="C272" s="23">
        <v>281250</v>
      </c>
      <c r="D272" t="s">
        <v>10</v>
      </c>
      <c r="E272" t="s">
        <v>11</v>
      </c>
      <c r="F272" t="s">
        <v>12</v>
      </c>
      <c r="G272" t="s">
        <v>13</v>
      </c>
      <c r="H272" t="s">
        <v>13</v>
      </c>
      <c r="I272">
        <v>58</v>
      </c>
      <c r="J272">
        <f t="shared" si="30"/>
        <v>-0.46397431616765611</v>
      </c>
      <c r="K272" t="b">
        <f t="shared" si="31"/>
        <v>0</v>
      </c>
      <c r="L272">
        <f t="shared" si="32"/>
        <v>1.1358150980194912</v>
      </c>
      <c r="M272" t="b">
        <f t="shared" si="33"/>
        <v>0</v>
      </c>
      <c r="N272" s="24">
        <f t="shared" si="34"/>
        <v>281250</v>
      </c>
      <c r="O272" t="str">
        <f t="shared" si="35"/>
        <v>ASALARIADO</v>
      </c>
      <c r="P272">
        <f t="shared" si="36"/>
        <v>58</v>
      </c>
      <c r="Q272"/>
    </row>
    <row r="273" spans="1:17" x14ac:dyDescent="0.25">
      <c r="A273">
        <v>272</v>
      </c>
      <c r="B273" t="s">
        <v>15</v>
      </c>
      <c r="C273" s="23">
        <v>829364.58</v>
      </c>
      <c r="D273" t="s">
        <v>10</v>
      </c>
      <c r="E273" t="s">
        <v>16</v>
      </c>
      <c r="F273" t="s">
        <v>12</v>
      </c>
      <c r="G273" t="s">
        <v>13</v>
      </c>
      <c r="H273" t="s">
        <v>13</v>
      </c>
      <c r="I273">
        <v>30</v>
      </c>
      <c r="J273">
        <f t="shared" si="30"/>
        <v>0.21187395226337652</v>
      </c>
      <c r="K273" t="b">
        <f t="shared" si="31"/>
        <v>0</v>
      </c>
      <c r="L273">
        <f t="shared" si="32"/>
        <v>-0.84029414414035897</v>
      </c>
      <c r="M273" t="b">
        <f t="shared" si="33"/>
        <v>0</v>
      </c>
      <c r="N273" s="24">
        <f t="shared" si="34"/>
        <v>829364.58</v>
      </c>
      <c r="O273" t="str">
        <f t="shared" si="35"/>
        <v>ASALARIADO</v>
      </c>
      <c r="P273">
        <f t="shared" si="36"/>
        <v>30</v>
      </c>
      <c r="Q273"/>
    </row>
    <row r="274" spans="1:17" x14ac:dyDescent="0.25">
      <c r="A274">
        <v>273</v>
      </c>
      <c r="B274" t="s">
        <v>15</v>
      </c>
      <c r="C274" s="23">
        <v>403983</v>
      </c>
      <c r="D274" t="s">
        <v>18</v>
      </c>
      <c r="E274" t="s">
        <v>16</v>
      </c>
      <c r="F274" t="s">
        <v>12</v>
      </c>
      <c r="G274" t="s">
        <v>13</v>
      </c>
      <c r="H274" t="s">
        <v>12</v>
      </c>
      <c r="I274">
        <v>41</v>
      </c>
      <c r="J274">
        <f t="shared" si="30"/>
        <v>-0.31263937899202771</v>
      </c>
      <c r="K274" t="b">
        <f t="shared" si="31"/>
        <v>0</v>
      </c>
      <c r="L274">
        <f t="shared" si="32"/>
        <v>-6.3965513291846368E-2</v>
      </c>
      <c r="M274" t="b">
        <f t="shared" si="33"/>
        <v>0</v>
      </c>
      <c r="N274" s="24">
        <f t="shared" si="34"/>
        <v>403983</v>
      </c>
      <c r="O274" t="str">
        <f t="shared" si="35"/>
        <v>TRABAJADOR INDEPENDIENTE</v>
      </c>
      <c r="P274">
        <f t="shared" si="36"/>
        <v>41</v>
      </c>
      <c r="Q274"/>
    </row>
    <row r="275" spans="1:17" x14ac:dyDescent="0.25">
      <c r="A275">
        <v>274</v>
      </c>
      <c r="B275" t="s">
        <v>15</v>
      </c>
      <c r="C275" s="23">
        <v>545646</v>
      </c>
      <c r="D275" t="s">
        <v>10</v>
      </c>
      <c r="E275" t="s">
        <v>16</v>
      </c>
      <c r="F275" t="s">
        <v>12</v>
      </c>
      <c r="G275" t="s">
        <v>13</v>
      </c>
      <c r="H275" t="s">
        <v>13</v>
      </c>
      <c r="I275">
        <v>44</v>
      </c>
      <c r="J275">
        <f t="shared" si="30"/>
        <v>-0.13796295777596487</v>
      </c>
      <c r="K275" t="b">
        <f t="shared" si="31"/>
        <v>0</v>
      </c>
      <c r="L275">
        <f t="shared" si="32"/>
        <v>0.14776047693956615</v>
      </c>
      <c r="M275" t="b">
        <f t="shared" si="33"/>
        <v>0</v>
      </c>
      <c r="N275" s="24">
        <f t="shared" si="34"/>
        <v>545646</v>
      </c>
      <c r="O275" t="str">
        <f t="shared" si="35"/>
        <v>ASALARIADO</v>
      </c>
      <c r="P275">
        <f t="shared" si="36"/>
        <v>44</v>
      </c>
      <c r="Q275"/>
    </row>
    <row r="276" spans="1:17" x14ac:dyDescent="0.25">
      <c r="A276">
        <v>275</v>
      </c>
      <c r="B276" t="s">
        <v>9</v>
      </c>
      <c r="C276" s="23">
        <v>417064</v>
      </c>
      <c r="D276" t="s">
        <v>10</v>
      </c>
      <c r="E276" t="s">
        <v>16</v>
      </c>
      <c r="F276" t="s">
        <v>12</v>
      </c>
      <c r="G276" t="s">
        <v>13</v>
      </c>
      <c r="H276" t="s">
        <v>13</v>
      </c>
      <c r="I276">
        <v>59</v>
      </c>
      <c r="J276">
        <f t="shared" si="30"/>
        <v>-0.29650995729456742</v>
      </c>
      <c r="K276" t="b">
        <f t="shared" si="31"/>
        <v>0</v>
      </c>
      <c r="L276">
        <f t="shared" si="32"/>
        <v>1.2063904280966287</v>
      </c>
      <c r="M276" t="b">
        <f t="shared" si="33"/>
        <v>0</v>
      </c>
      <c r="N276" s="24">
        <f t="shared" si="34"/>
        <v>417064</v>
      </c>
      <c r="O276" t="str">
        <f t="shared" si="35"/>
        <v>ASALARIADO</v>
      </c>
      <c r="P276">
        <f t="shared" si="36"/>
        <v>59</v>
      </c>
      <c r="Q276"/>
    </row>
    <row r="277" spans="1:17" x14ac:dyDescent="0.25">
      <c r="A277">
        <v>276</v>
      </c>
      <c r="B277" t="s">
        <v>9</v>
      </c>
      <c r="C277" s="23">
        <v>621333.79</v>
      </c>
      <c r="D277" t="s">
        <v>10</v>
      </c>
      <c r="E277" t="s">
        <v>16</v>
      </c>
      <c r="F277" t="s">
        <v>12</v>
      </c>
      <c r="G277" t="s">
        <v>13</v>
      </c>
      <c r="H277" t="s">
        <v>13</v>
      </c>
      <c r="I277">
        <v>47</v>
      </c>
      <c r="J277">
        <f t="shared" si="30"/>
        <v>-4.463673789531207E-2</v>
      </c>
      <c r="K277" t="b">
        <f t="shared" si="31"/>
        <v>0</v>
      </c>
      <c r="L277">
        <f t="shared" si="32"/>
        <v>0.35948646717097865</v>
      </c>
      <c r="M277" t="b">
        <f t="shared" si="33"/>
        <v>0</v>
      </c>
      <c r="N277" s="24">
        <f t="shared" si="34"/>
        <v>621333.79</v>
      </c>
      <c r="O277" t="str">
        <f t="shared" si="35"/>
        <v>ASALARIADO</v>
      </c>
      <c r="P277">
        <f t="shared" si="36"/>
        <v>47</v>
      </c>
      <c r="Q277"/>
    </row>
    <row r="278" spans="1:17" x14ac:dyDescent="0.25">
      <c r="A278">
        <v>277</v>
      </c>
      <c r="B278" t="s">
        <v>9</v>
      </c>
      <c r="C278" s="23">
        <v>297046</v>
      </c>
      <c r="D278" t="s">
        <v>17</v>
      </c>
      <c r="E278" t="s">
        <v>16</v>
      </c>
      <c r="F278" t="s">
        <v>12</v>
      </c>
      <c r="G278" t="s">
        <v>13</v>
      </c>
      <c r="H278" t="s">
        <v>13</v>
      </c>
      <c r="I278">
        <v>24</v>
      </c>
      <c r="J278">
        <f t="shared" si="30"/>
        <v>-0.44449718558642509</v>
      </c>
      <c r="K278" t="b">
        <f t="shared" si="31"/>
        <v>0</v>
      </c>
      <c r="L278">
        <f t="shared" si="32"/>
        <v>-1.263746124603184</v>
      </c>
      <c r="M278" t="b">
        <f t="shared" si="33"/>
        <v>0</v>
      </c>
      <c r="N278" s="24">
        <f t="shared" si="34"/>
        <v>297046</v>
      </c>
      <c r="O278" t="str">
        <f t="shared" si="35"/>
        <v>ASEGURADO VOLUNTARIO</v>
      </c>
      <c r="P278">
        <f t="shared" si="36"/>
        <v>24</v>
      </c>
      <c r="Q278"/>
    </row>
    <row r="279" spans="1:17" x14ac:dyDescent="0.25">
      <c r="A279">
        <v>278</v>
      </c>
      <c r="B279" t="s">
        <v>15</v>
      </c>
      <c r="C279" s="23">
        <v>527824.5</v>
      </c>
      <c r="D279" t="s">
        <v>14</v>
      </c>
      <c r="E279" t="s">
        <v>11</v>
      </c>
      <c r="F279" t="s">
        <v>12</v>
      </c>
      <c r="G279" t="s">
        <v>13</v>
      </c>
      <c r="H279" t="s">
        <v>13</v>
      </c>
      <c r="I279">
        <v>68</v>
      </c>
      <c r="J279">
        <f t="shared" si="30"/>
        <v>-0.1599376148191029</v>
      </c>
      <c r="K279" t="b">
        <f t="shared" si="31"/>
        <v>0</v>
      </c>
      <c r="L279">
        <f t="shared" si="32"/>
        <v>1.8415683987908662</v>
      </c>
      <c r="M279" t="b">
        <f t="shared" si="33"/>
        <v>0</v>
      </c>
      <c r="N279" s="24">
        <f t="shared" si="34"/>
        <v>527824.5</v>
      </c>
      <c r="O279" t="str">
        <f t="shared" si="35"/>
        <v>PENSIONADOS EN SU PROPIO SISTEMA</v>
      </c>
      <c r="P279">
        <f t="shared" si="36"/>
        <v>68</v>
      </c>
      <c r="Q279"/>
    </row>
    <row r="280" spans="1:17" x14ac:dyDescent="0.25">
      <c r="A280">
        <v>279</v>
      </c>
      <c r="B280" t="s">
        <v>9</v>
      </c>
      <c r="C280" s="23">
        <v>278030</v>
      </c>
      <c r="D280" t="s">
        <v>19</v>
      </c>
      <c r="E280" t="s">
        <v>16</v>
      </c>
      <c r="F280" t="s">
        <v>12</v>
      </c>
      <c r="G280" t="s">
        <v>13</v>
      </c>
      <c r="H280" t="s">
        <v>13</v>
      </c>
      <c r="I280">
        <v>43</v>
      </c>
      <c r="J280">
        <f t="shared" si="30"/>
        <v>-0.46794471123422759</v>
      </c>
      <c r="K280" t="b">
        <f t="shared" si="31"/>
        <v>0</v>
      </c>
      <c r="L280">
        <f t="shared" si="32"/>
        <v>7.7185146862428639E-2</v>
      </c>
      <c r="M280" t="b">
        <f t="shared" si="33"/>
        <v>0</v>
      </c>
      <c r="N280" s="24">
        <f t="shared" si="34"/>
        <v>278030</v>
      </c>
      <c r="O280" t="str">
        <f t="shared" si="35"/>
        <v>CONVENIOS ESPECIALES DE TRABAJADORES INDEPENDIENTES</v>
      </c>
      <c r="P280">
        <f t="shared" si="36"/>
        <v>43</v>
      </c>
      <c r="Q280"/>
    </row>
    <row r="281" spans="1:17" x14ac:dyDescent="0.25">
      <c r="A281">
        <v>280</v>
      </c>
      <c r="B281" t="s">
        <v>15</v>
      </c>
      <c r="C281" s="23">
        <v>300000</v>
      </c>
      <c r="D281" t="s">
        <v>17</v>
      </c>
      <c r="E281" t="s">
        <v>16</v>
      </c>
      <c r="F281" t="s">
        <v>12</v>
      </c>
      <c r="G281" t="s">
        <v>12</v>
      </c>
      <c r="H281" t="s">
        <v>13</v>
      </c>
      <c r="I281">
        <v>57</v>
      </c>
      <c r="J281">
        <f t="shared" si="30"/>
        <v>-0.44085477967752684</v>
      </c>
      <c r="K281" t="b">
        <f t="shared" si="31"/>
        <v>0</v>
      </c>
      <c r="L281">
        <f t="shared" si="32"/>
        <v>1.0652397679423538</v>
      </c>
      <c r="M281" t="b">
        <f t="shared" si="33"/>
        <v>0</v>
      </c>
      <c r="N281" s="24">
        <f t="shared" si="34"/>
        <v>300000</v>
      </c>
      <c r="O281" t="str">
        <f t="shared" si="35"/>
        <v>ASEGURADO VOLUNTARIO</v>
      </c>
      <c r="P281">
        <f t="shared" si="36"/>
        <v>57</v>
      </c>
      <c r="Q281"/>
    </row>
    <row r="282" spans="1:17" x14ac:dyDescent="0.25">
      <c r="A282">
        <v>281</v>
      </c>
      <c r="B282" t="s">
        <v>15</v>
      </c>
      <c r="C282" s="23">
        <v>453393.84</v>
      </c>
      <c r="D282" t="s">
        <v>10</v>
      </c>
      <c r="E282" t="s">
        <v>16</v>
      </c>
      <c r="F282" t="s">
        <v>12</v>
      </c>
      <c r="G282" t="s">
        <v>13</v>
      </c>
      <c r="H282" t="s">
        <v>13</v>
      </c>
      <c r="I282">
        <v>31</v>
      </c>
      <c r="J282">
        <f t="shared" si="30"/>
        <v>-0.25171374067800434</v>
      </c>
      <c r="K282" t="b">
        <f t="shared" si="31"/>
        <v>0</v>
      </c>
      <c r="L282">
        <f t="shared" si="32"/>
        <v>-0.7697188140632214</v>
      </c>
      <c r="M282" t="b">
        <f t="shared" si="33"/>
        <v>0</v>
      </c>
      <c r="N282" s="24">
        <f t="shared" si="34"/>
        <v>453393.84</v>
      </c>
      <c r="O282" t="str">
        <f t="shared" si="35"/>
        <v>ASALARIADO</v>
      </c>
      <c r="P282">
        <f t="shared" si="36"/>
        <v>31</v>
      </c>
      <c r="Q282"/>
    </row>
    <row r="283" spans="1:17" x14ac:dyDescent="0.25">
      <c r="A283">
        <v>282</v>
      </c>
      <c r="B283" t="s">
        <v>15</v>
      </c>
      <c r="C283" s="23">
        <v>297062</v>
      </c>
      <c r="D283" t="s">
        <v>18</v>
      </c>
      <c r="E283" t="s">
        <v>16</v>
      </c>
      <c r="F283" t="s">
        <v>12</v>
      </c>
      <c r="G283" t="s">
        <v>13</v>
      </c>
      <c r="H283" t="s">
        <v>12</v>
      </c>
      <c r="I283">
        <v>40</v>
      </c>
      <c r="J283">
        <f t="shared" si="30"/>
        <v>-0.44447745691528684</v>
      </c>
      <c r="K283" t="b">
        <f t="shared" si="31"/>
        <v>0</v>
      </c>
      <c r="L283">
        <f t="shared" si="32"/>
        <v>-0.13454084336898386</v>
      </c>
      <c r="M283" t="b">
        <f t="shared" si="33"/>
        <v>0</v>
      </c>
      <c r="N283" s="24">
        <f t="shared" si="34"/>
        <v>297062</v>
      </c>
      <c r="O283" t="str">
        <f t="shared" si="35"/>
        <v>TRABAJADOR INDEPENDIENTE</v>
      </c>
      <c r="P283">
        <f t="shared" si="36"/>
        <v>40</v>
      </c>
      <c r="Q283"/>
    </row>
    <row r="284" spans="1:17" x14ac:dyDescent="0.25">
      <c r="A284">
        <v>283</v>
      </c>
      <c r="B284" t="s">
        <v>15</v>
      </c>
      <c r="C284" s="23">
        <v>245436.97</v>
      </c>
      <c r="D284" t="s">
        <v>10</v>
      </c>
      <c r="E284" t="s">
        <v>16</v>
      </c>
      <c r="F284" t="s">
        <v>12</v>
      </c>
      <c r="G284" t="s">
        <v>13</v>
      </c>
      <c r="H284" t="s">
        <v>13</v>
      </c>
      <c r="I284">
        <v>27</v>
      </c>
      <c r="J284">
        <f t="shared" si="30"/>
        <v>-0.50813328437603444</v>
      </c>
      <c r="K284" t="b">
        <f t="shared" si="31"/>
        <v>0</v>
      </c>
      <c r="L284">
        <f t="shared" si="32"/>
        <v>-1.0520201343717714</v>
      </c>
      <c r="M284" t="b">
        <f t="shared" si="33"/>
        <v>0</v>
      </c>
      <c r="N284" s="24">
        <f t="shared" si="34"/>
        <v>245436.97</v>
      </c>
      <c r="O284" t="str">
        <f t="shared" si="35"/>
        <v>ASALARIADO</v>
      </c>
      <c r="P284">
        <f t="shared" si="36"/>
        <v>27</v>
      </c>
      <c r="Q284"/>
    </row>
    <row r="285" spans="1:17" x14ac:dyDescent="0.25">
      <c r="A285">
        <v>284</v>
      </c>
      <c r="B285" t="s">
        <v>9</v>
      </c>
      <c r="C285" s="23">
        <v>2005101</v>
      </c>
      <c r="D285" t="s">
        <v>10</v>
      </c>
      <c r="E285" t="s">
        <v>16</v>
      </c>
      <c r="F285" t="s">
        <v>12</v>
      </c>
      <c r="G285" t="s">
        <v>13</v>
      </c>
      <c r="H285" t="s">
        <v>13</v>
      </c>
      <c r="I285">
        <v>32</v>
      </c>
      <c r="J285">
        <f t="shared" si="30"/>
        <v>1.6616062757281189</v>
      </c>
      <c r="K285" t="b">
        <f t="shared" si="31"/>
        <v>0</v>
      </c>
      <c r="L285">
        <f t="shared" si="32"/>
        <v>-0.69914348398608395</v>
      </c>
      <c r="M285" t="b">
        <f t="shared" si="33"/>
        <v>0</v>
      </c>
      <c r="N285" s="24">
        <f t="shared" si="34"/>
        <v>2005101</v>
      </c>
      <c r="O285" t="str">
        <f t="shared" si="35"/>
        <v>ASALARIADO</v>
      </c>
      <c r="P285">
        <f t="shared" si="36"/>
        <v>32</v>
      </c>
      <c r="Q285"/>
    </row>
    <row r="286" spans="1:17" x14ac:dyDescent="0.25">
      <c r="A286">
        <v>285</v>
      </c>
      <c r="B286" t="s">
        <v>15</v>
      </c>
      <c r="C286" s="23">
        <v>342332</v>
      </c>
      <c r="D286" t="s">
        <v>18</v>
      </c>
      <c r="E286" t="s">
        <v>16</v>
      </c>
      <c r="F286" t="s">
        <v>12</v>
      </c>
      <c r="G286" t="s">
        <v>13</v>
      </c>
      <c r="H286" t="s">
        <v>13</v>
      </c>
      <c r="I286">
        <v>61</v>
      </c>
      <c r="J286">
        <f t="shared" si="30"/>
        <v>-0.38865764801351882</v>
      </c>
      <c r="K286" t="b">
        <f t="shared" si="31"/>
        <v>0</v>
      </c>
      <c r="L286">
        <f t="shared" si="32"/>
        <v>1.3475410882509038</v>
      </c>
      <c r="M286" t="b">
        <f t="shared" si="33"/>
        <v>0</v>
      </c>
      <c r="N286" s="24">
        <f t="shared" si="34"/>
        <v>342332</v>
      </c>
      <c r="O286" t="str">
        <f t="shared" si="35"/>
        <v>TRABAJADOR INDEPENDIENTE</v>
      </c>
      <c r="P286">
        <f t="shared" si="36"/>
        <v>61</v>
      </c>
      <c r="Q286"/>
    </row>
    <row r="287" spans="1:17" x14ac:dyDescent="0.25">
      <c r="A287">
        <v>286</v>
      </c>
      <c r="B287" t="s">
        <v>9</v>
      </c>
      <c r="C287" s="23">
        <v>1000000</v>
      </c>
      <c r="D287" t="s">
        <v>10</v>
      </c>
      <c r="E287" t="s">
        <v>16</v>
      </c>
      <c r="F287" t="s">
        <v>12</v>
      </c>
      <c r="G287" t="s">
        <v>13</v>
      </c>
      <c r="H287" t="s">
        <v>12</v>
      </c>
      <c r="I287">
        <v>52</v>
      </c>
      <c r="J287">
        <f t="shared" si="30"/>
        <v>0.42227458262063144</v>
      </c>
      <c r="K287" t="b">
        <f t="shared" si="31"/>
        <v>0</v>
      </c>
      <c r="L287">
        <f t="shared" si="32"/>
        <v>0.71236311755666615</v>
      </c>
      <c r="M287" t="b">
        <f t="shared" si="33"/>
        <v>0</v>
      </c>
      <c r="N287" s="24">
        <f t="shared" si="34"/>
        <v>1000000</v>
      </c>
      <c r="O287" t="str">
        <f t="shared" si="35"/>
        <v>ASALARIADO</v>
      </c>
      <c r="P287">
        <f t="shared" si="36"/>
        <v>52</v>
      </c>
      <c r="Q287"/>
    </row>
    <row r="288" spans="1:17" x14ac:dyDescent="0.25">
      <c r="A288">
        <v>287</v>
      </c>
      <c r="B288" t="s">
        <v>9</v>
      </c>
      <c r="C288" s="23">
        <v>347514.23</v>
      </c>
      <c r="D288" t="s">
        <v>10</v>
      </c>
      <c r="E288" t="s">
        <v>16</v>
      </c>
      <c r="F288" t="s">
        <v>12</v>
      </c>
      <c r="G288" t="s">
        <v>13</v>
      </c>
      <c r="H288" t="s">
        <v>13</v>
      </c>
      <c r="I288">
        <v>30</v>
      </c>
      <c r="J288">
        <f t="shared" si="30"/>
        <v>-0.38226774104897254</v>
      </c>
      <c r="K288" t="b">
        <f t="shared" si="31"/>
        <v>0</v>
      </c>
      <c r="L288">
        <f t="shared" si="32"/>
        <v>-0.84029414414035897</v>
      </c>
      <c r="M288" t="b">
        <f t="shared" si="33"/>
        <v>0</v>
      </c>
      <c r="N288" s="24">
        <f t="shared" si="34"/>
        <v>347514.23</v>
      </c>
      <c r="O288" t="str">
        <f t="shared" si="35"/>
        <v>ASALARIADO</v>
      </c>
      <c r="P288">
        <f t="shared" si="36"/>
        <v>30</v>
      </c>
      <c r="Q288"/>
    </row>
    <row r="289" spans="1:17" x14ac:dyDescent="0.25">
      <c r="A289">
        <v>288</v>
      </c>
      <c r="B289" t="s">
        <v>15</v>
      </c>
      <c r="C289" s="23">
        <v>750000</v>
      </c>
      <c r="D289" t="s">
        <v>10</v>
      </c>
      <c r="E289" t="s">
        <v>16</v>
      </c>
      <c r="F289" t="s">
        <v>12</v>
      </c>
      <c r="G289" t="s">
        <v>13</v>
      </c>
      <c r="H289" t="s">
        <v>12</v>
      </c>
      <c r="I289">
        <v>28</v>
      </c>
      <c r="J289">
        <f t="shared" si="30"/>
        <v>0.1140140960855749</v>
      </c>
      <c r="K289" t="b">
        <f t="shared" si="31"/>
        <v>0</v>
      </c>
      <c r="L289">
        <f t="shared" si="32"/>
        <v>-0.98144480429463388</v>
      </c>
      <c r="M289" t="b">
        <f t="shared" si="33"/>
        <v>0</v>
      </c>
      <c r="N289" s="24">
        <f t="shared" si="34"/>
        <v>750000</v>
      </c>
      <c r="O289" t="str">
        <f t="shared" si="35"/>
        <v>ASALARIADO</v>
      </c>
      <c r="P289">
        <f t="shared" si="36"/>
        <v>28</v>
      </c>
      <c r="Q289"/>
    </row>
    <row r="290" spans="1:17" x14ac:dyDescent="0.25">
      <c r="A290">
        <v>289</v>
      </c>
      <c r="B290" t="s">
        <v>9</v>
      </c>
      <c r="C290" s="23">
        <v>336364.94</v>
      </c>
      <c r="D290" t="s">
        <v>10</v>
      </c>
      <c r="E290" t="s">
        <v>16</v>
      </c>
      <c r="F290" t="s">
        <v>12</v>
      </c>
      <c r="G290" t="s">
        <v>13</v>
      </c>
      <c r="H290" t="s">
        <v>13</v>
      </c>
      <c r="I290">
        <v>24</v>
      </c>
      <c r="J290">
        <f t="shared" si="30"/>
        <v>-0.39601528328865432</v>
      </c>
      <c r="K290" t="b">
        <f t="shared" si="31"/>
        <v>0</v>
      </c>
      <c r="L290">
        <f t="shared" si="32"/>
        <v>-1.263746124603184</v>
      </c>
      <c r="M290" t="b">
        <f t="shared" si="33"/>
        <v>0</v>
      </c>
      <c r="N290" s="24">
        <f t="shared" si="34"/>
        <v>336364.94</v>
      </c>
      <c r="O290" t="str">
        <f t="shared" si="35"/>
        <v>ASALARIADO</v>
      </c>
      <c r="P290">
        <f t="shared" si="36"/>
        <v>24</v>
      </c>
      <c r="Q290"/>
    </row>
    <row r="291" spans="1:17" x14ac:dyDescent="0.25">
      <c r="A291">
        <v>290</v>
      </c>
      <c r="B291" t="s">
        <v>9</v>
      </c>
      <c r="C291" s="23">
        <v>351055</v>
      </c>
      <c r="D291" t="s">
        <v>18</v>
      </c>
      <c r="E291" t="s">
        <v>16</v>
      </c>
      <c r="F291" t="s">
        <v>12</v>
      </c>
      <c r="G291" t="s">
        <v>13</v>
      </c>
      <c r="H291" t="s">
        <v>12</v>
      </c>
      <c r="I291">
        <v>51</v>
      </c>
      <c r="J291">
        <f t="shared" si="30"/>
        <v>-0.37790182311733761</v>
      </c>
      <c r="K291" t="b">
        <f t="shared" si="31"/>
        <v>0</v>
      </c>
      <c r="L291">
        <f t="shared" si="32"/>
        <v>0.64178778747952869</v>
      </c>
      <c r="M291" t="b">
        <f t="shared" si="33"/>
        <v>0</v>
      </c>
      <c r="N291" s="24">
        <f t="shared" si="34"/>
        <v>351055</v>
      </c>
      <c r="O291" t="str">
        <f t="shared" si="35"/>
        <v>TRABAJADOR INDEPENDIENTE</v>
      </c>
      <c r="P291">
        <f t="shared" si="36"/>
        <v>51</v>
      </c>
      <c r="Q291"/>
    </row>
    <row r="292" spans="1:17" x14ac:dyDescent="0.25">
      <c r="A292">
        <v>291</v>
      </c>
      <c r="B292" t="s">
        <v>9</v>
      </c>
      <c r="C292" s="23">
        <v>345385</v>
      </c>
      <c r="D292" t="s">
        <v>10</v>
      </c>
      <c r="E292" t="s">
        <v>16</v>
      </c>
      <c r="F292" t="s">
        <v>12</v>
      </c>
      <c r="G292" t="s">
        <v>13</v>
      </c>
      <c r="H292" t="s">
        <v>13</v>
      </c>
      <c r="I292">
        <v>32</v>
      </c>
      <c r="J292">
        <f t="shared" si="30"/>
        <v>-0.38489317095195269</v>
      </c>
      <c r="K292" t="b">
        <f t="shared" si="31"/>
        <v>0</v>
      </c>
      <c r="L292">
        <f t="shared" si="32"/>
        <v>-0.69914348398608395</v>
      </c>
      <c r="M292" t="b">
        <f t="shared" si="33"/>
        <v>0</v>
      </c>
      <c r="N292" s="24">
        <f t="shared" si="34"/>
        <v>345385</v>
      </c>
      <c r="O292" t="str">
        <f t="shared" si="35"/>
        <v>ASALARIADO</v>
      </c>
      <c r="P292">
        <f t="shared" si="36"/>
        <v>32</v>
      </c>
      <c r="Q292"/>
    </row>
    <row r="293" spans="1:17" x14ac:dyDescent="0.25">
      <c r="A293">
        <v>292</v>
      </c>
      <c r="B293" t="s">
        <v>9</v>
      </c>
      <c r="C293" s="23">
        <v>396805</v>
      </c>
      <c r="D293" t="s">
        <v>10</v>
      </c>
      <c r="E293" t="s">
        <v>16</v>
      </c>
      <c r="F293" t="s">
        <v>12</v>
      </c>
      <c r="G293" t="s">
        <v>13</v>
      </c>
      <c r="H293" t="s">
        <v>13</v>
      </c>
      <c r="I293">
        <v>40</v>
      </c>
      <c r="J293">
        <f t="shared" si="30"/>
        <v>-0.32149015408142229</v>
      </c>
      <c r="K293" t="b">
        <f t="shared" si="31"/>
        <v>0</v>
      </c>
      <c r="L293">
        <f t="shared" si="32"/>
        <v>-0.13454084336898386</v>
      </c>
      <c r="M293" t="b">
        <f t="shared" si="33"/>
        <v>0</v>
      </c>
      <c r="N293" s="24">
        <f t="shared" si="34"/>
        <v>396805</v>
      </c>
      <c r="O293" t="str">
        <f t="shared" si="35"/>
        <v>ASALARIADO</v>
      </c>
      <c r="P293">
        <f t="shared" si="36"/>
        <v>40</v>
      </c>
      <c r="Q293"/>
    </row>
    <row r="294" spans="1:17" x14ac:dyDescent="0.25">
      <c r="A294">
        <v>293</v>
      </c>
      <c r="B294" t="s">
        <v>15</v>
      </c>
      <c r="C294" s="23">
        <v>297045</v>
      </c>
      <c r="D294" t="s">
        <v>18</v>
      </c>
      <c r="E294" t="s">
        <v>16</v>
      </c>
      <c r="F294" t="s">
        <v>12</v>
      </c>
      <c r="G294" t="s">
        <v>13</v>
      </c>
      <c r="H294" t="s">
        <v>12</v>
      </c>
      <c r="I294">
        <v>62</v>
      </c>
      <c r="J294">
        <f t="shared" si="30"/>
        <v>-0.44449841862837125</v>
      </c>
      <c r="K294" t="b">
        <f t="shared" si="31"/>
        <v>0</v>
      </c>
      <c r="L294">
        <f t="shared" si="32"/>
        <v>1.4181164183280413</v>
      </c>
      <c r="M294" t="b">
        <f t="shared" si="33"/>
        <v>0</v>
      </c>
      <c r="N294" s="24">
        <f t="shared" si="34"/>
        <v>297045</v>
      </c>
      <c r="O294" t="str">
        <f t="shared" si="35"/>
        <v>TRABAJADOR INDEPENDIENTE</v>
      </c>
      <c r="P294">
        <f t="shared" si="36"/>
        <v>62</v>
      </c>
      <c r="Q294"/>
    </row>
    <row r="295" spans="1:17" x14ac:dyDescent="0.25">
      <c r="A295">
        <v>294</v>
      </c>
      <c r="B295" t="s">
        <v>9</v>
      </c>
      <c r="C295" s="23">
        <v>1313852.97</v>
      </c>
      <c r="D295" t="s">
        <v>10</v>
      </c>
      <c r="E295" t="s">
        <v>16</v>
      </c>
      <c r="F295" t="s">
        <v>12</v>
      </c>
      <c r="G295" t="s">
        <v>13</v>
      </c>
      <c r="H295" t="s">
        <v>13</v>
      </c>
      <c r="I295">
        <v>52</v>
      </c>
      <c r="J295">
        <f t="shared" si="30"/>
        <v>0.80926845955132143</v>
      </c>
      <c r="K295" t="b">
        <f t="shared" si="31"/>
        <v>0</v>
      </c>
      <c r="L295">
        <f t="shared" si="32"/>
        <v>0.71236311755666615</v>
      </c>
      <c r="M295" t="b">
        <f t="shared" si="33"/>
        <v>0</v>
      </c>
      <c r="N295" s="24">
        <f t="shared" si="34"/>
        <v>1313852.97</v>
      </c>
      <c r="O295" t="str">
        <f t="shared" si="35"/>
        <v>ASALARIADO</v>
      </c>
      <c r="P295">
        <f t="shared" si="36"/>
        <v>52</v>
      </c>
      <c r="Q295"/>
    </row>
    <row r="296" spans="1:17" x14ac:dyDescent="0.25">
      <c r="A296">
        <v>295</v>
      </c>
      <c r="B296" t="s">
        <v>9</v>
      </c>
      <c r="C296" s="23">
        <v>328192</v>
      </c>
      <c r="D296" t="s">
        <v>18</v>
      </c>
      <c r="E296" t="s">
        <v>16</v>
      </c>
      <c r="F296" t="s">
        <v>12</v>
      </c>
      <c r="G296" t="s">
        <v>12</v>
      </c>
      <c r="H296" t="s">
        <v>12</v>
      </c>
      <c r="I296">
        <v>32</v>
      </c>
      <c r="J296">
        <f t="shared" si="30"/>
        <v>-0.4060928611319416</v>
      </c>
      <c r="K296" t="b">
        <f t="shared" si="31"/>
        <v>0</v>
      </c>
      <c r="L296">
        <f t="shared" si="32"/>
        <v>-0.69914348398608395</v>
      </c>
      <c r="M296" t="b">
        <f t="shared" si="33"/>
        <v>0</v>
      </c>
      <c r="N296" s="24">
        <f t="shared" si="34"/>
        <v>328192</v>
      </c>
      <c r="O296" t="str">
        <f t="shared" si="35"/>
        <v>TRABAJADOR INDEPENDIENTE</v>
      </c>
      <c r="P296">
        <f t="shared" si="36"/>
        <v>32</v>
      </c>
      <c r="Q296"/>
    </row>
    <row r="297" spans="1:17" x14ac:dyDescent="0.25">
      <c r="A297">
        <v>296</v>
      </c>
      <c r="B297" t="s">
        <v>15</v>
      </c>
      <c r="C297" s="23">
        <v>478452</v>
      </c>
      <c r="D297" t="s">
        <v>18</v>
      </c>
      <c r="E297" t="s">
        <v>16</v>
      </c>
      <c r="F297" t="s">
        <v>12</v>
      </c>
      <c r="G297" t="s">
        <v>13</v>
      </c>
      <c r="H297" t="s">
        <v>12</v>
      </c>
      <c r="I297">
        <v>58</v>
      </c>
      <c r="J297">
        <f t="shared" si="30"/>
        <v>-0.22081597830491123</v>
      </c>
      <c r="K297" t="b">
        <f t="shared" si="31"/>
        <v>0</v>
      </c>
      <c r="L297">
        <f t="shared" si="32"/>
        <v>1.1358150980194912</v>
      </c>
      <c r="M297" t="b">
        <f t="shared" si="33"/>
        <v>0</v>
      </c>
      <c r="N297" s="24">
        <f t="shared" si="34"/>
        <v>478452</v>
      </c>
      <c r="O297" t="str">
        <f t="shared" si="35"/>
        <v>TRABAJADOR INDEPENDIENTE</v>
      </c>
      <c r="P297">
        <f t="shared" si="36"/>
        <v>58</v>
      </c>
      <c r="Q297"/>
    </row>
    <row r="298" spans="1:17" x14ac:dyDescent="0.25">
      <c r="A298">
        <v>297</v>
      </c>
      <c r="B298" t="s">
        <v>9</v>
      </c>
      <c r="C298" s="23">
        <v>299647</v>
      </c>
      <c r="D298" t="s">
        <v>18</v>
      </c>
      <c r="E298" t="s">
        <v>16</v>
      </c>
      <c r="F298" t="s">
        <v>12</v>
      </c>
      <c r="G298" t="s">
        <v>13</v>
      </c>
      <c r="H298" t="s">
        <v>12</v>
      </c>
      <c r="I298">
        <v>57</v>
      </c>
      <c r="J298">
        <f t="shared" si="30"/>
        <v>-0.44129004348451434</v>
      </c>
      <c r="K298" t="b">
        <f t="shared" si="31"/>
        <v>0</v>
      </c>
      <c r="L298">
        <f t="shared" si="32"/>
        <v>1.0652397679423538</v>
      </c>
      <c r="M298" t="b">
        <f t="shared" si="33"/>
        <v>0</v>
      </c>
      <c r="N298" s="24">
        <f t="shared" si="34"/>
        <v>299647</v>
      </c>
      <c r="O298" t="str">
        <f t="shared" si="35"/>
        <v>TRABAJADOR INDEPENDIENTE</v>
      </c>
      <c r="P298">
        <f t="shared" si="36"/>
        <v>57</v>
      </c>
      <c r="Q298"/>
    </row>
    <row r="299" spans="1:17" x14ac:dyDescent="0.25">
      <c r="A299">
        <v>298</v>
      </c>
      <c r="B299" t="s">
        <v>9</v>
      </c>
      <c r="C299" s="23">
        <v>263360.19</v>
      </c>
      <c r="D299" t="s">
        <v>10</v>
      </c>
      <c r="E299" t="s">
        <v>16</v>
      </c>
      <c r="F299" t="s">
        <v>12</v>
      </c>
      <c r="G299" t="s">
        <v>13</v>
      </c>
      <c r="H299" t="s">
        <v>13</v>
      </c>
      <c r="I299">
        <v>24</v>
      </c>
      <c r="J299">
        <f t="shared" si="30"/>
        <v>-0.48603320230613495</v>
      </c>
      <c r="K299" t="b">
        <f t="shared" si="31"/>
        <v>0</v>
      </c>
      <c r="L299">
        <f t="shared" si="32"/>
        <v>-1.263746124603184</v>
      </c>
      <c r="M299" t="b">
        <f t="shared" si="33"/>
        <v>0</v>
      </c>
      <c r="N299" s="24">
        <f t="shared" si="34"/>
        <v>263360.19</v>
      </c>
      <c r="O299" t="str">
        <f t="shared" si="35"/>
        <v>ASALARIADO</v>
      </c>
      <c r="P299">
        <f t="shared" si="36"/>
        <v>24</v>
      </c>
      <c r="Q299"/>
    </row>
    <row r="300" spans="1:17" x14ac:dyDescent="0.25">
      <c r="A300">
        <v>299</v>
      </c>
      <c r="B300" t="s">
        <v>15</v>
      </c>
      <c r="C300" s="23">
        <v>2312395</v>
      </c>
      <c r="D300" t="s">
        <v>10</v>
      </c>
      <c r="E300" t="s">
        <v>11</v>
      </c>
      <c r="F300" t="s">
        <v>12</v>
      </c>
      <c r="G300" t="s">
        <v>13</v>
      </c>
      <c r="H300" t="s">
        <v>13</v>
      </c>
      <c r="I300">
        <v>61</v>
      </c>
      <c r="J300">
        <f t="shared" si="30"/>
        <v>2.0405126675253333</v>
      </c>
      <c r="K300" t="b">
        <f t="shared" si="31"/>
        <v>1</v>
      </c>
      <c r="L300">
        <f t="shared" si="32"/>
        <v>1.3475410882509038</v>
      </c>
      <c r="M300" t="b">
        <f t="shared" si="33"/>
        <v>0</v>
      </c>
      <c r="N300" s="24">
        <f t="shared" si="34"/>
        <v>2312395</v>
      </c>
      <c r="O300" t="str">
        <f t="shared" si="35"/>
        <v>ASALARIADO</v>
      </c>
      <c r="P300">
        <f t="shared" si="36"/>
        <v>61</v>
      </c>
      <c r="Q300"/>
    </row>
    <row r="301" spans="1:17" x14ac:dyDescent="0.25">
      <c r="A301">
        <v>300</v>
      </c>
      <c r="B301" t="s">
        <v>9</v>
      </c>
      <c r="C301" s="23">
        <v>300000</v>
      </c>
      <c r="D301" t="s">
        <v>10</v>
      </c>
      <c r="E301" t="s">
        <v>16</v>
      </c>
      <c r="F301" t="s">
        <v>12</v>
      </c>
      <c r="G301" t="s">
        <v>13</v>
      </c>
      <c r="H301" t="s">
        <v>13</v>
      </c>
      <c r="I301">
        <v>26</v>
      </c>
      <c r="J301">
        <f t="shared" si="30"/>
        <v>-0.44085477967752684</v>
      </c>
      <c r="K301" t="b">
        <f t="shared" si="31"/>
        <v>0</v>
      </c>
      <c r="L301">
        <f t="shared" si="32"/>
        <v>-1.1225954644489089</v>
      </c>
      <c r="M301" t="b">
        <f t="shared" si="33"/>
        <v>0</v>
      </c>
      <c r="N301" s="24">
        <f t="shared" si="34"/>
        <v>300000</v>
      </c>
      <c r="O301" t="str">
        <f t="shared" si="35"/>
        <v>ASALARIADO</v>
      </c>
      <c r="P301">
        <f t="shared" si="36"/>
        <v>26</v>
      </c>
      <c r="Q301"/>
    </row>
    <row r="302" spans="1:17" x14ac:dyDescent="0.25">
      <c r="A302">
        <v>301</v>
      </c>
      <c r="B302" t="s">
        <v>9</v>
      </c>
      <c r="C302" s="23">
        <v>1819599</v>
      </c>
      <c r="D302" t="s">
        <v>14</v>
      </c>
      <c r="E302" t="s">
        <v>11</v>
      </c>
      <c r="F302" t="s">
        <v>12</v>
      </c>
      <c r="G302" t="s">
        <v>13</v>
      </c>
      <c r="H302" t="s">
        <v>13</v>
      </c>
      <c r="I302">
        <v>80</v>
      </c>
      <c r="J302">
        <f t="shared" si="30"/>
        <v>1.4328745286352147</v>
      </c>
      <c r="K302" t="b">
        <f t="shared" si="31"/>
        <v>0</v>
      </c>
      <c r="L302">
        <f t="shared" si="32"/>
        <v>2.6884723597165161</v>
      </c>
      <c r="M302" t="b">
        <f t="shared" si="33"/>
        <v>1</v>
      </c>
      <c r="N302" s="24">
        <f t="shared" si="34"/>
        <v>1819599</v>
      </c>
      <c r="O302" t="str">
        <f t="shared" si="35"/>
        <v>PENSIONADOS EN SU PROPIO SISTEMA</v>
      </c>
      <c r="P302">
        <f t="shared" si="36"/>
        <v>80</v>
      </c>
      <c r="Q302"/>
    </row>
    <row r="303" spans="1:17" x14ac:dyDescent="0.25">
      <c r="A303">
        <v>302</v>
      </c>
      <c r="B303" t="s">
        <v>9</v>
      </c>
      <c r="C303" s="23">
        <v>551500</v>
      </c>
      <c r="D303" t="s">
        <v>10</v>
      </c>
      <c r="E303" t="s">
        <v>16</v>
      </c>
      <c r="F303" t="s">
        <v>12</v>
      </c>
      <c r="G303" t="s">
        <v>13</v>
      </c>
      <c r="H303" t="s">
        <v>13</v>
      </c>
      <c r="I303">
        <v>34</v>
      </c>
      <c r="J303">
        <f t="shared" si="30"/>
        <v>-0.13074473022325997</v>
      </c>
      <c r="K303" t="b">
        <f t="shared" si="31"/>
        <v>0</v>
      </c>
      <c r="L303">
        <f t="shared" si="32"/>
        <v>-0.55799282383180893</v>
      </c>
      <c r="M303" t="b">
        <f t="shared" si="33"/>
        <v>0</v>
      </c>
      <c r="N303" s="24">
        <f t="shared" si="34"/>
        <v>551500</v>
      </c>
      <c r="O303" t="str">
        <f t="shared" si="35"/>
        <v>ASALARIADO</v>
      </c>
      <c r="P303">
        <f t="shared" si="36"/>
        <v>34</v>
      </c>
      <c r="Q303"/>
    </row>
    <row r="304" spans="1:17" x14ac:dyDescent="0.25">
      <c r="A304">
        <v>303</v>
      </c>
      <c r="B304" t="s">
        <v>15</v>
      </c>
      <c r="C304" s="23">
        <v>338775.81</v>
      </c>
      <c r="D304" t="s">
        <v>10</v>
      </c>
      <c r="E304" t="s">
        <v>16</v>
      </c>
      <c r="F304" t="s">
        <v>12</v>
      </c>
      <c r="G304" t="s">
        <v>13</v>
      </c>
      <c r="H304" t="s">
        <v>13</v>
      </c>
      <c r="I304">
        <v>46</v>
      </c>
      <c r="J304">
        <f t="shared" si="30"/>
        <v>-0.39304257945196319</v>
      </c>
      <c r="K304" t="b">
        <f t="shared" si="31"/>
        <v>0</v>
      </c>
      <c r="L304">
        <f t="shared" si="32"/>
        <v>0.28891113709384114</v>
      </c>
      <c r="M304" t="b">
        <f t="shared" si="33"/>
        <v>0</v>
      </c>
      <c r="N304" s="24">
        <f t="shared" si="34"/>
        <v>338775.81</v>
      </c>
      <c r="O304" t="str">
        <f t="shared" si="35"/>
        <v>ASALARIADO</v>
      </c>
      <c r="P304">
        <f t="shared" si="36"/>
        <v>46</v>
      </c>
      <c r="Q304"/>
    </row>
    <row r="305" spans="1:17" x14ac:dyDescent="0.25">
      <c r="A305">
        <v>304</v>
      </c>
      <c r="B305" t="s">
        <v>15</v>
      </c>
      <c r="C305" s="23">
        <v>278030</v>
      </c>
      <c r="D305" t="s">
        <v>19</v>
      </c>
      <c r="E305" t="s">
        <v>16</v>
      </c>
      <c r="F305" t="s">
        <v>12</v>
      </c>
      <c r="G305" t="s">
        <v>13</v>
      </c>
      <c r="H305" t="s">
        <v>13</v>
      </c>
      <c r="I305">
        <v>70</v>
      </c>
      <c r="J305">
        <f t="shared" si="30"/>
        <v>-0.46794471123422759</v>
      </c>
      <c r="K305" t="b">
        <f t="shared" si="31"/>
        <v>0</v>
      </c>
      <c r="L305">
        <f t="shared" si="32"/>
        <v>1.9827190589451413</v>
      </c>
      <c r="M305" t="b">
        <f t="shared" si="33"/>
        <v>1</v>
      </c>
      <c r="N305" s="24">
        <f t="shared" si="34"/>
        <v>278030</v>
      </c>
      <c r="O305" t="str">
        <f t="shared" si="35"/>
        <v>CONVENIOS ESPECIALES DE TRABAJADORES INDEPENDIENTES</v>
      </c>
      <c r="P305">
        <f t="shared" si="36"/>
        <v>70</v>
      </c>
      <c r="Q305"/>
    </row>
    <row r="306" spans="1:17" x14ac:dyDescent="0.25">
      <c r="A306">
        <v>305</v>
      </c>
      <c r="B306" t="s">
        <v>15</v>
      </c>
      <c r="C306" s="23">
        <v>1068785</v>
      </c>
      <c r="D306" t="s">
        <v>14</v>
      </c>
      <c r="E306" t="s">
        <v>11</v>
      </c>
      <c r="F306" t="s">
        <v>12</v>
      </c>
      <c r="G306" t="s">
        <v>13</v>
      </c>
      <c r="H306" t="s">
        <v>13</v>
      </c>
      <c r="I306">
        <v>63</v>
      </c>
      <c r="J306">
        <f t="shared" si="30"/>
        <v>0.50708937288588685</v>
      </c>
      <c r="K306" t="b">
        <f t="shared" si="31"/>
        <v>0</v>
      </c>
      <c r="L306">
        <f t="shared" si="32"/>
        <v>1.4886917484051787</v>
      </c>
      <c r="M306" t="b">
        <f t="shared" si="33"/>
        <v>0</v>
      </c>
      <c r="N306" s="24">
        <f t="shared" si="34"/>
        <v>1068785</v>
      </c>
      <c r="O306" t="str">
        <f t="shared" si="35"/>
        <v>PENSIONADOS EN SU PROPIO SISTEMA</v>
      </c>
      <c r="P306">
        <f t="shared" si="36"/>
        <v>63</v>
      </c>
      <c r="Q306"/>
    </row>
    <row r="307" spans="1:17" x14ac:dyDescent="0.25">
      <c r="A307">
        <v>306</v>
      </c>
      <c r="B307" t="s">
        <v>9</v>
      </c>
      <c r="C307" s="23">
        <v>2549958.42</v>
      </c>
      <c r="D307" t="s">
        <v>10</v>
      </c>
      <c r="E307" t="s">
        <v>16</v>
      </c>
      <c r="F307" t="s">
        <v>12</v>
      </c>
      <c r="G307" t="s">
        <v>13</v>
      </c>
      <c r="H307" t="s">
        <v>13</v>
      </c>
      <c r="I307">
        <v>41</v>
      </c>
      <c r="J307">
        <f t="shared" si="30"/>
        <v>2.3334383292538612</v>
      </c>
      <c r="K307" t="b">
        <f t="shared" si="31"/>
        <v>1</v>
      </c>
      <c r="L307">
        <f t="shared" si="32"/>
        <v>-6.3965513291846368E-2</v>
      </c>
      <c r="M307" t="b">
        <f t="shared" si="33"/>
        <v>0</v>
      </c>
      <c r="N307" s="24">
        <f t="shared" si="34"/>
        <v>2549958.42</v>
      </c>
      <c r="O307" t="str">
        <f t="shared" si="35"/>
        <v>ASALARIADO</v>
      </c>
      <c r="P307">
        <f t="shared" si="36"/>
        <v>41</v>
      </c>
      <c r="Q307"/>
    </row>
    <row r="308" spans="1:17" x14ac:dyDescent="0.25">
      <c r="A308">
        <v>307</v>
      </c>
      <c r="B308" t="s">
        <v>9</v>
      </c>
      <c r="C308" s="23">
        <v>181084</v>
      </c>
      <c r="D308" t="s">
        <v>10</v>
      </c>
      <c r="E308" t="s">
        <v>16</v>
      </c>
      <c r="F308" t="s">
        <v>12</v>
      </c>
      <c r="G308" t="s">
        <v>13</v>
      </c>
      <c r="H308" t="s">
        <v>13</v>
      </c>
      <c r="I308">
        <v>55</v>
      </c>
      <c r="J308">
        <f t="shared" si="30"/>
        <v>-0.58748319574473795</v>
      </c>
      <c r="K308" t="b">
        <f t="shared" si="31"/>
        <v>0</v>
      </c>
      <c r="L308">
        <f t="shared" si="32"/>
        <v>0.92408910778807873</v>
      </c>
      <c r="M308" t="b">
        <f t="shared" si="33"/>
        <v>0</v>
      </c>
      <c r="N308" s="24">
        <f t="shared" si="34"/>
        <v>181084</v>
      </c>
      <c r="O308" t="str">
        <f t="shared" si="35"/>
        <v>ASALARIADO</v>
      </c>
      <c r="P308">
        <f t="shared" si="36"/>
        <v>55</v>
      </c>
      <c r="Q308"/>
    </row>
    <row r="309" spans="1:17" x14ac:dyDescent="0.25">
      <c r="A309">
        <v>308</v>
      </c>
      <c r="B309" t="s">
        <v>9</v>
      </c>
      <c r="C309" s="23">
        <v>1059381.6000000001</v>
      </c>
      <c r="D309" t="s">
        <v>10</v>
      </c>
      <c r="E309" t="s">
        <v>16</v>
      </c>
      <c r="F309" t="s">
        <v>12</v>
      </c>
      <c r="G309" t="s">
        <v>13</v>
      </c>
      <c r="H309" t="s">
        <v>13</v>
      </c>
      <c r="I309">
        <v>28</v>
      </c>
      <c r="J309">
        <f t="shared" si="30"/>
        <v>0.495494586249552</v>
      </c>
      <c r="K309" t="b">
        <f t="shared" si="31"/>
        <v>0</v>
      </c>
      <c r="L309">
        <f t="shared" si="32"/>
        <v>-0.98144480429463388</v>
      </c>
      <c r="M309" t="b">
        <f t="shared" si="33"/>
        <v>0</v>
      </c>
      <c r="N309" s="24">
        <f t="shared" si="34"/>
        <v>1059381.6000000001</v>
      </c>
      <c r="O309" t="str">
        <f t="shared" si="35"/>
        <v>ASALARIADO</v>
      </c>
      <c r="P309">
        <f t="shared" si="36"/>
        <v>28</v>
      </c>
      <c r="Q309"/>
    </row>
    <row r="310" spans="1:17" x14ac:dyDescent="0.25">
      <c r="A310">
        <v>309</v>
      </c>
      <c r="B310" t="s">
        <v>9</v>
      </c>
      <c r="C310" s="23">
        <v>343178</v>
      </c>
      <c r="D310" t="s">
        <v>10</v>
      </c>
      <c r="E310" t="s">
        <v>16</v>
      </c>
      <c r="F310" t="s">
        <v>12</v>
      </c>
      <c r="G310" t="s">
        <v>13</v>
      </c>
      <c r="H310" t="s">
        <v>12</v>
      </c>
      <c r="I310">
        <v>32</v>
      </c>
      <c r="J310">
        <f t="shared" si="30"/>
        <v>-0.38761449452708419</v>
      </c>
      <c r="K310" t="b">
        <f t="shared" si="31"/>
        <v>0</v>
      </c>
      <c r="L310">
        <f t="shared" si="32"/>
        <v>-0.69914348398608395</v>
      </c>
      <c r="M310" t="b">
        <f t="shared" si="33"/>
        <v>0</v>
      </c>
      <c r="N310" s="24">
        <f t="shared" si="34"/>
        <v>343178</v>
      </c>
      <c r="O310" t="str">
        <f t="shared" si="35"/>
        <v>ASALARIADO</v>
      </c>
      <c r="P310">
        <f t="shared" si="36"/>
        <v>32</v>
      </c>
      <c r="Q310"/>
    </row>
    <row r="311" spans="1:17" x14ac:dyDescent="0.25">
      <c r="A311">
        <v>310</v>
      </c>
      <c r="B311" t="s">
        <v>9</v>
      </c>
      <c r="C311" s="23">
        <v>606620</v>
      </c>
      <c r="D311" t="s">
        <v>10</v>
      </c>
      <c r="E311" t="s">
        <v>16</v>
      </c>
      <c r="F311" t="s">
        <v>12</v>
      </c>
      <c r="G311" t="s">
        <v>13</v>
      </c>
      <c r="H311" t="s">
        <v>13</v>
      </c>
      <c r="I311">
        <v>20</v>
      </c>
      <c r="J311">
        <f t="shared" si="30"/>
        <v>-6.277945815201072E-2</v>
      </c>
      <c r="K311" t="b">
        <f t="shared" si="31"/>
        <v>0</v>
      </c>
      <c r="L311">
        <f t="shared" si="32"/>
        <v>-1.5460474449117341</v>
      </c>
      <c r="M311" t="b">
        <f t="shared" si="33"/>
        <v>0</v>
      </c>
      <c r="N311" s="24">
        <f t="shared" si="34"/>
        <v>606620</v>
      </c>
      <c r="O311" t="str">
        <f t="shared" si="35"/>
        <v>ASALARIADO</v>
      </c>
      <c r="P311">
        <f t="shared" si="36"/>
        <v>20</v>
      </c>
      <c r="Q311"/>
    </row>
    <row r="312" spans="1:17" x14ac:dyDescent="0.25">
      <c r="A312">
        <v>311</v>
      </c>
      <c r="B312" t="s">
        <v>9</v>
      </c>
      <c r="C312" s="23">
        <v>320524.5</v>
      </c>
      <c r="D312" t="s">
        <v>10</v>
      </c>
      <c r="E312" t="s">
        <v>16</v>
      </c>
      <c r="F312" t="s">
        <v>12</v>
      </c>
      <c r="G312" t="s">
        <v>13</v>
      </c>
      <c r="H312" t="s">
        <v>13</v>
      </c>
      <c r="I312">
        <v>29</v>
      </c>
      <c r="J312">
        <f t="shared" si="30"/>
        <v>-0.41554721025397179</v>
      </c>
      <c r="K312" t="b">
        <f t="shared" si="31"/>
        <v>0</v>
      </c>
      <c r="L312">
        <f t="shared" si="32"/>
        <v>-0.91086947421749642</v>
      </c>
      <c r="M312" t="b">
        <f t="shared" si="33"/>
        <v>0</v>
      </c>
      <c r="N312" s="24">
        <f t="shared" si="34"/>
        <v>320524.5</v>
      </c>
      <c r="O312" t="str">
        <f t="shared" si="35"/>
        <v>ASALARIADO</v>
      </c>
      <c r="P312">
        <f t="shared" si="36"/>
        <v>29</v>
      </c>
      <c r="Q312"/>
    </row>
    <row r="313" spans="1:17" x14ac:dyDescent="0.25">
      <c r="A313">
        <v>312</v>
      </c>
      <c r="B313" t="s">
        <v>15</v>
      </c>
      <c r="C313" s="23">
        <v>1171666.67</v>
      </c>
      <c r="D313" t="s">
        <v>10</v>
      </c>
      <c r="E313" t="s">
        <v>16</v>
      </c>
      <c r="F313" t="s">
        <v>12</v>
      </c>
      <c r="G313" t="s">
        <v>13</v>
      </c>
      <c r="H313" t="s">
        <v>13</v>
      </c>
      <c r="I313">
        <v>51</v>
      </c>
      <c r="J313">
        <f t="shared" si="30"/>
        <v>0.63394678748484334</v>
      </c>
      <c r="K313" t="b">
        <f t="shared" si="31"/>
        <v>0</v>
      </c>
      <c r="L313">
        <f t="shared" si="32"/>
        <v>0.64178778747952869</v>
      </c>
      <c r="M313" t="b">
        <f t="shared" si="33"/>
        <v>0</v>
      </c>
      <c r="N313" s="24">
        <f t="shared" si="34"/>
        <v>1171666.67</v>
      </c>
      <c r="O313" t="str">
        <f t="shared" si="35"/>
        <v>ASALARIADO</v>
      </c>
      <c r="P313">
        <f t="shared" si="36"/>
        <v>51</v>
      </c>
      <c r="Q313"/>
    </row>
    <row r="314" spans="1:17" x14ac:dyDescent="0.25">
      <c r="A314">
        <v>313</v>
      </c>
      <c r="B314" t="s">
        <v>15</v>
      </c>
      <c r="C314" s="23">
        <v>113848</v>
      </c>
      <c r="D314" t="s">
        <v>10</v>
      </c>
      <c r="E314" t="s">
        <v>16</v>
      </c>
      <c r="F314" t="s">
        <v>12</v>
      </c>
      <c r="G314" t="s">
        <v>13</v>
      </c>
      <c r="H314" t="s">
        <v>13</v>
      </c>
      <c r="I314">
        <v>31</v>
      </c>
      <c r="J314">
        <f t="shared" si="30"/>
        <v>-0.6703880040354222</v>
      </c>
      <c r="K314" t="b">
        <f t="shared" si="31"/>
        <v>0</v>
      </c>
      <c r="L314">
        <f t="shared" si="32"/>
        <v>-0.7697188140632214</v>
      </c>
      <c r="M314" t="b">
        <f t="shared" si="33"/>
        <v>0</v>
      </c>
      <c r="N314" s="24">
        <f t="shared" si="34"/>
        <v>113848</v>
      </c>
      <c r="O314" t="str">
        <f t="shared" si="35"/>
        <v>ASALARIADO</v>
      </c>
      <c r="P314">
        <f t="shared" si="36"/>
        <v>31</v>
      </c>
      <c r="Q314"/>
    </row>
    <row r="315" spans="1:17" x14ac:dyDescent="0.25">
      <c r="A315">
        <v>314</v>
      </c>
      <c r="B315" t="s">
        <v>9</v>
      </c>
      <c r="C315" s="23">
        <v>391476</v>
      </c>
      <c r="D315" t="s">
        <v>10</v>
      </c>
      <c r="E315" t="s">
        <v>11</v>
      </c>
      <c r="F315" t="s">
        <v>12</v>
      </c>
      <c r="G315" t="s">
        <v>13</v>
      </c>
      <c r="H315" t="s">
        <v>13</v>
      </c>
      <c r="I315">
        <v>60</v>
      </c>
      <c r="J315">
        <f t="shared" si="30"/>
        <v>-0.32806103461240355</v>
      </c>
      <c r="K315" t="b">
        <f t="shared" si="31"/>
        <v>0</v>
      </c>
      <c r="L315">
        <f t="shared" si="32"/>
        <v>1.2769657581737661</v>
      </c>
      <c r="M315" t="b">
        <f t="shared" si="33"/>
        <v>0</v>
      </c>
      <c r="N315" s="24">
        <f t="shared" si="34"/>
        <v>391476</v>
      </c>
      <c r="O315" t="str">
        <f t="shared" si="35"/>
        <v>ASALARIADO</v>
      </c>
      <c r="P315">
        <f t="shared" si="36"/>
        <v>60</v>
      </c>
      <c r="Q315"/>
    </row>
    <row r="316" spans="1:17" x14ac:dyDescent="0.25">
      <c r="A316">
        <v>315</v>
      </c>
      <c r="B316" t="s">
        <v>15</v>
      </c>
      <c r="C316" s="23">
        <v>558250</v>
      </c>
      <c r="D316" t="s">
        <v>10</v>
      </c>
      <c r="E316" t="s">
        <v>16</v>
      </c>
      <c r="F316" t="s">
        <v>12</v>
      </c>
      <c r="G316" t="s">
        <v>13</v>
      </c>
      <c r="H316" t="s">
        <v>13</v>
      </c>
      <c r="I316">
        <v>28</v>
      </c>
      <c r="J316">
        <f t="shared" si="30"/>
        <v>-0.12242169708681346</v>
      </c>
      <c r="K316" t="b">
        <f t="shared" si="31"/>
        <v>0</v>
      </c>
      <c r="L316">
        <f t="shared" si="32"/>
        <v>-0.98144480429463388</v>
      </c>
      <c r="M316" t="b">
        <f t="shared" si="33"/>
        <v>0</v>
      </c>
      <c r="N316" s="24">
        <f t="shared" si="34"/>
        <v>558250</v>
      </c>
      <c r="O316" t="str">
        <f t="shared" si="35"/>
        <v>ASALARIADO</v>
      </c>
      <c r="P316">
        <f t="shared" si="36"/>
        <v>28</v>
      </c>
      <c r="Q316"/>
    </row>
    <row r="317" spans="1:17" x14ac:dyDescent="0.25">
      <c r="A317">
        <v>316</v>
      </c>
      <c r="B317" t="s">
        <v>9</v>
      </c>
      <c r="C317" s="23">
        <v>313164</v>
      </c>
      <c r="D317" t="s">
        <v>10</v>
      </c>
      <c r="E317" t="s">
        <v>16</v>
      </c>
      <c r="F317" t="s">
        <v>12</v>
      </c>
      <c r="G317" t="s">
        <v>13</v>
      </c>
      <c r="H317" t="s">
        <v>13</v>
      </c>
      <c r="I317">
        <v>56</v>
      </c>
      <c r="J317">
        <f t="shared" si="30"/>
        <v>-0.42462301549853693</v>
      </c>
      <c r="K317" t="b">
        <f t="shared" si="31"/>
        <v>0</v>
      </c>
      <c r="L317">
        <f t="shared" si="32"/>
        <v>0.99466443786521619</v>
      </c>
      <c r="M317" t="b">
        <f t="shared" si="33"/>
        <v>0</v>
      </c>
      <c r="N317" s="24">
        <f t="shared" si="34"/>
        <v>313164</v>
      </c>
      <c r="O317" t="str">
        <f t="shared" si="35"/>
        <v>ASALARIADO</v>
      </c>
      <c r="P317">
        <f t="shared" si="36"/>
        <v>56</v>
      </c>
      <c r="Q317"/>
    </row>
    <row r="318" spans="1:17" x14ac:dyDescent="0.25">
      <c r="A318">
        <v>317</v>
      </c>
      <c r="B318" t="s">
        <v>9</v>
      </c>
      <c r="C318" s="23">
        <v>433000</v>
      </c>
      <c r="D318" t="s">
        <v>10</v>
      </c>
      <c r="E318" t="s">
        <v>16</v>
      </c>
      <c r="F318" t="s">
        <v>12</v>
      </c>
      <c r="G318" t="s">
        <v>13</v>
      </c>
      <c r="H318" t="s">
        <v>13</v>
      </c>
      <c r="I318">
        <v>45</v>
      </c>
      <c r="J318">
        <f t="shared" si="30"/>
        <v>-0.27686020084087676</v>
      </c>
      <c r="K318" t="b">
        <f t="shared" si="31"/>
        <v>0</v>
      </c>
      <c r="L318">
        <f t="shared" si="32"/>
        <v>0.21833580701670366</v>
      </c>
      <c r="M318" t="b">
        <f t="shared" si="33"/>
        <v>0</v>
      </c>
      <c r="N318" s="24">
        <f t="shared" si="34"/>
        <v>433000</v>
      </c>
      <c r="O318" t="str">
        <f t="shared" si="35"/>
        <v>ASALARIADO</v>
      </c>
      <c r="P318">
        <f t="shared" si="36"/>
        <v>45</v>
      </c>
      <c r="Q318"/>
    </row>
    <row r="319" spans="1:17" x14ac:dyDescent="0.25">
      <c r="A319">
        <v>318</v>
      </c>
      <c r="B319" t="s">
        <v>9</v>
      </c>
      <c r="C319" s="23">
        <v>124453.88</v>
      </c>
      <c r="D319" t="s">
        <v>10</v>
      </c>
      <c r="E319" t="s">
        <v>16</v>
      </c>
      <c r="F319" t="s">
        <v>12</v>
      </c>
      <c r="G319" t="s">
        <v>13</v>
      </c>
      <c r="H319" t="s">
        <v>13</v>
      </c>
      <c r="I319">
        <v>40</v>
      </c>
      <c r="J319">
        <f t="shared" si="30"/>
        <v>-0.65731050911969258</v>
      </c>
      <c r="K319" t="b">
        <f t="shared" si="31"/>
        <v>0</v>
      </c>
      <c r="L319">
        <f t="shared" si="32"/>
        <v>-0.13454084336898386</v>
      </c>
      <c r="M319" t="b">
        <f t="shared" si="33"/>
        <v>0</v>
      </c>
      <c r="N319" s="24">
        <f t="shared" si="34"/>
        <v>124453.88</v>
      </c>
      <c r="O319" t="str">
        <f t="shared" si="35"/>
        <v>ASALARIADO</v>
      </c>
      <c r="P319">
        <f t="shared" si="36"/>
        <v>40</v>
      </c>
      <c r="Q319"/>
    </row>
    <row r="320" spans="1:17" x14ac:dyDescent="0.25">
      <c r="A320">
        <v>319</v>
      </c>
      <c r="B320" t="s">
        <v>15</v>
      </c>
      <c r="C320" s="23">
        <v>382136</v>
      </c>
      <c r="D320" t="s">
        <v>18</v>
      </c>
      <c r="E320" t="s">
        <v>16</v>
      </c>
      <c r="F320" t="s">
        <v>12</v>
      </c>
      <c r="G320" t="s">
        <v>13</v>
      </c>
      <c r="H320" t="s">
        <v>12</v>
      </c>
      <c r="I320">
        <v>42</v>
      </c>
      <c r="J320">
        <f t="shared" si="30"/>
        <v>-0.33957764638935323</v>
      </c>
      <c r="K320" t="b">
        <f t="shared" si="31"/>
        <v>0</v>
      </c>
      <c r="L320">
        <f t="shared" si="32"/>
        <v>6.6098167852911317E-3</v>
      </c>
      <c r="M320" t="b">
        <f t="shared" si="33"/>
        <v>0</v>
      </c>
      <c r="N320" s="24">
        <f t="shared" si="34"/>
        <v>382136</v>
      </c>
      <c r="O320" t="str">
        <f t="shared" si="35"/>
        <v>TRABAJADOR INDEPENDIENTE</v>
      </c>
      <c r="P320">
        <f t="shared" si="36"/>
        <v>42</v>
      </c>
      <c r="Q320"/>
    </row>
    <row r="321" spans="1:17" x14ac:dyDescent="0.25">
      <c r="A321">
        <v>320</v>
      </c>
      <c r="B321" t="s">
        <v>9</v>
      </c>
      <c r="C321" s="23">
        <v>297046</v>
      </c>
      <c r="D321" t="s">
        <v>18</v>
      </c>
      <c r="E321" t="s">
        <v>16</v>
      </c>
      <c r="F321" t="s">
        <v>12</v>
      </c>
      <c r="G321" t="s">
        <v>13</v>
      </c>
      <c r="H321" t="s">
        <v>13</v>
      </c>
      <c r="I321">
        <v>50</v>
      </c>
      <c r="J321">
        <f t="shared" si="30"/>
        <v>-0.44449718558642509</v>
      </c>
      <c r="K321" t="b">
        <f t="shared" si="31"/>
        <v>0</v>
      </c>
      <c r="L321">
        <f t="shared" si="32"/>
        <v>0.57121245740239113</v>
      </c>
      <c r="M321" t="b">
        <f t="shared" si="33"/>
        <v>0</v>
      </c>
      <c r="N321" s="24">
        <f t="shared" si="34"/>
        <v>297046</v>
      </c>
      <c r="O321" t="str">
        <f t="shared" si="35"/>
        <v>TRABAJADOR INDEPENDIENTE</v>
      </c>
      <c r="P321">
        <f t="shared" si="36"/>
        <v>50</v>
      </c>
      <c r="Q321"/>
    </row>
    <row r="322" spans="1:17" x14ac:dyDescent="0.25">
      <c r="A322">
        <v>321</v>
      </c>
      <c r="B322" t="s">
        <v>9</v>
      </c>
      <c r="C322" s="23">
        <v>401814.2</v>
      </c>
      <c r="D322" t="s">
        <v>10</v>
      </c>
      <c r="E322" t="s">
        <v>16</v>
      </c>
      <c r="F322" t="s">
        <v>12</v>
      </c>
      <c r="G322" t="s">
        <v>13</v>
      </c>
      <c r="H322" t="s">
        <v>13</v>
      </c>
      <c r="I322">
        <v>46</v>
      </c>
      <c r="J322">
        <f t="shared" ref="J322:J385" si="37">(C322-$S$4)/STDEV($C$2:$C$5001)</f>
        <v>-0.31531360036481665</v>
      </c>
      <c r="K322" t="b">
        <f t="shared" ref="K322:K385" si="38">ABS(J322)&gt;1.96</f>
        <v>0</v>
      </c>
      <c r="L322">
        <f t="shared" ref="L322:L385" si="39">(I322-$S$5)/_xlfn.STDEV.S($I$2:$I$5001)</f>
        <v>0.28891113709384114</v>
      </c>
      <c r="M322" t="b">
        <f t="shared" ref="M322:M385" si="40">ABS(L322)&gt;1.96</f>
        <v>0</v>
      </c>
      <c r="N322" s="24">
        <f t="shared" ref="N322:N385" si="41">IF(ISBLANK(C322), $S$4, C322)</f>
        <v>401814.2</v>
      </c>
      <c r="O322" t="str">
        <f t="shared" ref="O322:O385" si="42">IF(D322="", "ASALARIADO", D322)</f>
        <v>ASALARIADO</v>
      </c>
      <c r="P322">
        <f t="shared" ref="P322:P385" si="43">IF(ISBLANK(I322), $S$5, I322)</f>
        <v>46</v>
      </c>
      <c r="Q322"/>
    </row>
    <row r="323" spans="1:17" x14ac:dyDescent="0.25">
      <c r="A323">
        <v>322</v>
      </c>
      <c r="B323" t="s">
        <v>15</v>
      </c>
      <c r="C323" s="23">
        <v>1103954</v>
      </c>
      <c r="D323" t="s">
        <v>10</v>
      </c>
      <c r="E323" t="s">
        <v>11</v>
      </c>
      <c r="F323" t="s">
        <v>12</v>
      </c>
      <c r="G323" t="s">
        <v>13</v>
      </c>
      <c r="H323" t="s">
        <v>12</v>
      </c>
      <c r="I323">
        <v>60</v>
      </c>
      <c r="J323">
        <f t="shared" si="37"/>
        <v>0.55045422508969255</v>
      </c>
      <c r="K323" t="b">
        <f t="shared" si="38"/>
        <v>0</v>
      </c>
      <c r="L323">
        <f t="shared" si="39"/>
        <v>1.2769657581737661</v>
      </c>
      <c r="M323" t="b">
        <f t="shared" si="40"/>
        <v>0</v>
      </c>
      <c r="N323" s="24">
        <f t="shared" si="41"/>
        <v>1103954</v>
      </c>
      <c r="O323" t="str">
        <f t="shared" si="42"/>
        <v>ASALARIADO</v>
      </c>
      <c r="P323">
        <f t="shared" si="43"/>
        <v>60</v>
      </c>
      <c r="Q323"/>
    </row>
    <row r="324" spans="1:17" x14ac:dyDescent="0.25">
      <c r="A324">
        <v>323</v>
      </c>
      <c r="B324" t="s">
        <v>9</v>
      </c>
      <c r="C324" s="23">
        <v>207648</v>
      </c>
      <c r="D324" t="s">
        <v>10</v>
      </c>
      <c r="E324" t="s">
        <v>16</v>
      </c>
      <c r="F324" t="s">
        <v>12</v>
      </c>
      <c r="G324" t="s">
        <v>13</v>
      </c>
      <c r="H324" t="s">
        <v>13</v>
      </c>
      <c r="I324">
        <v>28</v>
      </c>
      <c r="J324">
        <f t="shared" si="37"/>
        <v>-0.55472866948746902</v>
      </c>
      <c r="K324" t="b">
        <f t="shared" si="38"/>
        <v>0</v>
      </c>
      <c r="L324">
        <f t="shared" si="39"/>
        <v>-0.98144480429463388</v>
      </c>
      <c r="M324" t="b">
        <f t="shared" si="40"/>
        <v>0</v>
      </c>
      <c r="N324" s="24">
        <f t="shared" si="41"/>
        <v>207648</v>
      </c>
      <c r="O324" t="str">
        <f t="shared" si="42"/>
        <v>ASALARIADO</v>
      </c>
      <c r="P324">
        <f t="shared" si="43"/>
        <v>28</v>
      </c>
      <c r="Q324"/>
    </row>
    <row r="325" spans="1:17" x14ac:dyDescent="0.25">
      <c r="A325">
        <v>324</v>
      </c>
      <c r="B325" t="s">
        <v>9</v>
      </c>
      <c r="C325" s="23">
        <v>719752.5</v>
      </c>
      <c r="D325" t="s">
        <v>10</v>
      </c>
      <c r="E325" t="s">
        <v>11</v>
      </c>
      <c r="F325" t="s">
        <v>12</v>
      </c>
      <c r="G325" t="s">
        <v>13</v>
      </c>
      <c r="H325" t="s">
        <v>13</v>
      </c>
      <c r="I325">
        <v>39</v>
      </c>
      <c r="J325">
        <f t="shared" si="37"/>
        <v>7.6717659819698414E-2</v>
      </c>
      <c r="K325" t="b">
        <f t="shared" si="38"/>
        <v>0</v>
      </c>
      <c r="L325">
        <f t="shared" si="39"/>
        <v>-0.20511617344612137</v>
      </c>
      <c r="M325" t="b">
        <f t="shared" si="40"/>
        <v>0</v>
      </c>
      <c r="N325" s="24">
        <f t="shared" si="41"/>
        <v>719752.5</v>
      </c>
      <c r="O325" t="str">
        <f t="shared" si="42"/>
        <v>ASALARIADO</v>
      </c>
      <c r="P325">
        <f t="shared" si="43"/>
        <v>39</v>
      </c>
      <c r="Q325"/>
    </row>
    <row r="326" spans="1:17" x14ac:dyDescent="0.25">
      <c r="A326">
        <v>325</v>
      </c>
      <c r="B326" t="s">
        <v>15</v>
      </c>
      <c r="C326" s="23">
        <v>140000</v>
      </c>
      <c r="D326" t="s">
        <v>10</v>
      </c>
      <c r="E326" t="s">
        <v>16</v>
      </c>
      <c r="F326" t="s">
        <v>12</v>
      </c>
      <c r="G326" t="s">
        <v>12</v>
      </c>
      <c r="H326" t="s">
        <v>12</v>
      </c>
      <c r="I326">
        <v>49</v>
      </c>
      <c r="J326">
        <f t="shared" si="37"/>
        <v>-0.63814149105996298</v>
      </c>
      <c r="K326" t="b">
        <f t="shared" si="38"/>
        <v>0</v>
      </c>
      <c r="L326">
        <f t="shared" si="39"/>
        <v>0.50063712732525367</v>
      </c>
      <c r="M326" t="b">
        <f t="shared" si="40"/>
        <v>0</v>
      </c>
      <c r="N326" s="24">
        <f t="shared" si="41"/>
        <v>140000</v>
      </c>
      <c r="O326" t="str">
        <f t="shared" si="42"/>
        <v>ASALARIADO</v>
      </c>
      <c r="P326">
        <f t="shared" si="43"/>
        <v>49</v>
      </c>
      <c r="Q326"/>
    </row>
    <row r="327" spans="1:17" x14ac:dyDescent="0.25">
      <c r="A327">
        <v>326</v>
      </c>
      <c r="B327" t="s">
        <v>15</v>
      </c>
      <c r="C327" s="23">
        <v>1883093.97</v>
      </c>
      <c r="D327" t="s">
        <v>10</v>
      </c>
      <c r="E327" t="s">
        <v>16</v>
      </c>
      <c r="F327" t="s">
        <v>12</v>
      </c>
      <c r="G327" t="s">
        <v>13</v>
      </c>
      <c r="H327" t="s">
        <v>13</v>
      </c>
      <c r="I327">
        <v>34</v>
      </c>
      <c r="J327">
        <f t="shared" si="37"/>
        <v>1.5111664900141299</v>
      </c>
      <c r="K327" t="b">
        <f t="shared" si="38"/>
        <v>0</v>
      </c>
      <c r="L327">
        <f t="shared" si="39"/>
        <v>-0.55799282383180893</v>
      </c>
      <c r="M327" t="b">
        <f t="shared" si="40"/>
        <v>0</v>
      </c>
      <c r="N327" s="24">
        <f t="shared" si="41"/>
        <v>1883093.97</v>
      </c>
      <c r="O327" t="str">
        <f t="shared" si="42"/>
        <v>ASALARIADO</v>
      </c>
      <c r="P327">
        <f t="shared" si="43"/>
        <v>34</v>
      </c>
      <c r="Q327"/>
    </row>
    <row r="328" spans="1:17" x14ac:dyDescent="0.25">
      <c r="A328">
        <v>327</v>
      </c>
      <c r="B328" t="s">
        <v>15</v>
      </c>
      <c r="C328" s="23">
        <v>1366089.12</v>
      </c>
      <c r="D328" t="s">
        <v>14</v>
      </c>
      <c r="E328" t="s">
        <v>11</v>
      </c>
      <c r="F328" t="s">
        <v>12</v>
      </c>
      <c r="G328" t="s">
        <v>12</v>
      </c>
      <c r="H328" t="s">
        <v>13</v>
      </c>
      <c r="I328">
        <v>73</v>
      </c>
      <c r="J328">
        <f t="shared" si="37"/>
        <v>0.87367782360619439</v>
      </c>
      <c r="K328" t="b">
        <f t="shared" si="38"/>
        <v>0</v>
      </c>
      <c r="L328">
        <f t="shared" si="39"/>
        <v>2.1944450491765539</v>
      </c>
      <c r="M328" t="b">
        <f t="shared" si="40"/>
        <v>1</v>
      </c>
      <c r="N328" s="24">
        <f t="shared" si="41"/>
        <v>1366089.12</v>
      </c>
      <c r="O328" t="str">
        <f t="shared" si="42"/>
        <v>PENSIONADOS EN SU PROPIO SISTEMA</v>
      </c>
      <c r="P328">
        <f t="shared" si="43"/>
        <v>73</v>
      </c>
      <c r="Q328"/>
    </row>
    <row r="329" spans="1:17" x14ac:dyDescent="0.25">
      <c r="A329">
        <v>328</v>
      </c>
      <c r="B329" t="s">
        <v>9</v>
      </c>
      <c r="C329" s="23">
        <v>298155</v>
      </c>
      <c r="D329" t="s">
        <v>18</v>
      </c>
      <c r="E329" t="s">
        <v>16</v>
      </c>
      <c r="F329" t="s">
        <v>12</v>
      </c>
      <c r="G329" t="s">
        <v>13</v>
      </c>
      <c r="H329" t="s">
        <v>12</v>
      </c>
      <c r="I329">
        <v>39</v>
      </c>
      <c r="J329">
        <f t="shared" si="37"/>
        <v>-0.44312974206815559</v>
      </c>
      <c r="K329" t="b">
        <f t="shared" si="38"/>
        <v>0</v>
      </c>
      <c r="L329">
        <f t="shared" si="39"/>
        <v>-0.20511617344612137</v>
      </c>
      <c r="M329" t="b">
        <f t="shared" si="40"/>
        <v>0</v>
      </c>
      <c r="N329" s="24">
        <f t="shared" si="41"/>
        <v>298155</v>
      </c>
      <c r="O329" t="str">
        <f t="shared" si="42"/>
        <v>TRABAJADOR INDEPENDIENTE</v>
      </c>
      <c r="P329">
        <f t="shared" si="43"/>
        <v>39</v>
      </c>
      <c r="Q329"/>
    </row>
    <row r="330" spans="1:17" x14ac:dyDescent="0.25">
      <c r="A330">
        <v>329</v>
      </c>
      <c r="B330" t="s">
        <v>9</v>
      </c>
      <c r="C330" s="23">
        <v>499999</v>
      </c>
      <c r="D330" t="s">
        <v>10</v>
      </c>
      <c r="E330" t="s">
        <v>16</v>
      </c>
      <c r="F330" t="s">
        <v>12</v>
      </c>
      <c r="G330" t="s">
        <v>13</v>
      </c>
      <c r="H330" t="s">
        <v>13</v>
      </c>
      <c r="I330">
        <v>31</v>
      </c>
      <c r="J330">
        <f t="shared" si="37"/>
        <v>-0.19424762349142777</v>
      </c>
      <c r="K330" t="b">
        <f t="shared" si="38"/>
        <v>0</v>
      </c>
      <c r="L330">
        <f t="shared" si="39"/>
        <v>-0.7697188140632214</v>
      </c>
      <c r="M330" t="b">
        <f t="shared" si="40"/>
        <v>0</v>
      </c>
      <c r="N330" s="24">
        <f t="shared" si="41"/>
        <v>499999</v>
      </c>
      <c r="O330" t="str">
        <f t="shared" si="42"/>
        <v>ASALARIADO</v>
      </c>
      <c r="P330">
        <f t="shared" si="43"/>
        <v>31</v>
      </c>
      <c r="Q330"/>
    </row>
    <row r="331" spans="1:17" x14ac:dyDescent="0.25">
      <c r="A331">
        <v>330</v>
      </c>
      <c r="B331" t="s">
        <v>9</v>
      </c>
      <c r="C331" s="23">
        <v>1340908</v>
      </c>
      <c r="D331" t="s">
        <v>10</v>
      </c>
      <c r="E331" t="s">
        <v>11</v>
      </c>
      <c r="F331" t="s">
        <v>12</v>
      </c>
      <c r="G331" t="s">
        <v>13</v>
      </c>
      <c r="H331" t="s">
        <v>13</v>
      </c>
      <c r="I331">
        <v>54</v>
      </c>
      <c r="J331">
        <f t="shared" si="37"/>
        <v>0.84262844639540369</v>
      </c>
      <c r="K331" t="b">
        <f t="shared" si="38"/>
        <v>0</v>
      </c>
      <c r="L331">
        <f t="shared" si="39"/>
        <v>0.85351377771094117</v>
      </c>
      <c r="M331" t="b">
        <f t="shared" si="40"/>
        <v>0</v>
      </c>
      <c r="N331" s="24">
        <f t="shared" si="41"/>
        <v>1340908</v>
      </c>
      <c r="O331" t="str">
        <f t="shared" si="42"/>
        <v>ASALARIADO</v>
      </c>
      <c r="P331">
        <f t="shared" si="43"/>
        <v>54</v>
      </c>
      <c r="Q331"/>
    </row>
    <row r="332" spans="1:17" x14ac:dyDescent="0.25">
      <c r="A332">
        <v>331</v>
      </c>
      <c r="B332" t="s">
        <v>9</v>
      </c>
      <c r="C332" s="23">
        <v>300000</v>
      </c>
      <c r="D332" t="s">
        <v>10</v>
      </c>
      <c r="E332" t="s">
        <v>16</v>
      </c>
      <c r="F332" t="s">
        <v>12</v>
      </c>
      <c r="G332" t="s">
        <v>12</v>
      </c>
      <c r="H332" t="s">
        <v>13</v>
      </c>
      <c r="I332">
        <v>28</v>
      </c>
      <c r="J332">
        <f t="shared" si="37"/>
        <v>-0.44085477967752684</v>
      </c>
      <c r="K332" t="b">
        <f t="shared" si="38"/>
        <v>0</v>
      </c>
      <c r="L332">
        <f t="shared" si="39"/>
        <v>-0.98144480429463388</v>
      </c>
      <c r="M332" t="b">
        <f t="shared" si="40"/>
        <v>0</v>
      </c>
      <c r="N332" s="24">
        <f t="shared" si="41"/>
        <v>300000</v>
      </c>
      <c r="O332" t="str">
        <f t="shared" si="42"/>
        <v>ASALARIADO</v>
      </c>
      <c r="P332">
        <f t="shared" si="43"/>
        <v>28</v>
      </c>
      <c r="Q332"/>
    </row>
    <row r="333" spans="1:17" x14ac:dyDescent="0.25">
      <c r="A333">
        <v>332</v>
      </c>
      <c r="B333" t="s">
        <v>15</v>
      </c>
      <c r="C333" s="23">
        <v>297046</v>
      </c>
      <c r="D333" t="s">
        <v>17</v>
      </c>
      <c r="E333" t="s">
        <v>16</v>
      </c>
      <c r="F333" t="s">
        <v>12</v>
      </c>
      <c r="G333" t="s">
        <v>12</v>
      </c>
      <c r="H333" t="s">
        <v>13</v>
      </c>
      <c r="I333">
        <v>27</v>
      </c>
      <c r="J333">
        <f t="shared" si="37"/>
        <v>-0.44449718558642509</v>
      </c>
      <c r="K333" t="b">
        <f t="shared" si="38"/>
        <v>0</v>
      </c>
      <c r="L333">
        <f t="shared" si="39"/>
        <v>-1.0520201343717714</v>
      </c>
      <c r="M333" t="b">
        <f t="shared" si="40"/>
        <v>0</v>
      </c>
      <c r="N333" s="24">
        <f t="shared" si="41"/>
        <v>297046</v>
      </c>
      <c r="O333" t="str">
        <f t="shared" si="42"/>
        <v>ASEGURADO VOLUNTARIO</v>
      </c>
      <c r="P333">
        <f t="shared" si="43"/>
        <v>27</v>
      </c>
      <c r="Q333"/>
    </row>
    <row r="334" spans="1:17" x14ac:dyDescent="0.25">
      <c r="A334">
        <v>333</v>
      </c>
      <c r="B334" t="s">
        <v>9</v>
      </c>
      <c r="C334" s="23">
        <v>304232.90000000002</v>
      </c>
      <c r="D334" t="s">
        <v>10</v>
      </c>
      <c r="E334" t="s">
        <v>16</v>
      </c>
      <c r="F334" t="s">
        <v>12</v>
      </c>
      <c r="G334" t="s">
        <v>12</v>
      </c>
      <c r="H334" t="s">
        <v>13</v>
      </c>
      <c r="I334">
        <v>24</v>
      </c>
      <c r="J334">
        <f t="shared" si="37"/>
        <v>-0.43563543642370989</v>
      </c>
      <c r="K334" t="b">
        <f t="shared" si="38"/>
        <v>0</v>
      </c>
      <c r="L334">
        <f t="shared" si="39"/>
        <v>-1.263746124603184</v>
      </c>
      <c r="M334" t="b">
        <f t="shared" si="40"/>
        <v>0</v>
      </c>
      <c r="N334" s="24">
        <f t="shared" si="41"/>
        <v>304232.90000000002</v>
      </c>
      <c r="O334" t="str">
        <f t="shared" si="42"/>
        <v>ASALARIADO</v>
      </c>
      <c r="P334">
        <f t="shared" si="43"/>
        <v>24</v>
      </c>
      <c r="Q334"/>
    </row>
    <row r="335" spans="1:17" x14ac:dyDescent="0.25">
      <c r="A335">
        <v>334</v>
      </c>
      <c r="B335" t="s">
        <v>9</v>
      </c>
      <c r="C335" s="23">
        <v>509509</v>
      </c>
      <c r="D335" t="s">
        <v>18</v>
      </c>
      <c r="E335" t="s">
        <v>16</v>
      </c>
      <c r="F335" t="s">
        <v>12</v>
      </c>
      <c r="G335" t="s">
        <v>13</v>
      </c>
      <c r="H335" t="s">
        <v>12</v>
      </c>
      <c r="I335">
        <v>35</v>
      </c>
      <c r="J335">
        <f t="shared" si="37"/>
        <v>-0.18252139458363423</v>
      </c>
      <c r="K335" t="b">
        <f t="shared" si="38"/>
        <v>0</v>
      </c>
      <c r="L335">
        <f t="shared" si="39"/>
        <v>-0.48741749375467142</v>
      </c>
      <c r="M335" t="b">
        <f t="shared" si="40"/>
        <v>0</v>
      </c>
      <c r="N335" s="24">
        <f t="shared" si="41"/>
        <v>509509</v>
      </c>
      <c r="O335" t="str">
        <f t="shared" si="42"/>
        <v>TRABAJADOR INDEPENDIENTE</v>
      </c>
      <c r="P335">
        <f t="shared" si="43"/>
        <v>35</v>
      </c>
      <c r="Q335"/>
    </row>
    <row r="336" spans="1:17" x14ac:dyDescent="0.25">
      <c r="A336">
        <v>335</v>
      </c>
      <c r="B336" t="s">
        <v>9</v>
      </c>
      <c r="C336" s="23">
        <v>1202425</v>
      </c>
      <c r="D336" t="s">
        <v>10</v>
      </c>
      <c r="E336" t="s">
        <v>11</v>
      </c>
      <c r="F336" t="s">
        <v>12</v>
      </c>
      <c r="G336" t="s">
        <v>13</v>
      </c>
      <c r="H336" t="s">
        <v>13</v>
      </c>
      <c r="I336">
        <v>40</v>
      </c>
      <c r="J336">
        <f t="shared" si="37"/>
        <v>0.67187309856806676</v>
      </c>
      <c r="K336" t="b">
        <f t="shared" si="38"/>
        <v>0</v>
      </c>
      <c r="L336">
        <f t="shared" si="39"/>
        <v>-0.13454084336898386</v>
      </c>
      <c r="M336" t="b">
        <f t="shared" si="40"/>
        <v>0</v>
      </c>
      <c r="N336" s="24">
        <f t="shared" si="41"/>
        <v>1202425</v>
      </c>
      <c r="O336" t="str">
        <f t="shared" si="42"/>
        <v>ASALARIADO</v>
      </c>
      <c r="P336">
        <f t="shared" si="43"/>
        <v>40</v>
      </c>
      <c r="Q336"/>
    </row>
    <row r="337" spans="1:17" x14ac:dyDescent="0.25">
      <c r="A337">
        <v>336</v>
      </c>
      <c r="B337" t="s">
        <v>9</v>
      </c>
      <c r="C337" s="23">
        <v>591445.27</v>
      </c>
      <c r="D337" t="s">
        <v>10</v>
      </c>
      <c r="E337" t="s">
        <v>16</v>
      </c>
      <c r="F337" t="s">
        <v>12</v>
      </c>
      <c r="G337" t="s">
        <v>13</v>
      </c>
      <c r="H337" t="s">
        <v>13</v>
      </c>
      <c r="I337">
        <v>30</v>
      </c>
      <c r="J337">
        <f t="shared" si="37"/>
        <v>-8.1490536763363167E-2</v>
      </c>
      <c r="K337" t="b">
        <f t="shared" si="38"/>
        <v>0</v>
      </c>
      <c r="L337">
        <f t="shared" si="39"/>
        <v>-0.84029414414035897</v>
      </c>
      <c r="M337" t="b">
        <f t="shared" si="40"/>
        <v>0</v>
      </c>
      <c r="N337" s="24">
        <f t="shared" si="41"/>
        <v>591445.27</v>
      </c>
      <c r="O337" t="str">
        <f t="shared" si="42"/>
        <v>ASALARIADO</v>
      </c>
      <c r="P337">
        <f t="shared" si="43"/>
        <v>30</v>
      </c>
      <c r="Q337"/>
    </row>
    <row r="338" spans="1:17" x14ac:dyDescent="0.25">
      <c r="A338">
        <v>337</v>
      </c>
      <c r="B338" t="s">
        <v>15</v>
      </c>
      <c r="C338" s="23">
        <v>1953183.27</v>
      </c>
      <c r="D338" t="s">
        <v>10</v>
      </c>
      <c r="E338" t="s">
        <v>16</v>
      </c>
      <c r="F338" t="s">
        <v>12</v>
      </c>
      <c r="G338" t="s">
        <v>13</v>
      </c>
      <c r="H338" t="s">
        <v>13</v>
      </c>
      <c r="I338">
        <v>36</v>
      </c>
      <c r="J338">
        <f t="shared" si="37"/>
        <v>1.5975895368897362</v>
      </c>
      <c r="K338" t="b">
        <f t="shared" si="38"/>
        <v>0</v>
      </c>
      <c r="L338">
        <f t="shared" si="39"/>
        <v>-0.41684216367753391</v>
      </c>
      <c r="M338" t="b">
        <f t="shared" si="40"/>
        <v>0</v>
      </c>
      <c r="N338" s="24">
        <f t="shared" si="41"/>
        <v>1953183.27</v>
      </c>
      <c r="O338" t="str">
        <f t="shared" si="42"/>
        <v>ASALARIADO</v>
      </c>
      <c r="P338">
        <f t="shared" si="43"/>
        <v>36</v>
      </c>
      <c r="Q338"/>
    </row>
    <row r="339" spans="1:17" x14ac:dyDescent="0.25">
      <c r="A339">
        <v>338</v>
      </c>
      <c r="B339" t="s">
        <v>15</v>
      </c>
      <c r="C339" s="23">
        <v>570798.64</v>
      </c>
      <c r="D339" t="s">
        <v>10</v>
      </c>
      <c r="E339" t="s">
        <v>16</v>
      </c>
      <c r="F339" t="s">
        <v>12</v>
      </c>
      <c r="G339" t="s">
        <v>13</v>
      </c>
      <c r="H339" t="s">
        <v>13</v>
      </c>
      <c r="I339">
        <v>26</v>
      </c>
      <c r="J339">
        <f t="shared" si="37"/>
        <v>-0.10694869759980034</v>
      </c>
      <c r="K339" t="b">
        <f t="shared" si="38"/>
        <v>0</v>
      </c>
      <c r="L339">
        <f t="shared" si="39"/>
        <v>-1.1225954644489089</v>
      </c>
      <c r="M339" t="b">
        <f t="shared" si="40"/>
        <v>0</v>
      </c>
      <c r="N339" s="24">
        <f t="shared" si="41"/>
        <v>570798.64</v>
      </c>
      <c r="O339" t="str">
        <f t="shared" si="42"/>
        <v>ASALARIADO</v>
      </c>
      <c r="P339">
        <f t="shared" si="43"/>
        <v>26</v>
      </c>
      <c r="Q339"/>
    </row>
    <row r="340" spans="1:17" x14ac:dyDescent="0.25">
      <c r="A340">
        <v>339</v>
      </c>
      <c r="B340" t="s">
        <v>15</v>
      </c>
      <c r="C340" s="23">
        <v>539203</v>
      </c>
      <c r="D340" t="s">
        <v>10</v>
      </c>
      <c r="E340" t="s">
        <v>16</v>
      </c>
      <c r="F340" t="s">
        <v>12</v>
      </c>
      <c r="G340" t="s">
        <v>13</v>
      </c>
      <c r="H340" t="s">
        <v>13</v>
      </c>
      <c r="I340">
        <v>29</v>
      </c>
      <c r="J340">
        <f t="shared" si="37"/>
        <v>-0.14590744703494635</v>
      </c>
      <c r="K340" t="b">
        <f t="shared" si="38"/>
        <v>0</v>
      </c>
      <c r="L340">
        <f t="shared" si="39"/>
        <v>-0.91086947421749642</v>
      </c>
      <c r="M340" t="b">
        <f t="shared" si="40"/>
        <v>0</v>
      </c>
      <c r="N340" s="24">
        <f t="shared" si="41"/>
        <v>539203</v>
      </c>
      <c r="O340" t="str">
        <f t="shared" si="42"/>
        <v>ASALARIADO</v>
      </c>
      <c r="P340">
        <f t="shared" si="43"/>
        <v>29</v>
      </c>
      <c r="Q340"/>
    </row>
    <row r="341" spans="1:17" x14ac:dyDescent="0.25">
      <c r="A341">
        <v>340</v>
      </c>
      <c r="B341" t="s">
        <v>15</v>
      </c>
      <c r="C341" s="23">
        <v>359544.27</v>
      </c>
      <c r="D341" t="s">
        <v>21</v>
      </c>
      <c r="E341" t="s">
        <v>16</v>
      </c>
      <c r="F341" t="s">
        <v>12</v>
      </c>
      <c r="G341" t="s">
        <v>12</v>
      </c>
      <c r="H341" t="s">
        <v>13</v>
      </c>
      <c r="I341">
        <v>32</v>
      </c>
      <c r="J341">
        <f t="shared" si="37"/>
        <v>-0.36743419711522773</v>
      </c>
      <c r="K341" t="b">
        <f t="shared" si="38"/>
        <v>0</v>
      </c>
      <c r="L341">
        <f t="shared" si="39"/>
        <v>-0.69914348398608395</v>
      </c>
      <c r="M341" t="b">
        <f t="shared" si="40"/>
        <v>0</v>
      </c>
      <c r="N341" s="24">
        <f t="shared" si="41"/>
        <v>359544.27</v>
      </c>
      <c r="O341" t="str">
        <f t="shared" si="42"/>
        <v>CONVENIOS ESPECIALES DE ASEGURADOS VOLUNTARIOS</v>
      </c>
      <c r="P341">
        <f t="shared" si="43"/>
        <v>32</v>
      </c>
      <c r="Q341"/>
    </row>
    <row r="342" spans="1:17" x14ac:dyDescent="0.25">
      <c r="A342">
        <v>341</v>
      </c>
      <c r="B342" t="s">
        <v>15</v>
      </c>
      <c r="C342" s="23">
        <v>516446.5</v>
      </c>
      <c r="D342" t="s">
        <v>10</v>
      </c>
      <c r="E342" t="s">
        <v>11</v>
      </c>
      <c r="F342" t="s">
        <v>12</v>
      </c>
      <c r="G342" t="s">
        <v>13</v>
      </c>
      <c r="H342" t="s">
        <v>13</v>
      </c>
      <c r="I342">
        <v>33</v>
      </c>
      <c r="J342">
        <f t="shared" si="37"/>
        <v>-0.17396716608228641</v>
      </c>
      <c r="K342" t="b">
        <f t="shared" si="38"/>
        <v>0</v>
      </c>
      <c r="L342">
        <f t="shared" si="39"/>
        <v>-0.62856815390894638</v>
      </c>
      <c r="M342" t="b">
        <f t="shared" si="40"/>
        <v>0</v>
      </c>
      <c r="N342" s="24">
        <f t="shared" si="41"/>
        <v>516446.5</v>
      </c>
      <c r="O342" t="str">
        <f t="shared" si="42"/>
        <v>ASALARIADO</v>
      </c>
      <c r="P342">
        <f t="shared" si="43"/>
        <v>33</v>
      </c>
      <c r="Q342"/>
    </row>
    <row r="343" spans="1:17" x14ac:dyDescent="0.25">
      <c r="A343">
        <v>342</v>
      </c>
      <c r="B343" t="s">
        <v>15</v>
      </c>
      <c r="C343" s="23">
        <v>378355</v>
      </c>
      <c r="D343" t="s">
        <v>10</v>
      </c>
      <c r="E343" t="s">
        <v>16</v>
      </c>
      <c r="F343" t="s">
        <v>12</v>
      </c>
      <c r="G343" t="s">
        <v>12</v>
      </c>
      <c r="H343" t="s">
        <v>13</v>
      </c>
      <c r="I343">
        <v>62</v>
      </c>
      <c r="J343">
        <f t="shared" si="37"/>
        <v>-0.34423977798770944</v>
      </c>
      <c r="K343" t="b">
        <f t="shared" si="38"/>
        <v>0</v>
      </c>
      <c r="L343">
        <f t="shared" si="39"/>
        <v>1.4181164183280413</v>
      </c>
      <c r="M343" t="b">
        <f t="shared" si="40"/>
        <v>0</v>
      </c>
      <c r="N343" s="24">
        <f t="shared" si="41"/>
        <v>378355</v>
      </c>
      <c r="O343" t="str">
        <f t="shared" si="42"/>
        <v>ASALARIADO</v>
      </c>
      <c r="P343">
        <f t="shared" si="43"/>
        <v>62</v>
      </c>
      <c r="Q343"/>
    </row>
    <row r="344" spans="1:17" x14ac:dyDescent="0.25">
      <c r="A344">
        <v>343</v>
      </c>
      <c r="B344" t="s">
        <v>9</v>
      </c>
      <c r="C344" s="23">
        <v>454558.2</v>
      </c>
      <c r="D344" t="s">
        <v>10</v>
      </c>
      <c r="E344" t="s">
        <v>11</v>
      </c>
      <c r="F344" t="s">
        <v>12</v>
      </c>
      <c r="G344" t="s">
        <v>13</v>
      </c>
      <c r="H344" t="s">
        <v>13</v>
      </c>
      <c r="I344">
        <v>34</v>
      </c>
      <c r="J344">
        <f t="shared" si="37"/>
        <v>-0.25027803595759657</v>
      </c>
      <c r="K344" t="b">
        <f t="shared" si="38"/>
        <v>0</v>
      </c>
      <c r="L344">
        <f t="shared" si="39"/>
        <v>-0.55799282383180893</v>
      </c>
      <c r="M344" t="b">
        <f t="shared" si="40"/>
        <v>0</v>
      </c>
      <c r="N344" s="24">
        <f t="shared" si="41"/>
        <v>454558.2</v>
      </c>
      <c r="O344" t="str">
        <f t="shared" si="42"/>
        <v>ASALARIADO</v>
      </c>
      <c r="P344">
        <f t="shared" si="43"/>
        <v>34</v>
      </c>
      <c r="Q344"/>
    </row>
    <row r="345" spans="1:17" x14ac:dyDescent="0.25">
      <c r="A345">
        <v>344</v>
      </c>
      <c r="B345" t="s">
        <v>15</v>
      </c>
      <c r="C345" s="23">
        <v>403983</v>
      </c>
      <c r="D345" t="s">
        <v>18</v>
      </c>
      <c r="E345" t="s">
        <v>16</v>
      </c>
      <c r="F345" t="s">
        <v>12</v>
      </c>
      <c r="G345" t="s">
        <v>13</v>
      </c>
      <c r="H345" t="s">
        <v>12</v>
      </c>
      <c r="I345">
        <v>67</v>
      </c>
      <c r="J345">
        <f t="shared" si="37"/>
        <v>-0.31263937899202771</v>
      </c>
      <c r="K345" t="b">
        <f t="shared" si="38"/>
        <v>0</v>
      </c>
      <c r="L345">
        <f t="shared" si="39"/>
        <v>1.7709930687137287</v>
      </c>
      <c r="M345" t="b">
        <f t="shared" si="40"/>
        <v>0</v>
      </c>
      <c r="N345" s="24">
        <f t="shared" si="41"/>
        <v>403983</v>
      </c>
      <c r="O345" t="str">
        <f t="shared" si="42"/>
        <v>TRABAJADOR INDEPENDIENTE</v>
      </c>
      <c r="P345">
        <f t="shared" si="43"/>
        <v>67</v>
      </c>
      <c r="Q345"/>
    </row>
    <row r="346" spans="1:17" x14ac:dyDescent="0.25">
      <c r="A346">
        <v>345</v>
      </c>
      <c r="B346" t="s">
        <v>15</v>
      </c>
      <c r="C346" s="23">
        <v>1544187.5</v>
      </c>
      <c r="D346" t="s">
        <v>10</v>
      </c>
      <c r="E346" t="s">
        <v>16</v>
      </c>
      <c r="F346" t="s">
        <v>12</v>
      </c>
      <c r="G346" t="s">
        <v>12</v>
      </c>
      <c r="H346" t="s">
        <v>13</v>
      </c>
      <c r="I346">
        <v>28</v>
      </c>
      <c r="J346">
        <f t="shared" si="37"/>
        <v>1.0932805966858157</v>
      </c>
      <c r="K346" t="b">
        <f t="shared" si="38"/>
        <v>0</v>
      </c>
      <c r="L346">
        <f t="shared" si="39"/>
        <v>-0.98144480429463388</v>
      </c>
      <c r="M346" t="b">
        <f t="shared" si="40"/>
        <v>0</v>
      </c>
      <c r="N346" s="24">
        <f t="shared" si="41"/>
        <v>1544187.5</v>
      </c>
      <c r="O346" t="str">
        <f t="shared" si="42"/>
        <v>ASALARIADO</v>
      </c>
      <c r="P346">
        <f t="shared" si="43"/>
        <v>28</v>
      </c>
      <c r="Q346"/>
    </row>
    <row r="347" spans="1:17" x14ac:dyDescent="0.25">
      <c r="A347">
        <v>346</v>
      </c>
      <c r="B347" t="s">
        <v>9</v>
      </c>
      <c r="C347" s="23">
        <v>328196</v>
      </c>
      <c r="D347" t="s">
        <v>18</v>
      </c>
      <c r="E347" t="s">
        <v>16</v>
      </c>
      <c r="F347" t="s">
        <v>12</v>
      </c>
      <c r="G347" t="s">
        <v>12</v>
      </c>
      <c r="H347" t="s">
        <v>12</v>
      </c>
      <c r="I347">
        <v>27</v>
      </c>
      <c r="J347">
        <f t="shared" si="37"/>
        <v>-0.40608792896415702</v>
      </c>
      <c r="K347" t="b">
        <f t="shared" si="38"/>
        <v>0</v>
      </c>
      <c r="L347">
        <f t="shared" si="39"/>
        <v>-1.0520201343717714</v>
      </c>
      <c r="M347" t="b">
        <f t="shared" si="40"/>
        <v>0</v>
      </c>
      <c r="N347" s="24">
        <f t="shared" si="41"/>
        <v>328196</v>
      </c>
      <c r="O347" t="str">
        <f t="shared" si="42"/>
        <v>TRABAJADOR INDEPENDIENTE</v>
      </c>
      <c r="P347">
        <f t="shared" si="43"/>
        <v>27</v>
      </c>
      <c r="Q347"/>
    </row>
    <row r="348" spans="1:17" x14ac:dyDescent="0.25">
      <c r="A348">
        <v>347</v>
      </c>
      <c r="B348" t="s">
        <v>9</v>
      </c>
      <c r="C348" s="23">
        <v>574094.44999999995</v>
      </c>
      <c r="D348" t="s">
        <v>10</v>
      </c>
      <c r="E348" t="s">
        <v>16</v>
      </c>
      <c r="F348" t="s">
        <v>12</v>
      </c>
      <c r="G348" t="s">
        <v>13</v>
      </c>
      <c r="H348" t="s">
        <v>13</v>
      </c>
      <c r="I348">
        <v>57</v>
      </c>
      <c r="J348">
        <f t="shared" si="37"/>
        <v>-0.102884825623292</v>
      </c>
      <c r="K348" t="b">
        <f t="shared" si="38"/>
        <v>0</v>
      </c>
      <c r="L348">
        <f t="shared" si="39"/>
        <v>1.0652397679423538</v>
      </c>
      <c r="M348" t="b">
        <f t="shared" si="40"/>
        <v>0</v>
      </c>
      <c r="N348" s="24">
        <f t="shared" si="41"/>
        <v>574094.44999999995</v>
      </c>
      <c r="O348" t="str">
        <f t="shared" si="42"/>
        <v>ASALARIADO</v>
      </c>
      <c r="P348">
        <f t="shared" si="43"/>
        <v>57</v>
      </c>
      <c r="Q348"/>
    </row>
    <row r="349" spans="1:17" x14ac:dyDescent="0.25">
      <c r="A349">
        <v>348</v>
      </c>
      <c r="B349" t="s">
        <v>15</v>
      </c>
      <c r="C349" s="23">
        <v>1320518.73</v>
      </c>
      <c r="D349" t="s">
        <v>10</v>
      </c>
      <c r="E349" t="s">
        <v>11</v>
      </c>
      <c r="F349" t="s">
        <v>12</v>
      </c>
      <c r="G349" t="s">
        <v>13</v>
      </c>
      <c r="H349" t="s">
        <v>13</v>
      </c>
      <c r="I349">
        <v>34</v>
      </c>
      <c r="J349">
        <f t="shared" si="37"/>
        <v>0.81748762123422514</v>
      </c>
      <c r="K349" t="b">
        <f t="shared" si="38"/>
        <v>0</v>
      </c>
      <c r="L349">
        <f t="shared" si="39"/>
        <v>-0.55799282383180893</v>
      </c>
      <c r="M349" t="b">
        <f t="shared" si="40"/>
        <v>0</v>
      </c>
      <c r="N349" s="24">
        <f t="shared" si="41"/>
        <v>1320518.73</v>
      </c>
      <c r="O349" t="str">
        <f t="shared" si="42"/>
        <v>ASALARIADO</v>
      </c>
      <c r="P349">
        <f t="shared" si="43"/>
        <v>34</v>
      </c>
      <c r="Q349"/>
    </row>
    <row r="350" spans="1:17" x14ac:dyDescent="0.25">
      <c r="A350">
        <v>349</v>
      </c>
      <c r="B350" t="s">
        <v>9</v>
      </c>
      <c r="C350" s="23">
        <v>356455</v>
      </c>
      <c r="D350" t="s">
        <v>18</v>
      </c>
      <c r="E350" t="s">
        <v>16</v>
      </c>
      <c r="F350" t="s">
        <v>12</v>
      </c>
      <c r="G350" t="s">
        <v>13</v>
      </c>
      <c r="H350" t="s">
        <v>12</v>
      </c>
      <c r="I350">
        <v>40</v>
      </c>
      <c r="J350">
        <f t="shared" si="37"/>
        <v>-0.3712433966081804</v>
      </c>
      <c r="K350" t="b">
        <f t="shared" si="38"/>
        <v>0</v>
      </c>
      <c r="L350">
        <f t="shared" si="39"/>
        <v>-0.13454084336898386</v>
      </c>
      <c r="M350" t="b">
        <f t="shared" si="40"/>
        <v>0</v>
      </c>
      <c r="N350" s="24">
        <f t="shared" si="41"/>
        <v>356455</v>
      </c>
      <c r="O350" t="str">
        <f t="shared" si="42"/>
        <v>TRABAJADOR INDEPENDIENTE</v>
      </c>
      <c r="P350">
        <f t="shared" si="43"/>
        <v>40</v>
      </c>
      <c r="Q350"/>
    </row>
    <row r="351" spans="1:17" x14ac:dyDescent="0.25">
      <c r="A351">
        <v>350</v>
      </c>
      <c r="B351" t="s">
        <v>9</v>
      </c>
      <c r="C351" s="23">
        <v>297046</v>
      </c>
      <c r="D351" t="s">
        <v>18</v>
      </c>
      <c r="E351" t="s">
        <v>16</v>
      </c>
      <c r="F351" t="s">
        <v>12</v>
      </c>
      <c r="G351" t="s">
        <v>13</v>
      </c>
      <c r="H351" t="s">
        <v>13</v>
      </c>
      <c r="I351">
        <v>42</v>
      </c>
      <c r="J351">
        <f t="shared" si="37"/>
        <v>-0.44449718558642509</v>
      </c>
      <c r="K351" t="b">
        <f t="shared" si="38"/>
        <v>0</v>
      </c>
      <c r="L351">
        <f t="shared" si="39"/>
        <v>6.6098167852911317E-3</v>
      </c>
      <c r="M351" t="b">
        <f t="shared" si="40"/>
        <v>0</v>
      </c>
      <c r="N351" s="24">
        <f t="shared" si="41"/>
        <v>297046</v>
      </c>
      <c r="O351" t="str">
        <f t="shared" si="42"/>
        <v>TRABAJADOR INDEPENDIENTE</v>
      </c>
      <c r="P351">
        <f t="shared" si="43"/>
        <v>42</v>
      </c>
      <c r="Q351"/>
    </row>
    <row r="352" spans="1:17" x14ac:dyDescent="0.25">
      <c r="A352">
        <v>351</v>
      </c>
      <c r="B352" t="s">
        <v>9</v>
      </c>
      <c r="C352" s="23">
        <v>505686.39</v>
      </c>
      <c r="D352" t="s">
        <v>10</v>
      </c>
      <c r="E352" t="s">
        <v>16</v>
      </c>
      <c r="F352" t="s">
        <v>12</v>
      </c>
      <c r="G352" t="s">
        <v>13</v>
      </c>
      <c r="H352" t="s">
        <v>13</v>
      </c>
      <c r="I352">
        <v>22</v>
      </c>
      <c r="J352">
        <f t="shared" si="37"/>
        <v>-0.18723483305736929</v>
      </c>
      <c r="K352" t="b">
        <f t="shared" si="38"/>
        <v>0</v>
      </c>
      <c r="L352">
        <f t="shared" si="39"/>
        <v>-1.4048967847574589</v>
      </c>
      <c r="M352" t="b">
        <f t="shared" si="40"/>
        <v>0</v>
      </c>
      <c r="N352" s="24">
        <f t="shared" si="41"/>
        <v>505686.39</v>
      </c>
      <c r="O352" t="str">
        <f t="shared" si="42"/>
        <v>ASALARIADO</v>
      </c>
      <c r="P352">
        <f t="shared" si="43"/>
        <v>22</v>
      </c>
      <c r="Q352"/>
    </row>
    <row r="353" spans="1:17" x14ac:dyDescent="0.25">
      <c r="A353">
        <v>352</v>
      </c>
      <c r="B353" t="s">
        <v>15</v>
      </c>
      <c r="C353" s="23">
        <v>511789.2</v>
      </c>
      <c r="D353" t="s">
        <v>10</v>
      </c>
      <c r="E353" t="s">
        <v>16</v>
      </c>
      <c r="F353" t="s">
        <v>12</v>
      </c>
      <c r="G353" t="s">
        <v>13</v>
      </c>
      <c r="H353" t="s">
        <v>13</v>
      </c>
      <c r="I353">
        <v>29</v>
      </c>
      <c r="J353">
        <f t="shared" si="37"/>
        <v>-0.17970981233804526</v>
      </c>
      <c r="K353" t="b">
        <f t="shared" si="38"/>
        <v>0</v>
      </c>
      <c r="L353">
        <f t="shared" si="39"/>
        <v>-0.91086947421749642</v>
      </c>
      <c r="M353" t="b">
        <f t="shared" si="40"/>
        <v>0</v>
      </c>
      <c r="N353" s="24">
        <f t="shared" si="41"/>
        <v>511789.2</v>
      </c>
      <c r="O353" t="str">
        <f t="shared" si="42"/>
        <v>ASALARIADO</v>
      </c>
      <c r="P353">
        <f t="shared" si="43"/>
        <v>29</v>
      </c>
      <c r="Q353"/>
    </row>
    <row r="354" spans="1:17" x14ac:dyDescent="0.25">
      <c r="A354">
        <v>353</v>
      </c>
      <c r="B354" t="s">
        <v>15</v>
      </c>
      <c r="C354" s="23">
        <v>333094.01</v>
      </c>
      <c r="D354" t="s">
        <v>10</v>
      </c>
      <c r="E354" t="s">
        <v>16</v>
      </c>
      <c r="F354" t="s">
        <v>12</v>
      </c>
      <c r="G354" t="s">
        <v>13</v>
      </c>
      <c r="H354" t="s">
        <v>13</v>
      </c>
      <c r="I354">
        <v>32</v>
      </c>
      <c r="J354">
        <f t="shared" si="37"/>
        <v>-0.40004847718154274</v>
      </c>
      <c r="K354" t="b">
        <f t="shared" si="38"/>
        <v>0</v>
      </c>
      <c r="L354">
        <f t="shared" si="39"/>
        <v>-0.69914348398608395</v>
      </c>
      <c r="M354" t="b">
        <f t="shared" si="40"/>
        <v>0</v>
      </c>
      <c r="N354" s="24">
        <f t="shared" si="41"/>
        <v>333094.01</v>
      </c>
      <c r="O354" t="str">
        <f t="shared" si="42"/>
        <v>ASALARIADO</v>
      </c>
      <c r="P354">
        <f t="shared" si="43"/>
        <v>32</v>
      </c>
      <c r="Q354"/>
    </row>
    <row r="355" spans="1:17" x14ac:dyDescent="0.25">
      <c r="A355">
        <v>354</v>
      </c>
      <c r="B355" t="s">
        <v>15</v>
      </c>
      <c r="C355" s="23">
        <v>419608</v>
      </c>
      <c r="D355" t="s">
        <v>18</v>
      </c>
      <c r="E355" t="s">
        <v>16</v>
      </c>
      <c r="F355" t="s">
        <v>12</v>
      </c>
      <c r="G355" t="s">
        <v>13</v>
      </c>
      <c r="H355" t="s">
        <v>13</v>
      </c>
      <c r="I355">
        <v>43</v>
      </c>
      <c r="J355">
        <f t="shared" si="37"/>
        <v>-0.29337309858358668</v>
      </c>
      <c r="K355" t="b">
        <f t="shared" si="38"/>
        <v>0</v>
      </c>
      <c r="L355">
        <f t="shared" si="39"/>
        <v>7.7185146862428639E-2</v>
      </c>
      <c r="M355" t="b">
        <f t="shared" si="40"/>
        <v>0</v>
      </c>
      <c r="N355" s="24">
        <f t="shared" si="41"/>
        <v>419608</v>
      </c>
      <c r="O355" t="str">
        <f t="shared" si="42"/>
        <v>TRABAJADOR INDEPENDIENTE</v>
      </c>
      <c r="P355">
        <f t="shared" si="43"/>
        <v>43</v>
      </c>
      <c r="Q355"/>
    </row>
    <row r="356" spans="1:17" x14ac:dyDescent="0.25">
      <c r="A356">
        <v>355</v>
      </c>
      <c r="B356" t="s">
        <v>15</v>
      </c>
      <c r="C356" s="23">
        <v>297046</v>
      </c>
      <c r="D356" t="s">
        <v>18</v>
      </c>
      <c r="E356" t="s">
        <v>16</v>
      </c>
      <c r="F356" t="s">
        <v>12</v>
      </c>
      <c r="G356" t="s">
        <v>13</v>
      </c>
      <c r="H356" t="s">
        <v>12</v>
      </c>
      <c r="I356">
        <v>28</v>
      </c>
      <c r="J356">
        <f t="shared" si="37"/>
        <v>-0.44449718558642509</v>
      </c>
      <c r="K356" t="b">
        <f t="shared" si="38"/>
        <v>0</v>
      </c>
      <c r="L356">
        <f t="shared" si="39"/>
        <v>-0.98144480429463388</v>
      </c>
      <c r="M356" t="b">
        <f t="shared" si="40"/>
        <v>0</v>
      </c>
      <c r="N356" s="24">
        <f t="shared" si="41"/>
        <v>297046</v>
      </c>
      <c r="O356" t="str">
        <f t="shared" si="42"/>
        <v>TRABAJADOR INDEPENDIENTE</v>
      </c>
      <c r="P356">
        <f t="shared" si="43"/>
        <v>28</v>
      </c>
      <c r="Q356"/>
    </row>
    <row r="357" spans="1:17" x14ac:dyDescent="0.25">
      <c r="A357">
        <v>356</v>
      </c>
      <c r="B357" t="s">
        <v>9</v>
      </c>
      <c r="C357" s="23">
        <v>297046</v>
      </c>
      <c r="D357" t="s">
        <v>18</v>
      </c>
      <c r="E357" t="s">
        <v>16</v>
      </c>
      <c r="F357" t="s">
        <v>12</v>
      </c>
      <c r="G357" t="s">
        <v>13</v>
      </c>
      <c r="H357" t="s">
        <v>12</v>
      </c>
      <c r="I357">
        <v>39</v>
      </c>
      <c r="J357">
        <f t="shared" si="37"/>
        <v>-0.44449718558642509</v>
      </c>
      <c r="K357" t="b">
        <f t="shared" si="38"/>
        <v>0</v>
      </c>
      <c r="L357">
        <f t="shared" si="39"/>
        <v>-0.20511617344612137</v>
      </c>
      <c r="M357" t="b">
        <f t="shared" si="40"/>
        <v>0</v>
      </c>
      <c r="N357" s="24">
        <f t="shared" si="41"/>
        <v>297046</v>
      </c>
      <c r="O357" t="str">
        <f t="shared" si="42"/>
        <v>TRABAJADOR INDEPENDIENTE</v>
      </c>
      <c r="P357">
        <f t="shared" si="43"/>
        <v>39</v>
      </c>
      <c r="Q357"/>
    </row>
    <row r="358" spans="1:17" x14ac:dyDescent="0.25">
      <c r="A358">
        <v>357</v>
      </c>
      <c r="B358" t="s">
        <v>9</v>
      </c>
      <c r="C358" s="23">
        <v>1540950</v>
      </c>
      <c r="D358" t="s">
        <v>17</v>
      </c>
      <c r="E358" t="s">
        <v>16</v>
      </c>
      <c r="F358" t="s">
        <v>12</v>
      </c>
      <c r="G358" t="s">
        <v>12</v>
      </c>
      <c r="H358" t="s">
        <v>13</v>
      </c>
      <c r="I358">
        <v>63</v>
      </c>
      <c r="J358">
        <f t="shared" si="37"/>
        <v>1.0892886233851868</v>
      </c>
      <c r="K358" t="b">
        <f t="shared" si="38"/>
        <v>0</v>
      </c>
      <c r="L358">
        <f t="shared" si="39"/>
        <v>1.4886917484051787</v>
      </c>
      <c r="M358" t="b">
        <f t="shared" si="40"/>
        <v>0</v>
      </c>
      <c r="N358" s="24">
        <f t="shared" si="41"/>
        <v>1540950</v>
      </c>
      <c r="O358" t="str">
        <f t="shared" si="42"/>
        <v>ASEGURADO VOLUNTARIO</v>
      </c>
      <c r="P358">
        <f t="shared" si="43"/>
        <v>63</v>
      </c>
      <c r="Q358"/>
    </row>
    <row r="359" spans="1:17" x14ac:dyDescent="0.25">
      <c r="A359">
        <v>358</v>
      </c>
      <c r="B359" t="s">
        <v>15</v>
      </c>
      <c r="C359" s="23">
        <v>416150</v>
      </c>
      <c r="D359" t="s">
        <v>10</v>
      </c>
      <c r="E359" t="s">
        <v>16</v>
      </c>
      <c r="F359" t="s">
        <v>12</v>
      </c>
      <c r="G359" t="s">
        <v>12</v>
      </c>
      <c r="H359" t="s">
        <v>13</v>
      </c>
      <c r="I359">
        <v>30</v>
      </c>
      <c r="J359">
        <f t="shared" si="37"/>
        <v>-0.29763695763333958</v>
      </c>
      <c r="K359" t="b">
        <f t="shared" si="38"/>
        <v>0</v>
      </c>
      <c r="L359">
        <f t="shared" si="39"/>
        <v>-0.84029414414035897</v>
      </c>
      <c r="M359" t="b">
        <f t="shared" si="40"/>
        <v>0</v>
      </c>
      <c r="N359" s="24">
        <f t="shared" si="41"/>
        <v>416150</v>
      </c>
      <c r="O359" t="str">
        <f t="shared" si="42"/>
        <v>ASALARIADO</v>
      </c>
      <c r="P359">
        <f t="shared" si="43"/>
        <v>30</v>
      </c>
      <c r="Q359"/>
    </row>
    <row r="360" spans="1:17" x14ac:dyDescent="0.25">
      <c r="A360">
        <v>359</v>
      </c>
      <c r="B360" t="s">
        <v>9</v>
      </c>
      <c r="C360" s="23">
        <v>400353</v>
      </c>
      <c r="D360" t="s">
        <v>18</v>
      </c>
      <c r="E360" t="s">
        <v>16</v>
      </c>
      <c r="F360" t="s">
        <v>12</v>
      </c>
      <c r="G360" t="s">
        <v>13</v>
      </c>
      <c r="H360" t="s">
        <v>13</v>
      </c>
      <c r="I360">
        <v>30</v>
      </c>
      <c r="J360">
        <f t="shared" si="37"/>
        <v>-0.31711532125651676</v>
      </c>
      <c r="K360" t="b">
        <f t="shared" si="38"/>
        <v>0</v>
      </c>
      <c r="L360">
        <f t="shared" si="39"/>
        <v>-0.84029414414035897</v>
      </c>
      <c r="M360" t="b">
        <f t="shared" si="40"/>
        <v>0</v>
      </c>
      <c r="N360" s="24">
        <f t="shared" si="41"/>
        <v>400353</v>
      </c>
      <c r="O360" t="str">
        <f t="shared" si="42"/>
        <v>TRABAJADOR INDEPENDIENTE</v>
      </c>
      <c r="P360">
        <f t="shared" si="43"/>
        <v>30</v>
      </c>
      <c r="Q360"/>
    </row>
    <row r="361" spans="1:17" x14ac:dyDescent="0.25">
      <c r="A361">
        <v>360</v>
      </c>
      <c r="B361" t="s">
        <v>9</v>
      </c>
      <c r="C361" s="23">
        <v>323296</v>
      </c>
      <c r="D361" t="s">
        <v>18</v>
      </c>
      <c r="E361" t="s">
        <v>16</v>
      </c>
      <c r="F361" t="s">
        <v>12</v>
      </c>
      <c r="G361" t="s">
        <v>12</v>
      </c>
      <c r="H361" t="s">
        <v>12</v>
      </c>
      <c r="I361">
        <v>67</v>
      </c>
      <c r="J361">
        <f t="shared" si="37"/>
        <v>-0.41212983450024415</v>
      </c>
      <c r="K361" t="b">
        <f t="shared" si="38"/>
        <v>0</v>
      </c>
      <c r="L361">
        <f t="shared" si="39"/>
        <v>1.7709930687137287</v>
      </c>
      <c r="M361" t="b">
        <f t="shared" si="40"/>
        <v>0</v>
      </c>
      <c r="N361" s="24">
        <f t="shared" si="41"/>
        <v>323296</v>
      </c>
      <c r="O361" t="str">
        <f t="shared" si="42"/>
        <v>TRABAJADOR INDEPENDIENTE</v>
      </c>
      <c r="P361">
        <f t="shared" si="43"/>
        <v>67</v>
      </c>
      <c r="Q361"/>
    </row>
    <row r="362" spans="1:17" x14ac:dyDescent="0.25">
      <c r="A362">
        <v>361</v>
      </c>
      <c r="B362" t="s">
        <v>15</v>
      </c>
      <c r="C362" s="23">
        <v>159000</v>
      </c>
      <c r="D362" t="s">
        <v>10</v>
      </c>
      <c r="E362" t="s">
        <v>16</v>
      </c>
      <c r="F362" t="s">
        <v>12</v>
      </c>
      <c r="G362" t="s">
        <v>13</v>
      </c>
      <c r="H362" t="s">
        <v>13</v>
      </c>
      <c r="I362">
        <v>49</v>
      </c>
      <c r="J362">
        <f t="shared" si="37"/>
        <v>-0.61471369408329879</v>
      </c>
      <c r="K362" t="b">
        <f t="shared" si="38"/>
        <v>0</v>
      </c>
      <c r="L362">
        <f t="shared" si="39"/>
        <v>0.50063712732525367</v>
      </c>
      <c r="M362" t="b">
        <f t="shared" si="40"/>
        <v>0</v>
      </c>
      <c r="N362" s="24">
        <f t="shared" si="41"/>
        <v>159000</v>
      </c>
      <c r="O362" t="str">
        <f t="shared" si="42"/>
        <v>ASALARIADO</v>
      </c>
      <c r="P362">
        <f t="shared" si="43"/>
        <v>49</v>
      </c>
      <c r="Q362"/>
    </row>
    <row r="363" spans="1:17" x14ac:dyDescent="0.25">
      <c r="A363">
        <v>362</v>
      </c>
      <c r="B363" t="s">
        <v>15</v>
      </c>
      <c r="C363" s="23">
        <v>172428.6</v>
      </c>
      <c r="D363" t="s">
        <v>10</v>
      </c>
      <c r="E363" t="s">
        <v>16</v>
      </c>
      <c r="F363" t="s">
        <v>12</v>
      </c>
      <c r="G363" t="s">
        <v>13</v>
      </c>
      <c r="H363" t="s">
        <v>13</v>
      </c>
      <c r="I363">
        <v>27</v>
      </c>
      <c r="J363">
        <f t="shared" si="37"/>
        <v>-0.59815566700536016</v>
      </c>
      <c r="K363" t="b">
        <f t="shared" si="38"/>
        <v>0</v>
      </c>
      <c r="L363">
        <f t="shared" si="39"/>
        <v>-1.0520201343717714</v>
      </c>
      <c r="M363" t="b">
        <f t="shared" si="40"/>
        <v>0</v>
      </c>
      <c r="N363" s="24">
        <f t="shared" si="41"/>
        <v>172428.6</v>
      </c>
      <c r="O363" t="str">
        <f t="shared" si="42"/>
        <v>ASALARIADO</v>
      </c>
      <c r="P363">
        <f t="shared" si="43"/>
        <v>27</v>
      </c>
      <c r="Q363"/>
    </row>
    <row r="364" spans="1:17" x14ac:dyDescent="0.25">
      <c r="A364">
        <v>363</v>
      </c>
      <c r="B364" t="s">
        <v>15</v>
      </c>
      <c r="C364" s="23">
        <v>1331904</v>
      </c>
      <c r="D364" t="s">
        <v>10</v>
      </c>
      <c r="E364" t="s">
        <v>11</v>
      </c>
      <c r="F364" t="s">
        <v>12</v>
      </c>
      <c r="G364" t="s">
        <v>13</v>
      </c>
      <c r="H364" t="s">
        <v>13</v>
      </c>
      <c r="I364">
        <v>42</v>
      </c>
      <c r="J364">
        <f t="shared" si="37"/>
        <v>0.83152613671235709</v>
      </c>
      <c r="K364" t="b">
        <f t="shared" si="38"/>
        <v>0</v>
      </c>
      <c r="L364">
        <f t="shared" si="39"/>
        <v>6.6098167852911317E-3</v>
      </c>
      <c r="M364" t="b">
        <f t="shared" si="40"/>
        <v>0</v>
      </c>
      <c r="N364" s="24">
        <f t="shared" si="41"/>
        <v>1331904</v>
      </c>
      <c r="O364" t="str">
        <f t="shared" si="42"/>
        <v>ASALARIADO</v>
      </c>
      <c r="P364">
        <f t="shared" si="43"/>
        <v>42</v>
      </c>
      <c r="Q364"/>
    </row>
    <row r="365" spans="1:17" x14ac:dyDescent="0.25">
      <c r="A365">
        <v>364</v>
      </c>
      <c r="B365" t="s">
        <v>9</v>
      </c>
      <c r="C365" s="23">
        <v>339750</v>
      </c>
      <c r="D365" t="s">
        <v>17</v>
      </c>
      <c r="E365" t="s">
        <v>16</v>
      </c>
      <c r="F365" t="s">
        <v>12</v>
      </c>
      <c r="G365" t="s">
        <v>12</v>
      </c>
      <c r="H365" t="s">
        <v>13</v>
      </c>
      <c r="I365">
        <v>30</v>
      </c>
      <c r="J365">
        <f t="shared" si="37"/>
        <v>-0.39184136231845285</v>
      </c>
      <c r="K365" t="b">
        <f t="shared" si="38"/>
        <v>0</v>
      </c>
      <c r="L365">
        <f t="shared" si="39"/>
        <v>-0.84029414414035897</v>
      </c>
      <c r="M365" t="b">
        <f t="shared" si="40"/>
        <v>0</v>
      </c>
      <c r="N365" s="24">
        <f t="shared" si="41"/>
        <v>339750</v>
      </c>
      <c r="O365" t="str">
        <f t="shared" si="42"/>
        <v>ASEGURADO VOLUNTARIO</v>
      </c>
      <c r="P365">
        <f t="shared" si="43"/>
        <v>30</v>
      </c>
      <c r="Q365"/>
    </row>
    <row r="366" spans="1:17" x14ac:dyDescent="0.25">
      <c r="A366">
        <v>365</v>
      </c>
      <c r="B366" t="s">
        <v>9</v>
      </c>
      <c r="C366" s="23">
        <v>445567</v>
      </c>
      <c r="D366" t="s">
        <v>18</v>
      </c>
      <c r="E366" t="s">
        <v>16</v>
      </c>
      <c r="F366" t="s">
        <v>12</v>
      </c>
      <c r="G366" t="s">
        <v>13</v>
      </c>
      <c r="H366" t="s">
        <v>12</v>
      </c>
      <c r="I366">
        <v>74</v>
      </c>
      <c r="J366">
        <f t="shared" si="37"/>
        <v>-0.26136456270373254</v>
      </c>
      <c r="K366" t="b">
        <f t="shared" si="38"/>
        <v>0</v>
      </c>
      <c r="L366">
        <f t="shared" si="39"/>
        <v>2.2650203792536914</v>
      </c>
      <c r="M366" t="b">
        <f t="shared" si="40"/>
        <v>1</v>
      </c>
      <c r="N366" s="24">
        <f t="shared" si="41"/>
        <v>445567</v>
      </c>
      <c r="O366" t="str">
        <f t="shared" si="42"/>
        <v>TRABAJADOR INDEPENDIENTE</v>
      </c>
      <c r="P366">
        <f t="shared" si="43"/>
        <v>74</v>
      </c>
      <c r="Q366"/>
    </row>
    <row r="367" spans="1:17" x14ac:dyDescent="0.25">
      <c r="A367">
        <v>366</v>
      </c>
      <c r="B367" t="s">
        <v>9</v>
      </c>
      <c r="C367" s="23">
        <v>1076127.4099999999</v>
      </c>
      <c r="D367" t="s">
        <v>10</v>
      </c>
      <c r="E367" t="s">
        <v>16</v>
      </c>
      <c r="F367" t="s">
        <v>12</v>
      </c>
      <c r="G367" t="s">
        <v>13</v>
      </c>
      <c r="H367" t="s">
        <v>13</v>
      </c>
      <c r="I367">
        <v>48</v>
      </c>
      <c r="J367">
        <f t="shared" si="37"/>
        <v>0.51614287240164625</v>
      </c>
      <c r="K367" t="b">
        <f t="shared" si="38"/>
        <v>0</v>
      </c>
      <c r="L367">
        <f t="shared" si="39"/>
        <v>0.43006179724811616</v>
      </c>
      <c r="M367" t="b">
        <f t="shared" si="40"/>
        <v>0</v>
      </c>
      <c r="N367" s="24">
        <f t="shared" si="41"/>
        <v>1076127.4099999999</v>
      </c>
      <c r="O367" t="str">
        <f t="shared" si="42"/>
        <v>ASALARIADO</v>
      </c>
      <c r="P367">
        <f t="shared" si="43"/>
        <v>48</v>
      </c>
      <c r="Q367"/>
    </row>
    <row r="368" spans="1:17" x14ac:dyDescent="0.25">
      <c r="A368">
        <v>367</v>
      </c>
      <c r="B368" t="s">
        <v>9</v>
      </c>
      <c r="C368" s="23">
        <v>597379.25</v>
      </c>
      <c r="D368" t="s">
        <v>10</v>
      </c>
      <c r="E368" t="s">
        <v>16</v>
      </c>
      <c r="F368" t="s">
        <v>12</v>
      </c>
      <c r="G368" t="s">
        <v>13</v>
      </c>
      <c r="H368" t="s">
        <v>13</v>
      </c>
      <c r="I368">
        <v>36</v>
      </c>
      <c r="J368">
        <f t="shared" si="37"/>
        <v>-7.4173690515806009E-2</v>
      </c>
      <c r="K368" t="b">
        <f t="shared" si="38"/>
        <v>0</v>
      </c>
      <c r="L368">
        <f t="shared" si="39"/>
        <v>-0.41684216367753391</v>
      </c>
      <c r="M368" t="b">
        <f t="shared" si="40"/>
        <v>0</v>
      </c>
      <c r="N368" s="24">
        <f t="shared" si="41"/>
        <v>597379.25</v>
      </c>
      <c r="O368" t="str">
        <f t="shared" si="42"/>
        <v>ASALARIADO</v>
      </c>
      <c r="P368">
        <f t="shared" si="43"/>
        <v>36</v>
      </c>
      <c r="Q368"/>
    </row>
    <row r="369" spans="1:17" x14ac:dyDescent="0.25">
      <c r="A369">
        <v>368</v>
      </c>
      <c r="B369" t="s">
        <v>9</v>
      </c>
      <c r="C369" s="23">
        <v>400000</v>
      </c>
      <c r="D369" t="s">
        <v>10</v>
      </c>
      <c r="E369" t="s">
        <v>16</v>
      </c>
      <c r="F369" t="s">
        <v>12</v>
      </c>
      <c r="G369" t="s">
        <v>12</v>
      </c>
      <c r="H369" t="s">
        <v>13</v>
      </c>
      <c r="I369">
        <v>34</v>
      </c>
      <c r="J369">
        <f t="shared" si="37"/>
        <v>-0.31755058506350425</v>
      </c>
      <c r="K369" t="b">
        <f t="shared" si="38"/>
        <v>0</v>
      </c>
      <c r="L369">
        <f t="shared" si="39"/>
        <v>-0.55799282383180893</v>
      </c>
      <c r="M369" t="b">
        <f t="shared" si="40"/>
        <v>0</v>
      </c>
      <c r="N369" s="24">
        <f t="shared" si="41"/>
        <v>400000</v>
      </c>
      <c r="O369" t="str">
        <f t="shared" si="42"/>
        <v>ASALARIADO</v>
      </c>
      <c r="P369">
        <f t="shared" si="43"/>
        <v>34</v>
      </c>
      <c r="Q369"/>
    </row>
    <row r="370" spans="1:17" x14ac:dyDescent="0.25">
      <c r="A370">
        <v>369</v>
      </c>
      <c r="B370" t="s">
        <v>9</v>
      </c>
      <c r="C370" s="23">
        <v>10652</v>
      </c>
      <c r="D370" t="s">
        <v>10</v>
      </c>
      <c r="E370" t="s">
        <v>16</v>
      </c>
      <c r="F370" t="s">
        <v>12</v>
      </c>
      <c r="G370" t="s">
        <v>12</v>
      </c>
      <c r="H370" t="s">
        <v>13</v>
      </c>
      <c r="I370">
        <v>42</v>
      </c>
      <c r="J370">
        <f t="shared" si="37"/>
        <v>-0.79763300070930898</v>
      </c>
      <c r="K370" t="b">
        <f t="shared" si="38"/>
        <v>0</v>
      </c>
      <c r="L370">
        <f t="shared" si="39"/>
        <v>6.6098167852911317E-3</v>
      </c>
      <c r="M370" t="b">
        <f t="shared" si="40"/>
        <v>0</v>
      </c>
      <c r="N370" s="24">
        <f t="shared" si="41"/>
        <v>10652</v>
      </c>
      <c r="O370" t="str">
        <f t="shared" si="42"/>
        <v>ASALARIADO</v>
      </c>
      <c r="P370">
        <f t="shared" si="43"/>
        <v>42</v>
      </c>
      <c r="Q370"/>
    </row>
    <row r="371" spans="1:17" x14ac:dyDescent="0.25">
      <c r="A371">
        <v>370</v>
      </c>
      <c r="B371" t="s">
        <v>15</v>
      </c>
      <c r="C371" s="23">
        <v>474509.98</v>
      </c>
      <c r="D371" t="s">
        <v>10</v>
      </c>
      <c r="E371" t="s">
        <v>16</v>
      </c>
      <c r="F371" t="s">
        <v>12</v>
      </c>
      <c r="G371" t="s">
        <v>13</v>
      </c>
      <c r="H371" t="s">
        <v>13</v>
      </c>
      <c r="I371">
        <v>28</v>
      </c>
      <c r="J371">
        <f t="shared" si="37"/>
        <v>-0.22567665431743494</v>
      </c>
      <c r="K371" t="b">
        <f t="shared" si="38"/>
        <v>0</v>
      </c>
      <c r="L371">
        <f t="shared" si="39"/>
        <v>-0.98144480429463388</v>
      </c>
      <c r="M371" t="b">
        <f t="shared" si="40"/>
        <v>0</v>
      </c>
      <c r="N371" s="24">
        <f t="shared" si="41"/>
        <v>474509.98</v>
      </c>
      <c r="O371" t="str">
        <f t="shared" si="42"/>
        <v>ASALARIADO</v>
      </c>
      <c r="P371">
        <f t="shared" si="43"/>
        <v>28</v>
      </c>
      <c r="Q371"/>
    </row>
    <row r="372" spans="1:17" x14ac:dyDescent="0.25">
      <c r="A372">
        <v>371</v>
      </c>
      <c r="B372" t="s">
        <v>15</v>
      </c>
      <c r="C372" s="23">
        <v>3053247.24</v>
      </c>
      <c r="D372" t="s">
        <v>14</v>
      </c>
      <c r="E372" t="s">
        <v>11</v>
      </c>
      <c r="F372" t="s">
        <v>12</v>
      </c>
      <c r="G372" t="s">
        <v>13</v>
      </c>
      <c r="H372" t="s">
        <v>13</v>
      </c>
      <c r="I372">
        <v>99</v>
      </c>
      <c r="J372">
        <f t="shared" si="37"/>
        <v>2.9540145553372796</v>
      </c>
      <c r="K372" t="b">
        <f t="shared" si="38"/>
        <v>1</v>
      </c>
      <c r="L372">
        <f t="shared" si="39"/>
        <v>4.0294036311821291</v>
      </c>
      <c r="M372" t="b">
        <f t="shared" si="40"/>
        <v>1</v>
      </c>
      <c r="N372" s="24">
        <f t="shared" si="41"/>
        <v>3053247.24</v>
      </c>
      <c r="O372" t="str">
        <f t="shared" si="42"/>
        <v>PENSIONADOS EN SU PROPIO SISTEMA</v>
      </c>
      <c r="P372">
        <f t="shared" si="43"/>
        <v>99</v>
      </c>
      <c r="Q372"/>
    </row>
    <row r="373" spans="1:17" x14ac:dyDescent="0.25">
      <c r="A373">
        <v>372</v>
      </c>
      <c r="B373" t="s">
        <v>9</v>
      </c>
      <c r="C373" s="23">
        <v>1233060.23</v>
      </c>
      <c r="D373" t="s">
        <v>10</v>
      </c>
      <c r="E373" t="s">
        <v>16</v>
      </c>
      <c r="F373" t="s">
        <v>12</v>
      </c>
      <c r="G373" t="s">
        <v>13</v>
      </c>
      <c r="H373" t="s">
        <v>13</v>
      </c>
      <c r="I373">
        <v>30</v>
      </c>
      <c r="J373">
        <f t="shared" si="37"/>
        <v>0.70964762218772015</v>
      </c>
      <c r="K373" t="b">
        <f t="shared" si="38"/>
        <v>0</v>
      </c>
      <c r="L373">
        <f t="shared" si="39"/>
        <v>-0.84029414414035897</v>
      </c>
      <c r="M373" t="b">
        <f t="shared" si="40"/>
        <v>0</v>
      </c>
      <c r="N373" s="24">
        <f t="shared" si="41"/>
        <v>1233060.23</v>
      </c>
      <c r="O373" t="str">
        <f t="shared" si="42"/>
        <v>ASALARIADO</v>
      </c>
      <c r="P373">
        <f t="shared" si="43"/>
        <v>30</v>
      </c>
      <c r="Q373"/>
    </row>
    <row r="374" spans="1:17" x14ac:dyDescent="0.25">
      <c r="A374">
        <v>373</v>
      </c>
      <c r="B374" t="s">
        <v>15</v>
      </c>
      <c r="C374" s="23">
        <v>529014.48</v>
      </c>
      <c r="D374" t="s">
        <v>10</v>
      </c>
      <c r="E374" t="s">
        <v>16</v>
      </c>
      <c r="F374" t="s">
        <v>12</v>
      </c>
      <c r="G374" t="s">
        <v>13</v>
      </c>
      <c r="H374" t="s">
        <v>13</v>
      </c>
      <c r="I374">
        <v>29</v>
      </c>
      <c r="J374">
        <f t="shared" si="37"/>
        <v>-0.15847031956403498</v>
      </c>
      <c r="K374" t="b">
        <f t="shared" si="38"/>
        <v>0</v>
      </c>
      <c r="L374">
        <f t="shared" si="39"/>
        <v>-0.91086947421749642</v>
      </c>
      <c r="M374" t="b">
        <f t="shared" si="40"/>
        <v>0</v>
      </c>
      <c r="N374" s="24">
        <f t="shared" si="41"/>
        <v>529014.48</v>
      </c>
      <c r="O374" t="str">
        <f t="shared" si="42"/>
        <v>ASALARIADO</v>
      </c>
      <c r="P374">
        <f t="shared" si="43"/>
        <v>29</v>
      </c>
      <c r="Q374"/>
    </row>
    <row r="375" spans="1:17" x14ac:dyDescent="0.25">
      <c r="A375">
        <v>374</v>
      </c>
      <c r="B375" t="s">
        <v>9</v>
      </c>
      <c r="C375" s="23">
        <v>297000</v>
      </c>
      <c r="D375" t="s">
        <v>18</v>
      </c>
      <c r="E375" t="s">
        <v>16</v>
      </c>
      <c r="F375" t="s">
        <v>12</v>
      </c>
      <c r="G375" t="s">
        <v>13</v>
      </c>
      <c r="H375" t="s">
        <v>13</v>
      </c>
      <c r="I375">
        <v>21</v>
      </c>
      <c r="J375">
        <f t="shared" si="37"/>
        <v>-0.44455390551594753</v>
      </c>
      <c r="K375" t="b">
        <f t="shared" si="38"/>
        <v>0</v>
      </c>
      <c r="L375">
        <f t="shared" si="39"/>
        <v>-1.4754721148345964</v>
      </c>
      <c r="M375" t="b">
        <f t="shared" si="40"/>
        <v>0</v>
      </c>
      <c r="N375" s="24">
        <f t="shared" si="41"/>
        <v>297000</v>
      </c>
      <c r="O375" t="str">
        <f t="shared" si="42"/>
        <v>TRABAJADOR INDEPENDIENTE</v>
      </c>
      <c r="P375">
        <f t="shared" si="43"/>
        <v>21</v>
      </c>
      <c r="Q375"/>
    </row>
    <row r="376" spans="1:17" x14ac:dyDescent="0.25">
      <c r="A376">
        <v>375</v>
      </c>
      <c r="B376" t="s">
        <v>9</v>
      </c>
      <c r="C376" s="23">
        <v>711457.86</v>
      </c>
      <c r="D376" t="s">
        <v>10</v>
      </c>
      <c r="E376" t="s">
        <v>16</v>
      </c>
      <c r="F376" t="s">
        <v>12</v>
      </c>
      <c r="G376" t="s">
        <v>12</v>
      </c>
      <c r="H376" t="s">
        <v>13</v>
      </c>
      <c r="I376">
        <v>44</v>
      </c>
      <c r="J376">
        <f t="shared" si="37"/>
        <v>6.6490020771565836E-2</v>
      </c>
      <c r="K376" t="b">
        <f t="shared" si="38"/>
        <v>0</v>
      </c>
      <c r="L376">
        <f t="shared" si="39"/>
        <v>0.14776047693956615</v>
      </c>
      <c r="M376" t="b">
        <f t="shared" si="40"/>
        <v>0</v>
      </c>
      <c r="N376" s="24">
        <f t="shared" si="41"/>
        <v>711457.86</v>
      </c>
      <c r="O376" t="str">
        <f t="shared" si="42"/>
        <v>ASALARIADO</v>
      </c>
      <c r="P376">
        <f t="shared" si="43"/>
        <v>44</v>
      </c>
      <c r="Q376"/>
    </row>
    <row r="377" spans="1:17" x14ac:dyDescent="0.25">
      <c r="A377">
        <v>376</v>
      </c>
      <c r="B377" t="s">
        <v>9</v>
      </c>
      <c r="C377" s="23">
        <v>765532.1</v>
      </c>
      <c r="D377" t="s">
        <v>10</v>
      </c>
      <c r="E377" t="s">
        <v>16</v>
      </c>
      <c r="F377" t="s">
        <v>12</v>
      </c>
      <c r="G377" t="s">
        <v>12</v>
      </c>
      <c r="H377" t="s">
        <v>13</v>
      </c>
      <c r="I377">
        <v>43</v>
      </c>
      <c r="J377">
        <f t="shared" si="37"/>
        <v>0.13316582689721948</v>
      </c>
      <c r="K377" t="b">
        <f t="shared" si="38"/>
        <v>0</v>
      </c>
      <c r="L377">
        <f t="shared" si="39"/>
        <v>7.7185146862428639E-2</v>
      </c>
      <c r="M377" t="b">
        <f t="shared" si="40"/>
        <v>0</v>
      </c>
      <c r="N377" s="24">
        <f t="shared" si="41"/>
        <v>765532.1</v>
      </c>
      <c r="O377" t="str">
        <f t="shared" si="42"/>
        <v>ASALARIADO</v>
      </c>
      <c r="P377">
        <f t="shared" si="43"/>
        <v>43</v>
      </c>
      <c r="Q377"/>
    </row>
    <row r="378" spans="1:17" x14ac:dyDescent="0.25">
      <c r="A378">
        <v>377</v>
      </c>
      <c r="B378" t="s">
        <v>15</v>
      </c>
      <c r="C378" s="23">
        <v>300018</v>
      </c>
      <c r="D378" t="s">
        <v>18</v>
      </c>
      <c r="E378" t="s">
        <v>16</v>
      </c>
      <c r="F378" t="s">
        <v>12</v>
      </c>
      <c r="G378" t="s">
        <v>13</v>
      </c>
      <c r="H378" t="s">
        <v>13</v>
      </c>
      <c r="I378">
        <v>55</v>
      </c>
      <c r="J378">
        <f t="shared" si="37"/>
        <v>-0.44083258492249633</v>
      </c>
      <c r="K378" t="b">
        <f t="shared" si="38"/>
        <v>0</v>
      </c>
      <c r="L378">
        <f t="shared" si="39"/>
        <v>0.92408910778807873</v>
      </c>
      <c r="M378" t="b">
        <f t="shared" si="40"/>
        <v>0</v>
      </c>
      <c r="N378" s="24">
        <f t="shared" si="41"/>
        <v>300018</v>
      </c>
      <c r="O378" t="str">
        <f t="shared" si="42"/>
        <v>TRABAJADOR INDEPENDIENTE</v>
      </c>
      <c r="P378">
        <f t="shared" si="43"/>
        <v>55</v>
      </c>
      <c r="Q378"/>
    </row>
    <row r="379" spans="1:17" x14ac:dyDescent="0.25">
      <c r="A379">
        <v>378</v>
      </c>
      <c r="B379" t="s">
        <v>9</v>
      </c>
      <c r="C379" s="23">
        <v>594092</v>
      </c>
      <c r="D379" t="s">
        <v>18</v>
      </c>
      <c r="E379" t="s">
        <v>16</v>
      </c>
      <c r="F379" t="s">
        <v>12</v>
      </c>
      <c r="G379" t="s">
        <v>13</v>
      </c>
      <c r="H379" t="s">
        <v>12</v>
      </c>
      <c r="I379">
        <v>53</v>
      </c>
      <c r="J379">
        <f t="shared" si="37"/>
        <v>-7.8227007653255465E-2</v>
      </c>
      <c r="K379" t="b">
        <f t="shared" si="38"/>
        <v>0</v>
      </c>
      <c r="L379">
        <f t="shared" si="39"/>
        <v>0.78293844763380371</v>
      </c>
      <c r="M379" t="b">
        <f t="shared" si="40"/>
        <v>0</v>
      </c>
      <c r="N379" s="24">
        <f t="shared" si="41"/>
        <v>594092</v>
      </c>
      <c r="O379" t="str">
        <f t="shared" si="42"/>
        <v>TRABAJADOR INDEPENDIENTE</v>
      </c>
      <c r="P379">
        <f t="shared" si="43"/>
        <v>53</v>
      </c>
      <c r="Q379"/>
    </row>
    <row r="380" spans="1:17" x14ac:dyDescent="0.25">
      <c r="A380">
        <v>379</v>
      </c>
      <c r="B380" t="s">
        <v>15</v>
      </c>
      <c r="C380" s="23">
        <v>943396.65</v>
      </c>
      <c r="D380" t="s">
        <v>10</v>
      </c>
      <c r="E380" t="s">
        <v>11</v>
      </c>
      <c r="F380" t="s">
        <v>12</v>
      </c>
      <c r="G380" t="s">
        <v>13</v>
      </c>
      <c r="H380" t="s">
        <v>13</v>
      </c>
      <c r="I380">
        <v>38</v>
      </c>
      <c r="J380">
        <f t="shared" si="37"/>
        <v>0.3524802777785751</v>
      </c>
      <c r="K380" t="b">
        <f t="shared" si="38"/>
        <v>0</v>
      </c>
      <c r="L380">
        <f t="shared" si="39"/>
        <v>-0.27569150352325889</v>
      </c>
      <c r="M380" t="b">
        <f t="shared" si="40"/>
        <v>0</v>
      </c>
      <c r="N380" s="24">
        <f t="shared" si="41"/>
        <v>943396.65</v>
      </c>
      <c r="O380" t="str">
        <f t="shared" si="42"/>
        <v>ASALARIADO</v>
      </c>
      <c r="P380">
        <f t="shared" si="43"/>
        <v>38</v>
      </c>
      <c r="Q380"/>
    </row>
    <row r="381" spans="1:17" x14ac:dyDescent="0.25">
      <c r="A381">
        <v>380</v>
      </c>
      <c r="B381" t="s">
        <v>9</v>
      </c>
      <c r="C381" s="23">
        <v>280000</v>
      </c>
      <c r="D381" t="s">
        <v>10</v>
      </c>
      <c r="E381" t="s">
        <v>16</v>
      </c>
      <c r="F381" t="s">
        <v>12</v>
      </c>
      <c r="G381" t="s">
        <v>13</v>
      </c>
      <c r="H381" t="s">
        <v>13</v>
      </c>
      <c r="I381">
        <v>33</v>
      </c>
      <c r="J381">
        <f t="shared" si="37"/>
        <v>-0.46551561860033136</v>
      </c>
      <c r="K381" t="b">
        <f t="shared" si="38"/>
        <v>0</v>
      </c>
      <c r="L381">
        <f t="shared" si="39"/>
        <v>-0.62856815390894638</v>
      </c>
      <c r="M381" t="b">
        <f t="shared" si="40"/>
        <v>0</v>
      </c>
      <c r="N381" s="24">
        <f t="shared" si="41"/>
        <v>280000</v>
      </c>
      <c r="O381" t="str">
        <f t="shared" si="42"/>
        <v>ASALARIADO</v>
      </c>
      <c r="P381">
        <f t="shared" si="43"/>
        <v>33</v>
      </c>
      <c r="Q381"/>
    </row>
    <row r="382" spans="1:17" x14ac:dyDescent="0.25">
      <c r="A382">
        <v>381</v>
      </c>
      <c r="B382" t="s">
        <v>9</v>
      </c>
      <c r="C382" s="23">
        <v>1414130.5</v>
      </c>
      <c r="D382" t="s">
        <v>10</v>
      </c>
      <c r="E382" t="s">
        <v>11</v>
      </c>
      <c r="F382" t="s">
        <v>12</v>
      </c>
      <c r="G382" t="s">
        <v>13</v>
      </c>
      <c r="H382" t="s">
        <v>13</v>
      </c>
      <c r="I382">
        <v>34</v>
      </c>
      <c r="J382">
        <f t="shared" si="37"/>
        <v>0.93291486029665638</v>
      </c>
      <c r="K382" t="b">
        <f t="shared" si="38"/>
        <v>0</v>
      </c>
      <c r="L382">
        <f t="shared" si="39"/>
        <v>-0.55799282383180893</v>
      </c>
      <c r="M382" t="b">
        <f t="shared" si="40"/>
        <v>0</v>
      </c>
      <c r="N382" s="24">
        <f t="shared" si="41"/>
        <v>1414130.5</v>
      </c>
      <c r="O382" t="str">
        <f t="shared" si="42"/>
        <v>ASALARIADO</v>
      </c>
      <c r="P382">
        <f t="shared" si="43"/>
        <v>34</v>
      </c>
      <c r="Q382"/>
    </row>
    <row r="383" spans="1:17" x14ac:dyDescent="0.25">
      <c r="A383">
        <v>382</v>
      </c>
      <c r="B383" t="s">
        <v>15</v>
      </c>
      <c r="C383" s="23">
        <v>300018</v>
      </c>
      <c r="D383" t="s">
        <v>18</v>
      </c>
      <c r="E383" t="s">
        <v>16</v>
      </c>
      <c r="F383" t="s">
        <v>12</v>
      </c>
      <c r="G383" t="s">
        <v>13</v>
      </c>
      <c r="H383" t="s">
        <v>12</v>
      </c>
      <c r="I383">
        <v>32</v>
      </c>
      <c r="J383">
        <f t="shared" si="37"/>
        <v>-0.44083258492249633</v>
      </c>
      <c r="K383" t="b">
        <f t="shared" si="38"/>
        <v>0</v>
      </c>
      <c r="L383">
        <f t="shared" si="39"/>
        <v>-0.69914348398608395</v>
      </c>
      <c r="M383" t="b">
        <f t="shared" si="40"/>
        <v>0</v>
      </c>
      <c r="N383" s="24">
        <f t="shared" si="41"/>
        <v>300018</v>
      </c>
      <c r="O383" t="str">
        <f t="shared" si="42"/>
        <v>TRABAJADOR INDEPENDIENTE</v>
      </c>
      <c r="P383">
        <f t="shared" si="43"/>
        <v>32</v>
      </c>
      <c r="Q383"/>
    </row>
    <row r="384" spans="1:17" x14ac:dyDescent="0.25">
      <c r="A384">
        <v>383</v>
      </c>
      <c r="B384" t="s">
        <v>9</v>
      </c>
      <c r="C384" s="23">
        <v>695508.19</v>
      </c>
      <c r="D384" t="s">
        <v>10</v>
      </c>
      <c r="E384" t="s">
        <v>16</v>
      </c>
      <c r="F384" t="s">
        <v>12</v>
      </c>
      <c r="G384" t="s">
        <v>13</v>
      </c>
      <c r="H384" t="s">
        <v>13</v>
      </c>
      <c r="I384">
        <v>36</v>
      </c>
      <c r="J384">
        <f t="shared" si="37"/>
        <v>4.6823408634471403E-2</v>
      </c>
      <c r="K384" t="b">
        <f t="shared" si="38"/>
        <v>0</v>
      </c>
      <c r="L384">
        <f t="shared" si="39"/>
        <v>-0.41684216367753391</v>
      </c>
      <c r="M384" t="b">
        <f t="shared" si="40"/>
        <v>0</v>
      </c>
      <c r="N384" s="24">
        <f t="shared" si="41"/>
        <v>695508.19</v>
      </c>
      <c r="O384" t="str">
        <f t="shared" si="42"/>
        <v>ASALARIADO</v>
      </c>
      <c r="P384">
        <f t="shared" si="43"/>
        <v>36</v>
      </c>
      <c r="Q384"/>
    </row>
    <row r="385" spans="1:17" x14ac:dyDescent="0.25">
      <c r="A385">
        <v>384</v>
      </c>
      <c r="B385" t="s">
        <v>9</v>
      </c>
      <c r="C385" s="23">
        <v>343811</v>
      </c>
      <c r="D385" t="s">
        <v>18</v>
      </c>
      <c r="E385" t="s">
        <v>16</v>
      </c>
      <c r="F385" t="s">
        <v>12</v>
      </c>
      <c r="G385" t="s">
        <v>13</v>
      </c>
      <c r="H385" t="s">
        <v>13</v>
      </c>
      <c r="I385">
        <v>64</v>
      </c>
      <c r="J385">
        <f t="shared" si="37"/>
        <v>-0.38683397897517741</v>
      </c>
      <c r="K385" t="b">
        <f t="shared" si="38"/>
        <v>0</v>
      </c>
      <c r="L385">
        <f t="shared" si="39"/>
        <v>1.5592670784823162</v>
      </c>
      <c r="M385" t="b">
        <f t="shared" si="40"/>
        <v>0</v>
      </c>
      <c r="N385" s="24">
        <f t="shared" si="41"/>
        <v>343811</v>
      </c>
      <c r="O385" t="str">
        <f t="shared" si="42"/>
        <v>TRABAJADOR INDEPENDIENTE</v>
      </c>
      <c r="P385">
        <f t="shared" si="43"/>
        <v>64</v>
      </c>
      <c r="Q385"/>
    </row>
    <row r="386" spans="1:17" x14ac:dyDescent="0.25">
      <c r="A386">
        <v>385</v>
      </c>
      <c r="B386" t="s">
        <v>9</v>
      </c>
      <c r="C386" s="23">
        <v>356858</v>
      </c>
      <c r="D386" t="s">
        <v>18</v>
      </c>
      <c r="E386" t="s">
        <v>16</v>
      </c>
      <c r="F386" t="s">
        <v>12</v>
      </c>
      <c r="G386" t="s">
        <v>13</v>
      </c>
      <c r="H386" t="s">
        <v>13</v>
      </c>
      <c r="I386">
        <v>57</v>
      </c>
      <c r="J386">
        <f t="shared" ref="J386:J449" si="44">(C386-$S$4)/STDEV($C$2:$C$5001)</f>
        <v>-0.37074648070388588</v>
      </c>
      <c r="K386" t="b">
        <f t="shared" ref="K386:K449" si="45">ABS(J386)&gt;1.96</f>
        <v>0</v>
      </c>
      <c r="L386">
        <f t="shared" ref="L386:L449" si="46">(I386-$S$5)/_xlfn.STDEV.S($I$2:$I$5001)</f>
        <v>1.0652397679423538</v>
      </c>
      <c r="M386" t="b">
        <f t="shared" ref="M386:M449" si="47">ABS(L386)&gt;1.96</f>
        <v>0</v>
      </c>
      <c r="N386" s="24">
        <f t="shared" ref="N386:N449" si="48">IF(ISBLANK(C386), $S$4, C386)</f>
        <v>356858</v>
      </c>
      <c r="O386" t="str">
        <f t="shared" ref="O386:O449" si="49">IF(D386="", "ASALARIADO", D386)</f>
        <v>TRABAJADOR INDEPENDIENTE</v>
      </c>
      <c r="P386">
        <f t="shared" ref="P386:P449" si="50">IF(ISBLANK(I386), $S$5, I386)</f>
        <v>57</v>
      </c>
      <c r="Q386"/>
    </row>
    <row r="387" spans="1:17" x14ac:dyDescent="0.25">
      <c r="A387">
        <v>386</v>
      </c>
      <c r="B387" t="s">
        <v>15</v>
      </c>
      <c r="C387" s="23">
        <v>1314924.8600000001</v>
      </c>
      <c r="D387" t="s">
        <v>10</v>
      </c>
      <c r="E387" t="s">
        <v>16</v>
      </c>
      <c r="F387" t="s">
        <v>12</v>
      </c>
      <c r="G387" t="s">
        <v>13</v>
      </c>
      <c r="H387" t="s">
        <v>13</v>
      </c>
      <c r="I387">
        <v>37</v>
      </c>
      <c r="J387">
        <f t="shared" si="44"/>
        <v>0.81059014488296988</v>
      </c>
      <c r="K387" t="b">
        <f t="shared" si="45"/>
        <v>0</v>
      </c>
      <c r="L387">
        <f t="shared" si="46"/>
        <v>-0.3462668336003964</v>
      </c>
      <c r="M387" t="b">
        <f t="shared" si="47"/>
        <v>0</v>
      </c>
      <c r="N387" s="24">
        <f t="shared" si="48"/>
        <v>1314924.8600000001</v>
      </c>
      <c r="O387" t="str">
        <f t="shared" si="49"/>
        <v>ASALARIADO</v>
      </c>
      <c r="P387">
        <f t="shared" si="50"/>
        <v>37</v>
      </c>
      <c r="Q387"/>
    </row>
    <row r="388" spans="1:17" x14ac:dyDescent="0.25">
      <c r="A388">
        <v>387</v>
      </c>
      <c r="B388" t="s">
        <v>9</v>
      </c>
      <c r="C388" s="23">
        <v>652872.57999999996</v>
      </c>
      <c r="D388" t="s">
        <v>10</v>
      </c>
      <c r="E388" t="s">
        <v>16</v>
      </c>
      <c r="F388" t="s">
        <v>12</v>
      </c>
      <c r="G388" t="s">
        <v>12</v>
      </c>
      <c r="H388" t="s">
        <v>13</v>
      </c>
      <c r="I388">
        <v>54</v>
      </c>
      <c r="J388">
        <f t="shared" si="44"/>
        <v>-5.7480868948042675E-3</v>
      </c>
      <c r="K388" t="b">
        <f t="shared" si="45"/>
        <v>0</v>
      </c>
      <c r="L388">
        <f t="shared" si="46"/>
        <v>0.85351377771094117</v>
      </c>
      <c r="M388" t="b">
        <f t="shared" si="47"/>
        <v>0</v>
      </c>
      <c r="N388" s="24">
        <f t="shared" si="48"/>
        <v>652872.57999999996</v>
      </c>
      <c r="O388" t="str">
        <f t="shared" si="49"/>
        <v>ASALARIADO</v>
      </c>
      <c r="P388">
        <f t="shared" si="50"/>
        <v>54</v>
      </c>
      <c r="Q388"/>
    </row>
    <row r="389" spans="1:17" x14ac:dyDescent="0.25">
      <c r="A389">
        <v>388</v>
      </c>
      <c r="B389" t="s">
        <v>9</v>
      </c>
      <c r="C389" s="23">
        <v>297045</v>
      </c>
      <c r="D389" t="s">
        <v>17</v>
      </c>
      <c r="E389" t="s">
        <v>16</v>
      </c>
      <c r="F389" t="s">
        <v>12</v>
      </c>
      <c r="G389" t="s">
        <v>13</v>
      </c>
      <c r="H389" t="s">
        <v>13</v>
      </c>
      <c r="I389">
        <v>44</v>
      </c>
      <c r="J389">
        <f t="shared" si="44"/>
        <v>-0.44449841862837125</v>
      </c>
      <c r="K389" t="b">
        <f t="shared" si="45"/>
        <v>0</v>
      </c>
      <c r="L389">
        <f t="shared" si="46"/>
        <v>0.14776047693956615</v>
      </c>
      <c r="M389" t="b">
        <f t="shared" si="47"/>
        <v>0</v>
      </c>
      <c r="N389" s="24">
        <f t="shared" si="48"/>
        <v>297045</v>
      </c>
      <c r="O389" t="str">
        <f t="shared" si="49"/>
        <v>ASEGURADO VOLUNTARIO</v>
      </c>
      <c r="P389">
        <f t="shared" si="50"/>
        <v>44</v>
      </c>
      <c r="Q389"/>
    </row>
    <row r="390" spans="1:17" x14ac:dyDescent="0.25">
      <c r="A390">
        <v>389</v>
      </c>
      <c r="B390" t="s">
        <v>9</v>
      </c>
      <c r="C390" s="23">
        <v>463313.7</v>
      </c>
      <c r="D390" t="s">
        <v>10</v>
      </c>
      <c r="E390" t="s">
        <v>11</v>
      </c>
      <c r="F390" t="s">
        <v>12</v>
      </c>
      <c r="G390" t="s">
        <v>13</v>
      </c>
      <c r="H390" t="s">
        <v>13</v>
      </c>
      <c r="I390">
        <v>36</v>
      </c>
      <c r="J390">
        <f t="shared" si="44"/>
        <v>-0.2394821371981658</v>
      </c>
      <c r="K390" t="b">
        <f t="shared" si="45"/>
        <v>0</v>
      </c>
      <c r="L390">
        <f t="shared" si="46"/>
        <v>-0.41684216367753391</v>
      </c>
      <c r="M390" t="b">
        <f t="shared" si="47"/>
        <v>0</v>
      </c>
      <c r="N390" s="24">
        <f t="shared" si="48"/>
        <v>463313.7</v>
      </c>
      <c r="O390" t="str">
        <f t="shared" si="49"/>
        <v>ASALARIADO</v>
      </c>
      <c r="P390">
        <f t="shared" si="50"/>
        <v>36</v>
      </c>
      <c r="Q390"/>
    </row>
    <row r="391" spans="1:17" x14ac:dyDescent="0.25">
      <c r="A391">
        <v>390</v>
      </c>
      <c r="B391" t="s">
        <v>15</v>
      </c>
      <c r="C391" s="23">
        <v>144000</v>
      </c>
      <c r="D391" t="s">
        <v>10</v>
      </c>
      <c r="E391" t="s">
        <v>16</v>
      </c>
      <c r="F391" t="s">
        <v>12</v>
      </c>
      <c r="G391" t="s">
        <v>13</v>
      </c>
      <c r="H391" t="s">
        <v>13</v>
      </c>
      <c r="I391">
        <v>20</v>
      </c>
      <c r="J391">
        <f t="shared" si="44"/>
        <v>-0.63320932327540214</v>
      </c>
      <c r="K391" t="b">
        <f t="shared" si="45"/>
        <v>0</v>
      </c>
      <c r="L391">
        <f t="shared" si="46"/>
        <v>-1.5460474449117341</v>
      </c>
      <c r="M391" t="b">
        <f t="shared" si="47"/>
        <v>0</v>
      </c>
      <c r="N391" s="24">
        <f t="shared" si="48"/>
        <v>144000</v>
      </c>
      <c r="O391" t="str">
        <f t="shared" si="49"/>
        <v>ASALARIADO</v>
      </c>
      <c r="P391">
        <f t="shared" si="50"/>
        <v>20</v>
      </c>
      <c r="Q391"/>
    </row>
    <row r="392" spans="1:17" x14ac:dyDescent="0.25">
      <c r="A392">
        <v>391</v>
      </c>
      <c r="B392" t="s">
        <v>9</v>
      </c>
      <c r="C392" s="23">
        <v>610513</v>
      </c>
      <c r="D392" t="s">
        <v>18</v>
      </c>
      <c r="E392" t="s">
        <v>16</v>
      </c>
      <c r="F392" t="s">
        <v>12</v>
      </c>
      <c r="G392" t="s">
        <v>13</v>
      </c>
      <c r="H392" t="s">
        <v>12</v>
      </c>
      <c r="I392">
        <v>34</v>
      </c>
      <c r="J392">
        <f t="shared" si="44"/>
        <v>-5.7979225855686815E-2</v>
      </c>
      <c r="K392" t="b">
        <f t="shared" si="45"/>
        <v>0</v>
      </c>
      <c r="L392">
        <f t="shared" si="46"/>
        <v>-0.55799282383180893</v>
      </c>
      <c r="M392" t="b">
        <f t="shared" si="47"/>
        <v>0</v>
      </c>
      <c r="N392" s="24">
        <f t="shared" si="48"/>
        <v>610513</v>
      </c>
      <c r="O392" t="str">
        <f t="shared" si="49"/>
        <v>TRABAJADOR INDEPENDIENTE</v>
      </c>
      <c r="P392">
        <f t="shared" si="50"/>
        <v>34</v>
      </c>
      <c r="Q392"/>
    </row>
    <row r="393" spans="1:17" x14ac:dyDescent="0.25">
      <c r="A393">
        <v>392</v>
      </c>
      <c r="B393" t="s">
        <v>15</v>
      </c>
      <c r="C393" s="23">
        <v>950292</v>
      </c>
      <c r="D393" t="s">
        <v>10</v>
      </c>
      <c r="E393" t="s">
        <v>16</v>
      </c>
      <c r="F393" t="s">
        <v>12</v>
      </c>
      <c r="G393" t="s">
        <v>13</v>
      </c>
      <c r="H393" t="s">
        <v>13</v>
      </c>
      <c r="I393">
        <v>38</v>
      </c>
      <c r="J393">
        <f t="shared" si="44"/>
        <v>0.36098253356189308</v>
      </c>
      <c r="K393" t="b">
        <f t="shared" si="45"/>
        <v>0</v>
      </c>
      <c r="L393">
        <f t="shared" si="46"/>
        <v>-0.27569150352325889</v>
      </c>
      <c r="M393" t="b">
        <f t="shared" si="47"/>
        <v>0</v>
      </c>
      <c r="N393" s="24">
        <f t="shared" si="48"/>
        <v>950292</v>
      </c>
      <c r="O393" t="str">
        <f t="shared" si="49"/>
        <v>ASALARIADO</v>
      </c>
      <c r="P393">
        <f t="shared" si="50"/>
        <v>38</v>
      </c>
      <c r="Q393"/>
    </row>
    <row r="394" spans="1:17" x14ac:dyDescent="0.25">
      <c r="A394">
        <v>393</v>
      </c>
      <c r="B394" t="s">
        <v>9</v>
      </c>
      <c r="C394" s="23">
        <v>798210</v>
      </c>
      <c r="D394" t="s">
        <v>10</v>
      </c>
      <c r="E394" t="s">
        <v>11</v>
      </c>
      <c r="F394" t="s">
        <v>12</v>
      </c>
      <c r="G394" t="s">
        <v>13</v>
      </c>
      <c r="H394" t="s">
        <v>13</v>
      </c>
      <c r="I394">
        <v>39</v>
      </c>
      <c r="J394">
        <f t="shared" si="44"/>
        <v>0.1734590483089952</v>
      </c>
      <c r="K394" t="b">
        <f t="shared" si="45"/>
        <v>0</v>
      </c>
      <c r="L394">
        <f t="shared" si="46"/>
        <v>-0.20511617344612137</v>
      </c>
      <c r="M394" t="b">
        <f t="shared" si="47"/>
        <v>0</v>
      </c>
      <c r="N394" s="24">
        <f t="shared" si="48"/>
        <v>798210</v>
      </c>
      <c r="O394" t="str">
        <f t="shared" si="49"/>
        <v>ASALARIADO</v>
      </c>
      <c r="P394">
        <f t="shared" si="50"/>
        <v>39</v>
      </c>
      <c r="Q394"/>
    </row>
    <row r="395" spans="1:17" x14ac:dyDescent="0.25">
      <c r="A395">
        <v>394</v>
      </c>
      <c r="B395" t="s">
        <v>9</v>
      </c>
      <c r="C395" s="23">
        <v>783125</v>
      </c>
      <c r="D395" t="s">
        <v>10</v>
      </c>
      <c r="E395" t="s">
        <v>16</v>
      </c>
      <c r="F395" t="s">
        <v>12</v>
      </c>
      <c r="G395" t="s">
        <v>13</v>
      </c>
      <c r="H395" t="s">
        <v>12</v>
      </c>
      <c r="I395">
        <v>32</v>
      </c>
      <c r="J395">
        <f t="shared" si="44"/>
        <v>0.15485861055146991</v>
      </c>
      <c r="K395" t="b">
        <f t="shared" si="45"/>
        <v>0</v>
      </c>
      <c r="L395">
        <f t="shared" si="46"/>
        <v>-0.69914348398608395</v>
      </c>
      <c r="M395" t="b">
        <f t="shared" si="47"/>
        <v>0</v>
      </c>
      <c r="N395" s="24">
        <f t="shared" si="48"/>
        <v>783125</v>
      </c>
      <c r="O395" t="str">
        <f t="shared" si="49"/>
        <v>ASALARIADO</v>
      </c>
      <c r="P395">
        <f t="shared" si="50"/>
        <v>32</v>
      </c>
      <c r="Q395"/>
    </row>
    <row r="396" spans="1:17" x14ac:dyDescent="0.25">
      <c r="A396">
        <v>395</v>
      </c>
      <c r="B396" t="s">
        <v>9</v>
      </c>
      <c r="C396" s="23">
        <v>466553.21</v>
      </c>
      <c r="D396" t="s">
        <v>10</v>
      </c>
      <c r="E396" t="s">
        <v>16</v>
      </c>
      <c r="F396" t="s">
        <v>12</v>
      </c>
      <c r="G396" t="s">
        <v>13</v>
      </c>
      <c r="H396" t="s">
        <v>13</v>
      </c>
      <c r="I396">
        <v>36</v>
      </c>
      <c r="J396">
        <f t="shared" si="44"/>
        <v>-0.23548768548322505</v>
      </c>
      <c r="K396" t="b">
        <f t="shared" si="45"/>
        <v>0</v>
      </c>
      <c r="L396">
        <f t="shared" si="46"/>
        <v>-0.41684216367753391</v>
      </c>
      <c r="M396" t="b">
        <f t="shared" si="47"/>
        <v>0</v>
      </c>
      <c r="N396" s="24">
        <f t="shared" si="48"/>
        <v>466553.21</v>
      </c>
      <c r="O396" t="str">
        <f t="shared" si="49"/>
        <v>ASALARIADO</v>
      </c>
      <c r="P396">
        <f t="shared" si="50"/>
        <v>36</v>
      </c>
      <c r="Q396"/>
    </row>
    <row r="397" spans="1:17" x14ac:dyDescent="0.25">
      <c r="A397">
        <v>396</v>
      </c>
      <c r="B397" t="s">
        <v>9</v>
      </c>
      <c r="C397" s="23">
        <v>14290</v>
      </c>
      <c r="D397" t="s">
        <v>10</v>
      </c>
      <c r="E397" t="s">
        <v>16</v>
      </c>
      <c r="F397" t="s">
        <v>12</v>
      </c>
      <c r="G397" t="s">
        <v>13</v>
      </c>
      <c r="H397" t="s">
        <v>13</v>
      </c>
      <c r="I397">
        <v>57</v>
      </c>
      <c r="J397">
        <f t="shared" si="44"/>
        <v>-0.79314719410925083</v>
      </c>
      <c r="K397" t="b">
        <f t="shared" si="45"/>
        <v>0</v>
      </c>
      <c r="L397">
        <f t="shared" si="46"/>
        <v>1.0652397679423538</v>
      </c>
      <c r="M397" t="b">
        <f t="shared" si="47"/>
        <v>0</v>
      </c>
      <c r="N397" s="24">
        <f t="shared" si="48"/>
        <v>14290</v>
      </c>
      <c r="O397" t="str">
        <f t="shared" si="49"/>
        <v>ASALARIADO</v>
      </c>
      <c r="P397">
        <f t="shared" si="50"/>
        <v>57</v>
      </c>
      <c r="Q397"/>
    </row>
    <row r="398" spans="1:17" x14ac:dyDescent="0.25">
      <c r="A398">
        <v>397</v>
      </c>
      <c r="B398" t="s">
        <v>9</v>
      </c>
      <c r="C398" s="23">
        <v>289448</v>
      </c>
      <c r="D398" t="s">
        <v>18</v>
      </c>
      <c r="E398" t="s">
        <v>16</v>
      </c>
      <c r="F398" t="s">
        <v>12</v>
      </c>
      <c r="G398" t="s">
        <v>13</v>
      </c>
      <c r="H398" t="s">
        <v>13</v>
      </c>
      <c r="I398">
        <v>52</v>
      </c>
      <c r="J398">
        <f t="shared" si="44"/>
        <v>-0.45386583829319854</v>
      </c>
      <c r="K398" t="b">
        <f t="shared" si="45"/>
        <v>0</v>
      </c>
      <c r="L398">
        <f t="shared" si="46"/>
        <v>0.71236311755666615</v>
      </c>
      <c r="M398" t="b">
        <f t="shared" si="47"/>
        <v>0</v>
      </c>
      <c r="N398" s="24">
        <f t="shared" si="48"/>
        <v>289448</v>
      </c>
      <c r="O398" t="str">
        <f t="shared" si="49"/>
        <v>TRABAJADOR INDEPENDIENTE</v>
      </c>
      <c r="P398">
        <f t="shared" si="50"/>
        <v>52</v>
      </c>
      <c r="Q398"/>
    </row>
    <row r="399" spans="1:17" x14ac:dyDescent="0.25">
      <c r="A399">
        <v>398</v>
      </c>
      <c r="B399" t="s">
        <v>9</v>
      </c>
      <c r="C399" s="23">
        <v>323432.7</v>
      </c>
      <c r="D399" t="s">
        <v>10</v>
      </c>
      <c r="E399" t="s">
        <v>16</v>
      </c>
      <c r="F399" t="s">
        <v>12</v>
      </c>
      <c r="G399" t="s">
        <v>12</v>
      </c>
      <c r="H399" t="s">
        <v>13</v>
      </c>
      <c r="I399">
        <v>50</v>
      </c>
      <c r="J399">
        <f t="shared" si="44"/>
        <v>-0.41196127766620677</v>
      </c>
      <c r="K399" t="b">
        <f t="shared" si="45"/>
        <v>0</v>
      </c>
      <c r="L399">
        <f t="shared" si="46"/>
        <v>0.57121245740239113</v>
      </c>
      <c r="M399" t="b">
        <f t="shared" si="47"/>
        <v>0</v>
      </c>
      <c r="N399" s="24">
        <f t="shared" si="48"/>
        <v>323432.7</v>
      </c>
      <c r="O399" t="str">
        <f t="shared" si="49"/>
        <v>ASALARIADO</v>
      </c>
      <c r="P399">
        <f t="shared" si="50"/>
        <v>50</v>
      </c>
      <c r="Q399"/>
    </row>
    <row r="400" spans="1:17" x14ac:dyDescent="0.25">
      <c r="A400">
        <v>399</v>
      </c>
      <c r="B400" t="s">
        <v>15</v>
      </c>
      <c r="C400" s="23">
        <v>577151</v>
      </c>
      <c r="D400" t="s">
        <v>10</v>
      </c>
      <c r="E400" t="s">
        <v>11</v>
      </c>
      <c r="F400" t="s">
        <v>12</v>
      </c>
      <c r="G400" t="s">
        <v>13</v>
      </c>
      <c r="H400" t="s">
        <v>13</v>
      </c>
      <c r="I400">
        <v>34</v>
      </c>
      <c r="J400">
        <f t="shared" si="44"/>
        <v>-9.9115971262817043E-2</v>
      </c>
      <c r="K400" t="b">
        <f t="shared" si="45"/>
        <v>0</v>
      </c>
      <c r="L400">
        <f t="shared" si="46"/>
        <v>-0.55799282383180893</v>
      </c>
      <c r="M400" t="b">
        <f t="shared" si="47"/>
        <v>0</v>
      </c>
      <c r="N400" s="24">
        <f t="shared" si="48"/>
        <v>577151</v>
      </c>
      <c r="O400" t="str">
        <f t="shared" si="49"/>
        <v>ASALARIADO</v>
      </c>
      <c r="P400">
        <f t="shared" si="50"/>
        <v>34</v>
      </c>
      <c r="Q400"/>
    </row>
    <row r="401" spans="1:17" x14ac:dyDescent="0.25">
      <c r="A401">
        <v>400</v>
      </c>
      <c r="B401" t="s">
        <v>9</v>
      </c>
      <c r="C401" s="23">
        <v>622335.6</v>
      </c>
      <c r="D401" t="s">
        <v>10</v>
      </c>
      <c r="E401" t="s">
        <v>16</v>
      </c>
      <c r="F401" t="s">
        <v>12</v>
      </c>
      <c r="G401" t="s">
        <v>13</v>
      </c>
      <c r="H401" t="s">
        <v>13</v>
      </c>
      <c r="I401">
        <v>50</v>
      </c>
      <c r="J401">
        <f t="shared" si="44"/>
        <v>-4.3401464143249406E-2</v>
      </c>
      <c r="K401" t="b">
        <f t="shared" si="45"/>
        <v>0</v>
      </c>
      <c r="L401">
        <f t="shared" si="46"/>
        <v>0.57121245740239113</v>
      </c>
      <c r="M401" t="b">
        <f t="shared" si="47"/>
        <v>0</v>
      </c>
      <c r="N401" s="24">
        <f t="shared" si="48"/>
        <v>622335.6</v>
      </c>
      <c r="O401" t="str">
        <f t="shared" si="49"/>
        <v>ASALARIADO</v>
      </c>
      <c r="P401">
        <f t="shared" si="50"/>
        <v>50</v>
      </c>
      <c r="Q401"/>
    </row>
    <row r="402" spans="1:17" x14ac:dyDescent="0.25">
      <c r="A402">
        <v>401</v>
      </c>
      <c r="B402" t="s">
        <v>15</v>
      </c>
      <c r="C402" s="23">
        <v>205048</v>
      </c>
      <c r="D402" t="s">
        <v>10</v>
      </c>
      <c r="E402" t="s">
        <v>16</v>
      </c>
      <c r="F402" t="s">
        <v>12</v>
      </c>
      <c r="G402" t="s">
        <v>12</v>
      </c>
      <c r="H402" t="s">
        <v>13</v>
      </c>
      <c r="I402">
        <v>36</v>
      </c>
      <c r="J402">
        <f t="shared" si="44"/>
        <v>-0.55793457854743356</v>
      </c>
      <c r="K402" t="b">
        <f t="shared" si="45"/>
        <v>0</v>
      </c>
      <c r="L402">
        <f t="shared" si="46"/>
        <v>-0.41684216367753391</v>
      </c>
      <c r="M402" t="b">
        <f t="shared" si="47"/>
        <v>0</v>
      </c>
      <c r="N402" s="24">
        <f t="shared" si="48"/>
        <v>205048</v>
      </c>
      <c r="O402" t="str">
        <f t="shared" si="49"/>
        <v>ASALARIADO</v>
      </c>
      <c r="P402">
        <f t="shared" si="50"/>
        <v>36</v>
      </c>
      <c r="Q402"/>
    </row>
    <row r="403" spans="1:17" x14ac:dyDescent="0.25">
      <c r="A403">
        <v>402</v>
      </c>
      <c r="B403" t="s">
        <v>9</v>
      </c>
      <c r="C403" s="23">
        <v>278030.99</v>
      </c>
      <c r="D403" t="s">
        <v>19</v>
      </c>
      <c r="E403" t="s">
        <v>16</v>
      </c>
      <c r="F403" t="s">
        <v>12</v>
      </c>
      <c r="G403" t="s">
        <v>13</v>
      </c>
      <c r="H403" t="s">
        <v>13</v>
      </c>
      <c r="I403">
        <v>52</v>
      </c>
      <c r="J403">
        <f t="shared" si="44"/>
        <v>-0.46794349052270096</v>
      </c>
      <c r="K403" t="b">
        <f t="shared" si="45"/>
        <v>0</v>
      </c>
      <c r="L403">
        <f t="shared" si="46"/>
        <v>0.71236311755666615</v>
      </c>
      <c r="M403" t="b">
        <f t="shared" si="47"/>
        <v>0</v>
      </c>
      <c r="N403" s="24">
        <f t="shared" si="48"/>
        <v>278030.99</v>
      </c>
      <c r="O403" t="str">
        <f t="shared" si="49"/>
        <v>CONVENIOS ESPECIALES DE TRABAJADORES INDEPENDIENTES</v>
      </c>
      <c r="P403">
        <f t="shared" si="50"/>
        <v>52</v>
      </c>
      <c r="Q403"/>
    </row>
    <row r="404" spans="1:17" x14ac:dyDescent="0.25">
      <c r="A404">
        <v>403</v>
      </c>
      <c r="B404" t="s">
        <v>9</v>
      </c>
      <c r="C404" s="23">
        <v>425699.65</v>
      </c>
      <c r="D404" t="s">
        <v>10</v>
      </c>
      <c r="E404" t="s">
        <v>16</v>
      </c>
      <c r="F404" t="s">
        <v>12</v>
      </c>
      <c r="G404" t="s">
        <v>13</v>
      </c>
      <c r="H404" t="s">
        <v>13</v>
      </c>
      <c r="I404">
        <v>42</v>
      </c>
      <c r="J404">
        <f t="shared" si="44"/>
        <v>-0.28586183861238157</v>
      </c>
      <c r="K404" t="b">
        <f t="shared" si="45"/>
        <v>0</v>
      </c>
      <c r="L404">
        <f t="shared" si="46"/>
        <v>6.6098167852911317E-3</v>
      </c>
      <c r="M404" t="b">
        <f t="shared" si="47"/>
        <v>0</v>
      </c>
      <c r="N404" s="24">
        <f t="shared" si="48"/>
        <v>425699.65</v>
      </c>
      <c r="O404" t="str">
        <f t="shared" si="49"/>
        <v>ASALARIADO</v>
      </c>
      <c r="P404">
        <f t="shared" si="50"/>
        <v>42</v>
      </c>
      <c r="Q404"/>
    </row>
    <row r="405" spans="1:17" x14ac:dyDescent="0.25">
      <c r="A405">
        <v>404</v>
      </c>
      <c r="B405" t="s">
        <v>9</v>
      </c>
      <c r="C405" s="23">
        <v>74118.77</v>
      </c>
      <c r="D405" t="s">
        <v>10</v>
      </c>
      <c r="E405" t="s">
        <v>11</v>
      </c>
      <c r="F405" t="s">
        <v>12</v>
      </c>
      <c r="G405" t="s">
        <v>13</v>
      </c>
      <c r="H405" t="s">
        <v>13</v>
      </c>
      <c r="I405">
        <v>22</v>
      </c>
      <c r="J405">
        <f t="shared" si="44"/>
        <v>-0.71937581111327487</v>
      </c>
      <c r="K405" t="b">
        <f t="shared" si="45"/>
        <v>0</v>
      </c>
      <c r="L405">
        <f t="shared" si="46"/>
        <v>-1.4048967847574589</v>
      </c>
      <c r="M405" t="b">
        <f t="shared" si="47"/>
        <v>0</v>
      </c>
      <c r="N405" s="24">
        <f t="shared" si="48"/>
        <v>74118.77</v>
      </c>
      <c r="O405" t="str">
        <f t="shared" si="49"/>
        <v>ASALARIADO</v>
      </c>
      <c r="P405">
        <f t="shared" si="50"/>
        <v>22</v>
      </c>
      <c r="Q405"/>
    </row>
    <row r="406" spans="1:17" x14ac:dyDescent="0.25">
      <c r="A406">
        <v>405</v>
      </c>
      <c r="B406" t="s">
        <v>9</v>
      </c>
      <c r="C406" s="23">
        <v>1063180</v>
      </c>
      <c r="D406" t="s">
        <v>10</v>
      </c>
      <c r="E406" t="s">
        <v>16</v>
      </c>
      <c r="F406" t="s">
        <v>12</v>
      </c>
      <c r="G406" t="s">
        <v>13</v>
      </c>
      <c r="H406" t="s">
        <v>13</v>
      </c>
      <c r="I406">
        <v>55</v>
      </c>
      <c r="J406">
        <f t="shared" si="44"/>
        <v>0.50017817277777088</v>
      </c>
      <c r="K406" t="b">
        <f t="shared" si="45"/>
        <v>0</v>
      </c>
      <c r="L406">
        <f t="shared" si="46"/>
        <v>0.92408910778807873</v>
      </c>
      <c r="M406" t="b">
        <f t="shared" si="47"/>
        <v>0</v>
      </c>
      <c r="N406" s="24">
        <f t="shared" si="48"/>
        <v>1063180</v>
      </c>
      <c r="O406" t="str">
        <f t="shared" si="49"/>
        <v>ASALARIADO</v>
      </c>
      <c r="P406">
        <f t="shared" si="50"/>
        <v>55</v>
      </c>
      <c r="Q406"/>
    </row>
    <row r="407" spans="1:17" x14ac:dyDescent="0.25">
      <c r="A407">
        <v>406</v>
      </c>
      <c r="B407" t="s">
        <v>9</v>
      </c>
      <c r="C407" s="23">
        <v>614527</v>
      </c>
      <c r="D407" t="s">
        <v>10</v>
      </c>
      <c r="E407" t="s">
        <v>16</v>
      </c>
      <c r="F407" t="s">
        <v>12</v>
      </c>
      <c r="G407" t="s">
        <v>13</v>
      </c>
      <c r="H407" t="s">
        <v>13</v>
      </c>
      <c r="I407">
        <v>38</v>
      </c>
      <c r="J407">
        <f t="shared" si="44"/>
        <v>-5.3029795483879948E-2</v>
      </c>
      <c r="K407" t="b">
        <f t="shared" si="45"/>
        <v>0</v>
      </c>
      <c r="L407">
        <f t="shared" si="46"/>
        <v>-0.27569150352325889</v>
      </c>
      <c r="M407" t="b">
        <f t="shared" si="47"/>
        <v>0</v>
      </c>
      <c r="N407" s="24">
        <f t="shared" si="48"/>
        <v>614527</v>
      </c>
      <c r="O407" t="str">
        <f t="shared" si="49"/>
        <v>ASALARIADO</v>
      </c>
      <c r="P407">
        <f t="shared" si="50"/>
        <v>38</v>
      </c>
      <c r="Q407"/>
    </row>
    <row r="408" spans="1:17" x14ac:dyDescent="0.25">
      <c r="A408">
        <v>407</v>
      </c>
      <c r="B408" t="s">
        <v>9</v>
      </c>
      <c r="C408" s="23">
        <v>278030</v>
      </c>
      <c r="D408" t="s">
        <v>19</v>
      </c>
      <c r="E408" t="s">
        <v>16</v>
      </c>
      <c r="F408" t="s">
        <v>12</v>
      </c>
      <c r="G408" t="s">
        <v>13</v>
      </c>
      <c r="H408" t="s">
        <v>13</v>
      </c>
      <c r="I408">
        <v>42</v>
      </c>
      <c r="J408">
        <f t="shared" si="44"/>
        <v>-0.46794471123422759</v>
      </c>
      <c r="K408" t="b">
        <f t="shared" si="45"/>
        <v>0</v>
      </c>
      <c r="L408">
        <f t="shared" si="46"/>
        <v>6.6098167852911317E-3</v>
      </c>
      <c r="M408" t="b">
        <f t="shared" si="47"/>
        <v>0</v>
      </c>
      <c r="N408" s="24">
        <f t="shared" si="48"/>
        <v>278030</v>
      </c>
      <c r="O408" t="str">
        <f t="shared" si="49"/>
        <v>CONVENIOS ESPECIALES DE TRABAJADORES INDEPENDIENTES</v>
      </c>
      <c r="P408">
        <f t="shared" si="50"/>
        <v>42</v>
      </c>
      <c r="Q408"/>
    </row>
    <row r="409" spans="1:17" x14ac:dyDescent="0.25">
      <c r="A409">
        <v>408</v>
      </c>
      <c r="B409" t="s">
        <v>15</v>
      </c>
      <c r="C409" s="23">
        <v>398320</v>
      </c>
      <c r="D409" t="s">
        <v>10</v>
      </c>
      <c r="E409" t="s">
        <v>11</v>
      </c>
      <c r="F409" t="s">
        <v>12</v>
      </c>
      <c r="G409" t="s">
        <v>13</v>
      </c>
      <c r="H409" t="s">
        <v>12</v>
      </c>
      <c r="I409">
        <v>62</v>
      </c>
      <c r="J409">
        <f t="shared" si="44"/>
        <v>-0.31962209553301985</v>
      </c>
      <c r="K409" t="b">
        <f t="shared" si="45"/>
        <v>0</v>
      </c>
      <c r="L409">
        <f t="shared" si="46"/>
        <v>1.4181164183280413</v>
      </c>
      <c r="M409" t="b">
        <f t="shared" si="47"/>
        <v>0</v>
      </c>
      <c r="N409" s="24">
        <f t="shared" si="48"/>
        <v>398320</v>
      </c>
      <c r="O409" t="str">
        <f t="shared" si="49"/>
        <v>ASALARIADO</v>
      </c>
      <c r="P409">
        <f t="shared" si="50"/>
        <v>62</v>
      </c>
      <c r="Q409"/>
    </row>
    <row r="410" spans="1:17" x14ac:dyDescent="0.25">
      <c r="A410">
        <v>409</v>
      </c>
      <c r="B410" t="s">
        <v>9</v>
      </c>
      <c r="C410" s="23">
        <v>302188</v>
      </c>
      <c r="D410" t="s">
        <v>17</v>
      </c>
      <c r="E410" t="s">
        <v>16</v>
      </c>
      <c r="F410" t="s">
        <v>12</v>
      </c>
      <c r="G410" t="s">
        <v>13</v>
      </c>
      <c r="H410" t="s">
        <v>13</v>
      </c>
      <c r="I410">
        <v>36</v>
      </c>
      <c r="J410">
        <f t="shared" si="44"/>
        <v>-0.43815688389937202</v>
      </c>
      <c r="K410" t="b">
        <f t="shared" si="45"/>
        <v>0</v>
      </c>
      <c r="L410">
        <f t="shared" si="46"/>
        <v>-0.41684216367753391</v>
      </c>
      <c r="M410" t="b">
        <f t="shared" si="47"/>
        <v>0</v>
      </c>
      <c r="N410" s="24">
        <f t="shared" si="48"/>
        <v>302188</v>
      </c>
      <c r="O410" t="str">
        <f t="shared" si="49"/>
        <v>ASEGURADO VOLUNTARIO</v>
      </c>
      <c r="P410">
        <f t="shared" si="50"/>
        <v>36</v>
      </c>
      <c r="Q410"/>
    </row>
    <row r="411" spans="1:17" x14ac:dyDescent="0.25">
      <c r="A411">
        <v>410</v>
      </c>
      <c r="B411" t="s">
        <v>9</v>
      </c>
      <c r="C411" s="23">
        <v>500000</v>
      </c>
      <c r="D411" t="s">
        <v>10</v>
      </c>
      <c r="E411" t="s">
        <v>16</v>
      </c>
      <c r="F411" t="s">
        <v>12</v>
      </c>
      <c r="G411" t="s">
        <v>13</v>
      </c>
      <c r="H411" t="s">
        <v>13</v>
      </c>
      <c r="I411">
        <v>22</v>
      </c>
      <c r="J411">
        <f t="shared" si="44"/>
        <v>-0.19424639044948164</v>
      </c>
      <c r="K411" t="b">
        <f t="shared" si="45"/>
        <v>0</v>
      </c>
      <c r="L411">
        <f t="shared" si="46"/>
        <v>-1.4048967847574589</v>
      </c>
      <c r="M411" t="b">
        <f t="shared" si="47"/>
        <v>0</v>
      </c>
      <c r="N411" s="24">
        <f t="shared" si="48"/>
        <v>500000</v>
      </c>
      <c r="O411" t="str">
        <f t="shared" si="49"/>
        <v>ASALARIADO</v>
      </c>
      <c r="P411">
        <f t="shared" si="50"/>
        <v>22</v>
      </c>
      <c r="Q411"/>
    </row>
    <row r="412" spans="1:17" x14ac:dyDescent="0.25">
      <c r="A412">
        <v>411</v>
      </c>
      <c r="B412" t="s">
        <v>15</v>
      </c>
      <c r="C412" s="23">
        <v>594092</v>
      </c>
      <c r="D412" t="s">
        <v>18</v>
      </c>
      <c r="E412" t="s">
        <v>16</v>
      </c>
      <c r="F412" t="s">
        <v>12</v>
      </c>
      <c r="G412" t="s">
        <v>13</v>
      </c>
      <c r="H412" t="s">
        <v>13</v>
      </c>
      <c r="I412">
        <v>55</v>
      </c>
      <c r="J412">
        <f t="shared" si="44"/>
        <v>-7.8227007653255465E-2</v>
      </c>
      <c r="K412" t="b">
        <f t="shared" si="45"/>
        <v>0</v>
      </c>
      <c r="L412">
        <f t="shared" si="46"/>
        <v>0.92408910778807873</v>
      </c>
      <c r="M412" t="b">
        <f t="shared" si="47"/>
        <v>0</v>
      </c>
      <c r="N412" s="24">
        <f t="shared" si="48"/>
        <v>594092</v>
      </c>
      <c r="O412" t="str">
        <f t="shared" si="49"/>
        <v>TRABAJADOR INDEPENDIENTE</v>
      </c>
      <c r="P412">
        <f t="shared" si="50"/>
        <v>55</v>
      </c>
      <c r="Q412"/>
    </row>
    <row r="413" spans="1:17" x14ac:dyDescent="0.25">
      <c r="A413">
        <v>412</v>
      </c>
      <c r="B413" t="s">
        <v>9</v>
      </c>
      <c r="C413" s="23">
        <v>639148</v>
      </c>
      <c r="D413" t="s">
        <v>18</v>
      </c>
      <c r="E413" t="s">
        <v>16</v>
      </c>
      <c r="F413" t="s">
        <v>12</v>
      </c>
      <c r="G413" t="s">
        <v>12</v>
      </c>
      <c r="H413" t="s">
        <v>12</v>
      </c>
      <c r="I413">
        <v>49</v>
      </c>
      <c r="J413">
        <f t="shared" si="44"/>
        <v>-2.267106972796144E-2</v>
      </c>
      <c r="K413" t="b">
        <f t="shared" si="45"/>
        <v>0</v>
      </c>
      <c r="L413">
        <f t="shared" si="46"/>
        <v>0.50063712732525367</v>
      </c>
      <c r="M413" t="b">
        <f t="shared" si="47"/>
        <v>0</v>
      </c>
      <c r="N413" s="24">
        <f t="shared" si="48"/>
        <v>639148</v>
      </c>
      <c r="O413" t="str">
        <f t="shared" si="49"/>
        <v>TRABAJADOR INDEPENDIENTE</v>
      </c>
      <c r="P413">
        <f t="shared" si="50"/>
        <v>49</v>
      </c>
      <c r="Q413"/>
    </row>
    <row r="414" spans="1:17" x14ac:dyDescent="0.25">
      <c r="A414">
        <v>413</v>
      </c>
      <c r="B414" t="s">
        <v>9</v>
      </c>
      <c r="C414" s="23">
        <v>415861</v>
      </c>
      <c r="D414" t="s">
        <v>18</v>
      </c>
      <c r="E414" t="s">
        <v>16</v>
      </c>
      <c r="F414" t="s">
        <v>12</v>
      </c>
      <c r="G414" t="s">
        <v>12</v>
      </c>
      <c r="H414" t="s">
        <v>12</v>
      </c>
      <c r="I414">
        <v>45</v>
      </c>
      <c r="J414">
        <f t="shared" si="44"/>
        <v>-0.29799330675577412</v>
      </c>
      <c r="K414" t="b">
        <f t="shared" si="45"/>
        <v>0</v>
      </c>
      <c r="L414">
        <f t="shared" si="46"/>
        <v>0.21833580701670366</v>
      </c>
      <c r="M414" t="b">
        <f t="shared" si="47"/>
        <v>0</v>
      </c>
      <c r="N414" s="24">
        <f t="shared" si="48"/>
        <v>415861</v>
      </c>
      <c r="O414" t="str">
        <f t="shared" si="49"/>
        <v>TRABAJADOR INDEPENDIENTE</v>
      </c>
      <c r="P414">
        <f t="shared" si="50"/>
        <v>45</v>
      </c>
      <c r="Q414"/>
    </row>
    <row r="415" spans="1:17" x14ac:dyDescent="0.25">
      <c r="A415">
        <v>414</v>
      </c>
      <c r="B415" t="s">
        <v>9</v>
      </c>
      <c r="C415" s="23">
        <v>854328.45</v>
      </c>
      <c r="D415" t="s">
        <v>10</v>
      </c>
      <c r="E415" t="s">
        <v>11</v>
      </c>
      <c r="F415" t="s">
        <v>12</v>
      </c>
      <c r="G415" t="s">
        <v>13</v>
      </c>
      <c r="H415" t="s">
        <v>13</v>
      </c>
      <c r="I415">
        <v>50</v>
      </c>
      <c r="J415">
        <f t="shared" si="44"/>
        <v>0.24265545111136813</v>
      </c>
      <c r="K415" t="b">
        <f t="shared" si="45"/>
        <v>0</v>
      </c>
      <c r="L415">
        <f t="shared" si="46"/>
        <v>0.57121245740239113</v>
      </c>
      <c r="M415" t="b">
        <f t="shared" si="47"/>
        <v>0</v>
      </c>
      <c r="N415" s="24">
        <f t="shared" si="48"/>
        <v>854328.45</v>
      </c>
      <c r="O415" t="str">
        <f t="shared" si="49"/>
        <v>ASALARIADO</v>
      </c>
      <c r="P415">
        <f t="shared" si="50"/>
        <v>50</v>
      </c>
      <c r="Q415"/>
    </row>
    <row r="416" spans="1:17" x14ac:dyDescent="0.25">
      <c r="A416">
        <v>415</v>
      </c>
      <c r="B416" t="s">
        <v>9</v>
      </c>
      <c r="C416" s="23">
        <v>293000</v>
      </c>
      <c r="D416" t="s">
        <v>10</v>
      </c>
      <c r="E416" t="s">
        <v>16</v>
      </c>
      <c r="F416" t="s">
        <v>12</v>
      </c>
      <c r="G416" t="s">
        <v>13</v>
      </c>
      <c r="H416" t="s">
        <v>13</v>
      </c>
      <c r="I416">
        <v>38</v>
      </c>
      <c r="J416">
        <f t="shared" si="44"/>
        <v>-0.44948607330050844</v>
      </c>
      <c r="K416" t="b">
        <f t="shared" si="45"/>
        <v>0</v>
      </c>
      <c r="L416">
        <f t="shared" si="46"/>
        <v>-0.27569150352325889</v>
      </c>
      <c r="M416" t="b">
        <f t="shared" si="47"/>
        <v>0</v>
      </c>
      <c r="N416" s="24">
        <f t="shared" si="48"/>
        <v>293000</v>
      </c>
      <c r="O416" t="str">
        <f t="shared" si="49"/>
        <v>ASALARIADO</v>
      </c>
      <c r="P416">
        <f t="shared" si="50"/>
        <v>38</v>
      </c>
      <c r="Q416"/>
    </row>
    <row r="417" spans="1:17" x14ac:dyDescent="0.25">
      <c r="A417">
        <v>416</v>
      </c>
      <c r="B417" t="s">
        <v>9</v>
      </c>
      <c r="C417" s="23">
        <v>213192</v>
      </c>
      <c r="D417" t="s">
        <v>10</v>
      </c>
      <c r="E417" t="s">
        <v>16</v>
      </c>
      <c r="F417" t="s">
        <v>12</v>
      </c>
      <c r="G417" t="s">
        <v>13</v>
      </c>
      <c r="H417" t="s">
        <v>13</v>
      </c>
      <c r="I417">
        <v>30</v>
      </c>
      <c r="J417">
        <f t="shared" si="44"/>
        <v>-0.54789268493806764</v>
      </c>
      <c r="K417" t="b">
        <f t="shared" si="45"/>
        <v>0</v>
      </c>
      <c r="L417">
        <f t="shared" si="46"/>
        <v>-0.84029414414035897</v>
      </c>
      <c r="M417" t="b">
        <f t="shared" si="47"/>
        <v>0</v>
      </c>
      <c r="N417" s="24">
        <f t="shared" si="48"/>
        <v>213192</v>
      </c>
      <c r="O417" t="str">
        <f t="shared" si="49"/>
        <v>ASALARIADO</v>
      </c>
      <c r="P417">
        <f t="shared" si="50"/>
        <v>30</v>
      </c>
      <c r="Q417"/>
    </row>
    <row r="418" spans="1:17" x14ac:dyDescent="0.25">
      <c r="A418">
        <v>417</v>
      </c>
      <c r="B418" t="s">
        <v>15</v>
      </c>
      <c r="C418" s="23">
        <v>5063660</v>
      </c>
      <c r="D418" t="s">
        <v>10</v>
      </c>
      <c r="E418" t="s">
        <v>11</v>
      </c>
      <c r="F418" t="s">
        <v>12</v>
      </c>
      <c r="G418" t="s">
        <v>13</v>
      </c>
      <c r="H418" t="s">
        <v>12</v>
      </c>
      <c r="I418">
        <v>40</v>
      </c>
      <c r="J418">
        <f t="shared" si="44"/>
        <v>5.4329378174728227</v>
      </c>
      <c r="K418" t="b">
        <f t="shared" si="45"/>
        <v>1</v>
      </c>
      <c r="L418">
        <f t="shared" si="46"/>
        <v>-0.13454084336898386</v>
      </c>
      <c r="M418" t="b">
        <f t="shared" si="47"/>
        <v>0</v>
      </c>
      <c r="N418" s="24">
        <f t="shared" si="48"/>
        <v>5063660</v>
      </c>
      <c r="O418" t="str">
        <f t="shared" si="49"/>
        <v>ASALARIADO</v>
      </c>
      <c r="P418">
        <f t="shared" si="50"/>
        <v>40</v>
      </c>
      <c r="Q418"/>
    </row>
    <row r="419" spans="1:17" x14ac:dyDescent="0.25">
      <c r="A419">
        <v>418</v>
      </c>
      <c r="B419" t="s">
        <v>15</v>
      </c>
      <c r="C419" s="23">
        <v>736280</v>
      </c>
      <c r="D419" t="s">
        <v>10</v>
      </c>
      <c r="E419" t="s">
        <v>16</v>
      </c>
      <c r="F419" t="s">
        <v>12</v>
      </c>
      <c r="G419" t="s">
        <v>13</v>
      </c>
      <c r="H419" t="s">
        <v>13</v>
      </c>
      <c r="I419">
        <v>33</v>
      </c>
      <c r="J419">
        <f t="shared" si="44"/>
        <v>9.7096760584530997E-2</v>
      </c>
      <c r="K419" t="b">
        <f t="shared" si="45"/>
        <v>0</v>
      </c>
      <c r="L419">
        <f t="shared" si="46"/>
        <v>-0.62856815390894638</v>
      </c>
      <c r="M419" t="b">
        <f t="shared" si="47"/>
        <v>0</v>
      </c>
      <c r="N419" s="24">
        <f t="shared" si="48"/>
        <v>736280</v>
      </c>
      <c r="O419" t="str">
        <f t="shared" si="49"/>
        <v>ASALARIADO</v>
      </c>
      <c r="P419">
        <f t="shared" si="50"/>
        <v>33</v>
      </c>
      <c r="Q419"/>
    </row>
    <row r="420" spans="1:17" x14ac:dyDescent="0.25">
      <c r="A420">
        <v>419</v>
      </c>
      <c r="B420" t="s">
        <v>9</v>
      </c>
      <c r="C420" s="23">
        <v>200000</v>
      </c>
      <c r="D420" t="s">
        <v>10</v>
      </c>
      <c r="E420" t="s">
        <v>16</v>
      </c>
      <c r="F420" t="s">
        <v>12</v>
      </c>
      <c r="G420" t="s">
        <v>13</v>
      </c>
      <c r="H420" t="s">
        <v>13</v>
      </c>
      <c r="I420">
        <v>46</v>
      </c>
      <c r="J420">
        <f t="shared" si="44"/>
        <v>-0.56415897429154949</v>
      </c>
      <c r="K420" t="b">
        <f t="shared" si="45"/>
        <v>0</v>
      </c>
      <c r="L420">
        <f t="shared" si="46"/>
        <v>0.28891113709384114</v>
      </c>
      <c r="M420" t="b">
        <f t="shared" si="47"/>
        <v>0</v>
      </c>
      <c r="N420" s="24">
        <f t="shared" si="48"/>
        <v>200000</v>
      </c>
      <c r="O420" t="str">
        <f t="shared" si="49"/>
        <v>ASALARIADO</v>
      </c>
      <c r="P420">
        <f t="shared" si="50"/>
        <v>46</v>
      </c>
      <c r="Q420"/>
    </row>
    <row r="421" spans="1:17" x14ac:dyDescent="0.25">
      <c r="A421">
        <v>420</v>
      </c>
      <c r="B421" t="s">
        <v>9</v>
      </c>
      <c r="C421" s="23">
        <v>92670</v>
      </c>
      <c r="D421" t="s">
        <v>10</v>
      </c>
      <c r="E421" t="s">
        <v>16</v>
      </c>
      <c r="F421" t="s">
        <v>12</v>
      </c>
      <c r="G421" t="s">
        <v>13</v>
      </c>
      <c r="H421" t="s">
        <v>13</v>
      </c>
      <c r="I421">
        <v>22</v>
      </c>
      <c r="J421">
        <f t="shared" si="44"/>
        <v>-0.69650136637077997</v>
      </c>
      <c r="K421" t="b">
        <f t="shared" si="45"/>
        <v>0</v>
      </c>
      <c r="L421">
        <f t="shared" si="46"/>
        <v>-1.4048967847574589</v>
      </c>
      <c r="M421" t="b">
        <f t="shared" si="47"/>
        <v>0</v>
      </c>
      <c r="N421" s="24">
        <f t="shared" si="48"/>
        <v>92670</v>
      </c>
      <c r="O421" t="str">
        <f t="shared" si="49"/>
        <v>ASALARIADO</v>
      </c>
      <c r="P421">
        <f t="shared" si="50"/>
        <v>22</v>
      </c>
      <c r="Q421"/>
    </row>
    <row r="422" spans="1:17" x14ac:dyDescent="0.25">
      <c r="A422">
        <v>421</v>
      </c>
      <c r="B422" t="s">
        <v>9</v>
      </c>
      <c r="C422" s="23">
        <v>492739.1</v>
      </c>
      <c r="D422" t="s">
        <v>10</v>
      </c>
      <c r="E422" t="s">
        <v>16</v>
      </c>
      <c r="F422" t="s">
        <v>12</v>
      </c>
      <c r="G422" t="s">
        <v>12</v>
      </c>
      <c r="H422" t="s">
        <v>13</v>
      </c>
      <c r="I422">
        <v>45</v>
      </c>
      <c r="J422">
        <f t="shared" si="44"/>
        <v>-0.20319938471621121</v>
      </c>
      <c r="K422" t="b">
        <f t="shared" si="45"/>
        <v>0</v>
      </c>
      <c r="L422">
        <f t="shared" si="46"/>
        <v>0.21833580701670366</v>
      </c>
      <c r="M422" t="b">
        <f t="shared" si="47"/>
        <v>0</v>
      </c>
      <c r="N422" s="24">
        <f t="shared" si="48"/>
        <v>492739.1</v>
      </c>
      <c r="O422" t="str">
        <f t="shared" si="49"/>
        <v>ASALARIADO</v>
      </c>
      <c r="P422">
        <f t="shared" si="50"/>
        <v>45</v>
      </c>
      <c r="Q422"/>
    </row>
    <row r="423" spans="1:17" x14ac:dyDescent="0.25">
      <c r="A423">
        <v>422</v>
      </c>
      <c r="B423" t="s">
        <v>9</v>
      </c>
      <c r="C423" s="23">
        <v>136224.42000000001</v>
      </c>
      <c r="D423" t="s">
        <v>10</v>
      </c>
      <c r="E423" t="s">
        <v>16</v>
      </c>
      <c r="F423" t="s">
        <v>12</v>
      </c>
      <c r="G423" t="s">
        <v>13</v>
      </c>
      <c r="H423" t="s">
        <v>13</v>
      </c>
      <c r="I423">
        <v>30</v>
      </c>
      <c r="J423">
        <f t="shared" si="44"/>
        <v>-0.64279693957097106</v>
      </c>
      <c r="K423" t="b">
        <f t="shared" si="45"/>
        <v>0</v>
      </c>
      <c r="L423">
        <f t="shared" si="46"/>
        <v>-0.84029414414035897</v>
      </c>
      <c r="M423" t="b">
        <f t="shared" si="47"/>
        <v>0</v>
      </c>
      <c r="N423" s="24">
        <f t="shared" si="48"/>
        <v>136224.42000000001</v>
      </c>
      <c r="O423" t="str">
        <f t="shared" si="49"/>
        <v>ASALARIADO</v>
      </c>
      <c r="P423">
        <f t="shared" si="50"/>
        <v>30</v>
      </c>
      <c r="Q423"/>
    </row>
    <row r="424" spans="1:17" x14ac:dyDescent="0.25">
      <c r="A424">
        <v>423</v>
      </c>
      <c r="B424" t="s">
        <v>9</v>
      </c>
      <c r="C424" s="23">
        <v>1189549</v>
      </c>
      <c r="D424" t="s">
        <v>18</v>
      </c>
      <c r="E424" t="s">
        <v>16</v>
      </c>
      <c r="F424" t="s">
        <v>12</v>
      </c>
      <c r="G424" t="s">
        <v>13</v>
      </c>
      <c r="H424" t="s">
        <v>13</v>
      </c>
      <c r="I424">
        <v>50</v>
      </c>
      <c r="J424">
        <f t="shared" si="44"/>
        <v>0.65599645046956512</v>
      </c>
      <c r="K424" t="b">
        <f t="shared" si="45"/>
        <v>0</v>
      </c>
      <c r="L424">
        <f t="shared" si="46"/>
        <v>0.57121245740239113</v>
      </c>
      <c r="M424" t="b">
        <f t="shared" si="47"/>
        <v>0</v>
      </c>
      <c r="N424" s="24">
        <f t="shared" si="48"/>
        <v>1189549</v>
      </c>
      <c r="O424" t="str">
        <f t="shared" si="49"/>
        <v>TRABAJADOR INDEPENDIENTE</v>
      </c>
      <c r="P424">
        <f t="shared" si="50"/>
        <v>50</v>
      </c>
      <c r="Q424"/>
    </row>
    <row r="425" spans="1:17" x14ac:dyDescent="0.25">
      <c r="A425">
        <v>424</v>
      </c>
      <c r="B425" t="s">
        <v>15</v>
      </c>
      <c r="C425" s="23">
        <v>339035</v>
      </c>
      <c r="D425" t="s">
        <v>10</v>
      </c>
      <c r="E425" t="s">
        <v>16</v>
      </c>
      <c r="F425" t="s">
        <v>12</v>
      </c>
      <c r="G425" t="s">
        <v>13</v>
      </c>
      <c r="H425" t="s">
        <v>13</v>
      </c>
      <c r="I425">
        <v>40</v>
      </c>
      <c r="J425">
        <f t="shared" si="44"/>
        <v>-0.39272298730994315</v>
      </c>
      <c r="K425" t="b">
        <f t="shared" si="45"/>
        <v>0</v>
      </c>
      <c r="L425">
        <f t="shared" si="46"/>
        <v>-0.13454084336898386</v>
      </c>
      <c r="M425" t="b">
        <f t="shared" si="47"/>
        <v>0</v>
      </c>
      <c r="N425" s="24">
        <f t="shared" si="48"/>
        <v>339035</v>
      </c>
      <c r="O425" t="str">
        <f t="shared" si="49"/>
        <v>ASALARIADO</v>
      </c>
      <c r="P425">
        <f t="shared" si="50"/>
        <v>40</v>
      </c>
      <c r="Q425"/>
    </row>
    <row r="426" spans="1:17" x14ac:dyDescent="0.25">
      <c r="A426">
        <v>425</v>
      </c>
      <c r="B426" t="s">
        <v>9</v>
      </c>
      <c r="C426" s="23">
        <v>581850</v>
      </c>
      <c r="D426" t="s">
        <v>10</v>
      </c>
      <c r="E426" t="s">
        <v>16</v>
      </c>
      <c r="F426" t="s">
        <v>12</v>
      </c>
      <c r="G426" t="s">
        <v>13</v>
      </c>
      <c r="H426" t="s">
        <v>13</v>
      </c>
      <c r="I426">
        <v>32</v>
      </c>
      <c r="J426">
        <f t="shared" si="44"/>
        <v>-9.3321907157904116E-2</v>
      </c>
      <c r="K426" t="b">
        <f t="shared" si="45"/>
        <v>0</v>
      </c>
      <c r="L426">
        <f t="shared" si="46"/>
        <v>-0.69914348398608395</v>
      </c>
      <c r="M426" t="b">
        <f t="shared" si="47"/>
        <v>0</v>
      </c>
      <c r="N426" s="24">
        <f t="shared" si="48"/>
        <v>581850</v>
      </c>
      <c r="O426" t="str">
        <f t="shared" si="49"/>
        <v>ASALARIADO</v>
      </c>
      <c r="P426">
        <f t="shared" si="50"/>
        <v>32</v>
      </c>
      <c r="Q426"/>
    </row>
    <row r="427" spans="1:17" x14ac:dyDescent="0.25">
      <c r="A427">
        <v>426</v>
      </c>
      <c r="B427" t="s">
        <v>9</v>
      </c>
      <c r="C427" s="23">
        <v>425737</v>
      </c>
      <c r="D427" t="s">
        <v>18</v>
      </c>
      <c r="E427" t="s">
        <v>16</v>
      </c>
      <c r="F427" t="s">
        <v>12</v>
      </c>
      <c r="G427" t="s">
        <v>13</v>
      </c>
      <c r="H427" t="s">
        <v>12</v>
      </c>
      <c r="I427">
        <v>52</v>
      </c>
      <c r="J427">
        <f t="shared" si="44"/>
        <v>-0.28581578449569323</v>
      </c>
      <c r="K427" t="b">
        <f t="shared" si="45"/>
        <v>0</v>
      </c>
      <c r="L427">
        <f t="shared" si="46"/>
        <v>0.71236311755666615</v>
      </c>
      <c r="M427" t="b">
        <f t="shared" si="47"/>
        <v>0</v>
      </c>
      <c r="N427" s="24">
        <f t="shared" si="48"/>
        <v>425737</v>
      </c>
      <c r="O427" t="str">
        <f t="shared" si="49"/>
        <v>TRABAJADOR INDEPENDIENTE</v>
      </c>
      <c r="P427">
        <f t="shared" si="50"/>
        <v>52</v>
      </c>
      <c r="Q427"/>
    </row>
    <row r="428" spans="1:17" x14ac:dyDescent="0.25">
      <c r="A428">
        <v>427</v>
      </c>
      <c r="B428" t="s">
        <v>15</v>
      </c>
      <c r="C428" s="23">
        <v>622188</v>
      </c>
      <c r="D428" t="s">
        <v>10</v>
      </c>
      <c r="E428" t="s">
        <v>16</v>
      </c>
      <c r="F428" t="s">
        <v>12</v>
      </c>
      <c r="G428" t="s">
        <v>13</v>
      </c>
      <c r="H428" t="s">
        <v>13</v>
      </c>
      <c r="I428">
        <v>31</v>
      </c>
      <c r="J428">
        <f t="shared" si="44"/>
        <v>-4.3583461134499679E-2</v>
      </c>
      <c r="K428" t="b">
        <f t="shared" si="45"/>
        <v>0</v>
      </c>
      <c r="L428">
        <f t="shared" si="46"/>
        <v>-0.7697188140632214</v>
      </c>
      <c r="M428" t="b">
        <f t="shared" si="47"/>
        <v>0</v>
      </c>
      <c r="N428" s="24">
        <f t="shared" si="48"/>
        <v>622188</v>
      </c>
      <c r="O428" t="str">
        <f t="shared" si="49"/>
        <v>ASALARIADO</v>
      </c>
      <c r="P428">
        <f t="shared" si="50"/>
        <v>31</v>
      </c>
      <c r="Q428"/>
    </row>
    <row r="429" spans="1:17" x14ac:dyDescent="0.25">
      <c r="A429">
        <v>428</v>
      </c>
      <c r="B429" t="s">
        <v>15</v>
      </c>
      <c r="C429" s="23">
        <v>519825</v>
      </c>
      <c r="D429" t="s">
        <v>18</v>
      </c>
      <c r="E429" t="s">
        <v>16</v>
      </c>
      <c r="F429" t="s">
        <v>12</v>
      </c>
      <c r="G429" t="s">
        <v>13</v>
      </c>
      <c r="H429" t="s">
        <v>12</v>
      </c>
      <c r="I429">
        <v>52</v>
      </c>
      <c r="J429">
        <f t="shared" si="44"/>
        <v>-0.16980133386725163</v>
      </c>
      <c r="K429" t="b">
        <f t="shared" si="45"/>
        <v>0</v>
      </c>
      <c r="L429">
        <f t="shared" si="46"/>
        <v>0.71236311755666615</v>
      </c>
      <c r="M429" t="b">
        <f t="shared" si="47"/>
        <v>0</v>
      </c>
      <c r="N429" s="24">
        <f t="shared" si="48"/>
        <v>519825</v>
      </c>
      <c r="O429" t="str">
        <f t="shared" si="49"/>
        <v>TRABAJADOR INDEPENDIENTE</v>
      </c>
      <c r="P429">
        <f t="shared" si="50"/>
        <v>52</v>
      </c>
      <c r="Q429"/>
    </row>
    <row r="430" spans="1:17" x14ac:dyDescent="0.25">
      <c r="A430">
        <v>429</v>
      </c>
      <c r="B430" t="s">
        <v>15</v>
      </c>
      <c r="C430" s="23">
        <v>651555</v>
      </c>
      <c r="D430" t="s">
        <v>10</v>
      </c>
      <c r="E430" t="s">
        <v>16</v>
      </c>
      <c r="F430" t="s">
        <v>12</v>
      </c>
      <c r="G430" t="s">
        <v>13</v>
      </c>
      <c r="H430" t="s">
        <v>13</v>
      </c>
      <c r="I430">
        <v>39</v>
      </c>
      <c r="J430">
        <f t="shared" si="44"/>
        <v>-7.3727183021996554E-3</v>
      </c>
      <c r="K430" t="b">
        <f t="shared" si="45"/>
        <v>0</v>
      </c>
      <c r="L430">
        <f t="shared" si="46"/>
        <v>-0.20511617344612137</v>
      </c>
      <c r="M430" t="b">
        <f t="shared" si="47"/>
        <v>0</v>
      </c>
      <c r="N430" s="24">
        <f t="shared" si="48"/>
        <v>651555</v>
      </c>
      <c r="O430" t="str">
        <f t="shared" si="49"/>
        <v>ASALARIADO</v>
      </c>
      <c r="P430">
        <f t="shared" si="50"/>
        <v>39</v>
      </c>
      <c r="Q430"/>
    </row>
    <row r="431" spans="1:17" x14ac:dyDescent="0.25">
      <c r="A431">
        <v>430</v>
      </c>
      <c r="B431" t="s">
        <v>9</v>
      </c>
      <c r="C431" s="23">
        <v>432667</v>
      </c>
      <c r="D431" t="s">
        <v>10</v>
      </c>
      <c r="E431" t="s">
        <v>16</v>
      </c>
      <c r="F431" t="s">
        <v>12</v>
      </c>
      <c r="G431" t="s">
        <v>13</v>
      </c>
      <c r="H431" t="s">
        <v>13</v>
      </c>
      <c r="I431">
        <v>23</v>
      </c>
      <c r="J431">
        <f t="shared" si="44"/>
        <v>-0.27727080380894148</v>
      </c>
      <c r="K431" t="b">
        <f t="shared" si="45"/>
        <v>0</v>
      </c>
      <c r="L431">
        <f t="shared" si="46"/>
        <v>-1.3343214546803215</v>
      </c>
      <c r="M431" t="b">
        <f t="shared" si="47"/>
        <v>0</v>
      </c>
      <c r="N431" s="24">
        <f t="shared" si="48"/>
        <v>432667</v>
      </c>
      <c r="O431" t="str">
        <f t="shared" si="49"/>
        <v>ASALARIADO</v>
      </c>
      <c r="P431">
        <f t="shared" si="50"/>
        <v>23</v>
      </c>
      <c r="Q431"/>
    </row>
    <row r="432" spans="1:17" x14ac:dyDescent="0.25">
      <c r="A432">
        <v>431</v>
      </c>
      <c r="B432" t="s">
        <v>15</v>
      </c>
      <c r="C432" s="23">
        <v>575270</v>
      </c>
      <c r="D432" t="s">
        <v>10</v>
      </c>
      <c r="E432" t="s">
        <v>16</v>
      </c>
      <c r="F432" t="s">
        <v>12</v>
      </c>
      <c r="G432" t="s">
        <v>13</v>
      </c>
      <c r="H432" t="s">
        <v>13</v>
      </c>
      <c r="I432">
        <v>54</v>
      </c>
      <c r="J432">
        <f t="shared" si="44"/>
        <v>-0.1014353231635068</v>
      </c>
      <c r="K432" t="b">
        <f t="shared" si="45"/>
        <v>0</v>
      </c>
      <c r="L432">
        <f t="shared" si="46"/>
        <v>0.85351377771094117</v>
      </c>
      <c r="M432" t="b">
        <f t="shared" si="47"/>
        <v>0</v>
      </c>
      <c r="N432" s="24">
        <f t="shared" si="48"/>
        <v>575270</v>
      </c>
      <c r="O432" t="str">
        <f t="shared" si="49"/>
        <v>ASALARIADO</v>
      </c>
      <c r="P432">
        <f t="shared" si="50"/>
        <v>54</v>
      </c>
      <c r="Q432"/>
    </row>
    <row r="433" spans="1:17" x14ac:dyDescent="0.25">
      <c r="A433">
        <v>432</v>
      </c>
      <c r="B433" t="s">
        <v>15</v>
      </c>
      <c r="C433" s="23">
        <v>297046</v>
      </c>
      <c r="D433" t="s">
        <v>17</v>
      </c>
      <c r="E433" t="s">
        <v>16</v>
      </c>
      <c r="F433" t="s">
        <v>12</v>
      </c>
      <c r="G433" t="s">
        <v>13</v>
      </c>
      <c r="H433" t="s">
        <v>13</v>
      </c>
      <c r="I433">
        <v>54</v>
      </c>
      <c r="J433">
        <f t="shared" si="44"/>
        <v>-0.44449718558642509</v>
      </c>
      <c r="K433" t="b">
        <f t="shared" si="45"/>
        <v>0</v>
      </c>
      <c r="L433">
        <f t="shared" si="46"/>
        <v>0.85351377771094117</v>
      </c>
      <c r="M433" t="b">
        <f t="shared" si="47"/>
        <v>0</v>
      </c>
      <c r="N433" s="24">
        <f t="shared" si="48"/>
        <v>297046</v>
      </c>
      <c r="O433" t="str">
        <f t="shared" si="49"/>
        <v>ASEGURADO VOLUNTARIO</v>
      </c>
      <c r="P433">
        <f t="shared" si="50"/>
        <v>54</v>
      </c>
      <c r="Q433"/>
    </row>
    <row r="434" spans="1:17" x14ac:dyDescent="0.25">
      <c r="A434">
        <v>433</v>
      </c>
      <c r="B434" t="s">
        <v>9</v>
      </c>
      <c r="C434" s="23">
        <v>107146.67</v>
      </c>
      <c r="D434" t="s">
        <v>10</v>
      </c>
      <c r="E434" t="s">
        <v>16</v>
      </c>
      <c r="F434" t="s">
        <v>12</v>
      </c>
      <c r="G434" t="s">
        <v>12</v>
      </c>
      <c r="H434" t="s">
        <v>13</v>
      </c>
      <c r="I434">
        <v>34</v>
      </c>
      <c r="J434">
        <f t="shared" si="44"/>
        <v>-0.67865102502035002</v>
      </c>
      <c r="K434" t="b">
        <f t="shared" si="45"/>
        <v>0</v>
      </c>
      <c r="L434">
        <f t="shared" si="46"/>
        <v>-0.55799282383180893</v>
      </c>
      <c r="M434" t="b">
        <f t="shared" si="47"/>
        <v>0</v>
      </c>
      <c r="N434" s="24">
        <f t="shared" si="48"/>
        <v>107146.67</v>
      </c>
      <c r="O434" t="str">
        <f t="shared" si="49"/>
        <v>ASALARIADO</v>
      </c>
      <c r="P434">
        <f t="shared" si="50"/>
        <v>34</v>
      </c>
      <c r="Q434"/>
    </row>
    <row r="435" spans="1:17" x14ac:dyDescent="0.25">
      <c r="A435">
        <v>434</v>
      </c>
      <c r="B435" t="s">
        <v>15</v>
      </c>
      <c r="C435" s="23">
        <v>389357</v>
      </c>
      <c r="D435" t="s">
        <v>10</v>
      </c>
      <c r="E435" t="s">
        <v>16</v>
      </c>
      <c r="F435" t="s">
        <v>12</v>
      </c>
      <c r="G435" t="s">
        <v>13</v>
      </c>
      <c r="H435" t="s">
        <v>12</v>
      </c>
      <c r="I435">
        <v>51</v>
      </c>
      <c r="J435">
        <f t="shared" si="44"/>
        <v>-0.33067385049627468</v>
      </c>
      <c r="K435" t="b">
        <f t="shared" si="45"/>
        <v>0</v>
      </c>
      <c r="L435">
        <f t="shared" si="46"/>
        <v>0.64178778747952869</v>
      </c>
      <c r="M435" t="b">
        <f t="shared" si="47"/>
        <v>0</v>
      </c>
      <c r="N435" s="24">
        <f t="shared" si="48"/>
        <v>389357</v>
      </c>
      <c r="O435" t="str">
        <f t="shared" si="49"/>
        <v>ASALARIADO</v>
      </c>
      <c r="P435">
        <f t="shared" si="50"/>
        <v>51</v>
      </c>
      <c r="Q435"/>
    </row>
    <row r="436" spans="1:17" x14ac:dyDescent="0.25">
      <c r="A436">
        <v>435</v>
      </c>
      <c r="B436" t="s">
        <v>9</v>
      </c>
      <c r="C436" s="23">
        <v>408495</v>
      </c>
      <c r="D436" t="s">
        <v>10</v>
      </c>
      <c r="E436" t="s">
        <v>16</v>
      </c>
      <c r="F436" t="s">
        <v>12</v>
      </c>
      <c r="G436" t="s">
        <v>13</v>
      </c>
      <c r="H436" t="s">
        <v>13</v>
      </c>
      <c r="I436">
        <v>49</v>
      </c>
      <c r="J436">
        <f t="shared" si="44"/>
        <v>-0.30707589373104299</v>
      </c>
      <c r="K436" t="b">
        <f t="shared" si="45"/>
        <v>0</v>
      </c>
      <c r="L436">
        <f t="shared" si="46"/>
        <v>0.50063712732525367</v>
      </c>
      <c r="M436" t="b">
        <f t="shared" si="47"/>
        <v>0</v>
      </c>
      <c r="N436" s="24">
        <f t="shared" si="48"/>
        <v>408495</v>
      </c>
      <c r="O436" t="str">
        <f t="shared" si="49"/>
        <v>ASALARIADO</v>
      </c>
      <c r="P436">
        <f t="shared" si="50"/>
        <v>49</v>
      </c>
      <c r="Q436"/>
    </row>
    <row r="437" spans="1:17" x14ac:dyDescent="0.25">
      <c r="A437">
        <v>436</v>
      </c>
      <c r="B437" t="s">
        <v>9</v>
      </c>
      <c r="C437" s="23">
        <v>150222</v>
      </c>
      <c r="D437" t="s">
        <v>10</v>
      </c>
      <c r="E437" t="s">
        <v>16</v>
      </c>
      <c r="F437" t="s">
        <v>12</v>
      </c>
      <c r="G437" t="s">
        <v>13</v>
      </c>
      <c r="H437" t="s">
        <v>13</v>
      </c>
      <c r="I437">
        <v>56</v>
      </c>
      <c r="J437">
        <f t="shared" si="44"/>
        <v>-0.62553733628651764</v>
      </c>
      <c r="K437" t="b">
        <f t="shared" si="45"/>
        <v>0</v>
      </c>
      <c r="L437">
        <f t="shared" si="46"/>
        <v>0.99466443786521619</v>
      </c>
      <c r="M437" t="b">
        <f t="shared" si="47"/>
        <v>0</v>
      </c>
      <c r="N437" s="24">
        <f t="shared" si="48"/>
        <v>150222</v>
      </c>
      <c r="O437" t="str">
        <f t="shared" si="49"/>
        <v>ASALARIADO</v>
      </c>
      <c r="P437">
        <f t="shared" si="50"/>
        <v>56</v>
      </c>
      <c r="Q437"/>
    </row>
    <row r="438" spans="1:17" x14ac:dyDescent="0.25">
      <c r="A438">
        <v>437</v>
      </c>
      <c r="B438" t="s">
        <v>15</v>
      </c>
      <c r="C438" s="23">
        <v>297046</v>
      </c>
      <c r="D438" t="s">
        <v>17</v>
      </c>
      <c r="E438" t="s">
        <v>16</v>
      </c>
      <c r="F438" t="s">
        <v>12</v>
      </c>
      <c r="G438" t="s">
        <v>12</v>
      </c>
      <c r="H438" t="s">
        <v>13</v>
      </c>
      <c r="I438">
        <v>47</v>
      </c>
      <c r="J438">
        <f t="shared" si="44"/>
        <v>-0.44449718558642509</v>
      </c>
      <c r="K438" t="b">
        <f t="shared" si="45"/>
        <v>0</v>
      </c>
      <c r="L438">
        <f t="shared" si="46"/>
        <v>0.35948646717097865</v>
      </c>
      <c r="M438" t="b">
        <f t="shared" si="47"/>
        <v>0</v>
      </c>
      <c r="N438" s="24">
        <f t="shared" si="48"/>
        <v>297046</v>
      </c>
      <c r="O438" t="str">
        <f t="shared" si="49"/>
        <v>ASEGURADO VOLUNTARIO</v>
      </c>
      <c r="P438">
        <f t="shared" si="50"/>
        <v>47</v>
      </c>
      <c r="Q438"/>
    </row>
    <row r="439" spans="1:17" x14ac:dyDescent="0.25">
      <c r="A439">
        <v>438</v>
      </c>
      <c r="B439" t="s">
        <v>9</v>
      </c>
      <c r="C439" s="23">
        <v>1042254.3</v>
      </c>
      <c r="D439" t="s">
        <v>10</v>
      </c>
      <c r="E439" t="s">
        <v>16</v>
      </c>
      <c r="F439" t="s">
        <v>12</v>
      </c>
      <c r="G439" t="s">
        <v>13</v>
      </c>
      <c r="H439" t="s">
        <v>13</v>
      </c>
      <c r="I439">
        <v>41</v>
      </c>
      <c r="J439">
        <f t="shared" si="44"/>
        <v>0.47437590692542447</v>
      </c>
      <c r="K439" t="b">
        <f t="shared" si="45"/>
        <v>0</v>
      </c>
      <c r="L439">
        <f t="shared" si="46"/>
        <v>-6.3965513291846368E-2</v>
      </c>
      <c r="M439" t="b">
        <f t="shared" si="47"/>
        <v>0</v>
      </c>
      <c r="N439" s="24">
        <f t="shared" si="48"/>
        <v>1042254.3</v>
      </c>
      <c r="O439" t="str">
        <f t="shared" si="49"/>
        <v>ASALARIADO</v>
      </c>
      <c r="P439">
        <f t="shared" si="50"/>
        <v>41</v>
      </c>
      <c r="Q439"/>
    </row>
    <row r="440" spans="1:17" x14ac:dyDescent="0.25">
      <c r="A440">
        <v>439</v>
      </c>
      <c r="B440" t="s">
        <v>9</v>
      </c>
      <c r="C440" s="23">
        <v>685221</v>
      </c>
      <c r="D440" t="s">
        <v>14</v>
      </c>
      <c r="E440" t="s">
        <v>11</v>
      </c>
      <c r="F440" t="s">
        <v>12</v>
      </c>
      <c r="G440" t="s">
        <v>13</v>
      </c>
      <c r="H440" t="s">
        <v>13</v>
      </c>
      <c r="I440">
        <v>81</v>
      </c>
      <c r="J440">
        <f t="shared" si="44"/>
        <v>3.4138871856557194E-2</v>
      </c>
      <c r="K440" t="b">
        <f t="shared" si="45"/>
        <v>0</v>
      </c>
      <c r="L440">
        <f t="shared" si="46"/>
        <v>2.759047689793654</v>
      </c>
      <c r="M440" t="b">
        <f t="shared" si="47"/>
        <v>1</v>
      </c>
      <c r="N440" s="24">
        <f t="shared" si="48"/>
        <v>685221</v>
      </c>
      <c r="O440" t="str">
        <f t="shared" si="49"/>
        <v>PENSIONADOS EN SU PROPIO SISTEMA</v>
      </c>
      <c r="P440">
        <f t="shared" si="50"/>
        <v>81</v>
      </c>
      <c r="Q440"/>
    </row>
    <row r="441" spans="1:17" x14ac:dyDescent="0.25">
      <c r="A441">
        <v>440</v>
      </c>
      <c r="B441" t="s">
        <v>9</v>
      </c>
      <c r="C441" s="23">
        <v>806740.07</v>
      </c>
      <c r="D441" t="s">
        <v>10</v>
      </c>
      <c r="E441" t="s">
        <v>16</v>
      </c>
      <c r="F441" t="s">
        <v>12</v>
      </c>
      <c r="G441" t="s">
        <v>13</v>
      </c>
      <c r="H441" t="s">
        <v>13</v>
      </c>
      <c r="I441">
        <v>23</v>
      </c>
      <c r="J441">
        <f t="shared" si="44"/>
        <v>0.18397698242250751</v>
      </c>
      <c r="K441" t="b">
        <f t="shared" si="45"/>
        <v>0</v>
      </c>
      <c r="L441">
        <f t="shared" si="46"/>
        <v>-1.3343214546803215</v>
      </c>
      <c r="M441" t="b">
        <f t="shared" si="47"/>
        <v>0</v>
      </c>
      <c r="N441" s="24">
        <f t="shared" si="48"/>
        <v>806740.07</v>
      </c>
      <c r="O441" t="str">
        <f t="shared" si="49"/>
        <v>ASALARIADO</v>
      </c>
      <c r="P441">
        <f t="shared" si="50"/>
        <v>23</v>
      </c>
      <c r="Q441"/>
    </row>
    <row r="442" spans="1:17" x14ac:dyDescent="0.25">
      <c r="A442">
        <v>441</v>
      </c>
      <c r="B442" t="s">
        <v>15</v>
      </c>
      <c r="C442" s="23">
        <v>140000</v>
      </c>
      <c r="D442" t="s">
        <v>10</v>
      </c>
      <c r="E442" t="s">
        <v>16</v>
      </c>
      <c r="F442" t="s">
        <v>12</v>
      </c>
      <c r="G442" t="s">
        <v>12</v>
      </c>
      <c r="H442" t="s">
        <v>13</v>
      </c>
      <c r="I442">
        <v>39</v>
      </c>
      <c r="J442">
        <f t="shared" si="44"/>
        <v>-0.63814149105996298</v>
      </c>
      <c r="K442" t="b">
        <f t="shared" si="45"/>
        <v>0</v>
      </c>
      <c r="L442">
        <f t="shared" si="46"/>
        <v>-0.20511617344612137</v>
      </c>
      <c r="M442" t="b">
        <f t="shared" si="47"/>
        <v>0</v>
      </c>
      <c r="N442" s="24">
        <f t="shared" si="48"/>
        <v>140000</v>
      </c>
      <c r="O442" t="str">
        <f t="shared" si="49"/>
        <v>ASALARIADO</v>
      </c>
      <c r="P442">
        <f t="shared" si="50"/>
        <v>39</v>
      </c>
      <c r="Q442"/>
    </row>
    <row r="443" spans="1:17" x14ac:dyDescent="0.25">
      <c r="A443">
        <v>442</v>
      </c>
      <c r="B443" t="s">
        <v>15</v>
      </c>
      <c r="C443" s="23">
        <v>567930</v>
      </c>
      <c r="D443" t="s">
        <v>18</v>
      </c>
      <c r="E443" t="s">
        <v>16</v>
      </c>
      <c r="F443" t="s">
        <v>12</v>
      </c>
      <c r="G443" t="s">
        <v>13</v>
      </c>
      <c r="H443" t="s">
        <v>12</v>
      </c>
      <c r="I443">
        <v>74</v>
      </c>
      <c r="J443">
        <f t="shared" si="44"/>
        <v>-0.11048585104817607</v>
      </c>
      <c r="K443" t="b">
        <f t="shared" si="45"/>
        <v>0</v>
      </c>
      <c r="L443">
        <f t="shared" si="46"/>
        <v>2.2650203792536914</v>
      </c>
      <c r="M443" t="b">
        <f t="shared" si="47"/>
        <v>1</v>
      </c>
      <c r="N443" s="24">
        <f t="shared" si="48"/>
        <v>567930</v>
      </c>
      <c r="O443" t="str">
        <f t="shared" si="49"/>
        <v>TRABAJADOR INDEPENDIENTE</v>
      </c>
      <c r="P443">
        <f t="shared" si="50"/>
        <v>74</v>
      </c>
      <c r="Q443"/>
    </row>
    <row r="444" spans="1:17" x14ac:dyDescent="0.25">
      <c r="A444">
        <v>443</v>
      </c>
      <c r="B444" t="s">
        <v>9</v>
      </c>
      <c r="C444" s="23">
        <v>539324</v>
      </c>
      <c r="D444" t="s">
        <v>10</v>
      </c>
      <c r="E444" t="s">
        <v>11</v>
      </c>
      <c r="F444" t="s">
        <v>12</v>
      </c>
      <c r="G444" t="s">
        <v>13</v>
      </c>
      <c r="H444" t="s">
        <v>13</v>
      </c>
      <c r="I444">
        <v>38</v>
      </c>
      <c r="J444">
        <f t="shared" si="44"/>
        <v>-0.14575824895946338</v>
      </c>
      <c r="K444" t="b">
        <f t="shared" si="45"/>
        <v>0</v>
      </c>
      <c r="L444">
        <f t="shared" si="46"/>
        <v>-0.27569150352325889</v>
      </c>
      <c r="M444" t="b">
        <f t="shared" si="47"/>
        <v>0</v>
      </c>
      <c r="N444" s="24">
        <f t="shared" si="48"/>
        <v>539324</v>
      </c>
      <c r="O444" t="str">
        <f t="shared" si="49"/>
        <v>ASALARIADO</v>
      </c>
      <c r="P444">
        <f t="shared" si="50"/>
        <v>38</v>
      </c>
      <c r="Q444"/>
    </row>
    <row r="445" spans="1:17" x14ac:dyDescent="0.25">
      <c r="A445">
        <v>444</v>
      </c>
      <c r="B445" t="s">
        <v>15</v>
      </c>
      <c r="C445" s="23">
        <v>105633.33</v>
      </c>
      <c r="D445" t="s">
        <v>10</v>
      </c>
      <c r="E445" t="s">
        <v>11</v>
      </c>
      <c r="F445" t="s">
        <v>12</v>
      </c>
      <c r="G445" t="s">
        <v>13</v>
      </c>
      <c r="H445" t="s">
        <v>13</v>
      </c>
      <c r="I445">
        <v>40</v>
      </c>
      <c r="J445">
        <f t="shared" si="44"/>
        <v>-0.680517036719122</v>
      </c>
      <c r="K445" t="b">
        <f t="shared" si="45"/>
        <v>0</v>
      </c>
      <c r="L445">
        <f t="shared" si="46"/>
        <v>-0.13454084336898386</v>
      </c>
      <c r="M445" t="b">
        <f t="shared" si="47"/>
        <v>0</v>
      </c>
      <c r="N445" s="24">
        <f t="shared" si="48"/>
        <v>105633.33</v>
      </c>
      <c r="O445" t="str">
        <f t="shared" si="49"/>
        <v>ASALARIADO</v>
      </c>
      <c r="P445">
        <f t="shared" si="50"/>
        <v>40</v>
      </c>
      <c r="Q445"/>
    </row>
    <row r="446" spans="1:17" x14ac:dyDescent="0.25">
      <c r="A446">
        <v>445</v>
      </c>
      <c r="B446" t="s">
        <v>9</v>
      </c>
      <c r="C446" s="23">
        <v>310544</v>
      </c>
      <c r="D446" t="s">
        <v>17</v>
      </c>
      <c r="E446" t="s">
        <v>16</v>
      </c>
      <c r="F446" t="s">
        <v>12</v>
      </c>
      <c r="G446" t="s">
        <v>13</v>
      </c>
      <c r="H446" t="s">
        <v>13</v>
      </c>
      <c r="I446">
        <v>58</v>
      </c>
      <c r="J446">
        <f t="shared" si="44"/>
        <v>-0.4278535853974243</v>
      </c>
      <c r="K446" t="b">
        <f t="shared" si="45"/>
        <v>0</v>
      </c>
      <c r="L446">
        <f t="shared" si="46"/>
        <v>1.1358150980194912</v>
      </c>
      <c r="M446" t="b">
        <f t="shared" si="47"/>
        <v>0</v>
      </c>
      <c r="N446" s="24">
        <f t="shared" si="48"/>
        <v>310544</v>
      </c>
      <c r="O446" t="str">
        <f t="shared" si="49"/>
        <v>ASEGURADO VOLUNTARIO</v>
      </c>
      <c r="P446">
        <f t="shared" si="50"/>
        <v>58</v>
      </c>
      <c r="Q446"/>
    </row>
    <row r="447" spans="1:17" x14ac:dyDescent="0.25">
      <c r="A447">
        <v>446</v>
      </c>
      <c r="B447" t="s">
        <v>15</v>
      </c>
      <c r="C447" s="23">
        <v>375321.53</v>
      </c>
      <c r="D447" t="s">
        <v>10</v>
      </c>
      <c r="E447" t="s">
        <v>16</v>
      </c>
      <c r="F447" t="s">
        <v>12</v>
      </c>
      <c r="G447" t="s">
        <v>13</v>
      </c>
      <c r="H447" t="s">
        <v>12</v>
      </c>
      <c r="I447">
        <v>32</v>
      </c>
      <c r="J447">
        <f t="shared" si="44"/>
        <v>-0.3479801737400674</v>
      </c>
      <c r="K447" t="b">
        <f t="shared" si="45"/>
        <v>0</v>
      </c>
      <c r="L447">
        <f t="shared" si="46"/>
        <v>-0.69914348398608395</v>
      </c>
      <c r="M447" t="b">
        <f t="shared" si="47"/>
        <v>0</v>
      </c>
      <c r="N447" s="24">
        <f t="shared" si="48"/>
        <v>375321.53</v>
      </c>
      <c r="O447" t="str">
        <f t="shared" si="49"/>
        <v>ASALARIADO</v>
      </c>
      <c r="P447">
        <f t="shared" si="50"/>
        <v>32</v>
      </c>
      <c r="Q447"/>
    </row>
    <row r="448" spans="1:17" x14ac:dyDescent="0.25">
      <c r="A448">
        <v>447</v>
      </c>
      <c r="B448" t="s">
        <v>9</v>
      </c>
      <c r="C448" s="23">
        <v>255660</v>
      </c>
      <c r="D448" t="s">
        <v>10</v>
      </c>
      <c r="E448" t="s">
        <v>16</v>
      </c>
      <c r="F448" t="s">
        <v>12</v>
      </c>
      <c r="G448" t="s">
        <v>12</v>
      </c>
      <c r="H448" t="s">
        <v>13</v>
      </c>
      <c r="I448">
        <v>22</v>
      </c>
      <c r="J448">
        <f t="shared" si="44"/>
        <v>-0.4955278595693845</v>
      </c>
      <c r="K448" t="b">
        <f t="shared" si="45"/>
        <v>0</v>
      </c>
      <c r="L448">
        <f t="shared" si="46"/>
        <v>-1.4048967847574589</v>
      </c>
      <c r="M448" t="b">
        <f t="shared" si="47"/>
        <v>0</v>
      </c>
      <c r="N448" s="24">
        <f t="shared" si="48"/>
        <v>255660</v>
      </c>
      <c r="O448" t="str">
        <f t="shared" si="49"/>
        <v>ASALARIADO</v>
      </c>
      <c r="P448">
        <f t="shared" si="50"/>
        <v>22</v>
      </c>
      <c r="Q448"/>
    </row>
    <row r="449" spans="1:17" x14ac:dyDescent="0.25">
      <c r="A449">
        <v>448</v>
      </c>
      <c r="B449" t="s">
        <v>15</v>
      </c>
      <c r="C449" s="23">
        <v>213862.5</v>
      </c>
      <c r="D449" t="s">
        <v>10</v>
      </c>
      <c r="E449" t="s">
        <v>16</v>
      </c>
      <c r="F449" t="s">
        <v>12</v>
      </c>
      <c r="G449" t="s">
        <v>13</v>
      </c>
      <c r="H449" t="s">
        <v>13</v>
      </c>
      <c r="I449">
        <v>32</v>
      </c>
      <c r="J449">
        <f t="shared" si="44"/>
        <v>-0.54706593031318063</v>
      </c>
      <c r="K449" t="b">
        <f t="shared" si="45"/>
        <v>0</v>
      </c>
      <c r="L449">
        <f t="shared" si="46"/>
        <v>-0.69914348398608395</v>
      </c>
      <c r="M449" t="b">
        <f t="shared" si="47"/>
        <v>0</v>
      </c>
      <c r="N449" s="24">
        <f t="shared" si="48"/>
        <v>213862.5</v>
      </c>
      <c r="O449" t="str">
        <f t="shared" si="49"/>
        <v>ASALARIADO</v>
      </c>
      <c r="P449">
        <f t="shared" si="50"/>
        <v>32</v>
      </c>
      <c r="Q449"/>
    </row>
    <row r="450" spans="1:17" x14ac:dyDescent="0.25">
      <c r="A450">
        <v>449</v>
      </c>
      <c r="B450" t="s">
        <v>15</v>
      </c>
      <c r="C450" s="23">
        <v>404463</v>
      </c>
      <c r="D450" t="s">
        <v>18</v>
      </c>
      <c r="E450" t="s">
        <v>16</v>
      </c>
      <c r="F450" t="s">
        <v>12</v>
      </c>
      <c r="G450" t="s">
        <v>13</v>
      </c>
      <c r="H450" t="s">
        <v>12</v>
      </c>
      <c r="I450">
        <v>38</v>
      </c>
      <c r="J450">
        <f t="shared" ref="J450:J513" si="51">(C450-$S$4)/STDEV($C$2:$C$5001)</f>
        <v>-0.3120475188578804</v>
      </c>
      <c r="K450" t="b">
        <f t="shared" ref="K450:K513" si="52">ABS(J450)&gt;1.96</f>
        <v>0</v>
      </c>
      <c r="L450">
        <f t="shared" ref="L450:L513" si="53">(I450-$S$5)/_xlfn.STDEV.S($I$2:$I$5001)</f>
        <v>-0.27569150352325889</v>
      </c>
      <c r="M450" t="b">
        <f t="shared" ref="M450:M513" si="54">ABS(L450)&gt;1.96</f>
        <v>0</v>
      </c>
      <c r="N450" s="24">
        <f t="shared" ref="N450:N513" si="55">IF(ISBLANK(C450), $S$4, C450)</f>
        <v>404463</v>
      </c>
      <c r="O450" t="str">
        <f t="shared" ref="O450:O513" si="56">IF(D450="", "ASALARIADO", D450)</f>
        <v>TRABAJADOR INDEPENDIENTE</v>
      </c>
      <c r="P450">
        <f t="shared" ref="P450:P513" si="57">IF(ISBLANK(I450), $S$5, I450)</f>
        <v>38</v>
      </c>
      <c r="Q450"/>
    </row>
    <row r="451" spans="1:17" x14ac:dyDescent="0.25">
      <c r="A451">
        <v>450</v>
      </c>
      <c r="B451" t="s">
        <v>9</v>
      </c>
      <c r="C451" s="23">
        <v>5712732</v>
      </c>
      <c r="D451" t="s">
        <v>10</v>
      </c>
      <c r="E451" t="s">
        <v>16</v>
      </c>
      <c r="F451" t="s">
        <v>12</v>
      </c>
      <c r="G451" t="s">
        <v>13</v>
      </c>
      <c r="H451" t="s">
        <v>13</v>
      </c>
      <c r="I451">
        <v>37</v>
      </c>
      <c r="J451">
        <f t="shared" si="51"/>
        <v>6.2332708195379514</v>
      </c>
      <c r="K451" t="b">
        <f t="shared" si="52"/>
        <v>1</v>
      </c>
      <c r="L451">
        <f t="shared" si="53"/>
        <v>-0.3462668336003964</v>
      </c>
      <c r="M451" t="b">
        <f t="shared" si="54"/>
        <v>0</v>
      </c>
      <c r="N451" s="24">
        <f t="shared" si="55"/>
        <v>5712732</v>
      </c>
      <c r="O451" t="str">
        <f t="shared" si="56"/>
        <v>ASALARIADO</v>
      </c>
      <c r="P451">
        <f t="shared" si="57"/>
        <v>37</v>
      </c>
      <c r="Q451"/>
    </row>
    <row r="452" spans="1:17" x14ac:dyDescent="0.25">
      <c r="A452">
        <v>451</v>
      </c>
      <c r="B452" t="s">
        <v>15</v>
      </c>
      <c r="C452" s="23">
        <v>1633023.24</v>
      </c>
      <c r="D452" t="s">
        <v>10</v>
      </c>
      <c r="E452" t="s">
        <v>11</v>
      </c>
      <c r="F452" t="s">
        <v>12</v>
      </c>
      <c r="G452" t="s">
        <v>13</v>
      </c>
      <c r="H452" t="s">
        <v>13</v>
      </c>
      <c r="I452">
        <v>31</v>
      </c>
      <c r="J452">
        <f t="shared" si="51"/>
        <v>1.2028187904222229</v>
      </c>
      <c r="K452" t="b">
        <f t="shared" si="52"/>
        <v>0</v>
      </c>
      <c r="L452">
        <f t="shared" si="53"/>
        <v>-0.7697188140632214</v>
      </c>
      <c r="M452" t="b">
        <f t="shared" si="54"/>
        <v>0</v>
      </c>
      <c r="N452" s="24">
        <f t="shared" si="55"/>
        <v>1633023.24</v>
      </c>
      <c r="O452" t="str">
        <f t="shared" si="56"/>
        <v>ASALARIADO</v>
      </c>
      <c r="P452">
        <f t="shared" si="57"/>
        <v>31</v>
      </c>
      <c r="Q452"/>
    </row>
    <row r="453" spans="1:17" x14ac:dyDescent="0.25">
      <c r="A453">
        <v>452</v>
      </c>
      <c r="B453" t="s">
        <v>9</v>
      </c>
      <c r="C453" s="23">
        <v>269000</v>
      </c>
      <c r="D453" t="s">
        <v>10</v>
      </c>
      <c r="E453" t="s">
        <v>16</v>
      </c>
      <c r="F453" t="s">
        <v>12</v>
      </c>
      <c r="G453" t="s">
        <v>12</v>
      </c>
      <c r="H453" t="s">
        <v>13</v>
      </c>
      <c r="I453">
        <v>43</v>
      </c>
      <c r="J453">
        <f t="shared" si="51"/>
        <v>-0.47907908000787386</v>
      </c>
      <c r="K453" t="b">
        <f t="shared" si="52"/>
        <v>0</v>
      </c>
      <c r="L453">
        <f t="shared" si="53"/>
        <v>7.7185146862428639E-2</v>
      </c>
      <c r="M453" t="b">
        <f t="shared" si="54"/>
        <v>0</v>
      </c>
      <c r="N453" s="24">
        <f t="shared" si="55"/>
        <v>269000</v>
      </c>
      <c r="O453" t="str">
        <f t="shared" si="56"/>
        <v>ASALARIADO</v>
      </c>
      <c r="P453">
        <f t="shared" si="57"/>
        <v>43</v>
      </c>
      <c r="Q453"/>
    </row>
    <row r="454" spans="1:17" x14ac:dyDescent="0.25">
      <c r="A454">
        <v>453</v>
      </c>
      <c r="B454" t="s">
        <v>9</v>
      </c>
      <c r="C454" s="23">
        <v>531666.67000000004</v>
      </c>
      <c r="D454" t="s">
        <v>10</v>
      </c>
      <c r="E454" t="s">
        <v>16</v>
      </c>
      <c r="F454" t="s">
        <v>12</v>
      </c>
      <c r="G454" t="s">
        <v>13</v>
      </c>
      <c r="H454" t="s">
        <v>13</v>
      </c>
      <c r="I454">
        <v>29</v>
      </c>
      <c r="J454">
        <f t="shared" si="51"/>
        <v>-0.15520005804490125</v>
      </c>
      <c r="K454" t="b">
        <f t="shared" si="52"/>
        <v>0</v>
      </c>
      <c r="L454">
        <f t="shared" si="53"/>
        <v>-0.91086947421749642</v>
      </c>
      <c r="M454" t="b">
        <f t="shared" si="54"/>
        <v>0</v>
      </c>
      <c r="N454" s="24">
        <f t="shared" si="55"/>
        <v>531666.67000000004</v>
      </c>
      <c r="O454" t="str">
        <f t="shared" si="56"/>
        <v>ASALARIADO</v>
      </c>
      <c r="P454">
        <f t="shared" si="57"/>
        <v>29</v>
      </c>
      <c r="Q454"/>
    </row>
    <row r="455" spans="1:17" x14ac:dyDescent="0.25">
      <c r="A455">
        <v>454</v>
      </c>
      <c r="B455" t="s">
        <v>15</v>
      </c>
      <c r="C455" s="23">
        <v>3263393.64</v>
      </c>
      <c r="D455" t="s">
        <v>10</v>
      </c>
      <c r="E455" t="s">
        <v>11</v>
      </c>
      <c r="F455" t="s">
        <v>12</v>
      </c>
      <c r="G455" t="s">
        <v>13</v>
      </c>
      <c r="H455" t="s">
        <v>13</v>
      </c>
      <c r="I455">
        <v>39</v>
      </c>
      <c r="J455">
        <f t="shared" si="51"/>
        <v>3.213133881367642</v>
      </c>
      <c r="K455" t="b">
        <f t="shared" si="52"/>
        <v>1</v>
      </c>
      <c r="L455">
        <f t="shared" si="53"/>
        <v>-0.20511617344612137</v>
      </c>
      <c r="M455" t="b">
        <f t="shared" si="54"/>
        <v>0</v>
      </c>
      <c r="N455" s="24">
        <f t="shared" si="55"/>
        <v>3263393.64</v>
      </c>
      <c r="O455" t="str">
        <f t="shared" si="56"/>
        <v>ASALARIADO</v>
      </c>
      <c r="P455">
        <f t="shared" si="57"/>
        <v>39</v>
      </c>
      <c r="Q455"/>
    </row>
    <row r="456" spans="1:17" x14ac:dyDescent="0.25">
      <c r="A456">
        <v>455</v>
      </c>
      <c r="B456" t="s">
        <v>9</v>
      </c>
      <c r="C456" s="23">
        <v>404950</v>
      </c>
      <c r="D456" t="s">
        <v>10</v>
      </c>
      <c r="E456" t="s">
        <v>16</v>
      </c>
      <c r="F456" t="s">
        <v>12</v>
      </c>
      <c r="G456" t="s">
        <v>12</v>
      </c>
      <c r="H456" t="s">
        <v>13</v>
      </c>
      <c r="I456">
        <v>36</v>
      </c>
      <c r="J456">
        <f t="shared" si="51"/>
        <v>-0.3114470274301101</v>
      </c>
      <c r="K456" t="b">
        <f t="shared" si="52"/>
        <v>0</v>
      </c>
      <c r="L456">
        <f t="shared" si="53"/>
        <v>-0.41684216367753391</v>
      </c>
      <c r="M456" t="b">
        <f t="shared" si="54"/>
        <v>0</v>
      </c>
      <c r="N456" s="24">
        <f t="shared" si="55"/>
        <v>404950</v>
      </c>
      <c r="O456" t="str">
        <f t="shared" si="56"/>
        <v>ASALARIADO</v>
      </c>
      <c r="P456">
        <f t="shared" si="57"/>
        <v>36</v>
      </c>
      <c r="Q456"/>
    </row>
    <row r="457" spans="1:17" x14ac:dyDescent="0.25">
      <c r="A457">
        <v>456</v>
      </c>
      <c r="B457" t="s">
        <v>9</v>
      </c>
      <c r="C457" s="23">
        <v>1549936.32</v>
      </c>
      <c r="D457" t="s">
        <v>10</v>
      </c>
      <c r="E457" t="s">
        <v>16</v>
      </c>
      <c r="F457" t="s">
        <v>12</v>
      </c>
      <c r="G457" t="s">
        <v>13</v>
      </c>
      <c r="H457" t="s">
        <v>13</v>
      </c>
      <c r="I457">
        <v>39</v>
      </c>
      <c r="J457">
        <f t="shared" si="51"/>
        <v>1.1003691328866256</v>
      </c>
      <c r="K457" t="b">
        <f t="shared" si="52"/>
        <v>0</v>
      </c>
      <c r="L457">
        <f t="shared" si="53"/>
        <v>-0.20511617344612137</v>
      </c>
      <c r="M457" t="b">
        <f t="shared" si="54"/>
        <v>0</v>
      </c>
      <c r="N457" s="24">
        <f t="shared" si="55"/>
        <v>1549936.32</v>
      </c>
      <c r="O457" t="str">
        <f t="shared" si="56"/>
        <v>ASALARIADO</v>
      </c>
      <c r="P457">
        <f t="shared" si="57"/>
        <v>39</v>
      </c>
      <c r="Q457"/>
    </row>
    <row r="458" spans="1:17" x14ac:dyDescent="0.25">
      <c r="A458">
        <v>457</v>
      </c>
      <c r="B458" t="s">
        <v>15</v>
      </c>
      <c r="C458" s="23">
        <v>300018</v>
      </c>
      <c r="D458" t="s">
        <v>18</v>
      </c>
      <c r="E458" t="s">
        <v>16</v>
      </c>
      <c r="F458" t="s">
        <v>12</v>
      </c>
      <c r="G458" t="s">
        <v>13</v>
      </c>
      <c r="H458" t="s">
        <v>13</v>
      </c>
      <c r="I458">
        <v>56</v>
      </c>
      <c r="J458">
        <f t="shared" si="51"/>
        <v>-0.44083258492249633</v>
      </c>
      <c r="K458" t="b">
        <f t="shared" si="52"/>
        <v>0</v>
      </c>
      <c r="L458">
        <f t="shared" si="53"/>
        <v>0.99466443786521619</v>
      </c>
      <c r="M458" t="b">
        <f t="shared" si="54"/>
        <v>0</v>
      </c>
      <c r="N458" s="24">
        <f t="shared" si="55"/>
        <v>300018</v>
      </c>
      <c r="O458" t="str">
        <f t="shared" si="56"/>
        <v>TRABAJADOR INDEPENDIENTE</v>
      </c>
      <c r="P458">
        <f t="shared" si="57"/>
        <v>56</v>
      </c>
      <c r="Q458"/>
    </row>
    <row r="459" spans="1:17" x14ac:dyDescent="0.25">
      <c r="A459">
        <v>458</v>
      </c>
      <c r="B459" t="s">
        <v>15</v>
      </c>
      <c r="C459" s="23">
        <v>157790</v>
      </c>
      <c r="D459" t="s">
        <v>10</v>
      </c>
      <c r="E459" t="s">
        <v>16</v>
      </c>
      <c r="F459" t="s">
        <v>12</v>
      </c>
      <c r="G459" t="s">
        <v>13</v>
      </c>
      <c r="H459" t="s">
        <v>13</v>
      </c>
      <c r="I459">
        <v>24</v>
      </c>
      <c r="J459">
        <f t="shared" si="51"/>
        <v>-0.61620567483812838</v>
      </c>
      <c r="K459" t="b">
        <f t="shared" si="52"/>
        <v>0</v>
      </c>
      <c r="L459">
        <f t="shared" si="53"/>
        <v>-1.263746124603184</v>
      </c>
      <c r="M459" t="b">
        <f t="shared" si="54"/>
        <v>0</v>
      </c>
      <c r="N459" s="24">
        <f t="shared" si="55"/>
        <v>157790</v>
      </c>
      <c r="O459" t="str">
        <f t="shared" si="56"/>
        <v>ASALARIADO</v>
      </c>
      <c r="P459">
        <f t="shared" si="57"/>
        <v>24</v>
      </c>
      <c r="Q459"/>
    </row>
    <row r="460" spans="1:17" x14ac:dyDescent="0.25">
      <c r="A460">
        <v>459</v>
      </c>
      <c r="B460" t="s">
        <v>9</v>
      </c>
      <c r="C460" s="23">
        <v>1642037.78</v>
      </c>
      <c r="D460" t="s">
        <v>14</v>
      </c>
      <c r="E460" t="s">
        <v>11</v>
      </c>
      <c r="F460" t="s">
        <v>12</v>
      </c>
      <c r="G460" t="s">
        <v>13</v>
      </c>
      <c r="H460" t="s">
        <v>13</v>
      </c>
      <c r="I460">
        <v>80</v>
      </c>
      <c r="J460">
        <f t="shared" si="51"/>
        <v>1.2139340963673819</v>
      </c>
      <c r="K460" t="b">
        <f t="shared" si="52"/>
        <v>0</v>
      </c>
      <c r="L460">
        <f t="shared" si="53"/>
        <v>2.6884723597165161</v>
      </c>
      <c r="M460" t="b">
        <f t="shared" si="54"/>
        <v>1</v>
      </c>
      <c r="N460" s="24">
        <f t="shared" si="55"/>
        <v>1642037.78</v>
      </c>
      <c r="O460" t="str">
        <f t="shared" si="56"/>
        <v>PENSIONADOS EN SU PROPIO SISTEMA</v>
      </c>
      <c r="P460">
        <f t="shared" si="57"/>
        <v>80</v>
      </c>
      <c r="Q460"/>
    </row>
    <row r="461" spans="1:17" x14ac:dyDescent="0.25">
      <c r="A461">
        <v>460</v>
      </c>
      <c r="B461" t="s">
        <v>9</v>
      </c>
      <c r="C461" s="23">
        <v>335205.06</v>
      </c>
      <c r="D461" t="s">
        <v>10</v>
      </c>
      <c r="E461" t="s">
        <v>16</v>
      </c>
      <c r="F461" t="s">
        <v>12</v>
      </c>
      <c r="G461" t="s">
        <v>12</v>
      </c>
      <c r="H461" t="s">
        <v>13</v>
      </c>
      <c r="I461">
        <v>52</v>
      </c>
      <c r="J461">
        <f t="shared" si="51"/>
        <v>-0.39744546398114344</v>
      </c>
      <c r="K461" t="b">
        <f t="shared" si="52"/>
        <v>0</v>
      </c>
      <c r="L461">
        <f t="shared" si="53"/>
        <v>0.71236311755666615</v>
      </c>
      <c r="M461" t="b">
        <f t="shared" si="54"/>
        <v>0</v>
      </c>
      <c r="N461" s="24">
        <f t="shared" si="55"/>
        <v>335205.06</v>
      </c>
      <c r="O461" t="str">
        <f t="shared" si="56"/>
        <v>ASALARIADO</v>
      </c>
      <c r="P461">
        <f t="shared" si="57"/>
        <v>52</v>
      </c>
      <c r="Q461"/>
    </row>
    <row r="462" spans="1:17" x14ac:dyDescent="0.25">
      <c r="A462">
        <v>461</v>
      </c>
      <c r="B462" t="s">
        <v>15</v>
      </c>
      <c r="C462" s="23">
        <v>639148</v>
      </c>
      <c r="D462" t="s">
        <v>18</v>
      </c>
      <c r="E462" t="s">
        <v>16</v>
      </c>
      <c r="F462" t="s">
        <v>12</v>
      </c>
      <c r="G462" t="s">
        <v>12</v>
      </c>
      <c r="H462" t="s">
        <v>13</v>
      </c>
      <c r="I462">
        <v>44</v>
      </c>
      <c r="J462">
        <f t="shared" si="51"/>
        <v>-2.267106972796144E-2</v>
      </c>
      <c r="K462" t="b">
        <f t="shared" si="52"/>
        <v>0</v>
      </c>
      <c r="L462">
        <f t="shared" si="53"/>
        <v>0.14776047693956615</v>
      </c>
      <c r="M462" t="b">
        <f t="shared" si="54"/>
        <v>0</v>
      </c>
      <c r="N462" s="24">
        <f t="shared" si="55"/>
        <v>639148</v>
      </c>
      <c r="O462" t="str">
        <f t="shared" si="56"/>
        <v>TRABAJADOR INDEPENDIENTE</v>
      </c>
      <c r="P462">
        <f t="shared" si="57"/>
        <v>44</v>
      </c>
      <c r="Q462"/>
    </row>
    <row r="463" spans="1:17" x14ac:dyDescent="0.25">
      <c r="A463">
        <v>462</v>
      </c>
      <c r="B463" t="s">
        <v>9</v>
      </c>
      <c r="C463" s="23">
        <v>316964.69</v>
      </c>
      <c r="D463" t="s">
        <v>10</v>
      </c>
      <c r="E463" t="s">
        <v>16</v>
      </c>
      <c r="F463" t="s">
        <v>12</v>
      </c>
      <c r="G463" t="s">
        <v>12</v>
      </c>
      <c r="H463" t="s">
        <v>13</v>
      </c>
      <c r="I463">
        <v>19</v>
      </c>
      <c r="J463">
        <f t="shared" si="51"/>
        <v>-0.41993660530426125</v>
      </c>
      <c r="K463" t="b">
        <f t="shared" si="52"/>
        <v>0</v>
      </c>
      <c r="L463">
        <f t="shared" si="53"/>
        <v>-1.6166227749888715</v>
      </c>
      <c r="M463" t="b">
        <f t="shared" si="54"/>
        <v>0</v>
      </c>
      <c r="N463" s="24">
        <f t="shared" si="55"/>
        <v>316964.69</v>
      </c>
      <c r="O463" t="str">
        <f t="shared" si="56"/>
        <v>ASALARIADO</v>
      </c>
      <c r="P463">
        <f t="shared" si="57"/>
        <v>19</v>
      </c>
      <c r="Q463"/>
    </row>
    <row r="464" spans="1:17" x14ac:dyDescent="0.25">
      <c r="A464">
        <v>463</v>
      </c>
      <c r="B464" t="s">
        <v>15</v>
      </c>
      <c r="C464" s="23">
        <v>525373.54</v>
      </c>
      <c r="D464" t="s">
        <v>10</v>
      </c>
      <c r="E464" t="s">
        <v>16</v>
      </c>
      <c r="F464" t="s">
        <v>12</v>
      </c>
      <c r="G464" t="s">
        <v>13</v>
      </c>
      <c r="H464" t="s">
        <v>13</v>
      </c>
      <c r="I464">
        <v>27</v>
      </c>
      <c r="J464">
        <f t="shared" si="51"/>
        <v>-0.16295975130741472</v>
      </c>
      <c r="K464" t="b">
        <f t="shared" si="52"/>
        <v>0</v>
      </c>
      <c r="L464">
        <f t="shared" si="53"/>
        <v>-1.0520201343717714</v>
      </c>
      <c r="M464" t="b">
        <f t="shared" si="54"/>
        <v>0</v>
      </c>
      <c r="N464" s="24">
        <f t="shared" si="55"/>
        <v>525373.54</v>
      </c>
      <c r="O464" t="str">
        <f t="shared" si="56"/>
        <v>ASALARIADO</v>
      </c>
      <c r="P464">
        <f t="shared" si="57"/>
        <v>27</v>
      </c>
      <c r="Q464"/>
    </row>
    <row r="465" spans="1:17" x14ac:dyDescent="0.25">
      <c r="A465">
        <v>464</v>
      </c>
      <c r="B465" t="s">
        <v>15</v>
      </c>
      <c r="C465" s="23">
        <v>150000</v>
      </c>
      <c r="D465" t="s">
        <v>10</v>
      </c>
      <c r="E465" t="s">
        <v>16</v>
      </c>
      <c r="F465" t="s">
        <v>12</v>
      </c>
      <c r="G465" t="s">
        <v>13</v>
      </c>
      <c r="H465" t="s">
        <v>13</v>
      </c>
      <c r="I465">
        <v>42</v>
      </c>
      <c r="J465">
        <f t="shared" si="51"/>
        <v>-0.62581107159856075</v>
      </c>
      <c r="K465" t="b">
        <f t="shared" si="52"/>
        <v>0</v>
      </c>
      <c r="L465">
        <f t="shared" si="53"/>
        <v>6.6098167852911317E-3</v>
      </c>
      <c r="M465" t="b">
        <f t="shared" si="54"/>
        <v>0</v>
      </c>
      <c r="N465" s="24">
        <f t="shared" si="55"/>
        <v>150000</v>
      </c>
      <c r="O465" t="str">
        <f t="shared" si="56"/>
        <v>ASALARIADO</v>
      </c>
      <c r="P465">
        <f t="shared" si="57"/>
        <v>42</v>
      </c>
      <c r="Q465"/>
    </row>
    <row r="466" spans="1:17" x14ac:dyDescent="0.25">
      <c r="A466">
        <v>465</v>
      </c>
      <c r="B466" t="s">
        <v>15</v>
      </c>
      <c r="C466" s="23">
        <v>1346033</v>
      </c>
      <c r="D466" t="s">
        <v>14</v>
      </c>
      <c r="E466" t="s">
        <v>11</v>
      </c>
      <c r="F466" t="s">
        <v>12</v>
      </c>
      <c r="G466" t="s">
        <v>13</v>
      </c>
      <c r="H466" t="s">
        <v>13</v>
      </c>
      <c r="I466">
        <v>55</v>
      </c>
      <c r="J466">
        <f t="shared" si="51"/>
        <v>0.84894778636937229</v>
      </c>
      <c r="K466" t="b">
        <f t="shared" si="52"/>
        <v>0</v>
      </c>
      <c r="L466">
        <f t="shared" si="53"/>
        <v>0.92408910778807873</v>
      </c>
      <c r="M466" t="b">
        <f t="shared" si="54"/>
        <v>0</v>
      </c>
      <c r="N466" s="24">
        <f t="shared" si="55"/>
        <v>1346033</v>
      </c>
      <c r="O466" t="str">
        <f t="shared" si="56"/>
        <v>PENSIONADOS EN SU PROPIO SISTEMA</v>
      </c>
      <c r="P466">
        <f t="shared" si="57"/>
        <v>55</v>
      </c>
      <c r="Q466"/>
    </row>
    <row r="467" spans="1:17" x14ac:dyDescent="0.25">
      <c r="A467">
        <v>466</v>
      </c>
      <c r="B467" t="s">
        <v>15</v>
      </c>
      <c r="C467" s="23">
        <v>963278.53</v>
      </c>
      <c r="D467" t="s">
        <v>10</v>
      </c>
      <c r="E467" t="s">
        <v>11</v>
      </c>
      <c r="F467" t="s">
        <v>12</v>
      </c>
      <c r="G467" t="s">
        <v>13</v>
      </c>
      <c r="H467" t="s">
        <v>13</v>
      </c>
      <c r="I467">
        <v>57</v>
      </c>
      <c r="J467">
        <f t="shared" si="51"/>
        <v>0.37699546978670156</v>
      </c>
      <c r="K467" t="b">
        <f t="shared" si="52"/>
        <v>0</v>
      </c>
      <c r="L467">
        <f t="shared" si="53"/>
        <v>1.0652397679423538</v>
      </c>
      <c r="M467" t="b">
        <f t="shared" si="54"/>
        <v>0</v>
      </c>
      <c r="N467" s="24">
        <f t="shared" si="55"/>
        <v>963278.53</v>
      </c>
      <c r="O467" t="str">
        <f t="shared" si="56"/>
        <v>ASALARIADO</v>
      </c>
      <c r="P467">
        <f t="shared" si="57"/>
        <v>57</v>
      </c>
      <c r="Q467"/>
    </row>
    <row r="468" spans="1:17" x14ac:dyDescent="0.25">
      <c r="A468">
        <v>467</v>
      </c>
      <c r="B468" t="s">
        <v>9</v>
      </c>
      <c r="C468" s="23">
        <v>2172786.41</v>
      </c>
      <c r="D468" t="s">
        <v>10</v>
      </c>
      <c r="E468" t="s">
        <v>11</v>
      </c>
      <c r="F468" t="s">
        <v>12</v>
      </c>
      <c r="G468" t="s">
        <v>13</v>
      </c>
      <c r="H468" t="s">
        <v>13</v>
      </c>
      <c r="I468">
        <v>34</v>
      </c>
      <c r="J468">
        <f t="shared" si="51"/>
        <v>1.8683694200138408</v>
      </c>
      <c r="K468" t="b">
        <f t="shared" si="52"/>
        <v>0</v>
      </c>
      <c r="L468">
        <f t="shared" si="53"/>
        <v>-0.55799282383180893</v>
      </c>
      <c r="M468" t="b">
        <f t="shared" si="54"/>
        <v>0</v>
      </c>
      <c r="N468" s="24">
        <f t="shared" si="55"/>
        <v>2172786.41</v>
      </c>
      <c r="O468" t="str">
        <f t="shared" si="56"/>
        <v>ASALARIADO</v>
      </c>
      <c r="P468">
        <f t="shared" si="57"/>
        <v>34</v>
      </c>
      <c r="Q468"/>
    </row>
    <row r="469" spans="1:17" x14ac:dyDescent="0.25">
      <c r="A469">
        <v>468</v>
      </c>
      <c r="B469" t="s">
        <v>9</v>
      </c>
      <c r="C469" s="23">
        <v>400000</v>
      </c>
      <c r="D469" t="s">
        <v>10</v>
      </c>
      <c r="E469" t="s">
        <v>16</v>
      </c>
      <c r="F469" t="s">
        <v>12</v>
      </c>
      <c r="G469" t="s">
        <v>13</v>
      </c>
      <c r="H469" t="s">
        <v>13</v>
      </c>
      <c r="I469">
        <v>35</v>
      </c>
      <c r="J469">
        <f t="shared" si="51"/>
        <v>-0.31755058506350425</v>
      </c>
      <c r="K469" t="b">
        <f t="shared" si="52"/>
        <v>0</v>
      </c>
      <c r="L469">
        <f t="shared" si="53"/>
        <v>-0.48741749375467142</v>
      </c>
      <c r="M469" t="b">
        <f t="shared" si="54"/>
        <v>0</v>
      </c>
      <c r="N469" s="24">
        <f t="shared" si="55"/>
        <v>400000</v>
      </c>
      <c r="O469" t="str">
        <f t="shared" si="56"/>
        <v>ASALARIADO</v>
      </c>
      <c r="P469">
        <f t="shared" si="57"/>
        <v>35</v>
      </c>
      <c r="Q469"/>
    </row>
    <row r="470" spans="1:17" x14ac:dyDescent="0.25">
      <c r="A470">
        <v>469</v>
      </c>
      <c r="B470" t="s">
        <v>15</v>
      </c>
      <c r="C470" s="23">
        <v>355252.75</v>
      </c>
      <c r="D470" t="s">
        <v>10</v>
      </c>
      <c r="E470" t="s">
        <v>16</v>
      </c>
      <c r="F470" t="s">
        <v>12</v>
      </c>
      <c r="G470" t="s">
        <v>13</v>
      </c>
      <c r="H470" t="s">
        <v>13</v>
      </c>
      <c r="I470">
        <v>47</v>
      </c>
      <c r="J470">
        <f t="shared" si="51"/>
        <v>-0.37272582128792747</v>
      </c>
      <c r="K470" t="b">
        <f t="shared" si="52"/>
        <v>0</v>
      </c>
      <c r="L470">
        <f t="shared" si="53"/>
        <v>0.35948646717097865</v>
      </c>
      <c r="M470" t="b">
        <f t="shared" si="54"/>
        <v>0</v>
      </c>
      <c r="N470" s="24">
        <f t="shared" si="55"/>
        <v>355252.75</v>
      </c>
      <c r="O470" t="str">
        <f t="shared" si="56"/>
        <v>ASALARIADO</v>
      </c>
      <c r="P470">
        <f t="shared" si="57"/>
        <v>47</v>
      </c>
      <c r="Q470"/>
    </row>
    <row r="471" spans="1:17" x14ac:dyDescent="0.25">
      <c r="A471">
        <v>470</v>
      </c>
      <c r="B471" t="s">
        <v>9</v>
      </c>
      <c r="C471" s="23">
        <v>451135</v>
      </c>
      <c r="D471" t="s">
        <v>10</v>
      </c>
      <c r="E471" t="s">
        <v>16</v>
      </c>
      <c r="F471" t="s">
        <v>12</v>
      </c>
      <c r="G471" t="s">
        <v>13</v>
      </c>
      <c r="H471" t="s">
        <v>13</v>
      </c>
      <c r="I471">
        <v>28</v>
      </c>
      <c r="J471">
        <f t="shared" si="51"/>
        <v>-0.25449898514762376</v>
      </c>
      <c r="K471" t="b">
        <f t="shared" si="52"/>
        <v>0</v>
      </c>
      <c r="L471">
        <f t="shared" si="53"/>
        <v>-0.98144480429463388</v>
      </c>
      <c r="M471" t="b">
        <f t="shared" si="54"/>
        <v>0</v>
      </c>
      <c r="N471" s="24">
        <f t="shared" si="55"/>
        <v>451135</v>
      </c>
      <c r="O471" t="str">
        <f t="shared" si="56"/>
        <v>ASALARIADO</v>
      </c>
      <c r="P471">
        <f t="shared" si="57"/>
        <v>28</v>
      </c>
      <c r="Q471"/>
    </row>
    <row r="472" spans="1:17" x14ac:dyDescent="0.25">
      <c r="A472">
        <v>471</v>
      </c>
      <c r="B472" t="s">
        <v>15</v>
      </c>
      <c r="C472" s="23">
        <v>1554200</v>
      </c>
      <c r="D472" t="s">
        <v>10</v>
      </c>
      <c r="E472" t="s">
        <v>11</v>
      </c>
      <c r="F472" t="s">
        <v>12</v>
      </c>
      <c r="G472" t="s">
        <v>13</v>
      </c>
      <c r="H472" t="s">
        <v>12</v>
      </c>
      <c r="I472">
        <v>55</v>
      </c>
      <c r="J472">
        <f t="shared" si="51"/>
        <v>1.1056264291715447</v>
      </c>
      <c r="K472" t="b">
        <f t="shared" si="52"/>
        <v>0</v>
      </c>
      <c r="L472">
        <f t="shared" si="53"/>
        <v>0.92408910778807873</v>
      </c>
      <c r="M472" t="b">
        <f t="shared" si="54"/>
        <v>0</v>
      </c>
      <c r="N472" s="24">
        <f t="shared" si="55"/>
        <v>1554200</v>
      </c>
      <c r="O472" t="str">
        <f t="shared" si="56"/>
        <v>ASALARIADO</v>
      </c>
      <c r="P472">
        <f t="shared" si="57"/>
        <v>55</v>
      </c>
      <c r="Q472"/>
    </row>
    <row r="473" spans="1:17" x14ac:dyDescent="0.25">
      <c r="A473">
        <v>472</v>
      </c>
      <c r="B473" t="s">
        <v>15</v>
      </c>
      <c r="C473" s="23">
        <v>300000</v>
      </c>
      <c r="D473" t="s">
        <v>18</v>
      </c>
      <c r="E473" t="s">
        <v>16</v>
      </c>
      <c r="F473" t="s">
        <v>12</v>
      </c>
      <c r="G473" t="s">
        <v>13</v>
      </c>
      <c r="H473" t="s">
        <v>13</v>
      </c>
      <c r="I473">
        <v>41</v>
      </c>
      <c r="J473">
        <f t="shared" si="51"/>
        <v>-0.44085477967752684</v>
      </c>
      <c r="K473" t="b">
        <f t="shared" si="52"/>
        <v>0</v>
      </c>
      <c r="L473">
        <f t="shared" si="53"/>
        <v>-6.3965513291846368E-2</v>
      </c>
      <c r="M473" t="b">
        <f t="shared" si="54"/>
        <v>0</v>
      </c>
      <c r="N473" s="24">
        <f t="shared" si="55"/>
        <v>300000</v>
      </c>
      <c r="O473" t="str">
        <f t="shared" si="56"/>
        <v>TRABAJADOR INDEPENDIENTE</v>
      </c>
      <c r="P473">
        <f t="shared" si="57"/>
        <v>41</v>
      </c>
      <c r="Q473"/>
    </row>
    <row r="474" spans="1:17" x14ac:dyDescent="0.25">
      <c r="A474">
        <v>473</v>
      </c>
      <c r="B474" t="s">
        <v>9</v>
      </c>
      <c r="C474" s="23">
        <v>229799.17</v>
      </c>
      <c r="D474" t="s">
        <v>10</v>
      </c>
      <c r="E474" t="s">
        <v>16</v>
      </c>
      <c r="F474" t="s">
        <v>12</v>
      </c>
      <c r="G474" t="s">
        <v>13</v>
      </c>
      <c r="H474" t="s">
        <v>13</v>
      </c>
      <c r="I474">
        <v>34</v>
      </c>
      <c r="J474">
        <f t="shared" si="51"/>
        <v>-0.52741534772138599</v>
      </c>
      <c r="K474" t="b">
        <f t="shared" si="52"/>
        <v>0</v>
      </c>
      <c r="L474">
        <f t="shared" si="53"/>
        <v>-0.55799282383180893</v>
      </c>
      <c r="M474" t="b">
        <f t="shared" si="54"/>
        <v>0</v>
      </c>
      <c r="N474" s="24">
        <f t="shared" si="55"/>
        <v>229799.17</v>
      </c>
      <c r="O474" t="str">
        <f t="shared" si="56"/>
        <v>ASALARIADO</v>
      </c>
      <c r="P474">
        <f t="shared" si="57"/>
        <v>34</v>
      </c>
      <c r="Q474"/>
    </row>
    <row r="475" spans="1:17" x14ac:dyDescent="0.25">
      <c r="A475">
        <v>474</v>
      </c>
      <c r="B475" t="s">
        <v>9</v>
      </c>
      <c r="C475" s="23">
        <v>202270</v>
      </c>
      <c r="D475" t="s">
        <v>10</v>
      </c>
      <c r="E475" t="s">
        <v>16</v>
      </c>
      <c r="F475" t="s">
        <v>12</v>
      </c>
      <c r="G475" t="s">
        <v>13</v>
      </c>
      <c r="H475" t="s">
        <v>12</v>
      </c>
      <c r="I475">
        <v>27</v>
      </c>
      <c r="J475">
        <f t="shared" si="51"/>
        <v>-0.56135996907381114</v>
      </c>
      <c r="K475" t="b">
        <f t="shared" si="52"/>
        <v>0</v>
      </c>
      <c r="L475">
        <f t="shared" si="53"/>
        <v>-1.0520201343717714</v>
      </c>
      <c r="M475" t="b">
        <f t="shared" si="54"/>
        <v>0</v>
      </c>
      <c r="N475" s="24">
        <f t="shared" si="55"/>
        <v>202270</v>
      </c>
      <c r="O475" t="str">
        <f t="shared" si="56"/>
        <v>ASALARIADO</v>
      </c>
      <c r="P475">
        <f t="shared" si="57"/>
        <v>27</v>
      </c>
      <c r="Q475"/>
    </row>
    <row r="476" spans="1:17" x14ac:dyDescent="0.25">
      <c r="A476">
        <v>475</v>
      </c>
      <c r="B476" t="s">
        <v>9</v>
      </c>
      <c r="C476" s="23">
        <v>278030</v>
      </c>
      <c r="D476" t="s">
        <v>19</v>
      </c>
      <c r="E476" t="s">
        <v>16</v>
      </c>
      <c r="F476" t="s">
        <v>12</v>
      </c>
      <c r="G476" t="s">
        <v>13</v>
      </c>
      <c r="H476" t="s">
        <v>13</v>
      </c>
      <c r="I476">
        <v>43</v>
      </c>
      <c r="J476">
        <f t="shared" si="51"/>
        <v>-0.46794471123422759</v>
      </c>
      <c r="K476" t="b">
        <f t="shared" si="52"/>
        <v>0</v>
      </c>
      <c r="L476">
        <f t="shared" si="53"/>
        <v>7.7185146862428639E-2</v>
      </c>
      <c r="M476" t="b">
        <f t="shared" si="54"/>
        <v>0</v>
      </c>
      <c r="N476" s="24">
        <f t="shared" si="55"/>
        <v>278030</v>
      </c>
      <c r="O476" t="str">
        <f t="shared" si="56"/>
        <v>CONVENIOS ESPECIALES DE TRABAJADORES INDEPENDIENTES</v>
      </c>
      <c r="P476">
        <f t="shared" si="57"/>
        <v>43</v>
      </c>
      <c r="Q476"/>
    </row>
    <row r="477" spans="1:17" x14ac:dyDescent="0.25">
      <c r="A477">
        <v>476</v>
      </c>
      <c r="B477" t="s">
        <v>9</v>
      </c>
      <c r="C477" s="23">
        <v>298195</v>
      </c>
      <c r="D477" t="s">
        <v>18</v>
      </c>
      <c r="E477" t="s">
        <v>16</v>
      </c>
      <c r="F477" t="s">
        <v>12</v>
      </c>
      <c r="G477" t="s">
        <v>13</v>
      </c>
      <c r="H477" t="s">
        <v>12</v>
      </c>
      <c r="I477">
        <v>40</v>
      </c>
      <c r="J477">
        <f t="shared" si="51"/>
        <v>-0.44308042039030998</v>
      </c>
      <c r="K477" t="b">
        <f t="shared" si="52"/>
        <v>0</v>
      </c>
      <c r="L477">
        <f t="shared" si="53"/>
        <v>-0.13454084336898386</v>
      </c>
      <c r="M477" t="b">
        <f t="shared" si="54"/>
        <v>0</v>
      </c>
      <c r="N477" s="24">
        <f t="shared" si="55"/>
        <v>298195</v>
      </c>
      <c r="O477" t="str">
        <f t="shared" si="56"/>
        <v>TRABAJADOR INDEPENDIENTE</v>
      </c>
      <c r="P477">
        <f t="shared" si="57"/>
        <v>40</v>
      </c>
      <c r="Q477"/>
    </row>
    <row r="478" spans="1:17" x14ac:dyDescent="0.25">
      <c r="A478">
        <v>477</v>
      </c>
      <c r="B478" t="s">
        <v>9</v>
      </c>
      <c r="C478" s="23">
        <v>297050</v>
      </c>
      <c r="D478" t="s">
        <v>17</v>
      </c>
      <c r="E478" t="s">
        <v>16</v>
      </c>
      <c r="F478" t="s">
        <v>12</v>
      </c>
      <c r="G478" t="s">
        <v>13</v>
      </c>
      <c r="H478" t="s">
        <v>13</v>
      </c>
      <c r="I478">
        <v>48</v>
      </c>
      <c r="J478">
        <f t="shared" si="51"/>
        <v>-0.44449225341864051</v>
      </c>
      <c r="K478" t="b">
        <f t="shared" si="52"/>
        <v>0</v>
      </c>
      <c r="L478">
        <f t="shared" si="53"/>
        <v>0.43006179724811616</v>
      </c>
      <c r="M478" t="b">
        <f t="shared" si="54"/>
        <v>0</v>
      </c>
      <c r="N478" s="24">
        <f t="shared" si="55"/>
        <v>297050</v>
      </c>
      <c r="O478" t="str">
        <f t="shared" si="56"/>
        <v>ASEGURADO VOLUNTARIO</v>
      </c>
      <c r="P478">
        <f t="shared" si="57"/>
        <v>48</v>
      </c>
      <c r="Q478"/>
    </row>
    <row r="479" spans="1:17" x14ac:dyDescent="0.25">
      <c r="A479">
        <v>478</v>
      </c>
      <c r="B479" t="s">
        <v>9</v>
      </c>
      <c r="C479" s="23">
        <v>5189999.8</v>
      </c>
      <c r="D479" t="s">
        <v>10</v>
      </c>
      <c r="E479" t="s">
        <v>16</v>
      </c>
      <c r="F479" t="s">
        <v>12</v>
      </c>
      <c r="G479" t="s">
        <v>13</v>
      </c>
      <c r="H479" t="s">
        <v>13</v>
      </c>
      <c r="I479">
        <v>49</v>
      </c>
      <c r="J479">
        <f t="shared" si="51"/>
        <v>5.5887200903397893</v>
      </c>
      <c r="K479" t="b">
        <f t="shared" si="52"/>
        <v>1</v>
      </c>
      <c r="L479">
        <f t="shared" si="53"/>
        <v>0.50063712732525367</v>
      </c>
      <c r="M479" t="b">
        <f t="shared" si="54"/>
        <v>0</v>
      </c>
      <c r="N479" s="24">
        <f t="shared" si="55"/>
        <v>5189999.8</v>
      </c>
      <c r="O479" t="str">
        <f t="shared" si="56"/>
        <v>ASALARIADO</v>
      </c>
      <c r="P479">
        <f t="shared" si="57"/>
        <v>49</v>
      </c>
      <c r="Q479"/>
    </row>
    <row r="480" spans="1:17" x14ac:dyDescent="0.25">
      <c r="A480">
        <v>479</v>
      </c>
      <c r="B480" t="s">
        <v>9</v>
      </c>
      <c r="C480" s="23">
        <v>3309108</v>
      </c>
      <c r="D480" t="s">
        <v>10</v>
      </c>
      <c r="E480" t="s">
        <v>11</v>
      </c>
      <c r="F480" t="s">
        <v>12</v>
      </c>
      <c r="G480" t="s">
        <v>13</v>
      </c>
      <c r="H480" t="s">
        <v>13</v>
      </c>
      <c r="I480">
        <v>47</v>
      </c>
      <c r="J480">
        <f t="shared" si="51"/>
        <v>3.2695016047885965</v>
      </c>
      <c r="K480" t="b">
        <f t="shared" si="52"/>
        <v>1</v>
      </c>
      <c r="L480">
        <f t="shared" si="53"/>
        <v>0.35948646717097865</v>
      </c>
      <c r="M480" t="b">
        <f t="shared" si="54"/>
        <v>0</v>
      </c>
      <c r="N480" s="24">
        <f t="shared" si="55"/>
        <v>3309108</v>
      </c>
      <c r="O480" t="str">
        <f t="shared" si="56"/>
        <v>ASALARIADO</v>
      </c>
      <c r="P480">
        <f t="shared" si="57"/>
        <v>47</v>
      </c>
      <c r="Q480"/>
    </row>
    <row r="481" spans="1:17" x14ac:dyDescent="0.25">
      <c r="A481">
        <v>480</v>
      </c>
      <c r="B481" t="s">
        <v>9</v>
      </c>
      <c r="C481" s="23">
        <v>575846</v>
      </c>
      <c r="D481" t="s">
        <v>18</v>
      </c>
      <c r="E481" t="s">
        <v>16</v>
      </c>
      <c r="F481" t="s">
        <v>12</v>
      </c>
      <c r="G481" t="s">
        <v>12</v>
      </c>
      <c r="H481" t="s">
        <v>12</v>
      </c>
      <c r="I481">
        <v>46</v>
      </c>
      <c r="J481">
        <f t="shared" si="51"/>
        <v>-0.10072509100253003</v>
      </c>
      <c r="K481" t="b">
        <f t="shared" si="52"/>
        <v>0</v>
      </c>
      <c r="L481">
        <f t="shared" si="53"/>
        <v>0.28891113709384114</v>
      </c>
      <c r="M481" t="b">
        <f t="shared" si="54"/>
        <v>0</v>
      </c>
      <c r="N481" s="24">
        <f t="shared" si="55"/>
        <v>575846</v>
      </c>
      <c r="O481" t="str">
        <f t="shared" si="56"/>
        <v>TRABAJADOR INDEPENDIENTE</v>
      </c>
      <c r="P481">
        <f t="shared" si="57"/>
        <v>46</v>
      </c>
      <c r="Q481"/>
    </row>
    <row r="482" spans="1:17" x14ac:dyDescent="0.25">
      <c r="A482">
        <v>481</v>
      </c>
      <c r="B482" t="s">
        <v>9</v>
      </c>
      <c r="C482" s="23">
        <v>458557</v>
      </c>
      <c r="D482" t="s">
        <v>18</v>
      </c>
      <c r="E482" t="s">
        <v>16</v>
      </c>
      <c r="F482" t="s">
        <v>12</v>
      </c>
      <c r="G482" t="s">
        <v>13</v>
      </c>
      <c r="H482" t="s">
        <v>12</v>
      </c>
      <c r="I482">
        <v>49</v>
      </c>
      <c r="J482">
        <f t="shared" si="51"/>
        <v>-0.24534734782337103</v>
      </c>
      <c r="K482" t="b">
        <f t="shared" si="52"/>
        <v>0</v>
      </c>
      <c r="L482">
        <f t="shared" si="53"/>
        <v>0.50063712732525367</v>
      </c>
      <c r="M482" t="b">
        <f t="shared" si="54"/>
        <v>0</v>
      </c>
      <c r="N482" s="24">
        <f t="shared" si="55"/>
        <v>458557</v>
      </c>
      <c r="O482" t="str">
        <f t="shared" si="56"/>
        <v>TRABAJADOR INDEPENDIENTE</v>
      </c>
      <c r="P482">
        <f t="shared" si="57"/>
        <v>49</v>
      </c>
      <c r="Q482"/>
    </row>
    <row r="483" spans="1:17" x14ac:dyDescent="0.25">
      <c r="A483">
        <v>482</v>
      </c>
      <c r="B483" t="s">
        <v>9</v>
      </c>
      <c r="C483" s="23">
        <v>449214</v>
      </c>
      <c r="D483" t="s">
        <v>10</v>
      </c>
      <c r="E483" t="s">
        <v>16</v>
      </c>
      <c r="F483" t="s">
        <v>12</v>
      </c>
      <c r="G483" t="s">
        <v>12</v>
      </c>
      <c r="H483" t="s">
        <v>13</v>
      </c>
      <c r="I483">
        <v>47</v>
      </c>
      <c r="J483">
        <f t="shared" si="51"/>
        <v>-0.25686765872615913</v>
      </c>
      <c r="K483" t="b">
        <f t="shared" si="52"/>
        <v>0</v>
      </c>
      <c r="L483">
        <f t="shared" si="53"/>
        <v>0.35948646717097865</v>
      </c>
      <c r="M483" t="b">
        <f t="shared" si="54"/>
        <v>0</v>
      </c>
      <c r="N483" s="24">
        <f t="shared" si="55"/>
        <v>449214</v>
      </c>
      <c r="O483" t="str">
        <f t="shared" si="56"/>
        <v>ASALARIADO</v>
      </c>
      <c r="P483">
        <f t="shared" si="57"/>
        <v>47</v>
      </c>
      <c r="Q483"/>
    </row>
    <row r="484" spans="1:17" x14ac:dyDescent="0.25">
      <c r="A484">
        <v>483</v>
      </c>
      <c r="B484" t="s">
        <v>9</v>
      </c>
      <c r="C484" s="23">
        <v>957595</v>
      </c>
      <c r="D484" t="s">
        <v>10</v>
      </c>
      <c r="E484" t="s">
        <v>16</v>
      </c>
      <c r="F484" t="s">
        <v>12</v>
      </c>
      <c r="G484" t="s">
        <v>13</v>
      </c>
      <c r="H484" t="s">
        <v>13</v>
      </c>
      <c r="I484">
        <v>30</v>
      </c>
      <c r="J484">
        <f t="shared" si="51"/>
        <v>0.36998743889455515</v>
      </c>
      <c r="K484" t="b">
        <f t="shared" si="52"/>
        <v>0</v>
      </c>
      <c r="L484">
        <f t="shared" si="53"/>
        <v>-0.84029414414035897</v>
      </c>
      <c r="M484" t="b">
        <f t="shared" si="54"/>
        <v>0</v>
      </c>
      <c r="N484" s="24">
        <f t="shared" si="55"/>
        <v>957595</v>
      </c>
      <c r="O484" t="str">
        <f t="shared" si="56"/>
        <v>ASALARIADO</v>
      </c>
      <c r="P484">
        <f t="shared" si="57"/>
        <v>30</v>
      </c>
      <c r="Q484"/>
    </row>
    <row r="485" spans="1:17" x14ac:dyDescent="0.25">
      <c r="A485">
        <v>484</v>
      </c>
      <c r="B485" t="s">
        <v>9</v>
      </c>
      <c r="C485" s="23">
        <v>667314</v>
      </c>
      <c r="D485" t="s">
        <v>10</v>
      </c>
      <c r="E485" t="s">
        <v>11</v>
      </c>
      <c r="F485" t="s">
        <v>12</v>
      </c>
      <c r="G485" t="s">
        <v>13</v>
      </c>
      <c r="H485" t="s">
        <v>13</v>
      </c>
      <c r="I485">
        <v>40</v>
      </c>
      <c r="J485">
        <f t="shared" si="51"/>
        <v>1.2058789727024169E-2</v>
      </c>
      <c r="K485" t="b">
        <f t="shared" si="52"/>
        <v>0</v>
      </c>
      <c r="L485">
        <f t="shared" si="53"/>
        <v>-0.13454084336898386</v>
      </c>
      <c r="M485" t="b">
        <f t="shared" si="54"/>
        <v>0</v>
      </c>
      <c r="N485" s="24">
        <f t="shared" si="55"/>
        <v>667314</v>
      </c>
      <c r="O485" t="str">
        <f t="shared" si="56"/>
        <v>ASALARIADO</v>
      </c>
      <c r="P485">
        <f t="shared" si="57"/>
        <v>40</v>
      </c>
      <c r="Q485"/>
    </row>
    <row r="486" spans="1:17" x14ac:dyDescent="0.25">
      <c r="A486">
        <v>485</v>
      </c>
      <c r="B486" t="s">
        <v>15</v>
      </c>
      <c r="C486" s="23">
        <v>297046</v>
      </c>
      <c r="D486" t="s">
        <v>17</v>
      </c>
      <c r="E486" t="s">
        <v>16</v>
      </c>
      <c r="F486" t="s">
        <v>12</v>
      </c>
      <c r="G486" t="s">
        <v>13</v>
      </c>
      <c r="H486" t="s">
        <v>13</v>
      </c>
      <c r="I486">
        <v>49</v>
      </c>
      <c r="J486">
        <f t="shared" si="51"/>
        <v>-0.44449718558642509</v>
      </c>
      <c r="K486" t="b">
        <f t="shared" si="52"/>
        <v>0</v>
      </c>
      <c r="L486">
        <f t="shared" si="53"/>
        <v>0.50063712732525367</v>
      </c>
      <c r="M486" t="b">
        <f t="shared" si="54"/>
        <v>0</v>
      </c>
      <c r="N486" s="24">
        <f t="shared" si="55"/>
        <v>297046</v>
      </c>
      <c r="O486" t="str">
        <f t="shared" si="56"/>
        <v>ASEGURADO VOLUNTARIO</v>
      </c>
      <c r="P486">
        <f t="shared" si="57"/>
        <v>49</v>
      </c>
      <c r="Q486"/>
    </row>
    <row r="487" spans="1:17" x14ac:dyDescent="0.25">
      <c r="A487">
        <v>486</v>
      </c>
      <c r="B487" t="s">
        <v>15</v>
      </c>
      <c r="C487" s="23">
        <v>1476678</v>
      </c>
      <c r="D487" t="s">
        <v>10</v>
      </c>
      <c r="E487" t="s">
        <v>11</v>
      </c>
      <c r="F487" t="s">
        <v>12</v>
      </c>
      <c r="G487" t="s">
        <v>13</v>
      </c>
      <c r="H487" t="s">
        <v>12</v>
      </c>
      <c r="I487">
        <v>54</v>
      </c>
      <c r="J487">
        <f t="shared" si="51"/>
        <v>1.0100385514228623</v>
      </c>
      <c r="K487" t="b">
        <f t="shared" si="52"/>
        <v>0</v>
      </c>
      <c r="L487">
        <f t="shared" si="53"/>
        <v>0.85351377771094117</v>
      </c>
      <c r="M487" t="b">
        <f t="shared" si="54"/>
        <v>0</v>
      </c>
      <c r="N487" s="24">
        <f t="shared" si="55"/>
        <v>1476678</v>
      </c>
      <c r="O487" t="str">
        <f t="shared" si="56"/>
        <v>ASALARIADO</v>
      </c>
      <c r="P487">
        <f t="shared" si="57"/>
        <v>54</v>
      </c>
      <c r="Q487"/>
    </row>
    <row r="488" spans="1:17" x14ac:dyDescent="0.25">
      <c r="A488">
        <v>487</v>
      </c>
      <c r="B488" t="s">
        <v>9</v>
      </c>
      <c r="C488" s="23">
        <v>1708336.5</v>
      </c>
      <c r="D488" t="s">
        <v>10</v>
      </c>
      <c r="E488" t="s">
        <v>11</v>
      </c>
      <c r="F488" t="s">
        <v>12</v>
      </c>
      <c r="G488" t="s">
        <v>13</v>
      </c>
      <c r="H488" t="s">
        <v>13</v>
      </c>
      <c r="I488">
        <v>25</v>
      </c>
      <c r="J488">
        <f t="shared" si="51"/>
        <v>1.2956831991027877</v>
      </c>
      <c r="K488" t="b">
        <f t="shared" si="52"/>
        <v>0</v>
      </c>
      <c r="L488">
        <f t="shared" si="53"/>
        <v>-1.1931707945260464</v>
      </c>
      <c r="M488" t="b">
        <f t="shared" si="54"/>
        <v>0</v>
      </c>
      <c r="N488" s="24">
        <f t="shared" si="55"/>
        <v>1708336.5</v>
      </c>
      <c r="O488" t="str">
        <f t="shared" si="56"/>
        <v>ASALARIADO</v>
      </c>
      <c r="P488">
        <f t="shared" si="57"/>
        <v>25</v>
      </c>
      <c r="Q488"/>
    </row>
    <row r="489" spans="1:17" x14ac:dyDescent="0.25">
      <c r="A489">
        <v>488</v>
      </c>
      <c r="B489" t="s">
        <v>9</v>
      </c>
      <c r="C489" s="23">
        <v>294619</v>
      </c>
      <c r="D489" t="s">
        <v>10</v>
      </c>
      <c r="E489" t="s">
        <v>16</v>
      </c>
      <c r="F489" t="s">
        <v>12</v>
      </c>
      <c r="G489" t="s">
        <v>13</v>
      </c>
      <c r="H489" t="s">
        <v>13</v>
      </c>
      <c r="I489">
        <v>46</v>
      </c>
      <c r="J489">
        <f t="shared" si="51"/>
        <v>-0.44748977838970744</v>
      </c>
      <c r="K489" t="b">
        <f t="shared" si="52"/>
        <v>0</v>
      </c>
      <c r="L489">
        <f t="shared" si="53"/>
        <v>0.28891113709384114</v>
      </c>
      <c r="M489" t="b">
        <f t="shared" si="54"/>
        <v>0</v>
      </c>
      <c r="N489" s="24">
        <f t="shared" si="55"/>
        <v>294619</v>
      </c>
      <c r="O489" t="str">
        <f t="shared" si="56"/>
        <v>ASALARIADO</v>
      </c>
      <c r="P489">
        <f t="shared" si="57"/>
        <v>46</v>
      </c>
      <c r="Q489"/>
    </row>
    <row r="490" spans="1:17" x14ac:dyDescent="0.25">
      <c r="A490">
        <v>489</v>
      </c>
      <c r="B490" t="s">
        <v>15</v>
      </c>
      <c r="C490" s="23">
        <v>480000</v>
      </c>
      <c r="D490" t="s">
        <v>10</v>
      </c>
      <c r="E490" t="s">
        <v>16</v>
      </c>
      <c r="F490" t="s">
        <v>12</v>
      </c>
      <c r="G490" t="s">
        <v>13</v>
      </c>
      <c r="H490" t="s">
        <v>13</v>
      </c>
      <c r="I490">
        <v>26</v>
      </c>
      <c r="J490">
        <f t="shared" si="51"/>
        <v>-0.21890722937228616</v>
      </c>
      <c r="K490" t="b">
        <f t="shared" si="52"/>
        <v>0</v>
      </c>
      <c r="L490">
        <f t="shared" si="53"/>
        <v>-1.1225954644489089</v>
      </c>
      <c r="M490" t="b">
        <f t="shared" si="54"/>
        <v>0</v>
      </c>
      <c r="N490" s="24">
        <f t="shared" si="55"/>
        <v>480000</v>
      </c>
      <c r="O490" t="str">
        <f t="shared" si="56"/>
        <v>ASALARIADO</v>
      </c>
      <c r="P490">
        <f t="shared" si="57"/>
        <v>26</v>
      </c>
      <c r="Q490"/>
    </row>
    <row r="491" spans="1:17" x14ac:dyDescent="0.25">
      <c r="A491">
        <v>490</v>
      </c>
      <c r="B491" t="s">
        <v>9</v>
      </c>
      <c r="C491" s="23">
        <v>131000</v>
      </c>
      <c r="D491" t="s">
        <v>10</v>
      </c>
      <c r="E491" t="s">
        <v>16</v>
      </c>
      <c r="F491" t="s">
        <v>12</v>
      </c>
      <c r="G491" t="s">
        <v>13</v>
      </c>
      <c r="H491" t="s">
        <v>13</v>
      </c>
      <c r="I491">
        <v>53</v>
      </c>
      <c r="J491">
        <f t="shared" si="51"/>
        <v>-0.64923886857522506</v>
      </c>
      <c r="K491" t="b">
        <f t="shared" si="52"/>
        <v>0</v>
      </c>
      <c r="L491">
        <f t="shared" si="53"/>
        <v>0.78293844763380371</v>
      </c>
      <c r="M491" t="b">
        <f t="shared" si="54"/>
        <v>0</v>
      </c>
      <c r="N491" s="24">
        <f t="shared" si="55"/>
        <v>131000</v>
      </c>
      <c r="O491" t="str">
        <f t="shared" si="56"/>
        <v>ASALARIADO</v>
      </c>
      <c r="P491">
        <f t="shared" si="57"/>
        <v>53</v>
      </c>
      <c r="Q491"/>
    </row>
    <row r="492" spans="1:17" x14ac:dyDescent="0.25">
      <c r="A492">
        <v>491</v>
      </c>
      <c r="B492" t="s">
        <v>9</v>
      </c>
      <c r="C492" s="23">
        <v>2034486</v>
      </c>
      <c r="D492" t="s">
        <v>10</v>
      </c>
      <c r="E492" t="s">
        <v>16</v>
      </c>
      <c r="F492" t="s">
        <v>12</v>
      </c>
      <c r="G492" t="s">
        <v>13</v>
      </c>
      <c r="H492" t="s">
        <v>13</v>
      </c>
      <c r="I492">
        <v>36</v>
      </c>
      <c r="J492">
        <f t="shared" si="51"/>
        <v>1.6978392133154494</v>
      </c>
      <c r="K492" t="b">
        <f t="shared" si="52"/>
        <v>0</v>
      </c>
      <c r="L492">
        <f t="shared" si="53"/>
        <v>-0.41684216367753391</v>
      </c>
      <c r="M492" t="b">
        <f t="shared" si="54"/>
        <v>0</v>
      </c>
      <c r="N492" s="24">
        <f t="shared" si="55"/>
        <v>2034486</v>
      </c>
      <c r="O492" t="str">
        <f t="shared" si="56"/>
        <v>ASALARIADO</v>
      </c>
      <c r="P492">
        <f t="shared" si="57"/>
        <v>36</v>
      </c>
      <c r="Q492"/>
    </row>
    <row r="493" spans="1:17" x14ac:dyDescent="0.25">
      <c r="A493">
        <v>492</v>
      </c>
      <c r="B493" t="s">
        <v>9</v>
      </c>
      <c r="C493" s="23">
        <v>450886</v>
      </c>
      <c r="D493" t="s">
        <v>18</v>
      </c>
      <c r="E493" t="s">
        <v>16</v>
      </c>
      <c r="F493" t="s">
        <v>12</v>
      </c>
      <c r="G493" t="s">
        <v>13</v>
      </c>
      <c r="H493" t="s">
        <v>13</v>
      </c>
      <c r="I493">
        <v>42</v>
      </c>
      <c r="J493">
        <f t="shared" si="51"/>
        <v>-0.25480601259221269</v>
      </c>
      <c r="K493" t="b">
        <f t="shared" si="52"/>
        <v>0</v>
      </c>
      <c r="L493">
        <f t="shared" si="53"/>
        <v>6.6098167852911317E-3</v>
      </c>
      <c r="M493" t="b">
        <f t="shared" si="54"/>
        <v>0</v>
      </c>
      <c r="N493" s="24">
        <f t="shared" si="55"/>
        <v>450886</v>
      </c>
      <c r="O493" t="str">
        <f t="shared" si="56"/>
        <v>TRABAJADOR INDEPENDIENTE</v>
      </c>
      <c r="P493">
        <f t="shared" si="57"/>
        <v>42</v>
      </c>
      <c r="Q493"/>
    </row>
    <row r="494" spans="1:17" x14ac:dyDescent="0.25">
      <c r="A494">
        <v>493</v>
      </c>
      <c r="B494" t="s">
        <v>9</v>
      </c>
      <c r="C494" s="23">
        <v>911309</v>
      </c>
      <c r="D494" t="s">
        <v>18</v>
      </c>
      <c r="E494" t="s">
        <v>16</v>
      </c>
      <c r="F494" t="s">
        <v>12</v>
      </c>
      <c r="G494" t="s">
        <v>13</v>
      </c>
      <c r="H494" t="s">
        <v>13</v>
      </c>
      <c r="I494">
        <v>51</v>
      </c>
      <c r="J494">
        <f t="shared" si="51"/>
        <v>0.31291485937550867</v>
      </c>
      <c r="K494" t="b">
        <f t="shared" si="52"/>
        <v>0</v>
      </c>
      <c r="L494">
        <f t="shared" si="53"/>
        <v>0.64178778747952869</v>
      </c>
      <c r="M494" t="b">
        <f t="shared" si="54"/>
        <v>0</v>
      </c>
      <c r="N494" s="24">
        <f t="shared" si="55"/>
        <v>911309</v>
      </c>
      <c r="O494" t="str">
        <f t="shared" si="56"/>
        <v>TRABAJADOR INDEPENDIENTE</v>
      </c>
      <c r="P494">
        <f t="shared" si="57"/>
        <v>51</v>
      </c>
      <c r="Q494"/>
    </row>
    <row r="495" spans="1:17" x14ac:dyDescent="0.25">
      <c r="A495">
        <v>494</v>
      </c>
      <c r="B495" t="s">
        <v>9</v>
      </c>
      <c r="C495" s="23">
        <v>297046</v>
      </c>
      <c r="D495" t="s">
        <v>17</v>
      </c>
      <c r="E495" t="s">
        <v>16</v>
      </c>
      <c r="F495" t="s">
        <v>12</v>
      </c>
      <c r="G495" t="s">
        <v>12</v>
      </c>
      <c r="H495" t="s">
        <v>13</v>
      </c>
      <c r="I495">
        <v>36</v>
      </c>
      <c r="J495">
        <f t="shared" si="51"/>
        <v>-0.44449718558642509</v>
      </c>
      <c r="K495" t="b">
        <f t="shared" si="52"/>
        <v>0</v>
      </c>
      <c r="L495">
        <f t="shared" si="53"/>
        <v>-0.41684216367753391</v>
      </c>
      <c r="M495" t="b">
        <f t="shared" si="54"/>
        <v>0</v>
      </c>
      <c r="N495" s="24">
        <f t="shared" si="55"/>
        <v>297046</v>
      </c>
      <c r="O495" t="str">
        <f t="shared" si="56"/>
        <v>ASEGURADO VOLUNTARIO</v>
      </c>
      <c r="P495">
        <f t="shared" si="57"/>
        <v>36</v>
      </c>
      <c r="Q495"/>
    </row>
    <row r="496" spans="1:17" x14ac:dyDescent="0.25">
      <c r="A496">
        <v>495</v>
      </c>
      <c r="B496" t="s">
        <v>15</v>
      </c>
      <c r="C496" s="23">
        <v>570322.28</v>
      </c>
      <c r="D496" t="s">
        <v>10</v>
      </c>
      <c r="E496" t="s">
        <v>16</v>
      </c>
      <c r="F496" t="s">
        <v>12</v>
      </c>
      <c r="G496" t="s">
        <v>12</v>
      </c>
      <c r="H496" t="s">
        <v>13</v>
      </c>
      <c r="I496">
        <v>43</v>
      </c>
      <c r="J496">
        <f t="shared" si="51"/>
        <v>-0.10753606946126369</v>
      </c>
      <c r="K496" t="b">
        <f t="shared" si="52"/>
        <v>0</v>
      </c>
      <c r="L496">
        <f t="shared" si="53"/>
        <v>7.7185146862428639E-2</v>
      </c>
      <c r="M496" t="b">
        <f t="shared" si="54"/>
        <v>0</v>
      </c>
      <c r="N496" s="24">
        <f t="shared" si="55"/>
        <v>570322.28</v>
      </c>
      <c r="O496" t="str">
        <f t="shared" si="56"/>
        <v>ASALARIADO</v>
      </c>
      <c r="P496">
        <f t="shared" si="57"/>
        <v>43</v>
      </c>
      <c r="Q496"/>
    </row>
    <row r="497" spans="1:17" x14ac:dyDescent="0.25">
      <c r="A497">
        <v>496</v>
      </c>
      <c r="B497" t="s">
        <v>9</v>
      </c>
      <c r="C497" s="23">
        <v>398239.35</v>
      </c>
      <c r="D497" t="s">
        <v>10</v>
      </c>
      <c r="E497" t="s">
        <v>16</v>
      </c>
      <c r="F497" t="s">
        <v>12</v>
      </c>
      <c r="G497" t="s">
        <v>13</v>
      </c>
      <c r="H497" t="s">
        <v>13</v>
      </c>
      <c r="I497">
        <v>20</v>
      </c>
      <c r="J497">
        <f t="shared" si="51"/>
        <v>-0.31972154036597605</v>
      </c>
      <c r="K497" t="b">
        <f t="shared" si="52"/>
        <v>0</v>
      </c>
      <c r="L497">
        <f t="shared" si="53"/>
        <v>-1.5460474449117341</v>
      </c>
      <c r="M497" t="b">
        <f t="shared" si="54"/>
        <v>0</v>
      </c>
      <c r="N497" s="24">
        <f t="shared" si="55"/>
        <v>398239.35</v>
      </c>
      <c r="O497" t="str">
        <f t="shared" si="56"/>
        <v>ASALARIADO</v>
      </c>
      <c r="P497">
        <f t="shared" si="57"/>
        <v>20</v>
      </c>
      <c r="Q497"/>
    </row>
    <row r="498" spans="1:17" x14ac:dyDescent="0.25">
      <c r="A498">
        <v>497</v>
      </c>
      <c r="B498" t="s">
        <v>9</v>
      </c>
      <c r="C498" s="23">
        <v>525200</v>
      </c>
      <c r="D498" t="s">
        <v>10</v>
      </c>
      <c r="E498" t="s">
        <v>16</v>
      </c>
      <c r="F498" t="s">
        <v>12</v>
      </c>
      <c r="G498" t="s">
        <v>13</v>
      </c>
      <c r="H498" t="s">
        <v>13</v>
      </c>
      <c r="I498">
        <v>32</v>
      </c>
      <c r="J498">
        <f t="shared" si="51"/>
        <v>-0.16317373340674793</v>
      </c>
      <c r="K498" t="b">
        <f t="shared" si="52"/>
        <v>0</v>
      </c>
      <c r="L498">
        <f t="shared" si="53"/>
        <v>-0.69914348398608395</v>
      </c>
      <c r="M498" t="b">
        <f t="shared" si="54"/>
        <v>0</v>
      </c>
      <c r="N498" s="24">
        <f t="shared" si="55"/>
        <v>525200</v>
      </c>
      <c r="O498" t="str">
        <f t="shared" si="56"/>
        <v>ASALARIADO</v>
      </c>
      <c r="P498">
        <f t="shared" si="57"/>
        <v>32</v>
      </c>
      <c r="Q498"/>
    </row>
    <row r="499" spans="1:17" x14ac:dyDescent="0.25">
      <c r="A499">
        <v>498</v>
      </c>
      <c r="B499" t="s">
        <v>15</v>
      </c>
      <c r="C499" s="23">
        <v>278030</v>
      </c>
      <c r="D499" t="s">
        <v>19</v>
      </c>
      <c r="E499" t="s">
        <v>16</v>
      </c>
      <c r="F499" t="s">
        <v>12</v>
      </c>
      <c r="G499" t="s">
        <v>13</v>
      </c>
      <c r="H499" t="s">
        <v>13</v>
      </c>
      <c r="I499">
        <v>47</v>
      </c>
      <c r="J499">
        <f t="shared" si="51"/>
        <v>-0.46794471123422759</v>
      </c>
      <c r="K499" t="b">
        <f t="shared" si="52"/>
        <v>0</v>
      </c>
      <c r="L499">
        <f t="shared" si="53"/>
        <v>0.35948646717097865</v>
      </c>
      <c r="M499" t="b">
        <f t="shared" si="54"/>
        <v>0</v>
      </c>
      <c r="N499" s="24">
        <f t="shared" si="55"/>
        <v>278030</v>
      </c>
      <c r="O499" t="str">
        <f t="shared" si="56"/>
        <v>CONVENIOS ESPECIALES DE TRABAJADORES INDEPENDIENTES</v>
      </c>
      <c r="P499">
        <f t="shared" si="57"/>
        <v>47</v>
      </c>
      <c r="Q499"/>
    </row>
    <row r="500" spans="1:17" x14ac:dyDescent="0.25">
      <c r="A500">
        <v>499</v>
      </c>
      <c r="B500" t="s">
        <v>9</v>
      </c>
      <c r="C500" s="23">
        <v>447826</v>
      </c>
      <c r="D500" t="s">
        <v>18</v>
      </c>
      <c r="E500" t="s">
        <v>16</v>
      </c>
      <c r="F500" t="s">
        <v>12</v>
      </c>
      <c r="G500" t="s">
        <v>13</v>
      </c>
      <c r="H500" t="s">
        <v>12</v>
      </c>
      <c r="I500">
        <v>56</v>
      </c>
      <c r="J500">
        <f t="shared" si="51"/>
        <v>-0.25857912094740176</v>
      </c>
      <c r="K500" t="b">
        <f t="shared" si="52"/>
        <v>0</v>
      </c>
      <c r="L500">
        <f t="shared" si="53"/>
        <v>0.99466443786521619</v>
      </c>
      <c r="M500" t="b">
        <f t="shared" si="54"/>
        <v>0</v>
      </c>
      <c r="N500" s="24">
        <f t="shared" si="55"/>
        <v>447826</v>
      </c>
      <c r="O500" t="str">
        <f t="shared" si="56"/>
        <v>TRABAJADOR INDEPENDIENTE</v>
      </c>
      <c r="P500">
        <f t="shared" si="57"/>
        <v>56</v>
      </c>
      <c r="Q500"/>
    </row>
    <row r="501" spans="1:17" x14ac:dyDescent="0.25">
      <c r="A501">
        <v>500</v>
      </c>
      <c r="B501" t="s">
        <v>15</v>
      </c>
      <c r="C501" s="23">
        <v>600000</v>
      </c>
      <c r="D501" t="s">
        <v>10</v>
      </c>
      <c r="E501" t="s">
        <v>16</v>
      </c>
      <c r="F501" t="s">
        <v>12</v>
      </c>
      <c r="G501" t="s">
        <v>13</v>
      </c>
      <c r="H501" t="s">
        <v>13</v>
      </c>
      <c r="I501">
        <v>37</v>
      </c>
      <c r="J501">
        <f t="shared" si="51"/>
        <v>-7.0942195835459007E-2</v>
      </c>
      <c r="K501" t="b">
        <f t="shared" si="52"/>
        <v>0</v>
      </c>
      <c r="L501">
        <f t="shared" si="53"/>
        <v>-0.3462668336003964</v>
      </c>
      <c r="M501" t="b">
        <f t="shared" si="54"/>
        <v>0</v>
      </c>
      <c r="N501" s="24">
        <f t="shared" si="55"/>
        <v>600000</v>
      </c>
      <c r="O501" t="str">
        <f t="shared" si="56"/>
        <v>ASALARIADO</v>
      </c>
      <c r="P501">
        <f t="shared" si="57"/>
        <v>37</v>
      </c>
      <c r="Q501"/>
    </row>
    <row r="502" spans="1:17" x14ac:dyDescent="0.25">
      <c r="A502">
        <v>501</v>
      </c>
      <c r="B502" t="s">
        <v>9</v>
      </c>
      <c r="C502" s="23">
        <v>461711</v>
      </c>
      <c r="D502" t="s">
        <v>18</v>
      </c>
      <c r="E502" t="s">
        <v>16</v>
      </c>
      <c r="F502" t="s">
        <v>12</v>
      </c>
      <c r="G502" t="s">
        <v>12</v>
      </c>
      <c r="H502" t="s">
        <v>12</v>
      </c>
      <c r="I502">
        <v>40</v>
      </c>
      <c r="J502">
        <f t="shared" si="51"/>
        <v>-0.24145833352524473</v>
      </c>
      <c r="K502" t="b">
        <f t="shared" si="52"/>
        <v>0</v>
      </c>
      <c r="L502">
        <f t="shared" si="53"/>
        <v>-0.13454084336898386</v>
      </c>
      <c r="M502" t="b">
        <f t="shared" si="54"/>
        <v>0</v>
      </c>
      <c r="N502" s="24">
        <f t="shared" si="55"/>
        <v>461711</v>
      </c>
      <c r="O502" t="str">
        <f t="shared" si="56"/>
        <v>TRABAJADOR INDEPENDIENTE</v>
      </c>
      <c r="P502">
        <f t="shared" si="57"/>
        <v>40</v>
      </c>
      <c r="Q502"/>
    </row>
    <row r="503" spans="1:17" x14ac:dyDescent="0.25">
      <c r="A503">
        <v>502</v>
      </c>
      <c r="B503" t="s">
        <v>9</v>
      </c>
      <c r="C503" s="23">
        <v>482134</v>
      </c>
      <c r="D503" t="s">
        <v>18</v>
      </c>
      <c r="E503" t="s">
        <v>16</v>
      </c>
      <c r="F503" t="s">
        <v>12</v>
      </c>
      <c r="G503" t="s">
        <v>13</v>
      </c>
      <c r="H503" t="s">
        <v>13</v>
      </c>
      <c r="I503">
        <v>69</v>
      </c>
      <c r="J503">
        <f t="shared" si="51"/>
        <v>-0.2162759178592229</v>
      </c>
      <c r="K503" t="b">
        <f t="shared" si="52"/>
        <v>0</v>
      </c>
      <c r="L503">
        <f t="shared" si="53"/>
        <v>1.9121437288680037</v>
      </c>
      <c r="M503" t="b">
        <f t="shared" si="54"/>
        <v>0</v>
      </c>
      <c r="N503" s="24">
        <f t="shared" si="55"/>
        <v>482134</v>
      </c>
      <c r="O503" t="str">
        <f t="shared" si="56"/>
        <v>TRABAJADOR INDEPENDIENTE</v>
      </c>
      <c r="P503">
        <f t="shared" si="57"/>
        <v>69</v>
      </c>
      <c r="Q503"/>
    </row>
    <row r="504" spans="1:17" x14ac:dyDescent="0.25">
      <c r="A504">
        <v>503</v>
      </c>
      <c r="B504" t="s">
        <v>15</v>
      </c>
      <c r="C504" s="23">
        <v>355157</v>
      </c>
      <c r="D504" t="s">
        <v>10</v>
      </c>
      <c r="E504" t="s">
        <v>16</v>
      </c>
      <c r="F504" t="s">
        <v>12</v>
      </c>
      <c r="G504" t="s">
        <v>13</v>
      </c>
      <c r="H504" t="s">
        <v>13</v>
      </c>
      <c r="I504">
        <v>40</v>
      </c>
      <c r="J504">
        <f t="shared" si="51"/>
        <v>-0.37284388505427041</v>
      </c>
      <c r="K504" t="b">
        <f t="shared" si="52"/>
        <v>0</v>
      </c>
      <c r="L504">
        <f t="shared" si="53"/>
        <v>-0.13454084336898386</v>
      </c>
      <c r="M504" t="b">
        <f t="shared" si="54"/>
        <v>0</v>
      </c>
      <c r="N504" s="24">
        <f t="shared" si="55"/>
        <v>355157</v>
      </c>
      <c r="O504" t="str">
        <f t="shared" si="56"/>
        <v>ASALARIADO</v>
      </c>
      <c r="P504">
        <f t="shared" si="57"/>
        <v>40</v>
      </c>
      <c r="Q504"/>
    </row>
    <row r="505" spans="1:17" x14ac:dyDescent="0.25">
      <c r="A505">
        <v>504</v>
      </c>
      <c r="B505" t="s">
        <v>9</v>
      </c>
      <c r="C505" s="23">
        <v>2029285.16</v>
      </c>
      <c r="D505" t="s">
        <v>10</v>
      </c>
      <c r="E505" t="s">
        <v>16</v>
      </c>
      <c r="F505" t="s">
        <v>12</v>
      </c>
      <c r="G505" t="s">
        <v>13</v>
      </c>
      <c r="H505" t="s">
        <v>13</v>
      </c>
      <c r="I505">
        <v>38</v>
      </c>
      <c r="J505">
        <f t="shared" si="51"/>
        <v>1.6914263594402854</v>
      </c>
      <c r="K505" t="b">
        <f t="shared" si="52"/>
        <v>0</v>
      </c>
      <c r="L505">
        <f t="shared" si="53"/>
        <v>-0.27569150352325889</v>
      </c>
      <c r="M505" t="b">
        <f t="shared" si="54"/>
        <v>0</v>
      </c>
      <c r="N505" s="24">
        <f t="shared" si="55"/>
        <v>2029285.16</v>
      </c>
      <c r="O505" t="str">
        <f t="shared" si="56"/>
        <v>ASALARIADO</v>
      </c>
      <c r="P505">
        <f t="shared" si="57"/>
        <v>38</v>
      </c>
      <c r="Q505"/>
    </row>
    <row r="506" spans="1:17" x14ac:dyDescent="0.25">
      <c r="A506">
        <v>505</v>
      </c>
      <c r="B506" t="s">
        <v>9</v>
      </c>
      <c r="C506" s="23">
        <v>278030</v>
      </c>
      <c r="D506" t="s">
        <v>19</v>
      </c>
      <c r="E506" t="s">
        <v>16</v>
      </c>
      <c r="F506" t="s">
        <v>12</v>
      </c>
      <c r="G506" t="s">
        <v>13</v>
      </c>
      <c r="H506" t="s">
        <v>13</v>
      </c>
      <c r="I506">
        <v>54</v>
      </c>
      <c r="J506">
        <f t="shared" si="51"/>
        <v>-0.46794471123422759</v>
      </c>
      <c r="K506" t="b">
        <f t="shared" si="52"/>
        <v>0</v>
      </c>
      <c r="L506">
        <f t="shared" si="53"/>
        <v>0.85351377771094117</v>
      </c>
      <c r="M506" t="b">
        <f t="shared" si="54"/>
        <v>0</v>
      </c>
      <c r="N506" s="24">
        <f t="shared" si="55"/>
        <v>278030</v>
      </c>
      <c r="O506" t="str">
        <f t="shared" si="56"/>
        <v>CONVENIOS ESPECIALES DE TRABAJADORES INDEPENDIENTES</v>
      </c>
      <c r="P506">
        <f t="shared" si="57"/>
        <v>54</v>
      </c>
      <c r="Q506"/>
    </row>
    <row r="507" spans="1:17" x14ac:dyDescent="0.25">
      <c r="A507">
        <v>506</v>
      </c>
      <c r="B507" t="s">
        <v>9</v>
      </c>
      <c r="C507" s="23">
        <v>104180.5</v>
      </c>
      <c r="D507" t="s">
        <v>10</v>
      </c>
      <c r="E507" t="s">
        <v>16</v>
      </c>
      <c r="F507" t="s">
        <v>12</v>
      </c>
      <c r="G507" t="s">
        <v>13</v>
      </c>
      <c r="H507" t="s">
        <v>13</v>
      </c>
      <c r="I507">
        <v>28</v>
      </c>
      <c r="J507">
        <f t="shared" si="51"/>
        <v>-0.68230843704973287</v>
      </c>
      <c r="K507" t="b">
        <f t="shared" si="52"/>
        <v>0</v>
      </c>
      <c r="L507">
        <f t="shared" si="53"/>
        <v>-0.98144480429463388</v>
      </c>
      <c r="M507" t="b">
        <f t="shared" si="54"/>
        <v>0</v>
      </c>
      <c r="N507" s="24">
        <f t="shared" si="55"/>
        <v>104180.5</v>
      </c>
      <c r="O507" t="str">
        <f t="shared" si="56"/>
        <v>ASALARIADO</v>
      </c>
      <c r="P507">
        <f t="shared" si="57"/>
        <v>28</v>
      </c>
      <c r="Q507"/>
    </row>
    <row r="508" spans="1:17" x14ac:dyDescent="0.25">
      <c r="A508">
        <v>507</v>
      </c>
      <c r="B508" t="s">
        <v>15</v>
      </c>
      <c r="C508" s="23">
        <v>450000</v>
      </c>
      <c r="D508" t="s">
        <v>10</v>
      </c>
      <c r="E508" t="s">
        <v>16</v>
      </c>
      <c r="F508" t="s">
        <v>12</v>
      </c>
      <c r="G508" t="s">
        <v>13</v>
      </c>
      <c r="H508" t="s">
        <v>13</v>
      </c>
      <c r="I508">
        <v>54</v>
      </c>
      <c r="J508">
        <f t="shared" si="51"/>
        <v>-0.25589848775649293</v>
      </c>
      <c r="K508" t="b">
        <f t="shared" si="52"/>
        <v>0</v>
      </c>
      <c r="L508">
        <f t="shared" si="53"/>
        <v>0.85351377771094117</v>
      </c>
      <c r="M508" t="b">
        <f t="shared" si="54"/>
        <v>0</v>
      </c>
      <c r="N508" s="24">
        <f t="shared" si="55"/>
        <v>450000</v>
      </c>
      <c r="O508" t="str">
        <f t="shared" si="56"/>
        <v>ASALARIADO</v>
      </c>
      <c r="P508">
        <f t="shared" si="57"/>
        <v>54</v>
      </c>
      <c r="Q508"/>
    </row>
    <row r="509" spans="1:17" x14ac:dyDescent="0.25">
      <c r="A509">
        <v>508</v>
      </c>
      <c r="B509" t="s">
        <v>15</v>
      </c>
      <c r="C509" s="23">
        <v>300018</v>
      </c>
      <c r="D509" t="s">
        <v>17</v>
      </c>
      <c r="E509" t="s">
        <v>16</v>
      </c>
      <c r="F509" t="s">
        <v>12</v>
      </c>
      <c r="G509" t="s">
        <v>13</v>
      </c>
      <c r="H509" t="s">
        <v>13</v>
      </c>
      <c r="I509">
        <v>55</v>
      </c>
      <c r="J509">
        <f t="shared" si="51"/>
        <v>-0.44083258492249633</v>
      </c>
      <c r="K509" t="b">
        <f t="shared" si="52"/>
        <v>0</v>
      </c>
      <c r="L509">
        <f t="shared" si="53"/>
        <v>0.92408910778807873</v>
      </c>
      <c r="M509" t="b">
        <f t="shared" si="54"/>
        <v>0</v>
      </c>
      <c r="N509" s="24">
        <f t="shared" si="55"/>
        <v>300018</v>
      </c>
      <c r="O509" t="str">
        <f t="shared" si="56"/>
        <v>ASEGURADO VOLUNTARIO</v>
      </c>
      <c r="P509">
        <f t="shared" si="57"/>
        <v>55</v>
      </c>
      <c r="Q509"/>
    </row>
    <row r="510" spans="1:17" x14ac:dyDescent="0.25">
      <c r="A510">
        <v>509</v>
      </c>
      <c r="B510" t="s">
        <v>9</v>
      </c>
      <c r="C510" s="23">
        <v>562770.44999999995</v>
      </c>
      <c r="D510" t="s">
        <v>10</v>
      </c>
      <c r="E510" t="s">
        <v>16</v>
      </c>
      <c r="F510" t="s">
        <v>12</v>
      </c>
      <c r="G510" t="s">
        <v>13</v>
      </c>
      <c r="H510" t="s">
        <v>13</v>
      </c>
      <c r="I510">
        <v>36</v>
      </c>
      <c r="J510">
        <f t="shared" si="51"/>
        <v>-0.11684779262138392</v>
      </c>
      <c r="K510" t="b">
        <f t="shared" si="52"/>
        <v>0</v>
      </c>
      <c r="L510">
        <f t="shared" si="53"/>
        <v>-0.41684216367753391</v>
      </c>
      <c r="M510" t="b">
        <f t="shared" si="54"/>
        <v>0</v>
      </c>
      <c r="N510" s="24">
        <f t="shared" si="55"/>
        <v>562770.44999999995</v>
      </c>
      <c r="O510" t="str">
        <f t="shared" si="56"/>
        <v>ASALARIADO</v>
      </c>
      <c r="P510">
        <f t="shared" si="57"/>
        <v>36</v>
      </c>
      <c r="Q510"/>
    </row>
    <row r="511" spans="1:17" x14ac:dyDescent="0.25">
      <c r="A511">
        <v>510</v>
      </c>
      <c r="B511" t="s">
        <v>15</v>
      </c>
      <c r="C511" s="23">
        <v>571789</v>
      </c>
      <c r="D511" t="s">
        <v>18</v>
      </c>
      <c r="E511" t="s">
        <v>16</v>
      </c>
      <c r="F511" t="s">
        <v>12</v>
      </c>
      <c r="G511" t="s">
        <v>13</v>
      </c>
      <c r="H511" t="s">
        <v>13</v>
      </c>
      <c r="I511">
        <v>30</v>
      </c>
      <c r="J511">
        <f t="shared" si="51"/>
        <v>-0.10572754217802094</v>
      </c>
      <c r="K511" t="b">
        <f t="shared" si="52"/>
        <v>0</v>
      </c>
      <c r="L511">
        <f t="shared" si="53"/>
        <v>-0.84029414414035897</v>
      </c>
      <c r="M511" t="b">
        <f t="shared" si="54"/>
        <v>0</v>
      </c>
      <c r="N511" s="24">
        <f t="shared" si="55"/>
        <v>571789</v>
      </c>
      <c r="O511" t="str">
        <f t="shared" si="56"/>
        <v>TRABAJADOR INDEPENDIENTE</v>
      </c>
      <c r="P511">
        <f t="shared" si="57"/>
        <v>30</v>
      </c>
      <c r="Q511"/>
    </row>
    <row r="512" spans="1:17" x14ac:dyDescent="0.25">
      <c r="A512">
        <v>511</v>
      </c>
      <c r="B512" t="s">
        <v>9</v>
      </c>
      <c r="C512" s="23">
        <v>896977</v>
      </c>
      <c r="D512" t="s">
        <v>10</v>
      </c>
      <c r="E512" t="s">
        <v>16</v>
      </c>
      <c r="F512" t="s">
        <v>12</v>
      </c>
      <c r="G512" t="s">
        <v>13</v>
      </c>
      <c r="H512" t="s">
        <v>13</v>
      </c>
      <c r="I512">
        <v>53</v>
      </c>
      <c r="J512">
        <f t="shared" si="51"/>
        <v>0.29524290220342692</v>
      </c>
      <c r="K512" t="b">
        <f t="shared" si="52"/>
        <v>0</v>
      </c>
      <c r="L512">
        <f t="shared" si="53"/>
        <v>0.78293844763380371</v>
      </c>
      <c r="M512" t="b">
        <f t="shared" si="54"/>
        <v>0</v>
      </c>
      <c r="N512" s="24">
        <f t="shared" si="55"/>
        <v>896977</v>
      </c>
      <c r="O512" t="str">
        <f t="shared" si="56"/>
        <v>ASALARIADO</v>
      </c>
      <c r="P512">
        <f t="shared" si="57"/>
        <v>53</v>
      </c>
      <c r="Q512"/>
    </row>
    <row r="513" spans="1:17" x14ac:dyDescent="0.25">
      <c r="A513">
        <v>512</v>
      </c>
      <c r="B513" t="s">
        <v>15</v>
      </c>
      <c r="C513" s="23">
        <v>220000</v>
      </c>
      <c r="D513" t="s">
        <v>10</v>
      </c>
      <c r="E513" t="s">
        <v>16</v>
      </c>
      <c r="F513" t="s">
        <v>12</v>
      </c>
      <c r="G513" t="s">
        <v>13</v>
      </c>
      <c r="H513" t="s">
        <v>13</v>
      </c>
      <c r="I513">
        <v>19</v>
      </c>
      <c r="J513">
        <f t="shared" si="51"/>
        <v>-0.53949813536874491</v>
      </c>
      <c r="K513" t="b">
        <f t="shared" si="52"/>
        <v>0</v>
      </c>
      <c r="L513">
        <f t="shared" si="53"/>
        <v>-1.6166227749888715</v>
      </c>
      <c r="M513" t="b">
        <f t="shared" si="54"/>
        <v>0</v>
      </c>
      <c r="N513" s="24">
        <f t="shared" si="55"/>
        <v>220000</v>
      </c>
      <c r="O513" t="str">
        <f t="shared" si="56"/>
        <v>ASALARIADO</v>
      </c>
      <c r="P513">
        <f t="shared" si="57"/>
        <v>19</v>
      </c>
      <c r="Q513"/>
    </row>
    <row r="514" spans="1:17" x14ac:dyDescent="0.25">
      <c r="A514">
        <v>513</v>
      </c>
      <c r="B514" t="s">
        <v>9</v>
      </c>
      <c r="C514" s="23">
        <v>447772</v>
      </c>
      <c r="D514" t="s">
        <v>10</v>
      </c>
      <c r="E514" t="s">
        <v>11</v>
      </c>
      <c r="F514" t="s">
        <v>12</v>
      </c>
      <c r="G514" t="s">
        <v>13</v>
      </c>
      <c r="H514" t="s">
        <v>13</v>
      </c>
      <c r="I514">
        <v>41</v>
      </c>
      <c r="J514">
        <f t="shared" ref="J514:J577" si="58">(C514-$S$4)/STDEV($C$2:$C$5001)</f>
        <v>-0.25864570521249336</v>
      </c>
      <c r="K514" t="b">
        <f t="shared" ref="K514:K577" si="59">ABS(J514)&gt;1.96</f>
        <v>0</v>
      </c>
      <c r="L514">
        <f t="shared" ref="L514:L577" si="60">(I514-$S$5)/_xlfn.STDEV.S($I$2:$I$5001)</f>
        <v>-6.3965513291846368E-2</v>
      </c>
      <c r="M514" t="b">
        <f t="shared" ref="M514:M577" si="61">ABS(L514)&gt;1.96</f>
        <v>0</v>
      </c>
      <c r="N514" s="24">
        <f t="shared" ref="N514:N577" si="62">IF(ISBLANK(C514), $S$4, C514)</f>
        <v>447772</v>
      </c>
      <c r="O514" t="str">
        <f t="shared" ref="O514:O577" si="63">IF(D514="", "ASALARIADO", D514)</f>
        <v>ASALARIADO</v>
      </c>
      <c r="P514">
        <f t="shared" ref="P514:P577" si="64">IF(ISBLANK(I514), $S$5, I514)</f>
        <v>41</v>
      </c>
      <c r="Q514"/>
    </row>
    <row r="515" spans="1:17" x14ac:dyDescent="0.25">
      <c r="A515">
        <v>514</v>
      </c>
      <c r="B515" t="s">
        <v>9</v>
      </c>
      <c r="C515" s="23">
        <v>297046</v>
      </c>
      <c r="D515" t="s">
        <v>17</v>
      </c>
      <c r="E515" t="s">
        <v>16</v>
      </c>
      <c r="F515" t="s">
        <v>12</v>
      </c>
      <c r="G515" t="s">
        <v>13</v>
      </c>
      <c r="H515" t="s">
        <v>13</v>
      </c>
      <c r="I515">
        <v>39</v>
      </c>
      <c r="J515">
        <f t="shared" si="58"/>
        <v>-0.44449718558642509</v>
      </c>
      <c r="K515" t="b">
        <f t="shared" si="59"/>
        <v>0</v>
      </c>
      <c r="L515">
        <f t="shared" si="60"/>
        <v>-0.20511617344612137</v>
      </c>
      <c r="M515" t="b">
        <f t="shared" si="61"/>
        <v>0</v>
      </c>
      <c r="N515" s="24">
        <f t="shared" si="62"/>
        <v>297046</v>
      </c>
      <c r="O515" t="str">
        <f t="shared" si="63"/>
        <v>ASEGURADO VOLUNTARIO</v>
      </c>
      <c r="P515">
        <f t="shared" si="64"/>
        <v>39</v>
      </c>
      <c r="Q515"/>
    </row>
    <row r="516" spans="1:17" x14ac:dyDescent="0.25">
      <c r="A516">
        <v>515</v>
      </c>
      <c r="B516" t="s">
        <v>9</v>
      </c>
      <c r="C516" s="23">
        <v>319574.40000000002</v>
      </c>
      <c r="D516" t="s">
        <v>10</v>
      </c>
      <c r="E516" t="s">
        <v>16</v>
      </c>
      <c r="F516" t="s">
        <v>12</v>
      </c>
      <c r="G516" t="s">
        <v>13</v>
      </c>
      <c r="H516" t="s">
        <v>12</v>
      </c>
      <c r="I516">
        <v>52</v>
      </c>
      <c r="J516">
        <f t="shared" si="58"/>
        <v>-0.41671872340699956</v>
      </c>
      <c r="K516" t="b">
        <f t="shared" si="59"/>
        <v>0</v>
      </c>
      <c r="L516">
        <f t="shared" si="60"/>
        <v>0.71236311755666615</v>
      </c>
      <c r="M516" t="b">
        <f t="shared" si="61"/>
        <v>0</v>
      </c>
      <c r="N516" s="24">
        <f t="shared" si="62"/>
        <v>319574.40000000002</v>
      </c>
      <c r="O516" t="str">
        <f t="shared" si="63"/>
        <v>ASALARIADO</v>
      </c>
      <c r="P516">
        <f t="shared" si="64"/>
        <v>52</v>
      </c>
      <c r="Q516"/>
    </row>
    <row r="517" spans="1:17" x14ac:dyDescent="0.25">
      <c r="A517">
        <v>516</v>
      </c>
      <c r="B517" t="s">
        <v>9</v>
      </c>
      <c r="C517" s="23">
        <v>343390.86</v>
      </c>
      <c r="D517" t="s">
        <v>10</v>
      </c>
      <c r="E517" t="s">
        <v>16</v>
      </c>
      <c r="F517" t="s">
        <v>12</v>
      </c>
      <c r="G517" t="s">
        <v>12</v>
      </c>
      <c r="H517" t="s">
        <v>13</v>
      </c>
      <c r="I517">
        <v>64</v>
      </c>
      <c r="J517">
        <f t="shared" si="58"/>
        <v>-0.38735202921842876</v>
      </c>
      <c r="K517" t="b">
        <f t="shared" si="59"/>
        <v>0</v>
      </c>
      <c r="L517">
        <f t="shared" si="60"/>
        <v>1.5592670784823162</v>
      </c>
      <c r="M517" t="b">
        <f t="shared" si="61"/>
        <v>0</v>
      </c>
      <c r="N517" s="24">
        <f t="shared" si="62"/>
        <v>343390.86</v>
      </c>
      <c r="O517" t="str">
        <f t="shared" si="63"/>
        <v>ASALARIADO</v>
      </c>
      <c r="P517">
        <f t="shared" si="64"/>
        <v>64</v>
      </c>
      <c r="Q517"/>
    </row>
    <row r="518" spans="1:17" x14ac:dyDescent="0.25">
      <c r="A518">
        <v>517</v>
      </c>
      <c r="B518" t="s">
        <v>15</v>
      </c>
      <c r="C518" s="23">
        <v>184342.85</v>
      </c>
      <c r="D518" t="s">
        <v>10</v>
      </c>
      <c r="E518" t="s">
        <v>16</v>
      </c>
      <c r="F518" t="s">
        <v>12</v>
      </c>
      <c r="G518" t="s">
        <v>13</v>
      </c>
      <c r="H518" t="s">
        <v>13</v>
      </c>
      <c r="I518">
        <v>28</v>
      </c>
      <c r="J518">
        <f t="shared" si="58"/>
        <v>-0.58346489699855897</v>
      </c>
      <c r="K518" t="b">
        <f t="shared" si="59"/>
        <v>0</v>
      </c>
      <c r="L518">
        <f t="shared" si="60"/>
        <v>-0.98144480429463388</v>
      </c>
      <c r="M518" t="b">
        <f t="shared" si="61"/>
        <v>0</v>
      </c>
      <c r="N518" s="24">
        <f t="shared" si="62"/>
        <v>184342.85</v>
      </c>
      <c r="O518" t="str">
        <f t="shared" si="63"/>
        <v>ASALARIADO</v>
      </c>
      <c r="P518">
        <f t="shared" si="64"/>
        <v>28</v>
      </c>
      <c r="Q518"/>
    </row>
    <row r="519" spans="1:17" x14ac:dyDescent="0.25">
      <c r="A519">
        <v>518</v>
      </c>
      <c r="B519" t="s">
        <v>9</v>
      </c>
      <c r="C519" s="23">
        <v>699800</v>
      </c>
      <c r="D519" t="s">
        <v>10</v>
      </c>
      <c r="E519" t="s">
        <v>16</v>
      </c>
      <c r="F519" t="s">
        <v>12</v>
      </c>
      <c r="G519" t="s">
        <v>13</v>
      </c>
      <c r="H519" t="s">
        <v>13</v>
      </c>
      <c r="I519">
        <v>26</v>
      </c>
      <c r="J519">
        <f t="shared" si="58"/>
        <v>5.2115390389335554E-2</v>
      </c>
      <c r="K519" t="b">
        <f t="shared" si="59"/>
        <v>0</v>
      </c>
      <c r="L519">
        <f t="shared" si="60"/>
        <v>-1.1225954644489089</v>
      </c>
      <c r="M519" t="b">
        <f t="shared" si="61"/>
        <v>0</v>
      </c>
      <c r="N519" s="24">
        <f t="shared" si="62"/>
        <v>699800</v>
      </c>
      <c r="O519" t="str">
        <f t="shared" si="63"/>
        <v>ASALARIADO</v>
      </c>
      <c r="P519">
        <f t="shared" si="64"/>
        <v>26</v>
      </c>
      <c r="Q519"/>
    </row>
    <row r="520" spans="1:17" x14ac:dyDescent="0.25">
      <c r="A520">
        <v>519</v>
      </c>
      <c r="B520" t="s">
        <v>15</v>
      </c>
      <c r="C520" s="23">
        <v>177298.8</v>
      </c>
      <c r="D520" t="s">
        <v>10</v>
      </c>
      <c r="E520" t="s">
        <v>16</v>
      </c>
      <c r="F520" t="s">
        <v>12</v>
      </c>
      <c r="G520" t="s">
        <v>13</v>
      </c>
      <c r="H520" t="s">
        <v>13</v>
      </c>
      <c r="I520">
        <v>33</v>
      </c>
      <c r="J520">
        <f t="shared" si="58"/>
        <v>-0.59215050611926801</v>
      </c>
      <c r="K520" t="b">
        <f t="shared" si="59"/>
        <v>0</v>
      </c>
      <c r="L520">
        <f t="shared" si="60"/>
        <v>-0.62856815390894638</v>
      </c>
      <c r="M520" t="b">
        <f t="shared" si="61"/>
        <v>0</v>
      </c>
      <c r="N520" s="24">
        <f t="shared" si="62"/>
        <v>177298.8</v>
      </c>
      <c r="O520" t="str">
        <f t="shared" si="63"/>
        <v>ASALARIADO</v>
      </c>
      <c r="P520">
        <f t="shared" si="64"/>
        <v>33</v>
      </c>
      <c r="Q520"/>
    </row>
    <row r="521" spans="1:17" x14ac:dyDescent="0.25">
      <c r="A521">
        <v>520</v>
      </c>
      <c r="B521" t="s">
        <v>9</v>
      </c>
      <c r="C521" s="23">
        <v>1599143.96</v>
      </c>
      <c r="D521" t="s">
        <v>10</v>
      </c>
      <c r="E521" t="s">
        <v>11</v>
      </c>
      <c r="F521" t="s">
        <v>12</v>
      </c>
      <c r="G521" t="s">
        <v>13</v>
      </c>
      <c r="H521" t="s">
        <v>13</v>
      </c>
      <c r="I521">
        <v>31</v>
      </c>
      <c r="J521">
        <f t="shared" si="58"/>
        <v>1.1610442170771933</v>
      </c>
      <c r="K521" t="b">
        <f t="shared" si="59"/>
        <v>0</v>
      </c>
      <c r="L521">
        <f t="shared" si="60"/>
        <v>-0.7697188140632214</v>
      </c>
      <c r="M521" t="b">
        <f t="shared" si="61"/>
        <v>0</v>
      </c>
      <c r="N521" s="24">
        <f t="shared" si="62"/>
        <v>1599143.96</v>
      </c>
      <c r="O521" t="str">
        <f t="shared" si="63"/>
        <v>ASALARIADO</v>
      </c>
      <c r="P521">
        <f t="shared" si="64"/>
        <v>31</v>
      </c>
      <c r="Q521"/>
    </row>
    <row r="522" spans="1:17" x14ac:dyDescent="0.25">
      <c r="A522">
        <v>521</v>
      </c>
      <c r="B522" t="s">
        <v>9</v>
      </c>
      <c r="C522" s="23">
        <v>556296.12</v>
      </c>
      <c r="D522" t="s">
        <v>14</v>
      </c>
      <c r="E522" t="s">
        <v>11</v>
      </c>
      <c r="F522" t="s">
        <v>12</v>
      </c>
      <c r="G522" t="s">
        <v>13</v>
      </c>
      <c r="H522" t="s">
        <v>13</v>
      </c>
      <c r="I522">
        <v>63</v>
      </c>
      <c r="J522">
        <f t="shared" si="58"/>
        <v>-0.12483091308453792</v>
      </c>
      <c r="K522" t="b">
        <f t="shared" si="59"/>
        <v>0</v>
      </c>
      <c r="L522">
        <f t="shared" si="60"/>
        <v>1.4886917484051787</v>
      </c>
      <c r="M522" t="b">
        <f t="shared" si="61"/>
        <v>0</v>
      </c>
      <c r="N522" s="24">
        <f t="shared" si="62"/>
        <v>556296.12</v>
      </c>
      <c r="O522" t="str">
        <f t="shared" si="63"/>
        <v>PENSIONADOS EN SU PROPIO SISTEMA</v>
      </c>
      <c r="P522">
        <f t="shared" si="64"/>
        <v>63</v>
      </c>
      <c r="Q522"/>
    </row>
    <row r="523" spans="1:17" x14ac:dyDescent="0.25">
      <c r="A523">
        <v>522</v>
      </c>
      <c r="B523" t="s">
        <v>15</v>
      </c>
      <c r="C523" s="23">
        <v>206538</v>
      </c>
      <c r="D523" t="s">
        <v>10</v>
      </c>
      <c r="E523" t="s">
        <v>16</v>
      </c>
      <c r="F523" t="s">
        <v>12</v>
      </c>
      <c r="G523" t="s">
        <v>13</v>
      </c>
      <c r="H523" t="s">
        <v>12</v>
      </c>
      <c r="I523">
        <v>56</v>
      </c>
      <c r="J523">
        <f t="shared" si="58"/>
        <v>-0.55609734604768468</v>
      </c>
      <c r="K523" t="b">
        <f t="shared" si="59"/>
        <v>0</v>
      </c>
      <c r="L523">
        <f t="shared" si="60"/>
        <v>0.99466443786521619</v>
      </c>
      <c r="M523" t="b">
        <f t="shared" si="61"/>
        <v>0</v>
      </c>
      <c r="N523" s="24">
        <f t="shared" si="62"/>
        <v>206538</v>
      </c>
      <c r="O523" t="str">
        <f t="shared" si="63"/>
        <v>ASALARIADO</v>
      </c>
      <c r="P523">
        <f t="shared" si="64"/>
        <v>56</v>
      </c>
      <c r="Q523"/>
    </row>
    <row r="524" spans="1:17" x14ac:dyDescent="0.25">
      <c r="A524">
        <v>523</v>
      </c>
      <c r="B524" t="s">
        <v>9</v>
      </c>
      <c r="C524" s="23">
        <v>436481</v>
      </c>
      <c r="D524" t="s">
        <v>18</v>
      </c>
      <c r="E524" t="s">
        <v>16</v>
      </c>
      <c r="F524" t="s">
        <v>12</v>
      </c>
      <c r="G524" t="s">
        <v>13</v>
      </c>
      <c r="H524" t="s">
        <v>12</v>
      </c>
      <c r="I524">
        <v>51</v>
      </c>
      <c r="J524">
        <f t="shared" si="58"/>
        <v>-0.27256798182636266</v>
      </c>
      <c r="K524" t="b">
        <f t="shared" si="59"/>
        <v>0</v>
      </c>
      <c r="L524">
        <f t="shared" si="60"/>
        <v>0.64178778747952869</v>
      </c>
      <c r="M524" t="b">
        <f t="shared" si="61"/>
        <v>0</v>
      </c>
      <c r="N524" s="24">
        <f t="shared" si="62"/>
        <v>436481</v>
      </c>
      <c r="O524" t="str">
        <f t="shared" si="63"/>
        <v>TRABAJADOR INDEPENDIENTE</v>
      </c>
      <c r="P524">
        <f t="shared" si="64"/>
        <v>51</v>
      </c>
      <c r="Q524"/>
    </row>
    <row r="525" spans="1:17" x14ac:dyDescent="0.25">
      <c r="A525">
        <v>524</v>
      </c>
      <c r="B525" t="s">
        <v>9</v>
      </c>
      <c r="C525" s="23">
        <v>318445</v>
      </c>
      <c r="D525" t="s">
        <v>18</v>
      </c>
      <c r="E525" t="s">
        <v>16</v>
      </c>
      <c r="F525" t="s">
        <v>12</v>
      </c>
      <c r="G525" t="s">
        <v>13</v>
      </c>
      <c r="H525" t="s">
        <v>13</v>
      </c>
      <c r="I525">
        <v>47</v>
      </c>
      <c r="J525">
        <f t="shared" si="58"/>
        <v>-0.41811132098097037</v>
      </c>
      <c r="K525" t="b">
        <f t="shared" si="59"/>
        <v>0</v>
      </c>
      <c r="L525">
        <f t="shared" si="60"/>
        <v>0.35948646717097865</v>
      </c>
      <c r="M525" t="b">
        <f t="shared" si="61"/>
        <v>0</v>
      </c>
      <c r="N525" s="24">
        <f t="shared" si="62"/>
        <v>318445</v>
      </c>
      <c r="O525" t="str">
        <f t="shared" si="63"/>
        <v>TRABAJADOR INDEPENDIENTE</v>
      </c>
      <c r="P525">
        <f t="shared" si="64"/>
        <v>47</v>
      </c>
      <c r="Q525"/>
    </row>
    <row r="526" spans="1:17" x14ac:dyDescent="0.25">
      <c r="A526">
        <v>525</v>
      </c>
      <c r="B526" t="s">
        <v>15</v>
      </c>
      <c r="C526" s="23">
        <v>280000</v>
      </c>
      <c r="D526" t="s">
        <v>10</v>
      </c>
      <c r="E526" t="s">
        <v>16</v>
      </c>
      <c r="F526" t="s">
        <v>12</v>
      </c>
      <c r="G526" t="s">
        <v>13</v>
      </c>
      <c r="H526" t="s">
        <v>13</v>
      </c>
      <c r="I526">
        <v>27</v>
      </c>
      <c r="J526">
        <f t="shared" si="58"/>
        <v>-0.46551561860033136</v>
      </c>
      <c r="K526" t="b">
        <f t="shared" si="59"/>
        <v>0</v>
      </c>
      <c r="L526">
        <f t="shared" si="60"/>
        <v>-1.0520201343717714</v>
      </c>
      <c r="M526" t="b">
        <f t="shared" si="61"/>
        <v>0</v>
      </c>
      <c r="N526" s="24">
        <f t="shared" si="62"/>
        <v>280000</v>
      </c>
      <c r="O526" t="str">
        <f t="shared" si="63"/>
        <v>ASALARIADO</v>
      </c>
      <c r="P526">
        <f t="shared" si="64"/>
        <v>27</v>
      </c>
      <c r="Q526"/>
    </row>
    <row r="527" spans="1:17" x14ac:dyDescent="0.25">
      <c r="A527">
        <v>526</v>
      </c>
      <c r="B527" t="s">
        <v>15</v>
      </c>
      <c r="C527" s="23">
        <v>250070.75</v>
      </c>
      <c r="D527" t="s">
        <v>10</v>
      </c>
      <c r="E527" t="s">
        <v>16</v>
      </c>
      <c r="F527" t="s">
        <v>12</v>
      </c>
      <c r="G527" t="s">
        <v>13</v>
      </c>
      <c r="H527" t="s">
        <v>13</v>
      </c>
      <c r="I527">
        <v>54</v>
      </c>
      <c r="J527">
        <f t="shared" si="58"/>
        <v>-0.50241963926684874</v>
      </c>
      <c r="K527" t="b">
        <f t="shared" si="59"/>
        <v>0</v>
      </c>
      <c r="L527">
        <f t="shared" si="60"/>
        <v>0.85351377771094117</v>
      </c>
      <c r="M527" t="b">
        <f t="shared" si="61"/>
        <v>0</v>
      </c>
      <c r="N527" s="24">
        <f t="shared" si="62"/>
        <v>250070.75</v>
      </c>
      <c r="O527" t="str">
        <f t="shared" si="63"/>
        <v>ASALARIADO</v>
      </c>
      <c r="P527">
        <f t="shared" si="64"/>
        <v>54</v>
      </c>
      <c r="Q527"/>
    </row>
    <row r="528" spans="1:17" x14ac:dyDescent="0.25">
      <c r="A528">
        <v>527</v>
      </c>
      <c r="B528" t="s">
        <v>9</v>
      </c>
      <c r="C528" s="23">
        <v>1214203</v>
      </c>
      <c r="D528" t="s">
        <v>10</v>
      </c>
      <c r="E528" t="s">
        <v>11</v>
      </c>
      <c r="F528" t="s">
        <v>12</v>
      </c>
      <c r="G528" t="s">
        <v>13</v>
      </c>
      <c r="H528" t="s">
        <v>13</v>
      </c>
      <c r="I528">
        <v>36</v>
      </c>
      <c r="J528">
        <f t="shared" si="58"/>
        <v>0.68639586660970631</v>
      </c>
      <c r="K528" t="b">
        <f t="shared" si="59"/>
        <v>0</v>
      </c>
      <c r="L528">
        <f t="shared" si="60"/>
        <v>-0.41684216367753391</v>
      </c>
      <c r="M528" t="b">
        <f t="shared" si="61"/>
        <v>0</v>
      </c>
      <c r="N528" s="24">
        <f t="shared" si="62"/>
        <v>1214203</v>
      </c>
      <c r="O528" t="str">
        <f t="shared" si="63"/>
        <v>ASALARIADO</v>
      </c>
      <c r="P528">
        <f t="shared" si="64"/>
        <v>36</v>
      </c>
      <c r="Q528"/>
    </row>
    <row r="529" spans="1:17" x14ac:dyDescent="0.25">
      <c r="A529">
        <v>528</v>
      </c>
      <c r="B529" t="s">
        <v>9</v>
      </c>
      <c r="C529" s="23">
        <v>430371</v>
      </c>
      <c r="D529" t="s">
        <v>18</v>
      </c>
      <c r="E529" t="s">
        <v>16</v>
      </c>
      <c r="F529" t="s">
        <v>12</v>
      </c>
      <c r="G529" t="s">
        <v>13</v>
      </c>
      <c r="H529" t="s">
        <v>12</v>
      </c>
      <c r="I529">
        <v>34</v>
      </c>
      <c r="J529">
        <f t="shared" si="58"/>
        <v>-0.28010186811727944</v>
      </c>
      <c r="K529" t="b">
        <f t="shared" si="59"/>
        <v>0</v>
      </c>
      <c r="L529">
        <f t="shared" si="60"/>
        <v>-0.55799282383180893</v>
      </c>
      <c r="M529" t="b">
        <f t="shared" si="61"/>
        <v>0</v>
      </c>
      <c r="N529" s="24">
        <f t="shared" si="62"/>
        <v>430371</v>
      </c>
      <c r="O529" t="str">
        <f t="shared" si="63"/>
        <v>TRABAJADOR INDEPENDIENTE</v>
      </c>
      <c r="P529">
        <f t="shared" si="64"/>
        <v>34</v>
      </c>
      <c r="Q529"/>
    </row>
    <row r="530" spans="1:17" x14ac:dyDescent="0.25">
      <c r="A530">
        <v>529</v>
      </c>
      <c r="B530" t="s">
        <v>9</v>
      </c>
      <c r="C530" s="23">
        <v>558244.5</v>
      </c>
      <c r="D530" t="s">
        <v>10</v>
      </c>
      <c r="E530" t="s">
        <v>16</v>
      </c>
      <c r="F530" t="s">
        <v>12</v>
      </c>
      <c r="G530" t="s">
        <v>13</v>
      </c>
      <c r="H530" t="s">
        <v>13</v>
      </c>
      <c r="I530">
        <v>51</v>
      </c>
      <c r="J530">
        <f t="shared" si="58"/>
        <v>-0.12242847881751723</v>
      </c>
      <c r="K530" t="b">
        <f t="shared" si="59"/>
        <v>0</v>
      </c>
      <c r="L530">
        <f t="shared" si="60"/>
        <v>0.64178778747952869</v>
      </c>
      <c r="M530" t="b">
        <f t="shared" si="61"/>
        <v>0</v>
      </c>
      <c r="N530" s="24">
        <f t="shared" si="62"/>
        <v>558244.5</v>
      </c>
      <c r="O530" t="str">
        <f t="shared" si="63"/>
        <v>ASALARIADO</v>
      </c>
      <c r="P530">
        <f t="shared" si="64"/>
        <v>51</v>
      </c>
      <c r="Q530"/>
    </row>
    <row r="531" spans="1:17" x14ac:dyDescent="0.25">
      <c r="A531">
        <v>530</v>
      </c>
      <c r="B531" t="s">
        <v>15</v>
      </c>
      <c r="C531" s="23">
        <v>304913</v>
      </c>
      <c r="D531" t="s">
        <v>10</v>
      </c>
      <c r="E531" t="s">
        <v>11</v>
      </c>
      <c r="F531" t="s">
        <v>12</v>
      </c>
      <c r="G531" t="s">
        <v>13</v>
      </c>
      <c r="H531" t="s">
        <v>13</v>
      </c>
      <c r="I531">
        <v>45</v>
      </c>
      <c r="J531">
        <f t="shared" si="58"/>
        <v>-0.43479684459613993</v>
      </c>
      <c r="K531" t="b">
        <f t="shared" si="59"/>
        <v>0</v>
      </c>
      <c r="L531">
        <f t="shared" si="60"/>
        <v>0.21833580701670366</v>
      </c>
      <c r="M531" t="b">
        <f t="shared" si="61"/>
        <v>0</v>
      </c>
      <c r="N531" s="24">
        <f t="shared" si="62"/>
        <v>304913</v>
      </c>
      <c r="O531" t="str">
        <f t="shared" si="63"/>
        <v>ASALARIADO</v>
      </c>
      <c r="P531">
        <f t="shared" si="64"/>
        <v>45</v>
      </c>
      <c r="Q531"/>
    </row>
    <row r="532" spans="1:17" x14ac:dyDescent="0.25">
      <c r="A532">
        <v>531</v>
      </c>
      <c r="B532" t="s">
        <v>9</v>
      </c>
      <c r="C532" s="23">
        <v>1736277</v>
      </c>
      <c r="D532" t="s">
        <v>10</v>
      </c>
      <c r="E532" t="s">
        <v>11</v>
      </c>
      <c r="F532" t="s">
        <v>12</v>
      </c>
      <c r="G532" t="s">
        <v>13</v>
      </c>
      <c r="H532" t="s">
        <v>13</v>
      </c>
      <c r="I532">
        <v>42</v>
      </c>
      <c r="J532">
        <f t="shared" si="58"/>
        <v>1.3301350075989187</v>
      </c>
      <c r="K532" t="b">
        <f t="shared" si="59"/>
        <v>0</v>
      </c>
      <c r="L532">
        <f t="shared" si="60"/>
        <v>6.6098167852911317E-3</v>
      </c>
      <c r="M532" t="b">
        <f t="shared" si="61"/>
        <v>0</v>
      </c>
      <c r="N532" s="24">
        <f t="shared" si="62"/>
        <v>1736277</v>
      </c>
      <c r="O532" t="str">
        <f t="shared" si="63"/>
        <v>ASALARIADO</v>
      </c>
      <c r="P532">
        <f t="shared" si="64"/>
        <v>42</v>
      </c>
      <c r="Q532"/>
    </row>
    <row r="533" spans="1:17" x14ac:dyDescent="0.25">
      <c r="A533">
        <v>532</v>
      </c>
      <c r="B533" t="s">
        <v>15</v>
      </c>
      <c r="C533" s="23">
        <v>934810.14</v>
      </c>
      <c r="D533" t="s">
        <v>10</v>
      </c>
      <c r="E533" t="s">
        <v>11</v>
      </c>
      <c r="F533" t="s">
        <v>12</v>
      </c>
      <c r="G533" t="s">
        <v>13</v>
      </c>
      <c r="H533" t="s">
        <v>13</v>
      </c>
      <c r="I533">
        <v>44</v>
      </c>
      <c r="J533">
        <f t="shared" si="58"/>
        <v>0.3418927507776226</v>
      </c>
      <c r="K533" t="b">
        <f t="shared" si="59"/>
        <v>0</v>
      </c>
      <c r="L533">
        <f t="shared" si="60"/>
        <v>0.14776047693956615</v>
      </c>
      <c r="M533" t="b">
        <f t="shared" si="61"/>
        <v>0</v>
      </c>
      <c r="N533" s="24">
        <f t="shared" si="62"/>
        <v>934810.14</v>
      </c>
      <c r="O533" t="str">
        <f t="shared" si="63"/>
        <v>ASALARIADO</v>
      </c>
      <c r="P533">
        <f t="shared" si="64"/>
        <v>44</v>
      </c>
      <c r="Q533"/>
    </row>
    <row r="534" spans="1:17" x14ac:dyDescent="0.25">
      <c r="A534">
        <v>533</v>
      </c>
      <c r="B534" t="s">
        <v>15</v>
      </c>
      <c r="C534" s="23">
        <v>319303</v>
      </c>
      <c r="D534" t="s">
        <v>17</v>
      </c>
      <c r="E534" t="s">
        <v>16</v>
      </c>
      <c r="F534" t="s">
        <v>12</v>
      </c>
      <c r="G534" t="s">
        <v>12</v>
      </c>
      <c r="H534" t="s">
        <v>12</v>
      </c>
      <c r="I534">
        <v>42</v>
      </c>
      <c r="J534">
        <f t="shared" si="58"/>
        <v>-0.41705337099118206</v>
      </c>
      <c r="K534" t="b">
        <f t="shared" si="59"/>
        <v>0</v>
      </c>
      <c r="L534">
        <f t="shared" si="60"/>
        <v>6.6098167852911317E-3</v>
      </c>
      <c r="M534" t="b">
        <f t="shared" si="61"/>
        <v>0</v>
      </c>
      <c r="N534" s="24">
        <f t="shared" si="62"/>
        <v>319303</v>
      </c>
      <c r="O534" t="str">
        <f t="shared" si="63"/>
        <v>ASEGURADO VOLUNTARIO</v>
      </c>
      <c r="P534">
        <f t="shared" si="64"/>
        <v>42</v>
      </c>
      <c r="Q534"/>
    </row>
    <row r="535" spans="1:17" x14ac:dyDescent="0.25">
      <c r="A535">
        <v>534</v>
      </c>
      <c r="B535" t="s">
        <v>15</v>
      </c>
      <c r="C535" s="23">
        <v>629752</v>
      </c>
      <c r="D535" t="s">
        <v>10</v>
      </c>
      <c r="E535" t="s">
        <v>11</v>
      </c>
      <c r="F535" t="s">
        <v>12</v>
      </c>
      <c r="G535" t="s">
        <v>13</v>
      </c>
      <c r="H535" t="s">
        <v>13</v>
      </c>
      <c r="I535">
        <v>35</v>
      </c>
      <c r="J535">
        <f t="shared" si="58"/>
        <v>-3.4256731853895009E-2</v>
      </c>
      <c r="K535" t="b">
        <f t="shared" si="59"/>
        <v>0</v>
      </c>
      <c r="L535">
        <f t="shared" si="60"/>
        <v>-0.48741749375467142</v>
      </c>
      <c r="M535" t="b">
        <f t="shared" si="61"/>
        <v>0</v>
      </c>
      <c r="N535" s="24">
        <f t="shared" si="62"/>
        <v>629752</v>
      </c>
      <c r="O535" t="str">
        <f t="shared" si="63"/>
        <v>ASALARIADO</v>
      </c>
      <c r="P535">
        <f t="shared" si="64"/>
        <v>35</v>
      </c>
      <c r="Q535"/>
    </row>
    <row r="536" spans="1:17" x14ac:dyDescent="0.25">
      <c r="A536">
        <v>535</v>
      </c>
      <c r="B536" t="s">
        <v>9</v>
      </c>
      <c r="C536" s="23">
        <v>10700</v>
      </c>
      <c r="D536" t="s">
        <v>10</v>
      </c>
      <c r="E536" t="s">
        <v>16</v>
      </c>
      <c r="F536" t="s">
        <v>12</v>
      </c>
      <c r="G536" t="s">
        <v>13</v>
      </c>
      <c r="H536" t="s">
        <v>13</v>
      </c>
      <c r="I536">
        <v>22</v>
      </c>
      <c r="J536">
        <f t="shared" si="58"/>
        <v>-0.79757381469589428</v>
      </c>
      <c r="K536" t="b">
        <f t="shared" si="59"/>
        <v>0</v>
      </c>
      <c r="L536">
        <f t="shared" si="60"/>
        <v>-1.4048967847574589</v>
      </c>
      <c r="M536" t="b">
        <f t="shared" si="61"/>
        <v>0</v>
      </c>
      <c r="N536" s="24">
        <f t="shared" si="62"/>
        <v>10700</v>
      </c>
      <c r="O536" t="str">
        <f t="shared" si="63"/>
        <v>ASALARIADO</v>
      </c>
      <c r="P536">
        <f t="shared" si="64"/>
        <v>22</v>
      </c>
      <c r="Q536"/>
    </row>
    <row r="537" spans="1:17" x14ac:dyDescent="0.25">
      <c r="A537">
        <v>536</v>
      </c>
      <c r="B537" t="s">
        <v>9</v>
      </c>
      <c r="C537" s="23">
        <v>278030</v>
      </c>
      <c r="D537" t="s">
        <v>19</v>
      </c>
      <c r="E537" t="s">
        <v>16</v>
      </c>
      <c r="F537" t="s">
        <v>12</v>
      </c>
      <c r="G537" t="s">
        <v>13</v>
      </c>
      <c r="H537" t="s">
        <v>13</v>
      </c>
      <c r="I537">
        <v>56</v>
      </c>
      <c r="J537">
        <f t="shared" si="58"/>
        <v>-0.46794471123422759</v>
      </c>
      <c r="K537" t="b">
        <f t="shared" si="59"/>
        <v>0</v>
      </c>
      <c r="L537">
        <f t="shared" si="60"/>
        <v>0.99466443786521619</v>
      </c>
      <c r="M537" t="b">
        <f t="shared" si="61"/>
        <v>0</v>
      </c>
      <c r="N537" s="24">
        <f t="shared" si="62"/>
        <v>278030</v>
      </c>
      <c r="O537" t="str">
        <f t="shared" si="63"/>
        <v>CONVENIOS ESPECIALES DE TRABAJADORES INDEPENDIENTES</v>
      </c>
      <c r="P537">
        <f t="shared" si="64"/>
        <v>56</v>
      </c>
      <c r="Q537"/>
    </row>
    <row r="538" spans="1:17" x14ac:dyDescent="0.25">
      <c r="A538">
        <v>537</v>
      </c>
      <c r="B538" t="s">
        <v>9</v>
      </c>
      <c r="C538" s="23">
        <v>1555300.2</v>
      </c>
      <c r="D538" t="s">
        <v>10</v>
      </c>
      <c r="E538" t="s">
        <v>11</v>
      </c>
      <c r="F538" t="s">
        <v>12</v>
      </c>
      <c r="G538" t="s">
        <v>13</v>
      </c>
      <c r="H538" t="s">
        <v>13</v>
      </c>
      <c r="I538">
        <v>51</v>
      </c>
      <c r="J538">
        <f t="shared" si="58"/>
        <v>1.1069830219206882</v>
      </c>
      <c r="K538" t="b">
        <f t="shared" si="59"/>
        <v>0</v>
      </c>
      <c r="L538">
        <f t="shared" si="60"/>
        <v>0.64178778747952869</v>
      </c>
      <c r="M538" t="b">
        <f t="shared" si="61"/>
        <v>0</v>
      </c>
      <c r="N538" s="24">
        <f t="shared" si="62"/>
        <v>1555300.2</v>
      </c>
      <c r="O538" t="str">
        <f t="shared" si="63"/>
        <v>ASALARIADO</v>
      </c>
      <c r="P538">
        <f t="shared" si="64"/>
        <v>51</v>
      </c>
      <c r="Q538"/>
    </row>
    <row r="539" spans="1:17" x14ac:dyDescent="0.25">
      <c r="A539">
        <v>538</v>
      </c>
      <c r="B539" t="s">
        <v>9</v>
      </c>
      <c r="C539" s="23">
        <v>812000</v>
      </c>
      <c r="D539" t="s">
        <v>10</v>
      </c>
      <c r="E539" t="s">
        <v>16</v>
      </c>
      <c r="F539" t="s">
        <v>12</v>
      </c>
      <c r="G539" t="s">
        <v>13</v>
      </c>
      <c r="H539" t="s">
        <v>12</v>
      </c>
      <c r="I539">
        <v>30</v>
      </c>
      <c r="J539">
        <f t="shared" si="58"/>
        <v>0.19046269674626892</v>
      </c>
      <c r="K539" t="b">
        <f t="shared" si="59"/>
        <v>0</v>
      </c>
      <c r="L539">
        <f t="shared" si="60"/>
        <v>-0.84029414414035897</v>
      </c>
      <c r="M539" t="b">
        <f t="shared" si="61"/>
        <v>0</v>
      </c>
      <c r="N539" s="24">
        <f t="shared" si="62"/>
        <v>812000</v>
      </c>
      <c r="O539" t="str">
        <f t="shared" si="63"/>
        <v>ASALARIADO</v>
      </c>
      <c r="P539">
        <f t="shared" si="64"/>
        <v>30</v>
      </c>
      <c r="Q539"/>
    </row>
    <row r="540" spans="1:17" x14ac:dyDescent="0.25">
      <c r="A540">
        <v>539</v>
      </c>
      <c r="B540" t="s">
        <v>9</v>
      </c>
      <c r="C540" s="23">
        <v>563607</v>
      </c>
      <c r="D540" t="s">
        <v>18</v>
      </c>
      <c r="E540" t="s">
        <v>16</v>
      </c>
      <c r="F540" t="s">
        <v>12</v>
      </c>
      <c r="G540" t="s">
        <v>12</v>
      </c>
      <c r="H540" t="s">
        <v>12</v>
      </c>
      <c r="I540">
        <v>53</v>
      </c>
      <c r="J540">
        <f t="shared" si="58"/>
        <v>-0.11581629138134027</v>
      </c>
      <c r="K540" t="b">
        <f t="shared" si="59"/>
        <v>0</v>
      </c>
      <c r="L540">
        <f t="shared" si="60"/>
        <v>0.78293844763380371</v>
      </c>
      <c r="M540" t="b">
        <f t="shared" si="61"/>
        <v>0</v>
      </c>
      <c r="N540" s="24">
        <f t="shared" si="62"/>
        <v>563607</v>
      </c>
      <c r="O540" t="str">
        <f t="shared" si="63"/>
        <v>TRABAJADOR INDEPENDIENTE</v>
      </c>
      <c r="P540">
        <f t="shared" si="64"/>
        <v>53</v>
      </c>
      <c r="Q540"/>
    </row>
    <row r="541" spans="1:17" x14ac:dyDescent="0.25">
      <c r="A541">
        <v>540</v>
      </c>
      <c r="B541" t="s">
        <v>9</v>
      </c>
      <c r="C541" s="23">
        <v>175000</v>
      </c>
      <c r="D541" t="s">
        <v>10</v>
      </c>
      <c r="E541" t="s">
        <v>16</v>
      </c>
      <c r="F541" t="s">
        <v>12</v>
      </c>
      <c r="G541" t="s">
        <v>13</v>
      </c>
      <c r="H541" t="s">
        <v>13</v>
      </c>
      <c r="I541">
        <v>29</v>
      </c>
      <c r="J541">
        <f t="shared" si="58"/>
        <v>-0.59498502294505518</v>
      </c>
      <c r="K541" t="b">
        <f t="shared" si="59"/>
        <v>0</v>
      </c>
      <c r="L541">
        <f t="shared" si="60"/>
        <v>-0.91086947421749642</v>
      </c>
      <c r="M541" t="b">
        <f t="shared" si="61"/>
        <v>0</v>
      </c>
      <c r="N541" s="24">
        <f t="shared" si="62"/>
        <v>175000</v>
      </c>
      <c r="O541" t="str">
        <f t="shared" si="63"/>
        <v>ASALARIADO</v>
      </c>
      <c r="P541">
        <f t="shared" si="64"/>
        <v>29</v>
      </c>
      <c r="Q541"/>
    </row>
    <row r="542" spans="1:17" x14ac:dyDescent="0.25">
      <c r="A542">
        <v>541</v>
      </c>
      <c r="B542" t="s">
        <v>9</v>
      </c>
      <c r="C542" s="23">
        <v>403293</v>
      </c>
      <c r="D542" t="s">
        <v>17</v>
      </c>
      <c r="E542" t="s">
        <v>16</v>
      </c>
      <c r="F542" t="s">
        <v>12</v>
      </c>
      <c r="G542" t="s">
        <v>12</v>
      </c>
      <c r="H542" t="s">
        <v>13</v>
      </c>
      <c r="I542">
        <v>29</v>
      </c>
      <c r="J542">
        <f t="shared" si="58"/>
        <v>-0.3134901779348645</v>
      </c>
      <c r="K542" t="b">
        <f t="shared" si="59"/>
        <v>0</v>
      </c>
      <c r="L542">
        <f t="shared" si="60"/>
        <v>-0.91086947421749642</v>
      </c>
      <c r="M542" t="b">
        <f t="shared" si="61"/>
        <v>0</v>
      </c>
      <c r="N542" s="24">
        <f t="shared" si="62"/>
        <v>403293</v>
      </c>
      <c r="O542" t="str">
        <f t="shared" si="63"/>
        <v>ASEGURADO VOLUNTARIO</v>
      </c>
      <c r="P542">
        <f t="shared" si="64"/>
        <v>29</v>
      </c>
      <c r="Q542"/>
    </row>
    <row r="543" spans="1:17" x14ac:dyDescent="0.25">
      <c r="A543">
        <v>542</v>
      </c>
      <c r="B543" t="s">
        <v>9</v>
      </c>
      <c r="C543" s="23">
        <v>1523795.76</v>
      </c>
      <c r="D543" t="s">
        <v>10</v>
      </c>
      <c r="E543" t="s">
        <v>11</v>
      </c>
      <c r="F543" t="s">
        <v>12</v>
      </c>
      <c r="G543" t="s">
        <v>13</v>
      </c>
      <c r="H543" t="s">
        <v>13</v>
      </c>
      <c r="I543">
        <v>61</v>
      </c>
      <c r="J543">
        <f t="shared" si="58"/>
        <v>1.0681367259110304</v>
      </c>
      <c r="K543" t="b">
        <f t="shared" si="59"/>
        <v>0</v>
      </c>
      <c r="L543">
        <f t="shared" si="60"/>
        <v>1.3475410882509038</v>
      </c>
      <c r="M543" t="b">
        <f t="shared" si="61"/>
        <v>0</v>
      </c>
      <c r="N543" s="24">
        <f t="shared" si="62"/>
        <v>1523795.76</v>
      </c>
      <c r="O543" t="str">
        <f t="shared" si="63"/>
        <v>ASALARIADO</v>
      </c>
      <c r="P543">
        <f t="shared" si="64"/>
        <v>61</v>
      </c>
      <c r="Q543"/>
    </row>
    <row r="544" spans="1:17" x14ac:dyDescent="0.25">
      <c r="A544">
        <v>543</v>
      </c>
      <c r="B544" t="s">
        <v>9</v>
      </c>
      <c r="C544" s="23">
        <v>997036</v>
      </c>
      <c r="D544" t="s">
        <v>10</v>
      </c>
      <c r="E544" t="s">
        <v>11</v>
      </c>
      <c r="F544" t="s">
        <v>12</v>
      </c>
      <c r="G544" t="s">
        <v>13</v>
      </c>
      <c r="H544" t="s">
        <v>13</v>
      </c>
      <c r="I544">
        <v>63</v>
      </c>
      <c r="J544">
        <f t="shared" si="58"/>
        <v>0.41861984629227184</v>
      </c>
      <c r="K544" t="b">
        <f t="shared" si="59"/>
        <v>0</v>
      </c>
      <c r="L544">
        <f t="shared" si="60"/>
        <v>1.4886917484051787</v>
      </c>
      <c r="M544" t="b">
        <f t="shared" si="61"/>
        <v>0</v>
      </c>
      <c r="N544" s="24">
        <f t="shared" si="62"/>
        <v>997036</v>
      </c>
      <c r="O544" t="str">
        <f t="shared" si="63"/>
        <v>ASALARIADO</v>
      </c>
      <c r="P544">
        <f t="shared" si="64"/>
        <v>63</v>
      </c>
      <c r="Q544"/>
    </row>
    <row r="545" spans="1:17" x14ac:dyDescent="0.25">
      <c r="A545">
        <v>544</v>
      </c>
      <c r="B545" t="s">
        <v>9</v>
      </c>
      <c r="C545" s="23">
        <v>532934.25</v>
      </c>
      <c r="D545" t="s">
        <v>10</v>
      </c>
      <c r="E545" t="s">
        <v>16</v>
      </c>
      <c r="F545" t="s">
        <v>12</v>
      </c>
      <c r="G545" t="s">
        <v>13</v>
      </c>
      <c r="H545" t="s">
        <v>13</v>
      </c>
      <c r="I545">
        <v>36</v>
      </c>
      <c r="J545">
        <f t="shared" si="58"/>
        <v>-0.15363707873481289</v>
      </c>
      <c r="K545" t="b">
        <f t="shared" si="59"/>
        <v>0</v>
      </c>
      <c r="L545">
        <f t="shared" si="60"/>
        <v>-0.41684216367753391</v>
      </c>
      <c r="M545" t="b">
        <f t="shared" si="61"/>
        <v>0</v>
      </c>
      <c r="N545" s="24">
        <f t="shared" si="62"/>
        <v>532934.25</v>
      </c>
      <c r="O545" t="str">
        <f t="shared" si="63"/>
        <v>ASALARIADO</v>
      </c>
      <c r="P545">
        <f t="shared" si="64"/>
        <v>36</v>
      </c>
      <c r="Q545"/>
    </row>
    <row r="546" spans="1:17" x14ac:dyDescent="0.25">
      <c r="A546">
        <v>545</v>
      </c>
      <c r="B546" t="s">
        <v>9</v>
      </c>
      <c r="C546" s="23">
        <v>877312.5</v>
      </c>
      <c r="D546" t="s">
        <v>10</v>
      </c>
      <c r="E546" t="s">
        <v>16</v>
      </c>
      <c r="F546" t="s">
        <v>12</v>
      </c>
      <c r="G546" t="s">
        <v>13</v>
      </c>
      <c r="H546" t="s">
        <v>13</v>
      </c>
      <c r="I546">
        <v>29</v>
      </c>
      <c r="J546">
        <f t="shared" si="58"/>
        <v>0.27099574885355243</v>
      </c>
      <c r="K546" t="b">
        <f t="shared" si="59"/>
        <v>0</v>
      </c>
      <c r="L546">
        <f t="shared" si="60"/>
        <v>-0.91086947421749642</v>
      </c>
      <c r="M546" t="b">
        <f t="shared" si="61"/>
        <v>0</v>
      </c>
      <c r="N546" s="24">
        <f t="shared" si="62"/>
        <v>877312.5</v>
      </c>
      <c r="O546" t="str">
        <f t="shared" si="63"/>
        <v>ASALARIADO</v>
      </c>
      <c r="P546">
        <f t="shared" si="64"/>
        <v>29</v>
      </c>
      <c r="Q546"/>
    </row>
    <row r="547" spans="1:17" x14ac:dyDescent="0.25">
      <c r="A547">
        <v>546</v>
      </c>
      <c r="B547" t="s">
        <v>9</v>
      </c>
      <c r="C547" s="23">
        <v>1738706</v>
      </c>
      <c r="D547" t="s">
        <v>14</v>
      </c>
      <c r="E547" t="s">
        <v>11</v>
      </c>
      <c r="F547" t="s">
        <v>12</v>
      </c>
      <c r="G547" t="s">
        <v>13</v>
      </c>
      <c r="H547" t="s">
        <v>13</v>
      </c>
      <c r="I547">
        <v>50</v>
      </c>
      <c r="J547">
        <f t="shared" si="58"/>
        <v>1.3331300664860932</v>
      </c>
      <c r="K547" t="b">
        <f t="shared" si="59"/>
        <v>0</v>
      </c>
      <c r="L547">
        <f t="shared" si="60"/>
        <v>0.57121245740239113</v>
      </c>
      <c r="M547" t="b">
        <f t="shared" si="61"/>
        <v>0</v>
      </c>
      <c r="N547" s="24">
        <f t="shared" si="62"/>
        <v>1738706</v>
      </c>
      <c r="O547" t="str">
        <f t="shared" si="63"/>
        <v>PENSIONADOS EN SU PROPIO SISTEMA</v>
      </c>
      <c r="P547">
        <f t="shared" si="64"/>
        <v>50</v>
      </c>
      <c r="Q547"/>
    </row>
    <row r="548" spans="1:17" x14ac:dyDescent="0.25">
      <c r="A548">
        <v>547</v>
      </c>
      <c r="B548" t="s">
        <v>9</v>
      </c>
      <c r="C548" s="23">
        <v>487592.14</v>
      </c>
      <c r="D548" t="s">
        <v>14</v>
      </c>
      <c r="E548" t="s">
        <v>11</v>
      </c>
      <c r="F548" t="s">
        <v>12</v>
      </c>
      <c r="G548" t="s">
        <v>13</v>
      </c>
      <c r="H548" t="s">
        <v>13</v>
      </c>
      <c r="I548">
        <v>69</v>
      </c>
      <c r="J548">
        <f t="shared" si="58"/>
        <v>-0.20954580229131708</v>
      </c>
      <c r="K548" t="b">
        <f t="shared" si="59"/>
        <v>0</v>
      </c>
      <c r="L548">
        <f t="shared" si="60"/>
        <v>1.9121437288680037</v>
      </c>
      <c r="M548" t="b">
        <f t="shared" si="61"/>
        <v>0</v>
      </c>
      <c r="N548" s="24">
        <f t="shared" si="62"/>
        <v>487592.14</v>
      </c>
      <c r="O548" t="str">
        <f t="shared" si="63"/>
        <v>PENSIONADOS EN SU PROPIO SISTEMA</v>
      </c>
      <c r="P548">
        <f t="shared" si="64"/>
        <v>69</v>
      </c>
      <c r="Q548"/>
    </row>
    <row r="549" spans="1:17" x14ac:dyDescent="0.25">
      <c r="A549">
        <v>548</v>
      </c>
      <c r="B549" t="s">
        <v>15</v>
      </c>
      <c r="C549" s="23">
        <v>772981.75</v>
      </c>
      <c r="D549" t="s">
        <v>10</v>
      </c>
      <c r="E549" t="s">
        <v>16</v>
      </c>
      <c r="F549" t="s">
        <v>12</v>
      </c>
      <c r="G549" t="s">
        <v>13</v>
      </c>
      <c r="H549" t="s">
        <v>13</v>
      </c>
      <c r="I549">
        <v>37</v>
      </c>
      <c r="J549">
        <f t="shared" si="58"/>
        <v>0.14235155783128306</v>
      </c>
      <c r="K549" t="b">
        <f t="shared" si="59"/>
        <v>0</v>
      </c>
      <c r="L549">
        <f t="shared" si="60"/>
        <v>-0.3462668336003964</v>
      </c>
      <c r="M549" t="b">
        <f t="shared" si="61"/>
        <v>0</v>
      </c>
      <c r="N549" s="24">
        <f t="shared" si="62"/>
        <v>772981.75</v>
      </c>
      <c r="O549" t="str">
        <f t="shared" si="63"/>
        <v>ASALARIADO</v>
      </c>
      <c r="P549">
        <f t="shared" si="64"/>
        <v>37</v>
      </c>
      <c r="Q549"/>
    </row>
    <row r="550" spans="1:17" x14ac:dyDescent="0.25">
      <c r="A550">
        <v>549</v>
      </c>
      <c r="B550" t="s">
        <v>15</v>
      </c>
      <c r="C550" s="23">
        <v>297046</v>
      </c>
      <c r="D550" t="s">
        <v>17</v>
      </c>
      <c r="E550" t="s">
        <v>16</v>
      </c>
      <c r="F550" t="s">
        <v>12</v>
      </c>
      <c r="G550" t="s">
        <v>13</v>
      </c>
      <c r="H550" t="s">
        <v>13</v>
      </c>
      <c r="I550">
        <v>43</v>
      </c>
      <c r="J550">
        <f t="shared" si="58"/>
        <v>-0.44449718558642509</v>
      </c>
      <c r="K550" t="b">
        <f t="shared" si="59"/>
        <v>0</v>
      </c>
      <c r="L550">
        <f t="shared" si="60"/>
        <v>7.7185146862428639E-2</v>
      </c>
      <c r="M550" t="b">
        <f t="shared" si="61"/>
        <v>0</v>
      </c>
      <c r="N550" s="24">
        <f t="shared" si="62"/>
        <v>297046</v>
      </c>
      <c r="O550" t="str">
        <f t="shared" si="63"/>
        <v>ASEGURADO VOLUNTARIO</v>
      </c>
      <c r="P550">
        <f t="shared" si="64"/>
        <v>43</v>
      </c>
      <c r="Q550"/>
    </row>
    <row r="551" spans="1:17" x14ac:dyDescent="0.25">
      <c r="A551">
        <v>550</v>
      </c>
      <c r="B551" t="s">
        <v>9</v>
      </c>
      <c r="C551" s="23">
        <v>1769790</v>
      </c>
      <c r="D551" t="s">
        <v>10</v>
      </c>
      <c r="E551" t="s">
        <v>16</v>
      </c>
      <c r="F551" t="s">
        <v>12</v>
      </c>
      <c r="G551" t="s">
        <v>13</v>
      </c>
      <c r="H551" t="s">
        <v>13</v>
      </c>
      <c r="I551">
        <v>25</v>
      </c>
      <c r="J551">
        <f t="shared" si="58"/>
        <v>1.371457942339916</v>
      </c>
      <c r="K551" t="b">
        <f t="shared" si="59"/>
        <v>0</v>
      </c>
      <c r="L551">
        <f t="shared" si="60"/>
        <v>-1.1931707945260464</v>
      </c>
      <c r="M551" t="b">
        <f t="shared" si="61"/>
        <v>0</v>
      </c>
      <c r="N551" s="24">
        <f t="shared" si="62"/>
        <v>1769790</v>
      </c>
      <c r="O551" t="str">
        <f t="shared" si="63"/>
        <v>ASALARIADO</v>
      </c>
      <c r="P551">
        <f t="shared" si="64"/>
        <v>25</v>
      </c>
      <c r="Q551"/>
    </row>
    <row r="552" spans="1:17" x14ac:dyDescent="0.25">
      <c r="A552">
        <v>551</v>
      </c>
      <c r="B552" t="s">
        <v>15</v>
      </c>
      <c r="C552" s="23">
        <v>561272.5</v>
      </c>
      <c r="D552" t="s">
        <v>10</v>
      </c>
      <c r="E552" t="s">
        <v>11</v>
      </c>
      <c r="F552" t="s">
        <v>12</v>
      </c>
      <c r="G552" t="s">
        <v>13</v>
      </c>
      <c r="H552" t="s">
        <v>13</v>
      </c>
      <c r="I552">
        <v>52</v>
      </c>
      <c r="J552">
        <f t="shared" si="58"/>
        <v>-0.11869482780460462</v>
      </c>
      <c r="K552" t="b">
        <f t="shared" si="59"/>
        <v>0</v>
      </c>
      <c r="L552">
        <f t="shared" si="60"/>
        <v>0.71236311755666615</v>
      </c>
      <c r="M552" t="b">
        <f t="shared" si="61"/>
        <v>0</v>
      </c>
      <c r="N552" s="24">
        <f t="shared" si="62"/>
        <v>561272.5</v>
      </c>
      <c r="O552" t="str">
        <f t="shared" si="63"/>
        <v>ASALARIADO</v>
      </c>
      <c r="P552">
        <f t="shared" si="64"/>
        <v>52</v>
      </c>
      <c r="Q552"/>
    </row>
    <row r="553" spans="1:17" x14ac:dyDescent="0.25">
      <c r="A553">
        <v>552</v>
      </c>
      <c r="B553" t="s">
        <v>9</v>
      </c>
      <c r="C553" s="23">
        <v>1088603.02</v>
      </c>
      <c r="D553" t="s">
        <v>10</v>
      </c>
      <c r="E553" t="s">
        <v>16</v>
      </c>
      <c r="F553" t="s">
        <v>12</v>
      </c>
      <c r="G553" t="s">
        <v>13</v>
      </c>
      <c r="H553" t="s">
        <v>13</v>
      </c>
      <c r="I553">
        <v>38</v>
      </c>
      <c r="J553">
        <f t="shared" si="58"/>
        <v>0.5315258228353329</v>
      </c>
      <c r="K553" t="b">
        <f t="shared" si="59"/>
        <v>0</v>
      </c>
      <c r="L553">
        <f t="shared" si="60"/>
        <v>-0.27569150352325889</v>
      </c>
      <c r="M553" t="b">
        <f t="shared" si="61"/>
        <v>0</v>
      </c>
      <c r="N553" s="24">
        <f t="shared" si="62"/>
        <v>1088603.02</v>
      </c>
      <c r="O553" t="str">
        <f t="shared" si="63"/>
        <v>ASALARIADO</v>
      </c>
      <c r="P553">
        <f t="shared" si="64"/>
        <v>38</v>
      </c>
      <c r="Q553"/>
    </row>
    <row r="554" spans="1:17" x14ac:dyDescent="0.25">
      <c r="A554">
        <v>553</v>
      </c>
      <c r="B554" t="s">
        <v>9</v>
      </c>
      <c r="C554" s="23">
        <v>1024300.76</v>
      </c>
      <c r="D554" t="s">
        <v>10</v>
      </c>
      <c r="E554" t="s">
        <v>16</v>
      </c>
      <c r="F554" t="s">
        <v>12</v>
      </c>
      <c r="G554" t="s">
        <v>13</v>
      </c>
      <c r="H554" t="s">
        <v>13</v>
      </c>
      <c r="I554">
        <v>38</v>
      </c>
      <c r="J554">
        <f t="shared" si="58"/>
        <v>0.45223843902371802</v>
      </c>
      <c r="K554" t="b">
        <f t="shared" si="59"/>
        <v>0</v>
      </c>
      <c r="L554">
        <f t="shared" si="60"/>
        <v>-0.27569150352325889</v>
      </c>
      <c r="M554" t="b">
        <f t="shared" si="61"/>
        <v>0</v>
      </c>
      <c r="N554" s="24">
        <f t="shared" si="62"/>
        <v>1024300.76</v>
      </c>
      <c r="O554" t="str">
        <f t="shared" si="63"/>
        <v>ASALARIADO</v>
      </c>
      <c r="P554">
        <f t="shared" si="64"/>
        <v>38</v>
      </c>
      <c r="Q554"/>
    </row>
    <row r="555" spans="1:17" x14ac:dyDescent="0.25">
      <c r="A555">
        <v>554</v>
      </c>
      <c r="B555" t="s">
        <v>9</v>
      </c>
      <c r="C555" s="23">
        <v>278030</v>
      </c>
      <c r="D555" t="s">
        <v>19</v>
      </c>
      <c r="E555" t="s">
        <v>16</v>
      </c>
      <c r="F555" t="s">
        <v>12</v>
      </c>
      <c r="G555" t="s">
        <v>13</v>
      </c>
      <c r="H555" t="s">
        <v>13</v>
      </c>
      <c r="I555">
        <v>30</v>
      </c>
      <c r="J555">
        <f t="shared" si="58"/>
        <v>-0.46794471123422759</v>
      </c>
      <c r="K555" t="b">
        <f t="shared" si="59"/>
        <v>0</v>
      </c>
      <c r="L555">
        <f t="shared" si="60"/>
        <v>-0.84029414414035897</v>
      </c>
      <c r="M555" t="b">
        <f t="shared" si="61"/>
        <v>0</v>
      </c>
      <c r="N555" s="24">
        <f t="shared" si="62"/>
        <v>278030</v>
      </c>
      <c r="O555" t="str">
        <f t="shared" si="63"/>
        <v>CONVENIOS ESPECIALES DE TRABAJADORES INDEPENDIENTES</v>
      </c>
      <c r="P555">
        <f t="shared" si="64"/>
        <v>30</v>
      </c>
      <c r="Q555"/>
    </row>
    <row r="556" spans="1:17" x14ac:dyDescent="0.25">
      <c r="A556">
        <v>555</v>
      </c>
      <c r="B556" t="s">
        <v>15</v>
      </c>
      <c r="C556" s="23">
        <v>426667</v>
      </c>
      <c r="D556" t="s">
        <v>10</v>
      </c>
      <c r="E556" t="s">
        <v>16</v>
      </c>
      <c r="F556" t="s">
        <v>12</v>
      </c>
      <c r="G556" t="s">
        <v>13</v>
      </c>
      <c r="H556" t="s">
        <v>13</v>
      </c>
      <c r="I556">
        <v>25</v>
      </c>
      <c r="J556">
        <f t="shared" si="58"/>
        <v>-0.28466905548578281</v>
      </c>
      <c r="K556" t="b">
        <f t="shared" si="59"/>
        <v>0</v>
      </c>
      <c r="L556">
        <f t="shared" si="60"/>
        <v>-1.1931707945260464</v>
      </c>
      <c r="M556" t="b">
        <f t="shared" si="61"/>
        <v>0</v>
      </c>
      <c r="N556" s="24">
        <f t="shared" si="62"/>
        <v>426667</v>
      </c>
      <c r="O556" t="str">
        <f t="shared" si="63"/>
        <v>ASALARIADO</v>
      </c>
      <c r="P556">
        <f t="shared" si="64"/>
        <v>25</v>
      </c>
      <c r="Q556"/>
    </row>
    <row r="557" spans="1:17" x14ac:dyDescent="0.25">
      <c r="A557">
        <v>556</v>
      </c>
      <c r="B557" t="s">
        <v>9</v>
      </c>
      <c r="C557" s="23">
        <v>523027</v>
      </c>
      <c r="D557" t="s">
        <v>18</v>
      </c>
      <c r="E557" t="s">
        <v>16</v>
      </c>
      <c r="F557" t="s">
        <v>12</v>
      </c>
      <c r="G557" t="s">
        <v>13</v>
      </c>
      <c r="H557" t="s">
        <v>12</v>
      </c>
      <c r="I557">
        <v>33</v>
      </c>
      <c r="J557">
        <f t="shared" si="58"/>
        <v>-0.16585313355571063</v>
      </c>
      <c r="K557" t="b">
        <f t="shared" si="59"/>
        <v>0</v>
      </c>
      <c r="L557">
        <f t="shared" si="60"/>
        <v>-0.62856815390894638</v>
      </c>
      <c r="M557" t="b">
        <f t="shared" si="61"/>
        <v>0</v>
      </c>
      <c r="N557" s="24">
        <f t="shared" si="62"/>
        <v>523027</v>
      </c>
      <c r="O557" t="str">
        <f t="shared" si="63"/>
        <v>TRABAJADOR INDEPENDIENTE</v>
      </c>
      <c r="P557">
        <f t="shared" si="64"/>
        <v>33</v>
      </c>
      <c r="Q557"/>
    </row>
    <row r="558" spans="1:17" x14ac:dyDescent="0.25">
      <c r="A558">
        <v>557</v>
      </c>
      <c r="B558" t="s">
        <v>9</v>
      </c>
      <c r="C558" s="23">
        <v>358433</v>
      </c>
      <c r="D558" t="s">
        <v>10</v>
      </c>
      <c r="E558" t="s">
        <v>16</v>
      </c>
      <c r="F558" t="s">
        <v>12</v>
      </c>
      <c r="G558" t="s">
        <v>13</v>
      </c>
      <c r="H558" t="s">
        <v>13</v>
      </c>
      <c r="I558">
        <v>42</v>
      </c>
      <c r="J558">
        <f t="shared" si="58"/>
        <v>-0.36880443963871501</v>
      </c>
      <c r="K558" t="b">
        <f t="shared" si="59"/>
        <v>0</v>
      </c>
      <c r="L558">
        <f t="shared" si="60"/>
        <v>6.6098167852911317E-3</v>
      </c>
      <c r="M558" t="b">
        <f t="shared" si="61"/>
        <v>0</v>
      </c>
      <c r="N558" s="24">
        <f t="shared" si="62"/>
        <v>358433</v>
      </c>
      <c r="O558" t="str">
        <f t="shared" si="63"/>
        <v>ASALARIADO</v>
      </c>
      <c r="P558">
        <f t="shared" si="64"/>
        <v>42</v>
      </c>
      <c r="Q558"/>
    </row>
    <row r="559" spans="1:17" x14ac:dyDescent="0.25">
      <c r="A559">
        <v>558</v>
      </c>
      <c r="B559" t="s">
        <v>15</v>
      </c>
      <c r="C559" s="23">
        <v>290307.3</v>
      </c>
      <c r="D559" t="s">
        <v>10</v>
      </c>
      <c r="E559" t="s">
        <v>11</v>
      </c>
      <c r="F559" t="s">
        <v>12</v>
      </c>
      <c r="G559" t="s">
        <v>13</v>
      </c>
      <c r="H559" t="s">
        <v>13</v>
      </c>
      <c r="I559">
        <v>25</v>
      </c>
      <c r="J559">
        <f t="shared" si="58"/>
        <v>-0.45280628534888023</v>
      </c>
      <c r="K559" t="b">
        <f t="shared" si="59"/>
        <v>0</v>
      </c>
      <c r="L559">
        <f t="shared" si="60"/>
        <v>-1.1931707945260464</v>
      </c>
      <c r="M559" t="b">
        <f t="shared" si="61"/>
        <v>0</v>
      </c>
      <c r="N559" s="24">
        <f t="shared" si="62"/>
        <v>290307.3</v>
      </c>
      <c r="O559" t="str">
        <f t="shared" si="63"/>
        <v>ASALARIADO</v>
      </c>
      <c r="P559">
        <f t="shared" si="64"/>
        <v>25</v>
      </c>
      <c r="Q559"/>
    </row>
    <row r="560" spans="1:17" x14ac:dyDescent="0.25">
      <c r="A560">
        <v>559</v>
      </c>
      <c r="B560" t="s">
        <v>9</v>
      </c>
      <c r="C560" s="23">
        <v>475208</v>
      </c>
      <c r="D560" t="s">
        <v>10</v>
      </c>
      <c r="E560" t="s">
        <v>11</v>
      </c>
      <c r="F560" t="s">
        <v>12</v>
      </c>
      <c r="G560" t="s">
        <v>13</v>
      </c>
      <c r="H560" t="s">
        <v>13</v>
      </c>
      <c r="I560">
        <v>41</v>
      </c>
      <c r="J560">
        <f t="shared" si="58"/>
        <v>-0.22481596637819012</v>
      </c>
      <c r="K560" t="b">
        <f t="shared" si="59"/>
        <v>0</v>
      </c>
      <c r="L560">
        <f t="shared" si="60"/>
        <v>-6.3965513291846368E-2</v>
      </c>
      <c r="M560" t="b">
        <f t="shared" si="61"/>
        <v>0</v>
      </c>
      <c r="N560" s="24">
        <f t="shared" si="62"/>
        <v>475208</v>
      </c>
      <c r="O560" t="str">
        <f t="shared" si="63"/>
        <v>ASALARIADO</v>
      </c>
      <c r="P560">
        <f t="shared" si="64"/>
        <v>41</v>
      </c>
      <c r="Q560"/>
    </row>
    <row r="561" spans="1:17" x14ac:dyDescent="0.25">
      <c r="A561">
        <v>560</v>
      </c>
      <c r="B561" t="s">
        <v>9</v>
      </c>
      <c r="C561" s="23">
        <v>385702</v>
      </c>
      <c r="D561" t="s">
        <v>17</v>
      </c>
      <c r="E561" t="s">
        <v>16</v>
      </c>
      <c r="F561" t="s">
        <v>12</v>
      </c>
      <c r="G561" t="s">
        <v>13</v>
      </c>
      <c r="H561" t="s">
        <v>13</v>
      </c>
      <c r="I561">
        <v>32</v>
      </c>
      <c r="J561">
        <f t="shared" si="58"/>
        <v>-0.33518061880941719</v>
      </c>
      <c r="K561" t="b">
        <f t="shared" si="59"/>
        <v>0</v>
      </c>
      <c r="L561">
        <f t="shared" si="60"/>
        <v>-0.69914348398608395</v>
      </c>
      <c r="M561" t="b">
        <f t="shared" si="61"/>
        <v>0</v>
      </c>
      <c r="N561" s="24">
        <f t="shared" si="62"/>
        <v>385702</v>
      </c>
      <c r="O561" t="str">
        <f t="shared" si="63"/>
        <v>ASEGURADO VOLUNTARIO</v>
      </c>
      <c r="P561">
        <f t="shared" si="64"/>
        <v>32</v>
      </c>
      <c r="Q561"/>
    </row>
    <row r="562" spans="1:17" x14ac:dyDescent="0.25">
      <c r="A562">
        <v>561</v>
      </c>
      <c r="B562" t="s">
        <v>9</v>
      </c>
      <c r="C562" s="23">
        <v>297046</v>
      </c>
      <c r="D562" t="s">
        <v>18</v>
      </c>
      <c r="E562" t="s">
        <v>16</v>
      </c>
      <c r="F562" t="s">
        <v>12</v>
      </c>
      <c r="G562" t="s">
        <v>13</v>
      </c>
      <c r="H562" t="s">
        <v>13</v>
      </c>
      <c r="I562">
        <v>61</v>
      </c>
      <c r="J562">
        <f t="shared" si="58"/>
        <v>-0.44449718558642509</v>
      </c>
      <c r="K562" t="b">
        <f t="shared" si="59"/>
        <v>0</v>
      </c>
      <c r="L562">
        <f t="shared" si="60"/>
        <v>1.3475410882509038</v>
      </c>
      <c r="M562" t="b">
        <f t="shared" si="61"/>
        <v>0</v>
      </c>
      <c r="N562" s="24">
        <f t="shared" si="62"/>
        <v>297046</v>
      </c>
      <c r="O562" t="str">
        <f t="shared" si="63"/>
        <v>TRABAJADOR INDEPENDIENTE</v>
      </c>
      <c r="P562">
        <f t="shared" si="64"/>
        <v>61</v>
      </c>
      <c r="Q562"/>
    </row>
    <row r="563" spans="1:17" x14ac:dyDescent="0.25">
      <c r="A563">
        <v>562</v>
      </c>
      <c r="B563" t="s">
        <v>15</v>
      </c>
      <c r="C563" s="23">
        <v>344000</v>
      </c>
      <c r="D563" t="s">
        <v>10</v>
      </c>
      <c r="E563" t="s">
        <v>16</v>
      </c>
      <c r="F563" t="s">
        <v>12</v>
      </c>
      <c r="G563" t="s">
        <v>13</v>
      </c>
      <c r="H563" t="s">
        <v>13</v>
      </c>
      <c r="I563">
        <v>26</v>
      </c>
      <c r="J563">
        <f t="shared" si="58"/>
        <v>-0.3866009340473569</v>
      </c>
      <c r="K563" t="b">
        <f t="shared" si="59"/>
        <v>0</v>
      </c>
      <c r="L563">
        <f t="shared" si="60"/>
        <v>-1.1225954644489089</v>
      </c>
      <c r="M563" t="b">
        <f t="shared" si="61"/>
        <v>0</v>
      </c>
      <c r="N563" s="24">
        <f t="shared" si="62"/>
        <v>344000</v>
      </c>
      <c r="O563" t="str">
        <f t="shared" si="63"/>
        <v>ASALARIADO</v>
      </c>
      <c r="P563">
        <f t="shared" si="64"/>
        <v>26</v>
      </c>
      <c r="Q563"/>
    </row>
    <row r="564" spans="1:17" x14ac:dyDescent="0.25">
      <c r="A564">
        <v>563</v>
      </c>
      <c r="B564" t="s">
        <v>15</v>
      </c>
      <c r="C564" s="23">
        <v>1302556.5</v>
      </c>
      <c r="D564" t="s">
        <v>10</v>
      </c>
      <c r="E564" t="s">
        <v>11</v>
      </c>
      <c r="F564" t="s">
        <v>12</v>
      </c>
      <c r="G564" t="s">
        <v>13</v>
      </c>
      <c r="H564" t="s">
        <v>13</v>
      </c>
      <c r="I564">
        <v>41</v>
      </c>
      <c r="J564">
        <f t="shared" si="58"/>
        <v>0.79533943819800679</v>
      </c>
      <c r="K564" t="b">
        <f t="shared" si="59"/>
        <v>0</v>
      </c>
      <c r="L564">
        <f t="shared" si="60"/>
        <v>-6.3965513291846368E-2</v>
      </c>
      <c r="M564" t="b">
        <f t="shared" si="61"/>
        <v>0</v>
      </c>
      <c r="N564" s="24">
        <f t="shared" si="62"/>
        <v>1302556.5</v>
      </c>
      <c r="O564" t="str">
        <f t="shared" si="63"/>
        <v>ASALARIADO</v>
      </c>
      <c r="P564">
        <f t="shared" si="64"/>
        <v>41</v>
      </c>
      <c r="Q564"/>
    </row>
    <row r="565" spans="1:17" x14ac:dyDescent="0.25">
      <c r="A565">
        <v>564</v>
      </c>
      <c r="B565" t="s">
        <v>15</v>
      </c>
      <c r="C565" s="23">
        <v>939461.54</v>
      </c>
      <c r="D565" t="s">
        <v>10</v>
      </c>
      <c r="E565" t="s">
        <v>16</v>
      </c>
      <c r="F565" t="s">
        <v>12</v>
      </c>
      <c r="G565" t="s">
        <v>13</v>
      </c>
      <c r="H565" t="s">
        <v>13</v>
      </c>
      <c r="I565">
        <v>25</v>
      </c>
      <c r="J565">
        <f t="shared" si="58"/>
        <v>0.34762812208589927</v>
      </c>
      <c r="K565" t="b">
        <f t="shared" si="59"/>
        <v>0</v>
      </c>
      <c r="L565">
        <f t="shared" si="60"/>
        <v>-1.1931707945260464</v>
      </c>
      <c r="M565" t="b">
        <f t="shared" si="61"/>
        <v>0</v>
      </c>
      <c r="N565" s="24">
        <f t="shared" si="62"/>
        <v>939461.54</v>
      </c>
      <c r="O565" t="str">
        <f t="shared" si="63"/>
        <v>ASALARIADO</v>
      </c>
      <c r="P565">
        <f t="shared" si="64"/>
        <v>25</v>
      </c>
      <c r="Q565"/>
    </row>
    <row r="566" spans="1:17" x14ac:dyDescent="0.25">
      <c r="A566">
        <v>565</v>
      </c>
      <c r="B566" t="s">
        <v>9</v>
      </c>
      <c r="C566" s="23">
        <v>402139.4</v>
      </c>
      <c r="D566" t="s">
        <v>10</v>
      </c>
      <c r="E566" t="s">
        <v>16</v>
      </c>
      <c r="F566" t="s">
        <v>12</v>
      </c>
      <c r="G566" t="s">
        <v>13</v>
      </c>
      <c r="H566" t="s">
        <v>13</v>
      </c>
      <c r="I566">
        <v>39</v>
      </c>
      <c r="J566">
        <f t="shared" si="58"/>
        <v>-0.31491261512393182</v>
      </c>
      <c r="K566" t="b">
        <f t="shared" si="59"/>
        <v>0</v>
      </c>
      <c r="L566">
        <f t="shared" si="60"/>
        <v>-0.20511617344612137</v>
      </c>
      <c r="M566" t="b">
        <f t="shared" si="61"/>
        <v>0</v>
      </c>
      <c r="N566" s="24">
        <f t="shared" si="62"/>
        <v>402139.4</v>
      </c>
      <c r="O566" t="str">
        <f t="shared" si="63"/>
        <v>ASALARIADO</v>
      </c>
      <c r="P566">
        <f t="shared" si="64"/>
        <v>39</v>
      </c>
      <c r="Q566"/>
    </row>
    <row r="567" spans="1:17" x14ac:dyDescent="0.25">
      <c r="A567">
        <v>566</v>
      </c>
      <c r="B567" t="s">
        <v>9</v>
      </c>
      <c r="C567" s="23">
        <v>387763</v>
      </c>
      <c r="D567" t="s">
        <v>18</v>
      </c>
      <c r="E567" t="s">
        <v>16</v>
      </c>
      <c r="F567" t="s">
        <v>12</v>
      </c>
      <c r="G567" t="s">
        <v>13</v>
      </c>
      <c r="H567" t="s">
        <v>13</v>
      </c>
      <c r="I567">
        <v>53</v>
      </c>
      <c r="J567">
        <f t="shared" si="58"/>
        <v>-0.33263931935842217</v>
      </c>
      <c r="K567" t="b">
        <f t="shared" si="59"/>
        <v>0</v>
      </c>
      <c r="L567">
        <f t="shared" si="60"/>
        <v>0.78293844763380371</v>
      </c>
      <c r="M567" t="b">
        <f t="shared" si="61"/>
        <v>0</v>
      </c>
      <c r="N567" s="24">
        <f t="shared" si="62"/>
        <v>387763</v>
      </c>
      <c r="O567" t="str">
        <f t="shared" si="63"/>
        <v>TRABAJADOR INDEPENDIENTE</v>
      </c>
      <c r="P567">
        <f t="shared" si="64"/>
        <v>53</v>
      </c>
      <c r="Q567"/>
    </row>
    <row r="568" spans="1:17" x14ac:dyDescent="0.25">
      <c r="A568">
        <v>567</v>
      </c>
      <c r="B568" t="s">
        <v>9</v>
      </c>
      <c r="C568" s="23">
        <v>370000</v>
      </c>
      <c r="D568" t="s">
        <v>10</v>
      </c>
      <c r="E568" t="s">
        <v>16</v>
      </c>
      <c r="F568" t="s">
        <v>12</v>
      </c>
      <c r="G568" t="s">
        <v>12</v>
      </c>
      <c r="H568" t="s">
        <v>13</v>
      </c>
      <c r="I568">
        <v>45</v>
      </c>
      <c r="J568">
        <f t="shared" si="58"/>
        <v>-0.354541843447711</v>
      </c>
      <c r="K568" t="b">
        <f t="shared" si="59"/>
        <v>0</v>
      </c>
      <c r="L568">
        <f t="shared" si="60"/>
        <v>0.21833580701670366</v>
      </c>
      <c r="M568" t="b">
        <f t="shared" si="61"/>
        <v>0</v>
      </c>
      <c r="N568" s="24">
        <f t="shared" si="62"/>
        <v>370000</v>
      </c>
      <c r="O568" t="str">
        <f t="shared" si="63"/>
        <v>ASALARIADO</v>
      </c>
      <c r="P568">
        <f t="shared" si="64"/>
        <v>45</v>
      </c>
      <c r="Q568"/>
    </row>
    <row r="569" spans="1:17" x14ac:dyDescent="0.25">
      <c r="A569">
        <v>568</v>
      </c>
      <c r="B569" t="s">
        <v>15</v>
      </c>
      <c r="C569" s="23">
        <v>444333.33</v>
      </c>
      <c r="D569" t="s">
        <v>10</v>
      </c>
      <c r="E569" t="s">
        <v>16</v>
      </c>
      <c r="F569" t="s">
        <v>12</v>
      </c>
      <c r="G569" t="s">
        <v>13</v>
      </c>
      <c r="H569" t="s">
        <v>13</v>
      </c>
      <c r="I569">
        <v>23</v>
      </c>
      <c r="J569">
        <f t="shared" si="58"/>
        <v>-0.26288572956142736</v>
      </c>
      <c r="K569" t="b">
        <f t="shared" si="59"/>
        <v>0</v>
      </c>
      <c r="L569">
        <f t="shared" si="60"/>
        <v>-1.3343214546803215</v>
      </c>
      <c r="M569" t="b">
        <f t="shared" si="61"/>
        <v>0</v>
      </c>
      <c r="N569" s="24">
        <f t="shared" si="62"/>
        <v>444333.33</v>
      </c>
      <c r="O569" t="str">
        <f t="shared" si="63"/>
        <v>ASALARIADO</v>
      </c>
      <c r="P569">
        <f t="shared" si="64"/>
        <v>23</v>
      </c>
      <c r="Q569"/>
    </row>
    <row r="570" spans="1:17" x14ac:dyDescent="0.25">
      <c r="A570">
        <v>569</v>
      </c>
      <c r="B570" t="s">
        <v>9</v>
      </c>
      <c r="C570" s="23">
        <v>179344</v>
      </c>
      <c r="D570" t="s">
        <v>10</v>
      </c>
      <c r="E570" t="s">
        <v>16</v>
      </c>
      <c r="F570" t="s">
        <v>12</v>
      </c>
      <c r="G570" t="s">
        <v>13</v>
      </c>
      <c r="H570" t="s">
        <v>13</v>
      </c>
      <c r="I570">
        <v>29</v>
      </c>
      <c r="J570">
        <f t="shared" si="58"/>
        <v>-0.58962868873102203</v>
      </c>
      <c r="K570" t="b">
        <f t="shared" si="59"/>
        <v>0</v>
      </c>
      <c r="L570">
        <f t="shared" si="60"/>
        <v>-0.91086947421749642</v>
      </c>
      <c r="M570" t="b">
        <f t="shared" si="61"/>
        <v>0</v>
      </c>
      <c r="N570" s="24">
        <f t="shared" si="62"/>
        <v>179344</v>
      </c>
      <c r="O570" t="str">
        <f t="shared" si="63"/>
        <v>ASALARIADO</v>
      </c>
      <c r="P570">
        <f t="shared" si="64"/>
        <v>29</v>
      </c>
      <c r="Q570"/>
    </row>
    <row r="571" spans="1:17" x14ac:dyDescent="0.25">
      <c r="A571">
        <v>570</v>
      </c>
      <c r="B571" t="s">
        <v>15</v>
      </c>
      <c r="C571" s="23">
        <v>289448</v>
      </c>
      <c r="D571" t="s">
        <v>18</v>
      </c>
      <c r="E571" t="s">
        <v>16</v>
      </c>
      <c r="F571" t="s">
        <v>12</v>
      </c>
      <c r="G571" t="s">
        <v>13</v>
      </c>
      <c r="H571" t="s">
        <v>13</v>
      </c>
      <c r="I571">
        <v>52</v>
      </c>
      <c r="J571">
        <f t="shared" si="58"/>
        <v>-0.45386583829319854</v>
      </c>
      <c r="K571" t="b">
        <f t="shared" si="59"/>
        <v>0</v>
      </c>
      <c r="L571">
        <f t="shared" si="60"/>
        <v>0.71236311755666615</v>
      </c>
      <c r="M571" t="b">
        <f t="shared" si="61"/>
        <v>0</v>
      </c>
      <c r="N571" s="24">
        <f t="shared" si="62"/>
        <v>289448</v>
      </c>
      <c r="O571" t="str">
        <f t="shared" si="63"/>
        <v>TRABAJADOR INDEPENDIENTE</v>
      </c>
      <c r="P571">
        <f t="shared" si="64"/>
        <v>52</v>
      </c>
      <c r="Q571"/>
    </row>
    <row r="572" spans="1:17" x14ac:dyDescent="0.25">
      <c r="A572">
        <v>571</v>
      </c>
      <c r="B572" t="s">
        <v>9</v>
      </c>
      <c r="C572" s="23">
        <v>588210</v>
      </c>
      <c r="D572" t="s">
        <v>10</v>
      </c>
      <c r="E572" t="s">
        <v>11</v>
      </c>
      <c r="F572" t="s">
        <v>12</v>
      </c>
      <c r="G572" t="s">
        <v>13</v>
      </c>
      <c r="H572" t="s">
        <v>12</v>
      </c>
      <c r="I572">
        <v>35</v>
      </c>
      <c r="J572">
        <f t="shared" si="58"/>
        <v>-8.5479760380452283E-2</v>
      </c>
      <c r="K572" t="b">
        <f t="shared" si="59"/>
        <v>0</v>
      </c>
      <c r="L572">
        <f t="shared" si="60"/>
        <v>-0.48741749375467142</v>
      </c>
      <c r="M572" t="b">
        <f t="shared" si="61"/>
        <v>0</v>
      </c>
      <c r="N572" s="24">
        <f t="shared" si="62"/>
        <v>588210</v>
      </c>
      <c r="O572" t="str">
        <f t="shared" si="63"/>
        <v>ASALARIADO</v>
      </c>
      <c r="P572">
        <f t="shared" si="64"/>
        <v>35</v>
      </c>
      <c r="Q572"/>
    </row>
    <row r="573" spans="1:17" x14ac:dyDescent="0.25">
      <c r="A573">
        <v>572</v>
      </c>
      <c r="B573" t="s">
        <v>9</v>
      </c>
      <c r="C573" s="23">
        <v>336000</v>
      </c>
      <c r="D573" t="s">
        <v>10</v>
      </c>
      <c r="E573" t="s">
        <v>16</v>
      </c>
      <c r="F573" t="s">
        <v>12</v>
      </c>
      <c r="G573" t="s">
        <v>13</v>
      </c>
      <c r="H573" t="s">
        <v>13</v>
      </c>
      <c r="I573">
        <v>53</v>
      </c>
      <c r="J573">
        <f t="shared" si="58"/>
        <v>-0.39646526961647871</v>
      </c>
      <c r="K573" t="b">
        <f t="shared" si="59"/>
        <v>0</v>
      </c>
      <c r="L573">
        <f t="shared" si="60"/>
        <v>0.78293844763380371</v>
      </c>
      <c r="M573" t="b">
        <f t="shared" si="61"/>
        <v>0</v>
      </c>
      <c r="N573" s="24">
        <f t="shared" si="62"/>
        <v>336000</v>
      </c>
      <c r="O573" t="str">
        <f t="shared" si="63"/>
        <v>ASALARIADO</v>
      </c>
      <c r="P573">
        <f t="shared" si="64"/>
        <v>53</v>
      </c>
      <c r="Q573"/>
    </row>
    <row r="574" spans="1:17" x14ac:dyDescent="0.25">
      <c r="A574">
        <v>573</v>
      </c>
      <c r="B574" t="s">
        <v>9</v>
      </c>
      <c r="C574" s="23">
        <v>452192.8</v>
      </c>
      <c r="D574" t="s">
        <v>10</v>
      </c>
      <c r="E574" t="s">
        <v>16</v>
      </c>
      <c r="F574" t="s">
        <v>12</v>
      </c>
      <c r="G574" t="s">
        <v>13</v>
      </c>
      <c r="H574" t="s">
        <v>13</v>
      </c>
      <c r="I574">
        <v>49</v>
      </c>
      <c r="J574">
        <f t="shared" si="58"/>
        <v>-0.25319467337699664</v>
      </c>
      <c r="K574" t="b">
        <f t="shared" si="59"/>
        <v>0</v>
      </c>
      <c r="L574">
        <f t="shared" si="60"/>
        <v>0.50063712732525367</v>
      </c>
      <c r="M574" t="b">
        <f t="shared" si="61"/>
        <v>0</v>
      </c>
      <c r="N574" s="24">
        <f t="shared" si="62"/>
        <v>452192.8</v>
      </c>
      <c r="O574" t="str">
        <f t="shared" si="63"/>
        <v>ASALARIADO</v>
      </c>
      <c r="P574">
        <f t="shared" si="64"/>
        <v>49</v>
      </c>
      <c r="Q574"/>
    </row>
    <row r="575" spans="1:17" x14ac:dyDescent="0.25">
      <c r="A575">
        <v>574</v>
      </c>
      <c r="B575" t="s">
        <v>9</v>
      </c>
      <c r="C575" s="23">
        <v>360000</v>
      </c>
      <c r="D575" t="s">
        <v>10</v>
      </c>
      <c r="E575" t="s">
        <v>16</v>
      </c>
      <c r="F575" t="s">
        <v>12</v>
      </c>
      <c r="G575" t="s">
        <v>13</v>
      </c>
      <c r="H575" t="s">
        <v>13</v>
      </c>
      <c r="I575">
        <v>36</v>
      </c>
      <c r="J575">
        <f t="shared" si="58"/>
        <v>-0.36687226290911329</v>
      </c>
      <c r="K575" t="b">
        <f t="shared" si="59"/>
        <v>0</v>
      </c>
      <c r="L575">
        <f t="shared" si="60"/>
        <v>-0.41684216367753391</v>
      </c>
      <c r="M575" t="b">
        <f t="shared" si="61"/>
        <v>0</v>
      </c>
      <c r="N575" s="24">
        <f t="shared" si="62"/>
        <v>360000</v>
      </c>
      <c r="O575" t="str">
        <f t="shared" si="63"/>
        <v>ASALARIADO</v>
      </c>
      <c r="P575">
        <f t="shared" si="64"/>
        <v>36</v>
      </c>
      <c r="Q575"/>
    </row>
    <row r="576" spans="1:17" x14ac:dyDescent="0.25">
      <c r="A576">
        <v>575</v>
      </c>
      <c r="B576" t="s">
        <v>15</v>
      </c>
      <c r="C576" s="23">
        <v>3033354.29</v>
      </c>
      <c r="D576" t="s">
        <v>10</v>
      </c>
      <c r="E576" t="s">
        <v>11</v>
      </c>
      <c r="F576" t="s">
        <v>12</v>
      </c>
      <c r="G576" t="s">
        <v>13</v>
      </c>
      <c r="H576" t="s">
        <v>13</v>
      </c>
      <c r="I576">
        <v>27</v>
      </c>
      <c r="J576">
        <f t="shared" si="58"/>
        <v>2.9294857135548091</v>
      </c>
      <c r="K576" t="b">
        <f t="shared" si="59"/>
        <v>1</v>
      </c>
      <c r="L576">
        <f t="shared" si="60"/>
        <v>-1.0520201343717714</v>
      </c>
      <c r="M576" t="b">
        <f t="shared" si="61"/>
        <v>0</v>
      </c>
      <c r="N576" s="24">
        <f t="shared" si="62"/>
        <v>3033354.29</v>
      </c>
      <c r="O576" t="str">
        <f t="shared" si="63"/>
        <v>ASALARIADO</v>
      </c>
      <c r="P576">
        <f t="shared" si="64"/>
        <v>27</v>
      </c>
      <c r="Q576"/>
    </row>
    <row r="577" spans="1:17" x14ac:dyDescent="0.25">
      <c r="A577">
        <v>576</v>
      </c>
      <c r="B577" t="s">
        <v>15</v>
      </c>
      <c r="C577" s="23">
        <v>1176797.18</v>
      </c>
      <c r="D577" t="s">
        <v>10</v>
      </c>
      <c r="E577" t="s">
        <v>16</v>
      </c>
      <c r="F577" t="s">
        <v>12</v>
      </c>
      <c r="G577" t="s">
        <v>13</v>
      </c>
      <c r="H577" t="s">
        <v>13</v>
      </c>
      <c r="I577">
        <v>60</v>
      </c>
      <c r="J577">
        <f t="shared" si="58"/>
        <v>0.6402729215199352</v>
      </c>
      <c r="K577" t="b">
        <f t="shared" si="59"/>
        <v>0</v>
      </c>
      <c r="L577">
        <f t="shared" si="60"/>
        <v>1.2769657581737661</v>
      </c>
      <c r="M577" t="b">
        <f t="shared" si="61"/>
        <v>0</v>
      </c>
      <c r="N577" s="24">
        <f t="shared" si="62"/>
        <v>1176797.18</v>
      </c>
      <c r="O577" t="str">
        <f t="shared" si="63"/>
        <v>ASALARIADO</v>
      </c>
      <c r="P577">
        <f t="shared" si="64"/>
        <v>60</v>
      </c>
      <c r="Q577"/>
    </row>
    <row r="578" spans="1:17" x14ac:dyDescent="0.25">
      <c r="A578">
        <v>577</v>
      </c>
      <c r="B578" t="s">
        <v>9</v>
      </c>
      <c r="C578" s="23">
        <v>293293</v>
      </c>
      <c r="D578" t="s">
        <v>10</v>
      </c>
      <c r="E578" t="s">
        <v>16</v>
      </c>
      <c r="F578" t="s">
        <v>12</v>
      </c>
      <c r="G578" t="s">
        <v>13</v>
      </c>
      <c r="H578" t="s">
        <v>13</v>
      </c>
      <c r="I578">
        <v>51</v>
      </c>
      <c r="J578">
        <f t="shared" ref="J578:J641" si="65">(C578-$S$4)/STDEV($C$2:$C$5001)</f>
        <v>-0.44912479201028938</v>
      </c>
      <c r="K578" t="b">
        <f t="shared" ref="K578:K641" si="66">ABS(J578)&gt;1.96</f>
        <v>0</v>
      </c>
      <c r="L578">
        <f t="shared" ref="L578:L641" si="67">(I578-$S$5)/_xlfn.STDEV.S($I$2:$I$5001)</f>
        <v>0.64178778747952869</v>
      </c>
      <c r="M578" t="b">
        <f t="shared" ref="M578:M641" si="68">ABS(L578)&gt;1.96</f>
        <v>0</v>
      </c>
      <c r="N578" s="24">
        <f t="shared" ref="N578:N641" si="69">IF(ISBLANK(C578), $S$4, C578)</f>
        <v>293293</v>
      </c>
      <c r="O578" t="str">
        <f t="shared" ref="O578:O641" si="70">IF(D578="", "ASALARIADO", D578)</f>
        <v>ASALARIADO</v>
      </c>
      <c r="P578">
        <f t="shared" ref="P578:P641" si="71">IF(ISBLANK(I578), $S$5, I578)</f>
        <v>51</v>
      </c>
      <c r="Q578"/>
    </row>
    <row r="579" spans="1:17" x14ac:dyDescent="0.25">
      <c r="A579">
        <v>578</v>
      </c>
      <c r="B579" t="s">
        <v>9</v>
      </c>
      <c r="C579" s="23">
        <v>297046</v>
      </c>
      <c r="D579" t="s">
        <v>17</v>
      </c>
      <c r="E579" t="s">
        <v>16</v>
      </c>
      <c r="F579" t="s">
        <v>12</v>
      </c>
      <c r="G579" t="s">
        <v>13</v>
      </c>
      <c r="H579" t="s">
        <v>13</v>
      </c>
      <c r="I579">
        <v>30</v>
      </c>
      <c r="J579">
        <f t="shared" si="65"/>
        <v>-0.44449718558642509</v>
      </c>
      <c r="K579" t="b">
        <f t="shared" si="66"/>
        <v>0</v>
      </c>
      <c r="L579">
        <f t="shared" si="67"/>
        <v>-0.84029414414035897</v>
      </c>
      <c r="M579" t="b">
        <f t="shared" si="68"/>
        <v>0</v>
      </c>
      <c r="N579" s="24">
        <f t="shared" si="69"/>
        <v>297046</v>
      </c>
      <c r="O579" t="str">
        <f t="shared" si="70"/>
        <v>ASEGURADO VOLUNTARIO</v>
      </c>
      <c r="P579">
        <f t="shared" si="71"/>
        <v>30</v>
      </c>
      <c r="Q579"/>
    </row>
    <row r="580" spans="1:17" x14ac:dyDescent="0.25">
      <c r="A580">
        <v>579</v>
      </c>
      <c r="B580" t="s">
        <v>15</v>
      </c>
      <c r="C580" s="23">
        <v>962128.4</v>
      </c>
      <c r="D580" t="s">
        <v>10</v>
      </c>
      <c r="E580" t="s">
        <v>16</v>
      </c>
      <c r="F580" t="s">
        <v>12</v>
      </c>
      <c r="G580" t="s">
        <v>13</v>
      </c>
      <c r="H580" t="s">
        <v>13</v>
      </c>
      <c r="I580">
        <v>32</v>
      </c>
      <c r="J580">
        <f t="shared" si="65"/>
        <v>0.37557731125318727</v>
      </c>
      <c r="K580" t="b">
        <f t="shared" si="66"/>
        <v>0</v>
      </c>
      <c r="L580">
        <f t="shared" si="67"/>
        <v>-0.69914348398608395</v>
      </c>
      <c r="M580" t="b">
        <f t="shared" si="68"/>
        <v>0</v>
      </c>
      <c r="N580" s="24">
        <f t="shared" si="69"/>
        <v>962128.4</v>
      </c>
      <c r="O580" t="str">
        <f t="shared" si="70"/>
        <v>ASALARIADO</v>
      </c>
      <c r="P580">
        <f t="shared" si="71"/>
        <v>32</v>
      </c>
      <c r="Q580"/>
    </row>
    <row r="581" spans="1:17" x14ac:dyDescent="0.25">
      <c r="A581">
        <v>580</v>
      </c>
      <c r="B581" t="s">
        <v>9</v>
      </c>
      <c r="C581" s="23">
        <v>800945.46</v>
      </c>
      <c r="D581" t="s">
        <v>10</v>
      </c>
      <c r="E581" t="s">
        <v>16</v>
      </c>
      <c r="F581" t="s">
        <v>12</v>
      </c>
      <c r="G581" t="s">
        <v>13</v>
      </c>
      <c r="H581" t="s">
        <v>13</v>
      </c>
      <c r="I581">
        <v>46</v>
      </c>
      <c r="J581">
        <f t="shared" si="65"/>
        <v>0.1768319852309839</v>
      </c>
      <c r="K581" t="b">
        <f t="shared" si="66"/>
        <v>0</v>
      </c>
      <c r="L581">
        <f t="shared" si="67"/>
        <v>0.28891113709384114</v>
      </c>
      <c r="M581" t="b">
        <f t="shared" si="68"/>
        <v>0</v>
      </c>
      <c r="N581" s="24">
        <f t="shared" si="69"/>
        <v>800945.46</v>
      </c>
      <c r="O581" t="str">
        <f t="shared" si="70"/>
        <v>ASALARIADO</v>
      </c>
      <c r="P581">
        <f t="shared" si="71"/>
        <v>46</v>
      </c>
      <c r="Q581"/>
    </row>
    <row r="582" spans="1:17" x14ac:dyDescent="0.25">
      <c r="A582">
        <v>581</v>
      </c>
      <c r="B582" t="s">
        <v>9</v>
      </c>
      <c r="C582" s="23">
        <v>445567</v>
      </c>
      <c r="D582" t="s">
        <v>18</v>
      </c>
      <c r="E582" t="s">
        <v>16</v>
      </c>
      <c r="F582" t="s">
        <v>12</v>
      </c>
      <c r="G582" t="s">
        <v>13</v>
      </c>
      <c r="H582" t="s">
        <v>12</v>
      </c>
      <c r="I582">
        <v>56</v>
      </c>
      <c r="J582">
        <f t="shared" si="65"/>
        <v>-0.26136456270373254</v>
      </c>
      <c r="K582" t="b">
        <f t="shared" si="66"/>
        <v>0</v>
      </c>
      <c r="L582">
        <f t="shared" si="67"/>
        <v>0.99466443786521619</v>
      </c>
      <c r="M582" t="b">
        <f t="shared" si="68"/>
        <v>0</v>
      </c>
      <c r="N582" s="24">
        <f t="shared" si="69"/>
        <v>445567</v>
      </c>
      <c r="O582" t="str">
        <f t="shared" si="70"/>
        <v>TRABAJADOR INDEPENDIENTE</v>
      </c>
      <c r="P582">
        <f t="shared" si="71"/>
        <v>56</v>
      </c>
      <c r="Q582"/>
    </row>
    <row r="583" spans="1:17" x14ac:dyDescent="0.25">
      <c r="A583">
        <v>582</v>
      </c>
      <c r="B583" t="s">
        <v>9</v>
      </c>
      <c r="C583" s="23">
        <v>130000</v>
      </c>
      <c r="D583" t="s">
        <v>10</v>
      </c>
      <c r="E583" t="s">
        <v>16</v>
      </c>
      <c r="F583" t="s">
        <v>12</v>
      </c>
      <c r="G583" t="s">
        <v>13</v>
      </c>
      <c r="H583" t="s">
        <v>13</v>
      </c>
      <c r="I583">
        <v>26</v>
      </c>
      <c r="J583">
        <f t="shared" si="65"/>
        <v>-0.65047191052136533</v>
      </c>
      <c r="K583" t="b">
        <f t="shared" si="66"/>
        <v>0</v>
      </c>
      <c r="L583">
        <f t="shared" si="67"/>
        <v>-1.1225954644489089</v>
      </c>
      <c r="M583" t="b">
        <f t="shared" si="68"/>
        <v>0</v>
      </c>
      <c r="N583" s="24">
        <f t="shared" si="69"/>
        <v>130000</v>
      </c>
      <c r="O583" t="str">
        <f t="shared" si="70"/>
        <v>ASALARIADO</v>
      </c>
      <c r="P583">
        <f t="shared" si="71"/>
        <v>26</v>
      </c>
      <c r="Q583"/>
    </row>
    <row r="584" spans="1:17" x14ac:dyDescent="0.25">
      <c r="A584">
        <v>583</v>
      </c>
      <c r="B584" t="s">
        <v>9</v>
      </c>
      <c r="C584" s="23">
        <v>753130.72</v>
      </c>
      <c r="D584" t="s">
        <v>10</v>
      </c>
      <c r="E584" t="s">
        <v>16</v>
      </c>
      <c r="F584" t="s">
        <v>12</v>
      </c>
      <c r="G584" t="s">
        <v>13</v>
      </c>
      <c r="H584" t="s">
        <v>13</v>
      </c>
      <c r="I584">
        <v>22</v>
      </c>
      <c r="J584">
        <f t="shared" si="65"/>
        <v>0.117874405167195</v>
      </c>
      <c r="K584" t="b">
        <f t="shared" si="66"/>
        <v>0</v>
      </c>
      <c r="L584">
        <f t="shared" si="67"/>
        <v>-1.4048967847574589</v>
      </c>
      <c r="M584" t="b">
        <f t="shared" si="68"/>
        <v>0</v>
      </c>
      <c r="N584" s="24">
        <f t="shared" si="69"/>
        <v>753130.72</v>
      </c>
      <c r="O584" t="str">
        <f t="shared" si="70"/>
        <v>ASALARIADO</v>
      </c>
      <c r="P584">
        <f t="shared" si="71"/>
        <v>22</v>
      </c>
      <c r="Q584"/>
    </row>
    <row r="585" spans="1:17" x14ac:dyDescent="0.25">
      <c r="A585">
        <v>584</v>
      </c>
      <c r="B585" t="s">
        <v>9</v>
      </c>
      <c r="C585" s="23">
        <v>180000</v>
      </c>
      <c r="D585" t="s">
        <v>10</v>
      </c>
      <c r="E585" t="s">
        <v>16</v>
      </c>
      <c r="F585" t="s">
        <v>12</v>
      </c>
      <c r="G585" t="s">
        <v>13</v>
      </c>
      <c r="H585" t="s">
        <v>13</v>
      </c>
      <c r="I585">
        <v>28</v>
      </c>
      <c r="J585">
        <f t="shared" si="65"/>
        <v>-0.58881981321435395</v>
      </c>
      <c r="K585" t="b">
        <f t="shared" si="66"/>
        <v>0</v>
      </c>
      <c r="L585">
        <f t="shared" si="67"/>
        <v>-0.98144480429463388</v>
      </c>
      <c r="M585" t="b">
        <f t="shared" si="68"/>
        <v>0</v>
      </c>
      <c r="N585" s="24">
        <f t="shared" si="69"/>
        <v>180000</v>
      </c>
      <c r="O585" t="str">
        <f t="shared" si="70"/>
        <v>ASALARIADO</v>
      </c>
      <c r="P585">
        <f t="shared" si="71"/>
        <v>28</v>
      </c>
      <c r="Q585"/>
    </row>
    <row r="586" spans="1:17" x14ac:dyDescent="0.25">
      <c r="A586">
        <v>585</v>
      </c>
      <c r="B586" t="s">
        <v>9</v>
      </c>
      <c r="C586" s="23">
        <v>377035</v>
      </c>
      <c r="D586" t="s">
        <v>18</v>
      </c>
      <c r="E586" t="s">
        <v>16</v>
      </c>
      <c r="F586" t="s">
        <v>12</v>
      </c>
      <c r="G586" t="s">
        <v>13</v>
      </c>
      <c r="H586" t="s">
        <v>12</v>
      </c>
      <c r="I586">
        <v>49</v>
      </c>
      <c r="J586">
        <f t="shared" si="65"/>
        <v>-0.34586739335661454</v>
      </c>
      <c r="K586" t="b">
        <f t="shared" si="66"/>
        <v>0</v>
      </c>
      <c r="L586">
        <f t="shared" si="67"/>
        <v>0.50063712732525367</v>
      </c>
      <c r="M586" t="b">
        <f t="shared" si="68"/>
        <v>0</v>
      </c>
      <c r="N586" s="24">
        <f t="shared" si="69"/>
        <v>377035</v>
      </c>
      <c r="O586" t="str">
        <f t="shared" si="70"/>
        <v>TRABAJADOR INDEPENDIENTE</v>
      </c>
      <c r="P586">
        <f t="shared" si="71"/>
        <v>49</v>
      </c>
      <c r="Q586"/>
    </row>
    <row r="587" spans="1:17" x14ac:dyDescent="0.25">
      <c r="A587">
        <v>586</v>
      </c>
      <c r="B587" t="s">
        <v>15</v>
      </c>
      <c r="C587" s="23">
        <v>308874</v>
      </c>
      <c r="D587" t="s">
        <v>10</v>
      </c>
      <c r="E587" t="s">
        <v>11</v>
      </c>
      <c r="F587" t="s">
        <v>12</v>
      </c>
      <c r="G587" t="s">
        <v>13</v>
      </c>
      <c r="H587" t="s">
        <v>12</v>
      </c>
      <c r="I587">
        <v>57</v>
      </c>
      <c r="J587">
        <f t="shared" si="65"/>
        <v>-0.42991276544747847</v>
      </c>
      <c r="K587" t="b">
        <f t="shared" si="66"/>
        <v>0</v>
      </c>
      <c r="L587">
        <f t="shared" si="67"/>
        <v>1.0652397679423538</v>
      </c>
      <c r="M587" t="b">
        <f t="shared" si="68"/>
        <v>0</v>
      </c>
      <c r="N587" s="24">
        <f t="shared" si="69"/>
        <v>308874</v>
      </c>
      <c r="O587" t="str">
        <f t="shared" si="70"/>
        <v>ASALARIADO</v>
      </c>
      <c r="P587">
        <f t="shared" si="71"/>
        <v>57</v>
      </c>
      <c r="Q587"/>
    </row>
    <row r="588" spans="1:17" x14ac:dyDescent="0.25">
      <c r="A588">
        <v>587</v>
      </c>
      <c r="B588" t="s">
        <v>15</v>
      </c>
      <c r="C588" s="23">
        <v>1591051.5</v>
      </c>
      <c r="D588" t="s">
        <v>10</v>
      </c>
      <c r="E588" t="s">
        <v>11</v>
      </c>
      <c r="F588" t="s">
        <v>12</v>
      </c>
      <c r="G588" t="s">
        <v>13</v>
      </c>
      <c r="H588" t="s">
        <v>13</v>
      </c>
      <c r="I588">
        <v>62</v>
      </c>
      <c r="J588">
        <f t="shared" si="65"/>
        <v>1.1510658744497313</v>
      </c>
      <c r="K588" t="b">
        <f t="shared" si="66"/>
        <v>0</v>
      </c>
      <c r="L588">
        <f t="shared" si="67"/>
        <v>1.4181164183280413</v>
      </c>
      <c r="M588" t="b">
        <f t="shared" si="68"/>
        <v>0</v>
      </c>
      <c r="N588" s="24">
        <f t="shared" si="69"/>
        <v>1591051.5</v>
      </c>
      <c r="O588" t="str">
        <f t="shared" si="70"/>
        <v>ASALARIADO</v>
      </c>
      <c r="P588">
        <f t="shared" si="71"/>
        <v>62</v>
      </c>
      <c r="Q588"/>
    </row>
    <row r="589" spans="1:17" x14ac:dyDescent="0.25">
      <c r="A589">
        <v>588</v>
      </c>
      <c r="B589" t="s">
        <v>9</v>
      </c>
      <c r="C589" s="23">
        <v>415503</v>
      </c>
      <c r="D589" t="s">
        <v>10</v>
      </c>
      <c r="E589" t="s">
        <v>16</v>
      </c>
      <c r="F589" t="s">
        <v>12</v>
      </c>
      <c r="G589" t="s">
        <v>13</v>
      </c>
      <c r="H589" t="s">
        <v>13</v>
      </c>
      <c r="I589">
        <v>52</v>
      </c>
      <c r="J589">
        <f t="shared" si="65"/>
        <v>-0.2984347357724923</v>
      </c>
      <c r="K589" t="b">
        <f t="shared" si="66"/>
        <v>0</v>
      </c>
      <c r="L589">
        <f t="shared" si="67"/>
        <v>0.71236311755666615</v>
      </c>
      <c r="M589" t="b">
        <f t="shared" si="68"/>
        <v>0</v>
      </c>
      <c r="N589" s="24">
        <f t="shared" si="69"/>
        <v>415503</v>
      </c>
      <c r="O589" t="str">
        <f t="shared" si="70"/>
        <v>ASALARIADO</v>
      </c>
      <c r="P589">
        <f t="shared" si="71"/>
        <v>52</v>
      </c>
      <c r="Q589"/>
    </row>
    <row r="590" spans="1:17" x14ac:dyDescent="0.25">
      <c r="A590">
        <v>589</v>
      </c>
      <c r="B590" t="s">
        <v>15</v>
      </c>
      <c r="C590" s="23">
        <v>397559.9</v>
      </c>
      <c r="D590" t="s">
        <v>10</v>
      </c>
      <c r="E590" t="s">
        <v>16</v>
      </c>
      <c r="F590" t="s">
        <v>12</v>
      </c>
      <c r="G590" t="s">
        <v>13</v>
      </c>
      <c r="H590" t="s">
        <v>13</v>
      </c>
      <c r="I590">
        <v>21</v>
      </c>
      <c r="J590">
        <f t="shared" si="65"/>
        <v>-0.32055933071628095</v>
      </c>
      <c r="K590" t="b">
        <f t="shared" si="66"/>
        <v>0</v>
      </c>
      <c r="L590">
        <f t="shared" si="67"/>
        <v>-1.4754721148345964</v>
      </c>
      <c r="M590" t="b">
        <f t="shared" si="68"/>
        <v>0</v>
      </c>
      <c r="N590" s="24">
        <f t="shared" si="69"/>
        <v>397559.9</v>
      </c>
      <c r="O590" t="str">
        <f t="shared" si="70"/>
        <v>ASALARIADO</v>
      </c>
      <c r="P590">
        <f t="shared" si="71"/>
        <v>21</v>
      </c>
      <c r="Q590"/>
    </row>
    <row r="591" spans="1:17" x14ac:dyDescent="0.25">
      <c r="A591">
        <v>590</v>
      </c>
      <c r="B591" t="s">
        <v>15</v>
      </c>
      <c r="C591" s="23">
        <v>1422244</v>
      </c>
      <c r="D591" t="s">
        <v>14</v>
      </c>
      <c r="E591" t="s">
        <v>11</v>
      </c>
      <c r="F591" t="s">
        <v>12</v>
      </c>
      <c r="G591" t="s">
        <v>13</v>
      </c>
      <c r="H591" t="s">
        <v>13</v>
      </c>
      <c r="I591">
        <v>77</v>
      </c>
      <c r="J591">
        <f t="shared" si="65"/>
        <v>0.94291914612666505</v>
      </c>
      <c r="K591" t="b">
        <f t="shared" si="66"/>
        <v>0</v>
      </c>
      <c r="L591">
        <f t="shared" si="67"/>
        <v>2.4767463694851037</v>
      </c>
      <c r="M591" t="b">
        <f t="shared" si="68"/>
        <v>1</v>
      </c>
      <c r="N591" s="24">
        <f t="shared" si="69"/>
        <v>1422244</v>
      </c>
      <c r="O591" t="str">
        <f t="shared" si="70"/>
        <v>PENSIONADOS EN SU PROPIO SISTEMA</v>
      </c>
      <c r="P591">
        <f t="shared" si="71"/>
        <v>77</v>
      </c>
      <c r="Q591"/>
    </row>
    <row r="592" spans="1:17" x14ac:dyDescent="0.25">
      <c r="A592">
        <v>591</v>
      </c>
      <c r="B592" t="s">
        <v>15</v>
      </c>
      <c r="C592" s="23">
        <v>297046</v>
      </c>
      <c r="D592" t="s">
        <v>17</v>
      </c>
      <c r="E592" t="s">
        <v>16</v>
      </c>
      <c r="F592" t="s">
        <v>12</v>
      </c>
      <c r="G592" t="s">
        <v>13</v>
      </c>
      <c r="H592" t="s">
        <v>13</v>
      </c>
      <c r="I592">
        <v>26</v>
      </c>
      <c r="J592">
        <f t="shared" si="65"/>
        <v>-0.44449718558642509</v>
      </c>
      <c r="K592" t="b">
        <f t="shared" si="66"/>
        <v>0</v>
      </c>
      <c r="L592">
        <f t="shared" si="67"/>
        <v>-1.1225954644489089</v>
      </c>
      <c r="M592" t="b">
        <f t="shared" si="68"/>
        <v>0</v>
      </c>
      <c r="N592" s="24">
        <f t="shared" si="69"/>
        <v>297046</v>
      </c>
      <c r="O592" t="str">
        <f t="shared" si="70"/>
        <v>ASEGURADO VOLUNTARIO</v>
      </c>
      <c r="P592">
        <f t="shared" si="71"/>
        <v>26</v>
      </c>
      <c r="Q592"/>
    </row>
    <row r="593" spans="1:17" x14ac:dyDescent="0.25">
      <c r="A593">
        <v>592</v>
      </c>
      <c r="B593" t="s">
        <v>15</v>
      </c>
      <c r="C593" s="23">
        <v>1039384</v>
      </c>
      <c r="D593" t="s">
        <v>10</v>
      </c>
      <c r="E593" t="s">
        <v>11</v>
      </c>
      <c r="F593" t="s">
        <v>12</v>
      </c>
      <c r="G593" t="s">
        <v>13</v>
      </c>
      <c r="H593" t="s">
        <v>12</v>
      </c>
      <c r="I593">
        <v>43</v>
      </c>
      <c r="J593">
        <f t="shared" si="65"/>
        <v>0.47083670662741811</v>
      </c>
      <c r="K593" t="b">
        <f t="shared" si="66"/>
        <v>0</v>
      </c>
      <c r="L593">
        <f t="shared" si="67"/>
        <v>7.7185146862428639E-2</v>
      </c>
      <c r="M593" t="b">
        <f t="shared" si="68"/>
        <v>0</v>
      </c>
      <c r="N593" s="24">
        <f t="shared" si="69"/>
        <v>1039384</v>
      </c>
      <c r="O593" t="str">
        <f t="shared" si="70"/>
        <v>ASALARIADO</v>
      </c>
      <c r="P593">
        <f t="shared" si="71"/>
        <v>43</v>
      </c>
      <c r="Q593"/>
    </row>
    <row r="594" spans="1:17" x14ac:dyDescent="0.25">
      <c r="A594">
        <v>593</v>
      </c>
      <c r="B594" t="s">
        <v>9</v>
      </c>
      <c r="C594" s="23">
        <v>310363</v>
      </c>
      <c r="D594" t="s">
        <v>17</v>
      </c>
      <c r="E594" t="s">
        <v>16</v>
      </c>
      <c r="F594" t="s">
        <v>12</v>
      </c>
      <c r="G594" t="s">
        <v>13</v>
      </c>
      <c r="H594" t="s">
        <v>13</v>
      </c>
      <c r="I594">
        <v>60</v>
      </c>
      <c r="J594">
        <f t="shared" si="65"/>
        <v>-0.4280767659896757</v>
      </c>
      <c r="K594" t="b">
        <f t="shared" si="66"/>
        <v>0</v>
      </c>
      <c r="L594">
        <f t="shared" si="67"/>
        <v>1.2769657581737661</v>
      </c>
      <c r="M594" t="b">
        <f t="shared" si="68"/>
        <v>0</v>
      </c>
      <c r="N594" s="24">
        <f t="shared" si="69"/>
        <v>310363</v>
      </c>
      <c r="O594" t="str">
        <f t="shared" si="70"/>
        <v>ASEGURADO VOLUNTARIO</v>
      </c>
      <c r="P594">
        <f t="shared" si="71"/>
        <v>60</v>
      </c>
      <c r="Q594"/>
    </row>
    <row r="595" spans="1:17" x14ac:dyDescent="0.25">
      <c r="A595">
        <v>594</v>
      </c>
      <c r="B595" t="s">
        <v>9</v>
      </c>
      <c r="C595" s="23">
        <v>1150000</v>
      </c>
      <c r="D595" t="s">
        <v>10</v>
      </c>
      <c r="E595" t="s">
        <v>16</v>
      </c>
      <c r="F595" t="s">
        <v>12</v>
      </c>
      <c r="G595" t="s">
        <v>13</v>
      </c>
      <c r="H595" t="s">
        <v>13</v>
      </c>
      <c r="I595">
        <v>37</v>
      </c>
      <c r="J595">
        <f t="shared" si="65"/>
        <v>0.60723087454166536</v>
      </c>
      <c r="K595" t="b">
        <f t="shared" si="66"/>
        <v>0</v>
      </c>
      <c r="L595">
        <f t="shared" si="67"/>
        <v>-0.3462668336003964</v>
      </c>
      <c r="M595" t="b">
        <f t="shared" si="68"/>
        <v>0</v>
      </c>
      <c r="N595" s="24">
        <f t="shared" si="69"/>
        <v>1150000</v>
      </c>
      <c r="O595" t="str">
        <f t="shared" si="70"/>
        <v>ASALARIADO</v>
      </c>
      <c r="P595">
        <f t="shared" si="71"/>
        <v>37</v>
      </c>
      <c r="Q595"/>
    </row>
    <row r="596" spans="1:17" x14ac:dyDescent="0.25">
      <c r="A596">
        <v>595</v>
      </c>
      <c r="B596" t="s">
        <v>15</v>
      </c>
      <c r="C596" s="23">
        <v>360191</v>
      </c>
      <c r="D596" t="s">
        <v>10</v>
      </c>
      <c r="E596" t="s">
        <v>11</v>
      </c>
      <c r="F596" t="s">
        <v>12</v>
      </c>
      <c r="G596" t="s">
        <v>13</v>
      </c>
      <c r="H596" t="s">
        <v>12</v>
      </c>
      <c r="I596">
        <v>42</v>
      </c>
      <c r="J596">
        <f t="shared" si="65"/>
        <v>-0.36663675189740053</v>
      </c>
      <c r="K596" t="b">
        <f t="shared" si="66"/>
        <v>0</v>
      </c>
      <c r="L596">
        <f t="shared" si="67"/>
        <v>6.6098167852911317E-3</v>
      </c>
      <c r="M596" t="b">
        <f t="shared" si="68"/>
        <v>0</v>
      </c>
      <c r="N596" s="24">
        <f t="shared" si="69"/>
        <v>360191</v>
      </c>
      <c r="O596" t="str">
        <f t="shared" si="70"/>
        <v>ASALARIADO</v>
      </c>
      <c r="P596">
        <f t="shared" si="71"/>
        <v>42</v>
      </c>
      <c r="Q596"/>
    </row>
    <row r="597" spans="1:17" x14ac:dyDescent="0.25">
      <c r="A597">
        <v>596</v>
      </c>
      <c r="B597" t="s">
        <v>9</v>
      </c>
      <c r="C597" s="23">
        <v>2183437.7799999998</v>
      </c>
      <c r="D597" t="s">
        <v>10</v>
      </c>
      <c r="E597" t="s">
        <v>11</v>
      </c>
      <c r="F597" t="s">
        <v>12</v>
      </c>
      <c r="G597" t="s">
        <v>13</v>
      </c>
      <c r="H597" t="s">
        <v>13</v>
      </c>
      <c r="I597">
        <v>43</v>
      </c>
      <c r="J597">
        <f t="shared" si="65"/>
        <v>1.8815030060077</v>
      </c>
      <c r="K597" t="b">
        <f t="shared" si="66"/>
        <v>0</v>
      </c>
      <c r="L597">
        <f t="shared" si="67"/>
        <v>7.7185146862428639E-2</v>
      </c>
      <c r="M597" t="b">
        <f t="shared" si="68"/>
        <v>0</v>
      </c>
      <c r="N597" s="24">
        <f t="shared" si="69"/>
        <v>2183437.7799999998</v>
      </c>
      <c r="O597" t="str">
        <f t="shared" si="70"/>
        <v>ASALARIADO</v>
      </c>
      <c r="P597">
        <f t="shared" si="71"/>
        <v>43</v>
      </c>
      <c r="Q597"/>
    </row>
    <row r="598" spans="1:17" x14ac:dyDescent="0.25">
      <c r="A598">
        <v>597</v>
      </c>
      <c r="B598" t="s">
        <v>9</v>
      </c>
      <c r="C598" s="23">
        <v>278030</v>
      </c>
      <c r="D598" t="s">
        <v>19</v>
      </c>
      <c r="E598" t="s">
        <v>16</v>
      </c>
      <c r="F598" t="s">
        <v>12</v>
      </c>
      <c r="G598" t="s">
        <v>13</v>
      </c>
      <c r="H598" t="s">
        <v>13</v>
      </c>
      <c r="I598">
        <v>53</v>
      </c>
      <c r="J598">
        <f t="shared" si="65"/>
        <v>-0.46794471123422759</v>
      </c>
      <c r="K598" t="b">
        <f t="shared" si="66"/>
        <v>0</v>
      </c>
      <c r="L598">
        <f t="shared" si="67"/>
        <v>0.78293844763380371</v>
      </c>
      <c r="M598" t="b">
        <f t="shared" si="68"/>
        <v>0</v>
      </c>
      <c r="N598" s="24">
        <f t="shared" si="69"/>
        <v>278030</v>
      </c>
      <c r="O598" t="str">
        <f t="shared" si="70"/>
        <v>CONVENIOS ESPECIALES DE TRABAJADORES INDEPENDIENTES</v>
      </c>
      <c r="P598">
        <f t="shared" si="71"/>
        <v>53</v>
      </c>
      <c r="Q598"/>
    </row>
    <row r="599" spans="1:17" x14ac:dyDescent="0.25">
      <c r="A599">
        <v>598</v>
      </c>
      <c r="B599" t="s">
        <v>15</v>
      </c>
      <c r="C599" s="23">
        <v>518073.51</v>
      </c>
      <c r="D599" t="s">
        <v>10</v>
      </c>
      <c r="E599" t="s">
        <v>16</v>
      </c>
      <c r="F599" t="s">
        <v>12</v>
      </c>
      <c r="G599" t="s">
        <v>13</v>
      </c>
      <c r="H599" t="s">
        <v>13</v>
      </c>
      <c r="I599">
        <v>46</v>
      </c>
      <c r="J599">
        <f t="shared" si="65"/>
        <v>-0.17196099450549679</v>
      </c>
      <c r="K599" t="b">
        <f t="shared" si="66"/>
        <v>0</v>
      </c>
      <c r="L599">
        <f t="shared" si="67"/>
        <v>0.28891113709384114</v>
      </c>
      <c r="M599" t="b">
        <f t="shared" si="68"/>
        <v>0</v>
      </c>
      <c r="N599" s="24">
        <f t="shared" si="69"/>
        <v>518073.51</v>
      </c>
      <c r="O599" t="str">
        <f t="shared" si="70"/>
        <v>ASALARIADO</v>
      </c>
      <c r="P599">
        <f t="shared" si="71"/>
        <v>46</v>
      </c>
      <c r="Q599"/>
    </row>
    <row r="600" spans="1:17" x14ac:dyDescent="0.25">
      <c r="A600">
        <v>599</v>
      </c>
      <c r="B600" t="s">
        <v>9</v>
      </c>
      <c r="C600" s="23">
        <v>390486.2</v>
      </c>
      <c r="D600" t="s">
        <v>10</v>
      </c>
      <c r="E600" t="s">
        <v>11</v>
      </c>
      <c r="F600" t="s">
        <v>12</v>
      </c>
      <c r="G600" t="s">
        <v>13</v>
      </c>
      <c r="H600" t="s">
        <v>13</v>
      </c>
      <c r="I600">
        <v>51</v>
      </c>
      <c r="J600">
        <f t="shared" si="65"/>
        <v>-0.32928149953069313</v>
      </c>
      <c r="K600" t="b">
        <f t="shared" si="66"/>
        <v>0</v>
      </c>
      <c r="L600">
        <f t="shared" si="67"/>
        <v>0.64178778747952869</v>
      </c>
      <c r="M600" t="b">
        <f t="shared" si="68"/>
        <v>0</v>
      </c>
      <c r="N600" s="24">
        <f t="shared" si="69"/>
        <v>390486.2</v>
      </c>
      <c r="O600" t="str">
        <f t="shared" si="70"/>
        <v>ASALARIADO</v>
      </c>
      <c r="P600">
        <f t="shared" si="71"/>
        <v>51</v>
      </c>
      <c r="Q600"/>
    </row>
    <row r="601" spans="1:17" x14ac:dyDescent="0.25">
      <c r="A601">
        <v>600</v>
      </c>
      <c r="B601" t="s">
        <v>9</v>
      </c>
      <c r="C601" s="23">
        <v>2170393.56</v>
      </c>
      <c r="D601" t="s">
        <v>10</v>
      </c>
      <c r="E601" t="s">
        <v>11</v>
      </c>
      <c r="F601" t="s">
        <v>12</v>
      </c>
      <c r="G601" t="s">
        <v>13</v>
      </c>
      <c r="H601" t="s">
        <v>13</v>
      </c>
      <c r="I601">
        <v>41</v>
      </c>
      <c r="J601">
        <f t="shared" si="65"/>
        <v>1.8654189355930191</v>
      </c>
      <c r="K601" t="b">
        <f t="shared" si="66"/>
        <v>0</v>
      </c>
      <c r="L601">
        <f t="shared" si="67"/>
        <v>-6.3965513291846368E-2</v>
      </c>
      <c r="M601" t="b">
        <f t="shared" si="68"/>
        <v>0</v>
      </c>
      <c r="N601" s="24">
        <f t="shared" si="69"/>
        <v>2170393.56</v>
      </c>
      <c r="O601" t="str">
        <f t="shared" si="70"/>
        <v>ASALARIADO</v>
      </c>
      <c r="P601">
        <f t="shared" si="71"/>
        <v>41</v>
      </c>
      <c r="Q601"/>
    </row>
    <row r="602" spans="1:17" x14ac:dyDescent="0.25">
      <c r="A602">
        <v>601</v>
      </c>
      <c r="B602" t="s">
        <v>9</v>
      </c>
      <c r="C602" s="23">
        <v>299825</v>
      </c>
      <c r="D602" t="s">
        <v>18</v>
      </c>
      <c r="E602" t="s">
        <v>16</v>
      </c>
      <c r="F602" t="s">
        <v>12</v>
      </c>
      <c r="G602" t="s">
        <v>12</v>
      </c>
      <c r="H602" t="s">
        <v>12</v>
      </c>
      <c r="I602">
        <v>36</v>
      </c>
      <c r="J602">
        <f t="shared" si="65"/>
        <v>-0.44107056201810141</v>
      </c>
      <c r="K602" t="b">
        <f t="shared" si="66"/>
        <v>0</v>
      </c>
      <c r="L602">
        <f t="shared" si="67"/>
        <v>-0.41684216367753391</v>
      </c>
      <c r="M602" t="b">
        <f t="shared" si="68"/>
        <v>0</v>
      </c>
      <c r="N602" s="24">
        <f t="shared" si="69"/>
        <v>299825</v>
      </c>
      <c r="O602" t="str">
        <f t="shared" si="70"/>
        <v>TRABAJADOR INDEPENDIENTE</v>
      </c>
      <c r="P602">
        <f t="shared" si="71"/>
        <v>36</v>
      </c>
      <c r="Q602"/>
    </row>
    <row r="603" spans="1:17" x14ac:dyDescent="0.25">
      <c r="A603">
        <v>602</v>
      </c>
      <c r="B603" t="s">
        <v>15</v>
      </c>
      <c r="C603" s="23">
        <v>273601</v>
      </c>
      <c r="D603" t="s">
        <v>10</v>
      </c>
      <c r="E603" t="s">
        <v>16</v>
      </c>
      <c r="F603" t="s">
        <v>12</v>
      </c>
      <c r="G603" t="s">
        <v>12</v>
      </c>
      <c r="H603" t="s">
        <v>13</v>
      </c>
      <c r="I603">
        <v>39</v>
      </c>
      <c r="J603">
        <f t="shared" si="65"/>
        <v>-0.47340585401368268</v>
      </c>
      <c r="K603" t="b">
        <f t="shared" si="66"/>
        <v>0</v>
      </c>
      <c r="L603">
        <f t="shared" si="67"/>
        <v>-0.20511617344612137</v>
      </c>
      <c r="M603" t="b">
        <f t="shared" si="68"/>
        <v>0</v>
      </c>
      <c r="N603" s="24">
        <f t="shared" si="69"/>
        <v>273601</v>
      </c>
      <c r="O603" t="str">
        <f t="shared" si="70"/>
        <v>ASALARIADO</v>
      </c>
      <c r="P603">
        <f t="shared" si="71"/>
        <v>39</v>
      </c>
      <c r="Q603"/>
    </row>
    <row r="604" spans="1:17" x14ac:dyDescent="0.25">
      <c r="A604">
        <v>603</v>
      </c>
      <c r="B604" t="s">
        <v>9</v>
      </c>
      <c r="C604" s="23">
        <v>751546.8</v>
      </c>
      <c r="D604" t="s">
        <v>10</v>
      </c>
      <c r="E604" t="s">
        <v>16</v>
      </c>
      <c r="F604" t="s">
        <v>12</v>
      </c>
      <c r="G604" t="s">
        <v>13</v>
      </c>
      <c r="H604" t="s">
        <v>13</v>
      </c>
      <c r="I604">
        <v>29</v>
      </c>
      <c r="J604">
        <f t="shared" si="65"/>
        <v>0.11592136536786467</v>
      </c>
      <c r="K604" t="b">
        <f t="shared" si="66"/>
        <v>0</v>
      </c>
      <c r="L604">
        <f t="shared" si="67"/>
        <v>-0.91086947421749642</v>
      </c>
      <c r="M604" t="b">
        <f t="shared" si="68"/>
        <v>0</v>
      </c>
      <c r="N604" s="24">
        <f t="shared" si="69"/>
        <v>751546.8</v>
      </c>
      <c r="O604" t="str">
        <f t="shared" si="70"/>
        <v>ASALARIADO</v>
      </c>
      <c r="P604">
        <f t="shared" si="71"/>
        <v>29</v>
      </c>
      <c r="Q604"/>
    </row>
    <row r="605" spans="1:17" x14ac:dyDescent="0.25">
      <c r="A605">
        <v>604</v>
      </c>
      <c r="B605" t="s">
        <v>9</v>
      </c>
      <c r="C605" s="23">
        <v>839652</v>
      </c>
      <c r="D605" t="s">
        <v>18</v>
      </c>
      <c r="E605" t="s">
        <v>16</v>
      </c>
      <c r="F605" t="s">
        <v>12</v>
      </c>
      <c r="G605" t="s">
        <v>13</v>
      </c>
      <c r="H605" t="s">
        <v>12</v>
      </c>
      <c r="I605">
        <v>77</v>
      </c>
      <c r="J605">
        <f t="shared" si="65"/>
        <v>0.22455877264093846</v>
      </c>
      <c r="K605" t="b">
        <f t="shared" si="66"/>
        <v>0</v>
      </c>
      <c r="L605">
        <f t="shared" si="67"/>
        <v>2.4767463694851037</v>
      </c>
      <c r="M605" t="b">
        <f t="shared" si="68"/>
        <v>1</v>
      </c>
      <c r="N605" s="24">
        <f t="shared" si="69"/>
        <v>839652</v>
      </c>
      <c r="O605" t="str">
        <f t="shared" si="70"/>
        <v>TRABAJADOR INDEPENDIENTE</v>
      </c>
      <c r="P605">
        <f t="shared" si="71"/>
        <v>77</v>
      </c>
      <c r="Q605"/>
    </row>
    <row r="606" spans="1:17" x14ac:dyDescent="0.25">
      <c r="A606">
        <v>605</v>
      </c>
      <c r="B606" t="s">
        <v>15</v>
      </c>
      <c r="C606" s="23">
        <v>1742394.77</v>
      </c>
      <c r="D606" t="s">
        <v>10</v>
      </c>
      <c r="E606" t="s">
        <v>16</v>
      </c>
      <c r="F606" t="s">
        <v>12</v>
      </c>
      <c r="G606" t="s">
        <v>13</v>
      </c>
      <c r="H606" t="s">
        <v>13</v>
      </c>
      <c r="I606">
        <v>39</v>
      </c>
      <c r="J606">
        <f t="shared" si="65"/>
        <v>1.3376784746257571</v>
      </c>
      <c r="K606" t="b">
        <f t="shared" si="66"/>
        <v>0</v>
      </c>
      <c r="L606">
        <f t="shared" si="67"/>
        <v>-0.20511617344612137</v>
      </c>
      <c r="M606" t="b">
        <f t="shared" si="68"/>
        <v>0</v>
      </c>
      <c r="N606" s="24">
        <f t="shared" si="69"/>
        <v>1742394.77</v>
      </c>
      <c r="O606" t="str">
        <f t="shared" si="70"/>
        <v>ASALARIADO</v>
      </c>
      <c r="P606">
        <f t="shared" si="71"/>
        <v>39</v>
      </c>
      <c r="Q606"/>
    </row>
    <row r="607" spans="1:17" x14ac:dyDescent="0.25">
      <c r="A607">
        <v>606</v>
      </c>
      <c r="B607" t="s">
        <v>9</v>
      </c>
      <c r="C607" s="23">
        <v>1008778</v>
      </c>
      <c r="D607" t="s">
        <v>14</v>
      </c>
      <c r="E607" t="s">
        <v>11</v>
      </c>
      <c r="F607" t="s">
        <v>12</v>
      </c>
      <c r="G607" t="s">
        <v>13</v>
      </c>
      <c r="H607" t="s">
        <v>13</v>
      </c>
      <c r="I607">
        <v>75</v>
      </c>
      <c r="J607">
        <f t="shared" si="65"/>
        <v>0.43309822482385035</v>
      </c>
      <c r="K607" t="b">
        <f t="shared" si="66"/>
        <v>0</v>
      </c>
      <c r="L607">
        <f t="shared" si="67"/>
        <v>2.3355957093308288</v>
      </c>
      <c r="M607" t="b">
        <f t="shared" si="68"/>
        <v>1</v>
      </c>
      <c r="N607" s="24">
        <f t="shared" si="69"/>
        <v>1008778</v>
      </c>
      <c r="O607" t="str">
        <f t="shared" si="70"/>
        <v>PENSIONADOS EN SU PROPIO SISTEMA</v>
      </c>
      <c r="P607">
        <f t="shared" si="71"/>
        <v>75</v>
      </c>
      <c r="Q607"/>
    </row>
    <row r="608" spans="1:17" x14ac:dyDescent="0.25">
      <c r="A608">
        <v>607</v>
      </c>
      <c r="B608" t="s">
        <v>9</v>
      </c>
      <c r="C608" s="23">
        <v>587551.63</v>
      </c>
      <c r="D608" t="s">
        <v>14</v>
      </c>
      <c r="E608" t="s">
        <v>11</v>
      </c>
      <c r="F608" t="s">
        <v>12</v>
      </c>
      <c r="G608" t="s">
        <v>13</v>
      </c>
      <c r="H608" t="s">
        <v>13</v>
      </c>
      <c r="I608">
        <v>68</v>
      </c>
      <c r="J608">
        <f t="shared" si="65"/>
        <v>-8.6291558206532615E-2</v>
      </c>
      <c r="K608" t="b">
        <f t="shared" si="66"/>
        <v>0</v>
      </c>
      <c r="L608">
        <f t="shared" si="67"/>
        <v>1.8415683987908662</v>
      </c>
      <c r="M608" t="b">
        <f t="shared" si="68"/>
        <v>0</v>
      </c>
      <c r="N608" s="24">
        <f t="shared" si="69"/>
        <v>587551.63</v>
      </c>
      <c r="O608" t="str">
        <f t="shared" si="70"/>
        <v>PENSIONADOS EN SU PROPIO SISTEMA</v>
      </c>
      <c r="P608">
        <f t="shared" si="71"/>
        <v>68</v>
      </c>
      <c r="Q608"/>
    </row>
    <row r="609" spans="1:17" x14ac:dyDescent="0.25">
      <c r="A609">
        <v>608</v>
      </c>
      <c r="B609" t="s">
        <v>15</v>
      </c>
      <c r="C609" s="23">
        <v>112200</v>
      </c>
      <c r="D609" t="s">
        <v>10</v>
      </c>
      <c r="E609" t="s">
        <v>16</v>
      </c>
      <c r="F609" t="s">
        <v>12</v>
      </c>
      <c r="G609" t="s">
        <v>13</v>
      </c>
      <c r="H609" t="s">
        <v>13</v>
      </c>
      <c r="I609">
        <v>53</v>
      </c>
      <c r="J609">
        <f t="shared" si="65"/>
        <v>-0.67242005716266129</v>
      </c>
      <c r="K609" t="b">
        <f t="shared" si="66"/>
        <v>0</v>
      </c>
      <c r="L609">
        <f t="shared" si="67"/>
        <v>0.78293844763380371</v>
      </c>
      <c r="M609" t="b">
        <f t="shared" si="68"/>
        <v>0</v>
      </c>
      <c r="N609" s="24">
        <f t="shared" si="69"/>
        <v>112200</v>
      </c>
      <c r="O609" t="str">
        <f t="shared" si="70"/>
        <v>ASALARIADO</v>
      </c>
      <c r="P609">
        <f t="shared" si="71"/>
        <v>53</v>
      </c>
      <c r="Q609"/>
    </row>
    <row r="610" spans="1:17" x14ac:dyDescent="0.25">
      <c r="A610">
        <v>609</v>
      </c>
      <c r="B610" t="s">
        <v>15</v>
      </c>
      <c r="C610" s="23">
        <v>927718</v>
      </c>
      <c r="D610" t="s">
        <v>10</v>
      </c>
      <c r="E610" t="s">
        <v>11</v>
      </c>
      <c r="F610" t="s">
        <v>12</v>
      </c>
      <c r="G610" t="s">
        <v>13</v>
      </c>
      <c r="H610" t="s">
        <v>12</v>
      </c>
      <c r="I610">
        <v>29</v>
      </c>
      <c r="J610">
        <f t="shared" si="65"/>
        <v>0.33314784466972364</v>
      </c>
      <c r="K610" t="b">
        <f t="shared" si="66"/>
        <v>0</v>
      </c>
      <c r="L610">
        <f t="shared" si="67"/>
        <v>-0.91086947421749642</v>
      </c>
      <c r="M610" t="b">
        <f t="shared" si="68"/>
        <v>0</v>
      </c>
      <c r="N610" s="24">
        <f t="shared" si="69"/>
        <v>927718</v>
      </c>
      <c r="O610" t="str">
        <f t="shared" si="70"/>
        <v>ASALARIADO</v>
      </c>
      <c r="P610">
        <f t="shared" si="71"/>
        <v>29</v>
      </c>
      <c r="Q610"/>
    </row>
    <row r="611" spans="1:17" x14ac:dyDescent="0.25">
      <c r="A611">
        <v>610</v>
      </c>
      <c r="B611" t="s">
        <v>9</v>
      </c>
      <c r="C611" s="23">
        <v>400166.55</v>
      </c>
      <c r="D611" t="s">
        <v>10</v>
      </c>
      <c r="E611" t="s">
        <v>16</v>
      </c>
      <c r="F611" t="s">
        <v>12</v>
      </c>
      <c r="G611" t="s">
        <v>12</v>
      </c>
      <c r="H611" t="s">
        <v>13</v>
      </c>
      <c r="I611">
        <v>31</v>
      </c>
      <c r="J611">
        <f t="shared" si="65"/>
        <v>-0.31734522192737458</v>
      </c>
      <c r="K611" t="b">
        <f t="shared" si="66"/>
        <v>0</v>
      </c>
      <c r="L611">
        <f t="shared" si="67"/>
        <v>-0.7697188140632214</v>
      </c>
      <c r="M611" t="b">
        <f t="shared" si="68"/>
        <v>0</v>
      </c>
      <c r="N611" s="24">
        <f t="shared" si="69"/>
        <v>400166.55</v>
      </c>
      <c r="O611" t="str">
        <f t="shared" si="70"/>
        <v>ASALARIADO</v>
      </c>
      <c r="P611">
        <f t="shared" si="71"/>
        <v>31</v>
      </c>
      <c r="Q611"/>
    </row>
    <row r="612" spans="1:17" x14ac:dyDescent="0.25">
      <c r="A612">
        <v>611</v>
      </c>
      <c r="B612" t="s">
        <v>15</v>
      </c>
      <c r="C612" s="23">
        <v>1173695</v>
      </c>
      <c r="D612" t="s">
        <v>14</v>
      </c>
      <c r="E612" t="s">
        <v>11</v>
      </c>
      <c r="F612" t="s">
        <v>12</v>
      </c>
      <c r="G612" t="s">
        <v>13</v>
      </c>
      <c r="H612" t="s">
        <v>13</v>
      </c>
      <c r="I612">
        <v>71</v>
      </c>
      <c r="J612">
        <f t="shared" si="65"/>
        <v>0.63644780345545804</v>
      </c>
      <c r="K612" t="b">
        <f t="shared" si="66"/>
        <v>0</v>
      </c>
      <c r="L612">
        <f t="shared" si="67"/>
        <v>2.0532943890222786</v>
      </c>
      <c r="M612" t="b">
        <f t="shared" si="68"/>
        <v>1</v>
      </c>
      <c r="N612" s="24">
        <f t="shared" si="69"/>
        <v>1173695</v>
      </c>
      <c r="O612" t="str">
        <f t="shared" si="70"/>
        <v>PENSIONADOS EN SU PROPIO SISTEMA</v>
      </c>
      <c r="P612">
        <f t="shared" si="71"/>
        <v>71</v>
      </c>
      <c r="Q612"/>
    </row>
    <row r="613" spans="1:17" x14ac:dyDescent="0.25">
      <c r="A613">
        <v>612</v>
      </c>
      <c r="B613" t="s">
        <v>15</v>
      </c>
      <c r="C613" s="23">
        <v>317000</v>
      </c>
      <c r="D613" t="s">
        <v>10</v>
      </c>
      <c r="E613" t="s">
        <v>16</v>
      </c>
      <c r="F613" t="s">
        <v>12</v>
      </c>
      <c r="G613" t="s">
        <v>13</v>
      </c>
      <c r="H613" t="s">
        <v>12</v>
      </c>
      <c r="I613">
        <v>39</v>
      </c>
      <c r="J613">
        <f t="shared" si="65"/>
        <v>-0.41989306659314302</v>
      </c>
      <c r="K613" t="b">
        <f t="shared" si="66"/>
        <v>0</v>
      </c>
      <c r="L613">
        <f t="shared" si="67"/>
        <v>-0.20511617344612137</v>
      </c>
      <c r="M613" t="b">
        <f t="shared" si="68"/>
        <v>0</v>
      </c>
      <c r="N613" s="24">
        <f t="shared" si="69"/>
        <v>317000</v>
      </c>
      <c r="O613" t="str">
        <f t="shared" si="70"/>
        <v>ASALARIADO</v>
      </c>
      <c r="P613">
        <f t="shared" si="71"/>
        <v>39</v>
      </c>
      <c r="Q613"/>
    </row>
    <row r="614" spans="1:17" x14ac:dyDescent="0.25">
      <c r="A614">
        <v>613</v>
      </c>
      <c r="B614" t="s">
        <v>9</v>
      </c>
      <c r="C614" s="23">
        <v>369367.93</v>
      </c>
      <c r="D614" t="s">
        <v>10</v>
      </c>
      <c r="E614" t="s">
        <v>11</v>
      </c>
      <c r="F614" t="s">
        <v>12</v>
      </c>
      <c r="G614" t="s">
        <v>13</v>
      </c>
      <c r="H614" t="s">
        <v>13</v>
      </c>
      <c r="I614">
        <v>35</v>
      </c>
      <c r="J614">
        <f t="shared" si="65"/>
        <v>-0.35532121227060787</v>
      </c>
      <c r="K614" t="b">
        <f t="shared" si="66"/>
        <v>0</v>
      </c>
      <c r="L614">
        <f t="shared" si="67"/>
        <v>-0.48741749375467142</v>
      </c>
      <c r="M614" t="b">
        <f t="shared" si="68"/>
        <v>0</v>
      </c>
      <c r="N614" s="24">
        <f t="shared" si="69"/>
        <v>369367.93</v>
      </c>
      <c r="O614" t="str">
        <f t="shared" si="70"/>
        <v>ASALARIADO</v>
      </c>
      <c r="P614">
        <f t="shared" si="71"/>
        <v>35</v>
      </c>
      <c r="Q614"/>
    </row>
    <row r="615" spans="1:17" x14ac:dyDescent="0.25">
      <c r="A615">
        <v>614</v>
      </c>
      <c r="B615" t="s">
        <v>15</v>
      </c>
      <c r="C615" s="23">
        <v>453746</v>
      </c>
      <c r="D615" t="s">
        <v>14</v>
      </c>
      <c r="E615" t="s">
        <v>11</v>
      </c>
      <c r="F615" t="s">
        <v>12</v>
      </c>
      <c r="G615" t="s">
        <v>13</v>
      </c>
      <c r="H615" t="s">
        <v>13</v>
      </c>
      <c r="I615">
        <v>81</v>
      </c>
      <c r="J615">
        <f t="shared" si="65"/>
        <v>-0.25127951262625164</v>
      </c>
      <c r="K615" t="b">
        <f t="shared" si="66"/>
        <v>0</v>
      </c>
      <c r="L615">
        <f t="shared" si="67"/>
        <v>2.759047689793654</v>
      </c>
      <c r="M615" t="b">
        <f t="shared" si="68"/>
        <v>1</v>
      </c>
      <c r="N615" s="24">
        <f t="shared" si="69"/>
        <v>453746</v>
      </c>
      <c r="O615" t="str">
        <f t="shared" si="70"/>
        <v>PENSIONADOS EN SU PROPIO SISTEMA</v>
      </c>
      <c r="P615">
        <f t="shared" si="71"/>
        <v>81</v>
      </c>
      <c r="Q615"/>
    </row>
    <row r="616" spans="1:17" x14ac:dyDescent="0.25">
      <c r="A616">
        <v>615</v>
      </c>
      <c r="B616" t="s">
        <v>9</v>
      </c>
      <c r="C616" s="23">
        <v>319572</v>
      </c>
      <c r="D616" t="s">
        <v>10</v>
      </c>
      <c r="E616" t="s">
        <v>16</v>
      </c>
      <c r="F616" t="s">
        <v>12</v>
      </c>
      <c r="G616" t="s">
        <v>12</v>
      </c>
      <c r="H616" t="s">
        <v>13</v>
      </c>
      <c r="I616">
        <v>43</v>
      </c>
      <c r="J616">
        <f t="shared" si="65"/>
        <v>-0.41672168270767035</v>
      </c>
      <c r="K616" t="b">
        <f t="shared" si="66"/>
        <v>0</v>
      </c>
      <c r="L616">
        <f t="shared" si="67"/>
        <v>7.7185146862428639E-2</v>
      </c>
      <c r="M616" t="b">
        <f t="shared" si="68"/>
        <v>0</v>
      </c>
      <c r="N616" s="24">
        <f t="shared" si="69"/>
        <v>319572</v>
      </c>
      <c r="O616" t="str">
        <f t="shared" si="70"/>
        <v>ASALARIADO</v>
      </c>
      <c r="P616">
        <f t="shared" si="71"/>
        <v>43</v>
      </c>
      <c r="Q616"/>
    </row>
    <row r="617" spans="1:17" x14ac:dyDescent="0.25">
      <c r="A617">
        <v>616</v>
      </c>
      <c r="B617" t="s">
        <v>9</v>
      </c>
      <c r="C617" s="23">
        <v>1486691</v>
      </c>
      <c r="D617" t="s">
        <v>10</v>
      </c>
      <c r="E617" t="s">
        <v>11</v>
      </c>
      <c r="F617" t="s">
        <v>12</v>
      </c>
      <c r="G617" t="s">
        <v>13</v>
      </c>
      <c r="H617" t="s">
        <v>12</v>
      </c>
      <c r="I617">
        <v>31</v>
      </c>
      <c r="J617">
        <f t="shared" si="65"/>
        <v>1.0223850004295643</v>
      </c>
      <c r="K617" t="b">
        <f t="shared" si="66"/>
        <v>0</v>
      </c>
      <c r="L617">
        <f t="shared" si="67"/>
        <v>-0.7697188140632214</v>
      </c>
      <c r="M617" t="b">
        <f t="shared" si="68"/>
        <v>0</v>
      </c>
      <c r="N617" s="24">
        <f t="shared" si="69"/>
        <v>1486691</v>
      </c>
      <c r="O617" t="str">
        <f t="shared" si="70"/>
        <v>ASALARIADO</v>
      </c>
      <c r="P617">
        <f t="shared" si="71"/>
        <v>31</v>
      </c>
      <c r="Q617"/>
    </row>
    <row r="618" spans="1:17" x14ac:dyDescent="0.25">
      <c r="A618">
        <v>617</v>
      </c>
      <c r="B618" t="s">
        <v>9</v>
      </c>
      <c r="C618" s="23">
        <v>352881</v>
      </c>
      <c r="D618" t="s">
        <v>18</v>
      </c>
      <c r="E618" t="s">
        <v>16</v>
      </c>
      <c r="F618" t="s">
        <v>12</v>
      </c>
      <c r="G618" t="s">
        <v>13</v>
      </c>
      <c r="H618" t="s">
        <v>13</v>
      </c>
      <c r="I618">
        <v>53</v>
      </c>
      <c r="J618">
        <f t="shared" si="65"/>
        <v>-0.37565028852368554</v>
      </c>
      <c r="K618" t="b">
        <f t="shared" si="66"/>
        <v>0</v>
      </c>
      <c r="L618">
        <f t="shared" si="67"/>
        <v>0.78293844763380371</v>
      </c>
      <c r="M618" t="b">
        <f t="shared" si="68"/>
        <v>0</v>
      </c>
      <c r="N618" s="24">
        <f t="shared" si="69"/>
        <v>352881</v>
      </c>
      <c r="O618" t="str">
        <f t="shared" si="70"/>
        <v>TRABAJADOR INDEPENDIENTE</v>
      </c>
      <c r="P618">
        <f t="shared" si="71"/>
        <v>53</v>
      </c>
      <c r="Q618"/>
    </row>
    <row r="619" spans="1:17" x14ac:dyDescent="0.25">
      <c r="A619">
        <v>618</v>
      </c>
      <c r="B619" t="s">
        <v>15</v>
      </c>
      <c r="C619" s="23">
        <v>352852</v>
      </c>
      <c r="D619" t="s">
        <v>10</v>
      </c>
      <c r="E619" t="s">
        <v>11</v>
      </c>
      <c r="F619" t="s">
        <v>12</v>
      </c>
      <c r="G619" t="s">
        <v>13</v>
      </c>
      <c r="H619" t="s">
        <v>13</v>
      </c>
      <c r="I619">
        <v>53</v>
      </c>
      <c r="J619">
        <f t="shared" si="65"/>
        <v>-0.37568604674012362</v>
      </c>
      <c r="K619" t="b">
        <f t="shared" si="66"/>
        <v>0</v>
      </c>
      <c r="L619">
        <f t="shared" si="67"/>
        <v>0.78293844763380371</v>
      </c>
      <c r="M619" t="b">
        <f t="shared" si="68"/>
        <v>0</v>
      </c>
      <c r="N619" s="24">
        <f t="shared" si="69"/>
        <v>352852</v>
      </c>
      <c r="O619" t="str">
        <f t="shared" si="70"/>
        <v>ASALARIADO</v>
      </c>
      <c r="P619">
        <f t="shared" si="71"/>
        <v>53</v>
      </c>
      <c r="Q619"/>
    </row>
    <row r="620" spans="1:17" x14ac:dyDescent="0.25">
      <c r="A620">
        <v>619</v>
      </c>
      <c r="B620" t="s">
        <v>9</v>
      </c>
      <c r="C620" s="23">
        <v>223463</v>
      </c>
      <c r="D620" t="s">
        <v>10</v>
      </c>
      <c r="E620" t="s">
        <v>16</v>
      </c>
      <c r="F620" t="s">
        <v>12</v>
      </c>
      <c r="G620" t="s">
        <v>12</v>
      </c>
      <c r="H620" t="s">
        <v>13</v>
      </c>
      <c r="I620">
        <v>20</v>
      </c>
      <c r="J620">
        <f t="shared" si="65"/>
        <v>-0.53522811110926138</v>
      </c>
      <c r="K620" t="b">
        <f t="shared" si="66"/>
        <v>0</v>
      </c>
      <c r="L620">
        <f t="shared" si="67"/>
        <v>-1.5460474449117341</v>
      </c>
      <c r="M620" t="b">
        <f t="shared" si="68"/>
        <v>0</v>
      </c>
      <c r="N620" s="24">
        <f t="shared" si="69"/>
        <v>223463</v>
      </c>
      <c r="O620" t="str">
        <f t="shared" si="70"/>
        <v>ASALARIADO</v>
      </c>
      <c r="P620">
        <f t="shared" si="71"/>
        <v>20</v>
      </c>
      <c r="Q620"/>
    </row>
    <row r="621" spans="1:17" x14ac:dyDescent="0.25">
      <c r="A621">
        <v>620</v>
      </c>
      <c r="B621" t="s">
        <v>9</v>
      </c>
      <c r="C621" s="23">
        <v>573400</v>
      </c>
      <c r="D621" t="s">
        <v>10</v>
      </c>
      <c r="E621" t="s">
        <v>16</v>
      </c>
      <c r="F621" t="s">
        <v>12</v>
      </c>
      <c r="G621" t="s">
        <v>13</v>
      </c>
      <c r="H621" t="s">
        <v>13</v>
      </c>
      <c r="I621">
        <v>23</v>
      </c>
      <c r="J621">
        <f t="shared" si="65"/>
        <v>-0.10374111160278902</v>
      </c>
      <c r="K621" t="b">
        <f t="shared" si="66"/>
        <v>0</v>
      </c>
      <c r="L621">
        <f t="shared" si="67"/>
        <v>-1.3343214546803215</v>
      </c>
      <c r="M621" t="b">
        <f t="shared" si="68"/>
        <v>0</v>
      </c>
      <c r="N621" s="24">
        <f t="shared" si="69"/>
        <v>573400</v>
      </c>
      <c r="O621" t="str">
        <f t="shared" si="70"/>
        <v>ASALARIADO</v>
      </c>
      <c r="P621">
        <f t="shared" si="71"/>
        <v>23</v>
      </c>
      <c r="Q621"/>
    </row>
    <row r="622" spans="1:17" x14ac:dyDescent="0.25">
      <c r="A622">
        <v>621</v>
      </c>
      <c r="B622" t="s">
        <v>9</v>
      </c>
      <c r="C622" s="23">
        <v>278030</v>
      </c>
      <c r="D622" t="s">
        <v>19</v>
      </c>
      <c r="E622" t="s">
        <v>16</v>
      </c>
      <c r="F622" t="s">
        <v>12</v>
      </c>
      <c r="G622" t="s">
        <v>13</v>
      </c>
      <c r="H622" t="s">
        <v>13</v>
      </c>
      <c r="I622">
        <v>78</v>
      </c>
      <c r="J622">
        <f t="shared" si="65"/>
        <v>-0.46794471123422759</v>
      </c>
      <c r="K622" t="b">
        <f t="shared" si="66"/>
        <v>0</v>
      </c>
      <c r="L622">
        <f t="shared" si="67"/>
        <v>2.5473216995622412</v>
      </c>
      <c r="M622" t="b">
        <f t="shared" si="68"/>
        <v>1</v>
      </c>
      <c r="N622" s="24">
        <f t="shared" si="69"/>
        <v>278030</v>
      </c>
      <c r="O622" t="str">
        <f t="shared" si="70"/>
        <v>CONVENIOS ESPECIALES DE TRABAJADORES INDEPENDIENTES</v>
      </c>
      <c r="P622">
        <f t="shared" si="71"/>
        <v>78</v>
      </c>
      <c r="Q622"/>
    </row>
    <row r="623" spans="1:17" x14ac:dyDescent="0.25">
      <c r="A623">
        <v>622</v>
      </c>
      <c r="B623" t="s">
        <v>15</v>
      </c>
      <c r="C623" s="23">
        <v>502100</v>
      </c>
      <c r="D623" t="s">
        <v>18</v>
      </c>
      <c r="E623" t="s">
        <v>16</v>
      </c>
      <c r="F623" t="s">
        <v>12</v>
      </c>
      <c r="G623" t="s">
        <v>13</v>
      </c>
      <c r="H623" t="s">
        <v>13</v>
      </c>
      <c r="I623">
        <v>48</v>
      </c>
      <c r="J623">
        <f t="shared" si="65"/>
        <v>-0.19165700236258715</v>
      </c>
      <c r="K623" t="b">
        <f t="shared" si="66"/>
        <v>0</v>
      </c>
      <c r="L623">
        <f t="shared" si="67"/>
        <v>0.43006179724811616</v>
      </c>
      <c r="M623" t="b">
        <f t="shared" si="68"/>
        <v>0</v>
      </c>
      <c r="N623" s="24">
        <f t="shared" si="69"/>
        <v>502100</v>
      </c>
      <c r="O623" t="str">
        <f t="shared" si="70"/>
        <v>TRABAJADOR INDEPENDIENTE</v>
      </c>
      <c r="P623">
        <f t="shared" si="71"/>
        <v>48</v>
      </c>
      <c r="Q623"/>
    </row>
    <row r="624" spans="1:17" x14ac:dyDescent="0.25">
      <c r="A624">
        <v>623</v>
      </c>
      <c r="B624" t="s">
        <v>9</v>
      </c>
      <c r="C624" s="23">
        <v>215000</v>
      </c>
      <c r="D624" t="s">
        <v>10</v>
      </c>
      <c r="E624" t="s">
        <v>16</v>
      </c>
      <c r="F624" t="s">
        <v>12</v>
      </c>
      <c r="G624" t="s">
        <v>13</v>
      </c>
      <c r="H624" t="s">
        <v>13</v>
      </c>
      <c r="I624">
        <v>60</v>
      </c>
      <c r="J624">
        <f t="shared" si="65"/>
        <v>-0.54566334509944603</v>
      </c>
      <c r="K624" t="b">
        <f t="shared" si="66"/>
        <v>0</v>
      </c>
      <c r="L624">
        <f t="shared" si="67"/>
        <v>1.2769657581737661</v>
      </c>
      <c r="M624" t="b">
        <f t="shared" si="68"/>
        <v>0</v>
      </c>
      <c r="N624" s="24">
        <f t="shared" si="69"/>
        <v>215000</v>
      </c>
      <c r="O624" t="str">
        <f t="shared" si="70"/>
        <v>ASALARIADO</v>
      </c>
      <c r="P624">
        <f t="shared" si="71"/>
        <v>60</v>
      </c>
      <c r="Q624"/>
    </row>
    <row r="625" spans="1:17" x14ac:dyDescent="0.25">
      <c r="A625">
        <v>624</v>
      </c>
      <c r="B625" t="s">
        <v>9</v>
      </c>
      <c r="C625" s="23">
        <v>367392</v>
      </c>
      <c r="D625" t="s">
        <v>10</v>
      </c>
      <c r="E625" t="s">
        <v>16</v>
      </c>
      <c r="F625" t="s">
        <v>12</v>
      </c>
      <c r="G625" t="s">
        <v>13</v>
      </c>
      <c r="H625" t="s">
        <v>13</v>
      </c>
      <c r="I625">
        <v>24</v>
      </c>
      <c r="J625">
        <f t="shared" si="65"/>
        <v>-0.35775761684324475</v>
      </c>
      <c r="K625" t="b">
        <f t="shared" si="66"/>
        <v>0</v>
      </c>
      <c r="L625">
        <f t="shared" si="67"/>
        <v>-1.263746124603184</v>
      </c>
      <c r="M625" t="b">
        <f t="shared" si="68"/>
        <v>0</v>
      </c>
      <c r="N625" s="24">
        <f t="shared" si="69"/>
        <v>367392</v>
      </c>
      <c r="O625" t="str">
        <f t="shared" si="70"/>
        <v>ASALARIADO</v>
      </c>
      <c r="P625">
        <f t="shared" si="71"/>
        <v>24</v>
      </c>
      <c r="Q625"/>
    </row>
    <row r="626" spans="1:17" x14ac:dyDescent="0.25">
      <c r="A626">
        <v>625</v>
      </c>
      <c r="B626" t="s">
        <v>15</v>
      </c>
      <c r="C626" s="23">
        <v>150000</v>
      </c>
      <c r="D626" t="s">
        <v>10</v>
      </c>
      <c r="E626" t="s">
        <v>16</v>
      </c>
      <c r="F626" t="s">
        <v>12</v>
      </c>
      <c r="G626" t="s">
        <v>13</v>
      </c>
      <c r="H626" t="s">
        <v>13</v>
      </c>
      <c r="I626">
        <v>44</v>
      </c>
      <c r="J626">
        <f t="shared" si="65"/>
        <v>-0.62581107159856075</v>
      </c>
      <c r="K626" t="b">
        <f t="shared" si="66"/>
        <v>0</v>
      </c>
      <c r="L626">
        <f t="shared" si="67"/>
        <v>0.14776047693956615</v>
      </c>
      <c r="M626" t="b">
        <f t="shared" si="68"/>
        <v>0</v>
      </c>
      <c r="N626" s="24">
        <f t="shared" si="69"/>
        <v>150000</v>
      </c>
      <c r="O626" t="str">
        <f t="shared" si="70"/>
        <v>ASALARIADO</v>
      </c>
      <c r="P626">
        <f t="shared" si="71"/>
        <v>44</v>
      </c>
      <c r="Q626"/>
    </row>
    <row r="627" spans="1:17" x14ac:dyDescent="0.25">
      <c r="A627">
        <v>626</v>
      </c>
      <c r="B627" t="s">
        <v>9</v>
      </c>
      <c r="C627" s="23">
        <v>679660.62</v>
      </c>
      <c r="D627" t="s">
        <v>10</v>
      </c>
      <c r="E627" t="s">
        <v>16</v>
      </c>
      <c r="F627" t="s">
        <v>12</v>
      </c>
      <c r="G627" t="s">
        <v>13</v>
      </c>
      <c r="H627" t="s">
        <v>13</v>
      </c>
      <c r="I627">
        <v>21</v>
      </c>
      <c r="J627">
        <f t="shared" si="65"/>
        <v>2.7282690080078002E-2</v>
      </c>
      <c r="K627" t="b">
        <f t="shared" si="66"/>
        <v>0</v>
      </c>
      <c r="L627">
        <f t="shared" si="67"/>
        <v>-1.4754721148345964</v>
      </c>
      <c r="M627" t="b">
        <f t="shared" si="68"/>
        <v>0</v>
      </c>
      <c r="N627" s="24">
        <f t="shared" si="69"/>
        <v>679660.62</v>
      </c>
      <c r="O627" t="str">
        <f t="shared" si="70"/>
        <v>ASALARIADO</v>
      </c>
      <c r="P627">
        <f t="shared" si="71"/>
        <v>21</v>
      </c>
      <c r="Q627"/>
    </row>
    <row r="628" spans="1:17" x14ac:dyDescent="0.25">
      <c r="A628">
        <v>627</v>
      </c>
      <c r="B628" t="s">
        <v>9</v>
      </c>
      <c r="C628" s="23">
        <v>2796475</v>
      </c>
      <c r="D628" t="s">
        <v>10</v>
      </c>
      <c r="E628" t="s">
        <v>11</v>
      </c>
      <c r="F628" t="s">
        <v>12</v>
      </c>
      <c r="G628" t="s">
        <v>13</v>
      </c>
      <c r="H628" t="s">
        <v>12</v>
      </c>
      <c r="I628">
        <v>52</v>
      </c>
      <c r="J628">
        <f t="shared" si="65"/>
        <v>2.6374036128128941</v>
      </c>
      <c r="K628" t="b">
        <f t="shared" si="66"/>
        <v>1</v>
      </c>
      <c r="L628">
        <f t="shared" si="67"/>
        <v>0.71236311755666615</v>
      </c>
      <c r="M628" t="b">
        <f t="shared" si="68"/>
        <v>0</v>
      </c>
      <c r="N628" s="24">
        <f t="shared" si="69"/>
        <v>2796475</v>
      </c>
      <c r="O628" t="str">
        <f t="shared" si="70"/>
        <v>ASALARIADO</v>
      </c>
      <c r="P628">
        <f t="shared" si="71"/>
        <v>52</v>
      </c>
      <c r="Q628"/>
    </row>
    <row r="629" spans="1:17" x14ac:dyDescent="0.25">
      <c r="A629">
        <v>628</v>
      </c>
      <c r="B629" t="s">
        <v>15</v>
      </c>
      <c r="C629" s="23">
        <v>359544.27</v>
      </c>
      <c r="D629" t="s">
        <v>21</v>
      </c>
      <c r="E629" t="s">
        <v>16</v>
      </c>
      <c r="F629" t="s">
        <v>12</v>
      </c>
      <c r="G629" t="s">
        <v>12</v>
      </c>
      <c r="H629" t="s">
        <v>13</v>
      </c>
      <c r="I629">
        <v>46</v>
      </c>
      <c r="J629">
        <f t="shared" si="65"/>
        <v>-0.36743419711522773</v>
      </c>
      <c r="K629" t="b">
        <f t="shared" si="66"/>
        <v>0</v>
      </c>
      <c r="L629">
        <f t="shared" si="67"/>
        <v>0.28891113709384114</v>
      </c>
      <c r="M629" t="b">
        <f t="shared" si="68"/>
        <v>0</v>
      </c>
      <c r="N629" s="24">
        <f t="shared" si="69"/>
        <v>359544.27</v>
      </c>
      <c r="O629" t="str">
        <f t="shared" si="70"/>
        <v>CONVENIOS ESPECIALES DE ASEGURADOS VOLUNTARIOS</v>
      </c>
      <c r="P629">
        <f t="shared" si="71"/>
        <v>46</v>
      </c>
      <c r="Q629"/>
    </row>
    <row r="630" spans="1:17" x14ac:dyDescent="0.25">
      <c r="A630">
        <v>629</v>
      </c>
      <c r="B630" t="s">
        <v>9</v>
      </c>
      <c r="C630" s="23">
        <v>298018</v>
      </c>
      <c r="D630" t="s">
        <v>17</v>
      </c>
      <c r="E630" t="s">
        <v>16</v>
      </c>
      <c r="F630" t="s">
        <v>12</v>
      </c>
      <c r="G630" t="s">
        <v>13</v>
      </c>
      <c r="H630" t="s">
        <v>13</v>
      </c>
      <c r="I630">
        <v>36</v>
      </c>
      <c r="J630">
        <f t="shared" si="65"/>
        <v>-0.44329866881477681</v>
      </c>
      <c r="K630" t="b">
        <f t="shared" si="66"/>
        <v>0</v>
      </c>
      <c r="L630">
        <f t="shared" si="67"/>
        <v>-0.41684216367753391</v>
      </c>
      <c r="M630" t="b">
        <f t="shared" si="68"/>
        <v>0</v>
      </c>
      <c r="N630" s="24">
        <f t="shared" si="69"/>
        <v>298018</v>
      </c>
      <c r="O630" t="str">
        <f t="shared" si="70"/>
        <v>ASEGURADO VOLUNTARIO</v>
      </c>
      <c r="P630">
        <f t="shared" si="71"/>
        <v>36</v>
      </c>
      <c r="Q630"/>
    </row>
    <row r="631" spans="1:17" x14ac:dyDescent="0.25">
      <c r="A631">
        <v>630</v>
      </c>
      <c r="B631" t="s">
        <v>15</v>
      </c>
      <c r="C631" s="23">
        <v>382136</v>
      </c>
      <c r="D631" t="s">
        <v>18</v>
      </c>
      <c r="E631" t="s">
        <v>16</v>
      </c>
      <c r="F631" t="s">
        <v>12</v>
      </c>
      <c r="G631" t="s">
        <v>13</v>
      </c>
      <c r="H631" t="s">
        <v>13</v>
      </c>
      <c r="I631">
        <v>53</v>
      </c>
      <c r="J631">
        <f t="shared" si="65"/>
        <v>-0.33957764638935323</v>
      </c>
      <c r="K631" t="b">
        <f t="shared" si="66"/>
        <v>0</v>
      </c>
      <c r="L631">
        <f t="shared" si="67"/>
        <v>0.78293844763380371</v>
      </c>
      <c r="M631" t="b">
        <f t="shared" si="68"/>
        <v>0</v>
      </c>
      <c r="N631" s="24">
        <f t="shared" si="69"/>
        <v>382136</v>
      </c>
      <c r="O631" t="str">
        <f t="shared" si="70"/>
        <v>TRABAJADOR INDEPENDIENTE</v>
      </c>
      <c r="P631">
        <f t="shared" si="71"/>
        <v>53</v>
      </c>
      <c r="Q631"/>
    </row>
    <row r="632" spans="1:17" x14ac:dyDescent="0.25">
      <c r="A632">
        <v>631</v>
      </c>
      <c r="B632" t="s">
        <v>15</v>
      </c>
      <c r="C632" s="23">
        <v>297046</v>
      </c>
      <c r="D632" t="s">
        <v>17</v>
      </c>
      <c r="E632" t="s">
        <v>16</v>
      </c>
      <c r="F632" t="s">
        <v>12</v>
      </c>
      <c r="G632" t="s">
        <v>13</v>
      </c>
      <c r="H632" t="s">
        <v>12</v>
      </c>
      <c r="I632">
        <v>35</v>
      </c>
      <c r="J632">
        <f t="shared" si="65"/>
        <v>-0.44449718558642509</v>
      </c>
      <c r="K632" t="b">
        <f t="shared" si="66"/>
        <v>0</v>
      </c>
      <c r="L632">
        <f t="shared" si="67"/>
        <v>-0.48741749375467142</v>
      </c>
      <c r="M632" t="b">
        <f t="shared" si="68"/>
        <v>0</v>
      </c>
      <c r="N632" s="24">
        <f t="shared" si="69"/>
        <v>297046</v>
      </c>
      <c r="O632" t="str">
        <f t="shared" si="70"/>
        <v>ASEGURADO VOLUNTARIO</v>
      </c>
      <c r="P632">
        <f t="shared" si="71"/>
        <v>35</v>
      </c>
      <c r="Q632"/>
    </row>
    <row r="633" spans="1:17" x14ac:dyDescent="0.25">
      <c r="A633">
        <v>632</v>
      </c>
      <c r="B633" t="s">
        <v>9</v>
      </c>
      <c r="C633" s="23">
        <v>297046</v>
      </c>
      <c r="D633" t="s">
        <v>17</v>
      </c>
      <c r="E633" t="s">
        <v>16</v>
      </c>
      <c r="F633" t="s">
        <v>12</v>
      </c>
      <c r="G633" t="s">
        <v>13</v>
      </c>
      <c r="H633" t="s">
        <v>13</v>
      </c>
      <c r="I633">
        <v>39</v>
      </c>
      <c r="J633">
        <f t="shared" si="65"/>
        <v>-0.44449718558642509</v>
      </c>
      <c r="K633" t="b">
        <f t="shared" si="66"/>
        <v>0</v>
      </c>
      <c r="L633">
        <f t="shared" si="67"/>
        <v>-0.20511617344612137</v>
      </c>
      <c r="M633" t="b">
        <f t="shared" si="68"/>
        <v>0</v>
      </c>
      <c r="N633" s="24">
        <f t="shared" si="69"/>
        <v>297046</v>
      </c>
      <c r="O633" t="str">
        <f t="shared" si="70"/>
        <v>ASEGURADO VOLUNTARIO</v>
      </c>
      <c r="P633">
        <f t="shared" si="71"/>
        <v>39</v>
      </c>
      <c r="Q633"/>
    </row>
    <row r="634" spans="1:17" x14ac:dyDescent="0.25">
      <c r="A634">
        <v>633</v>
      </c>
      <c r="B634" t="s">
        <v>15</v>
      </c>
      <c r="C634" s="23">
        <v>347615</v>
      </c>
      <c r="D634" t="s">
        <v>18</v>
      </c>
      <c r="E634" t="s">
        <v>16</v>
      </c>
      <c r="F634" t="s">
        <v>12</v>
      </c>
      <c r="G634" t="s">
        <v>13</v>
      </c>
      <c r="H634" t="s">
        <v>13</v>
      </c>
      <c r="I634">
        <v>36</v>
      </c>
      <c r="J634">
        <f t="shared" si="65"/>
        <v>-0.38214348741206</v>
      </c>
      <c r="K634" t="b">
        <f t="shared" si="66"/>
        <v>0</v>
      </c>
      <c r="L634">
        <f t="shared" si="67"/>
        <v>-0.41684216367753391</v>
      </c>
      <c r="M634" t="b">
        <f t="shared" si="68"/>
        <v>0</v>
      </c>
      <c r="N634" s="24">
        <f t="shared" si="69"/>
        <v>347615</v>
      </c>
      <c r="O634" t="str">
        <f t="shared" si="70"/>
        <v>TRABAJADOR INDEPENDIENTE</v>
      </c>
      <c r="P634">
        <f t="shared" si="71"/>
        <v>36</v>
      </c>
      <c r="Q634"/>
    </row>
    <row r="635" spans="1:17" x14ac:dyDescent="0.25">
      <c r="A635">
        <v>634</v>
      </c>
      <c r="B635" t="s">
        <v>15</v>
      </c>
      <c r="C635" s="23">
        <v>297044</v>
      </c>
      <c r="D635" t="s">
        <v>17</v>
      </c>
      <c r="E635" t="s">
        <v>16</v>
      </c>
      <c r="F635" t="s">
        <v>12</v>
      </c>
      <c r="G635" t="s">
        <v>13</v>
      </c>
      <c r="H635" t="s">
        <v>13</v>
      </c>
      <c r="I635">
        <v>19</v>
      </c>
      <c r="J635">
        <f t="shared" si="65"/>
        <v>-0.44449965167031735</v>
      </c>
      <c r="K635" t="b">
        <f t="shared" si="66"/>
        <v>0</v>
      </c>
      <c r="L635">
        <f t="shared" si="67"/>
        <v>-1.6166227749888715</v>
      </c>
      <c r="M635" t="b">
        <f t="shared" si="68"/>
        <v>0</v>
      </c>
      <c r="N635" s="24">
        <f t="shared" si="69"/>
        <v>297044</v>
      </c>
      <c r="O635" t="str">
        <f t="shared" si="70"/>
        <v>ASEGURADO VOLUNTARIO</v>
      </c>
      <c r="P635">
        <f t="shared" si="71"/>
        <v>19</v>
      </c>
      <c r="Q635"/>
    </row>
    <row r="636" spans="1:17" x14ac:dyDescent="0.25">
      <c r="A636">
        <v>635</v>
      </c>
      <c r="B636" t="s">
        <v>15</v>
      </c>
      <c r="C636" s="23">
        <v>297046</v>
      </c>
      <c r="D636" t="s">
        <v>17</v>
      </c>
      <c r="E636" t="s">
        <v>16</v>
      </c>
      <c r="F636" t="s">
        <v>12</v>
      </c>
      <c r="G636" t="s">
        <v>13</v>
      </c>
      <c r="H636" t="s">
        <v>13</v>
      </c>
      <c r="I636">
        <v>31</v>
      </c>
      <c r="J636">
        <f t="shared" si="65"/>
        <v>-0.44449718558642509</v>
      </c>
      <c r="K636" t="b">
        <f t="shared" si="66"/>
        <v>0</v>
      </c>
      <c r="L636">
        <f t="shared" si="67"/>
        <v>-0.7697188140632214</v>
      </c>
      <c r="M636" t="b">
        <f t="shared" si="68"/>
        <v>0</v>
      </c>
      <c r="N636" s="24">
        <f t="shared" si="69"/>
        <v>297046</v>
      </c>
      <c r="O636" t="str">
        <f t="shared" si="70"/>
        <v>ASEGURADO VOLUNTARIO</v>
      </c>
      <c r="P636">
        <f t="shared" si="71"/>
        <v>31</v>
      </c>
      <c r="Q636"/>
    </row>
    <row r="637" spans="1:17" x14ac:dyDescent="0.25">
      <c r="A637">
        <v>636</v>
      </c>
      <c r="B637" t="s">
        <v>9</v>
      </c>
      <c r="C637" s="23">
        <v>1169887</v>
      </c>
      <c r="D637" t="s">
        <v>10</v>
      </c>
      <c r="E637" t="s">
        <v>11</v>
      </c>
      <c r="F637" t="s">
        <v>12</v>
      </c>
      <c r="G637" t="s">
        <v>13</v>
      </c>
      <c r="H637" t="s">
        <v>13</v>
      </c>
      <c r="I637">
        <v>45</v>
      </c>
      <c r="J637">
        <f t="shared" si="65"/>
        <v>0.631752379724556</v>
      </c>
      <c r="K637" t="b">
        <f t="shared" si="66"/>
        <v>0</v>
      </c>
      <c r="L637">
        <f t="shared" si="67"/>
        <v>0.21833580701670366</v>
      </c>
      <c r="M637" t="b">
        <f t="shared" si="68"/>
        <v>0</v>
      </c>
      <c r="N637" s="24">
        <f t="shared" si="69"/>
        <v>1169887</v>
      </c>
      <c r="O637" t="str">
        <f t="shared" si="70"/>
        <v>ASALARIADO</v>
      </c>
      <c r="P637">
        <f t="shared" si="71"/>
        <v>45</v>
      </c>
      <c r="Q637"/>
    </row>
    <row r="638" spans="1:17" x14ac:dyDescent="0.25">
      <c r="A638">
        <v>637</v>
      </c>
      <c r="B638" t="s">
        <v>9</v>
      </c>
      <c r="C638" s="23">
        <v>1253145.82</v>
      </c>
      <c r="D638" t="s">
        <v>10</v>
      </c>
      <c r="E638" t="s">
        <v>11</v>
      </c>
      <c r="F638" t="s">
        <v>12</v>
      </c>
      <c r="G638" t="s">
        <v>13</v>
      </c>
      <c r="H638" t="s">
        <v>13</v>
      </c>
      <c r="I638">
        <v>34</v>
      </c>
      <c r="J638">
        <f t="shared" si="65"/>
        <v>0.73441399717069489</v>
      </c>
      <c r="K638" t="b">
        <f t="shared" si="66"/>
        <v>0</v>
      </c>
      <c r="L638">
        <f t="shared" si="67"/>
        <v>-0.55799282383180893</v>
      </c>
      <c r="M638" t="b">
        <f t="shared" si="68"/>
        <v>0</v>
      </c>
      <c r="N638" s="24">
        <f t="shared" si="69"/>
        <v>1253145.82</v>
      </c>
      <c r="O638" t="str">
        <f t="shared" si="70"/>
        <v>ASALARIADO</v>
      </c>
      <c r="P638">
        <f t="shared" si="71"/>
        <v>34</v>
      </c>
      <c r="Q638"/>
    </row>
    <row r="639" spans="1:17" x14ac:dyDescent="0.25">
      <c r="A639">
        <v>638</v>
      </c>
      <c r="B639" t="s">
        <v>9</v>
      </c>
      <c r="C639" s="23">
        <v>577032.5</v>
      </c>
      <c r="D639" t="s">
        <v>10</v>
      </c>
      <c r="E639" t="s">
        <v>16</v>
      </c>
      <c r="F639" t="s">
        <v>12</v>
      </c>
      <c r="G639" t="s">
        <v>13</v>
      </c>
      <c r="H639" t="s">
        <v>13</v>
      </c>
      <c r="I639">
        <v>53</v>
      </c>
      <c r="J639">
        <f t="shared" si="65"/>
        <v>-9.926208673343466E-2</v>
      </c>
      <c r="K639" t="b">
        <f t="shared" si="66"/>
        <v>0</v>
      </c>
      <c r="L639">
        <f t="shared" si="67"/>
        <v>0.78293844763380371</v>
      </c>
      <c r="M639" t="b">
        <f t="shared" si="68"/>
        <v>0</v>
      </c>
      <c r="N639" s="24">
        <f t="shared" si="69"/>
        <v>577032.5</v>
      </c>
      <c r="O639" t="str">
        <f t="shared" si="70"/>
        <v>ASALARIADO</v>
      </c>
      <c r="P639">
        <f t="shared" si="71"/>
        <v>53</v>
      </c>
      <c r="Q639"/>
    </row>
    <row r="640" spans="1:17" x14ac:dyDescent="0.25">
      <c r="A640">
        <v>639</v>
      </c>
      <c r="B640" t="s">
        <v>9</v>
      </c>
      <c r="C640" s="23">
        <v>305704</v>
      </c>
      <c r="D640" t="s">
        <v>18</v>
      </c>
      <c r="E640" t="s">
        <v>16</v>
      </c>
      <c r="F640" t="s">
        <v>12</v>
      </c>
      <c r="G640" t="s">
        <v>13</v>
      </c>
      <c r="H640" t="s">
        <v>13</v>
      </c>
      <c r="I640">
        <v>68</v>
      </c>
      <c r="J640">
        <f t="shared" si="65"/>
        <v>-0.433821508416743</v>
      </c>
      <c r="K640" t="b">
        <f t="shared" si="66"/>
        <v>0</v>
      </c>
      <c r="L640">
        <f t="shared" si="67"/>
        <v>1.8415683987908662</v>
      </c>
      <c r="M640" t="b">
        <f t="shared" si="68"/>
        <v>0</v>
      </c>
      <c r="N640" s="24">
        <f t="shared" si="69"/>
        <v>305704</v>
      </c>
      <c r="O640" t="str">
        <f t="shared" si="70"/>
        <v>TRABAJADOR INDEPENDIENTE</v>
      </c>
      <c r="P640">
        <f t="shared" si="71"/>
        <v>68</v>
      </c>
      <c r="Q640"/>
    </row>
    <row r="641" spans="1:17" x14ac:dyDescent="0.25">
      <c r="A641">
        <v>640</v>
      </c>
      <c r="B641" t="s">
        <v>15</v>
      </c>
      <c r="C641" s="23">
        <v>297045</v>
      </c>
      <c r="D641" t="s">
        <v>17</v>
      </c>
      <c r="E641" t="s">
        <v>16</v>
      </c>
      <c r="F641" t="s">
        <v>12</v>
      </c>
      <c r="G641" t="s">
        <v>13</v>
      </c>
      <c r="H641" t="s">
        <v>13</v>
      </c>
      <c r="I641">
        <v>30</v>
      </c>
      <c r="J641">
        <f t="shared" si="65"/>
        <v>-0.44449841862837125</v>
      </c>
      <c r="K641" t="b">
        <f t="shared" si="66"/>
        <v>0</v>
      </c>
      <c r="L641">
        <f t="shared" si="67"/>
        <v>-0.84029414414035897</v>
      </c>
      <c r="M641" t="b">
        <f t="shared" si="68"/>
        <v>0</v>
      </c>
      <c r="N641" s="24">
        <f t="shared" si="69"/>
        <v>297045</v>
      </c>
      <c r="O641" t="str">
        <f t="shared" si="70"/>
        <v>ASEGURADO VOLUNTARIO</v>
      </c>
      <c r="P641">
        <f t="shared" si="71"/>
        <v>30</v>
      </c>
      <c r="Q641"/>
    </row>
    <row r="642" spans="1:17" x14ac:dyDescent="0.25">
      <c r="A642">
        <v>641</v>
      </c>
      <c r="B642" t="s">
        <v>15</v>
      </c>
      <c r="C642" s="23">
        <v>697711</v>
      </c>
      <c r="D642" t="s">
        <v>14</v>
      </c>
      <c r="E642" t="s">
        <v>11</v>
      </c>
      <c r="F642" t="s">
        <v>12</v>
      </c>
      <c r="G642" t="s">
        <v>13</v>
      </c>
      <c r="H642" t="s">
        <v>13</v>
      </c>
      <c r="I642">
        <v>76</v>
      </c>
      <c r="J642">
        <f t="shared" ref="J642:J705" si="72">(C642-$S$4)/STDEV($C$2:$C$5001)</f>
        <v>4.9539565763848624E-2</v>
      </c>
      <c r="K642" t="b">
        <f t="shared" ref="K642:K705" si="73">ABS(J642)&gt;1.96</f>
        <v>0</v>
      </c>
      <c r="L642">
        <f t="shared" ref="L642:L705" si="74">(I642-$S$5)/_xlfn.STDEV.S($I$2:$I$5001)</f>
        <v>2.4061710394079663</v>
      </c>
      <c r="M642" t="b">
        <f t="shared" ref="M642:M705" si="75">ABS(L642)&gt;1.96</f>
        <v>1</v>
      </c>
      <c r="N642" s="24">
        <f t="shared" ref="N642:N705" si="76">IF(ISBLANK(C642), $S$4, C642)</f>
        <v>697711</v>
      </c>
      <c r="O642" t="str">
        <f t="shared" ref="O642:O705" si="77">IF(D642="", "ASALARIADO", D642)</f>
        <v>PENSIONADOS EN SU PROPIO SISTEMA</v>
      </c>
      <c r="P642">
        <f t="shared" ref="P642:P705" si="78">IF(ISBLANK(I642), $S$5, I642)</f>
        <v>76</v>
      </c>
      <c r="Q642"/>
    </row>
    <row r="643" spans="1:17" x14ac:dyDescent="0.25">
      <c r="A643">
        <v>642</v>
      </c>
      <c r="B643" t="s">
        <v>9</v>
      </c>
      <c r="C643" s="23">
        <v>1611056.5</v>
      </c>
      <c r="D643" t="s">
        <v>10</v>
      </c>
      <c r="E643" t="s">
        <v>11</v>
      </c>
      <c r="F643" t="s">
        <v>12</v>
      </c>
      <c r="G643" t="s">
        <v>13</v>
      </c>
      <c r="H643" t="s">
        <v>13</v>
      </c>
      <c r="I643">
        <v>55</v>
      </c>
      <c r="J643">
        <f t="shared" si="72"/>
        <v>1.1757328785822665</v>
      </c>
      <c r="K643" t="b">
        <f t="shared" si="73"/>
        <v>0</v>
      </c>
      <c r="L643">
        <f t="shared" si="74"/>
        <v>0.92408910778807873</v>
      </c>
      <c r="M643" t="b">
        <f t="shared" si="75"/>
        <v>0</v>
      </c>
      <c r="N643" s="24">
        <f t="shared" si="76"/>
        <v>1611056.5</v>
      </c>
      <c r="O643" t="str">
        <f t="shared" si="77"/>
        <v>ASALARIADO</v>
      </c>
      <c r="P643">
        <f t="shared" si="78"/>
        <v>55</v>
      </c>
      <c r="Q643"/>
    </row>
    <row r="644" spans="1:17" x14ac:dyDescent="0.25">
      <c r="A644">
        <v>643</v>
      </c>
      <c r="B644" t="s">
        <v>9</v>
      </c>
      <c r="C644" s="23">
        <v>278030</v>
      </c>
      <c r="D644" t="s">
        <v>19</v>
      </c>
      <c r="E644" t="s">
        <v>16</v>
      </c>
      <c r="F644" t="s">
        <v>12</v>
      </c>
      <c r="G644" t="s">
        <v>13</v>
      </c>
      <c r="H644" t="s">
        <v>13</v>
      </c>
      <c r="I644">
        <v>26</v>
      </c>
      <c r="J644">
        <f t="shared" si="72"/>
        <v>-0.46794471123422759</v>
      </c>
      <c r="K644" t="b">
        <f t="shared" si="73"/>
        <v>0</v>
      </c>
      <c r="L644">
        <f t="shared" si="74"/>
        <v>-1.1225954644489089</v>
      </c>
      <c r="M644" t="b">
        <f t="shared" si="75"/>
        <v>0</v>
      </c>
      <c r="N644" s="24">
        <f t="shared" si="76"/>
        <v>278030</v>
      </c>
      <c r="O644" t="str">
        <f t="shared" si="77"/>
        <v>CONVENIOS ESPECIALES DE TRABAJADORES INDEPENDIENTES</v>
      </c>
      <c r="P644">
        <f t="shared" si="78"/>
        <v>26</v>
      </c>
      <c r="Q644"/>
    </row>
    <row r="645" spans="1:17" x14ac:dyDescent="0.25">
      <c r="A645">
        <v>644</v>
      </c>
      <c r="B645" t="s">
        <v>15</v>
      </c>
      <c r="C645" s="23">
        <v>970360</v>
      </c>
      <c r="D645" t="s">
        <v>10</v>
      </c>
      <c r="E645" t="s">
        <v>11</v>
      </c>
      <c r="F645" t="s">
        <v>12</v>
      </c>
      <c r="G645" t="s">
        <v>13</v>
      </c>
      <c r="H645" t="s">
        <v>13</v>
      </c>
      <c r="I645">
        <v>41</v>
      </c>
      <c r="J645">
        <f t="shared" si="72"/>
        <v>0.38572721933703513</v>
      </c>
      <c r="K645" t="b">
        <f t="shared" si="73"/>
        <v>0</v>
      </c>
      <c r="L645">
        <f t="shared" si="74"/>
        <v>-6.3965513291846368E-2</v>
      </c>
      <c r="M645" t="b">
        <f t="shared" si="75"/>
        <v>0</v>
      </c>
      <c r="N645" s="24">
        <f t="shared" si="76"/>
        <v>970360</v>
      </c>
      <c r="O645" t="str">
        <f t="shared" si="77"/>
        <v>ASALARIADO</v>
      </c>
      <c r="P645">
        <f t="shared" si="78"/>
        <v>41</v>
      </c>
      <c r="Q645"/>
    </row>
    <row r="646" spans="1:17" x14ac:dyDescent="0.25">
      <c r="A646">
        <v>645</v>
      </c>
      <c r="B646" t="s">
        <v>15</v>
      </c>
      <c r="C646" s="23">
        <v>159787.23000000001</v>
      </c>
      <c r="D646" t="s">
        <v>10</v>
      </c>
      <c r="E646" t="s">
        <v>16</v>
      </c>
      <c r="F646" t="s">
        <v>12</v>
      </c>
      <c r="G646" t="s">
        <v>13</v>
      </c>
      <c r="H646" t="s">
        <v>13</v>
      </c>
      <c r="I646">
        <v>36</v>
      </c>
      <c r="J646">
        <f t="shared" si="72"/>
        <v>-0.61374300647203883</v>
      </c>
      <c r="K646" t="b">
        <f t="shared" si="73"/>
        <v>0</v>
      </c>
      <c r="L646">
        <f t="shared" si="74"/>
        <v>-0.41684216367753391</v>
      </c>
      <c r="M646" t="b">
        <f t="shared" si="75"/>
        <v>0</v>
      </c>
      <c r="N646" s="24">
        <f t="shared" si="76"/>
        <v>159787.23000000001</v>
      </c>
      <c r="O646" t="str">
        <f t="shared" si="77"/>
        <v>ASALARIADO</v>
      </c>
      <c r="P646">
        <f t="shared" si="78"/>
        <v>36</v>
      </c>
      <c r="Q646"/>
    </row>
    <row r="647" spans="1:17" x14ac:dyDescent="0.25">
      <c r="A647">
        <v>646</v>
      </c>
      <c r="B647" t="s">
        <v>9</v>
      </c>
      <c r="C647" s="23">
        <v>680400</v>
      </c>
      <c r="D647" t="s">
        <v>10</v>
      </c>
      <c r="E647" t="s">
        <v>16</v>
      </c>
      <c r="F647" t="s">
        <v>12</v>
      </c>
      <c r="G647" t="s">
        <v>13</v>
      </c>
      <c r="H647" t="s">
        <v>13</v>
      </c>
      <c r="I647">
        <v>63</v>
      </c>
      <c r="J647">
        <f t="shared" si="72"/>
        <v>2.8194376634215167E-2</v>
      </c>
      <c r="K647" t="b">
        <f t="shared" si="73"/>
        <v>0</v>
      </c>
      <c r="L647">
        <f t="shared" si="74"/>
        <v>1.4886917484051787</v>
      </c>
      <c r="M647" t="b">
        <f t="shared" si="75"/>
        <v>0</v>
      </c>
      <c r="N647" s="24">
        <f t="shared" si="76"/>
        <v>680400</v>
      </c>
      <c r="O647" t="str">
        <f t="shared" si="77"/>
        <v>ASALARIADO</v>
      </c>
      <c r="P647">
        <f t="shared" si="78"/>
        <v>63</v>
      </c>
      <c r="Q647"/>
    </row>
    <row r="648" spans="1:17" x14ac:dyDescent="0.25">
      <c r="A648">
        <v>647</v>
      </c>
      <c r="B648" t="s">
        <v>15</v>
      </c>
      <c r="C648" s="23">
        <v>1556653.39</v>
      </c>
      <c r="D648" t="s">
        <v>10</v>
      </c>
      <c r="E648" t="s">
        <v>16</v>
      </c>
      <c r="F648" t="s">
        <v>12</v>
      </c>
      <c r="G648" t="s">
        <v>13</v>
      </c>
      <c r="H648" t="s">
        <v>13</v>
      </c>
      <c r="I648">
        <v>44</v>
      </c>
      <c r="J648">
        <f t="shared" si="72"/>
        <v>1.1086515619517856</v>
      </c>
      <c r="K648" t="b">
        <f t="shared" si="73"/>
        <v>0</v>
      </c>
      <c r="L648">
        <f t="shared" si="74"/>
        <v>0.14776047693956615</v>
      </c>
      <c r="M648" t="b">
        <f t="shared" si="75"/>
        <v>0</v>
      </c>
      <c r="N648" s="24">
        <f t="shared" si="76"/>
        <v>1556653.39</v>
      </c>
      <c r="O648" t="str">
        <f t="shared" si="77"/>
        <v>ASALARIADO</v>
      </c>
      <c r="P648">
        <f t="shared" si="78"/>
        <v>44</v>
      </c>
      <c r="Q648"/>
    </row>
    <row r="649" spans="1:17" x14ac:dyDescent="0.25">
      <c r="A649">
        <v>648</v>
      </c>
      <c r="B649" t="s">
        <v>15</v>
      </c>
      <c r="C649" s="23">
        <v>280000</v>
      </c>
      <c r="D649" t="s">
        <v>10</v>
      </c>
      <c r="E649" t="s">
        <v>16</v>
      </c>
      <c r="F649" t="s">
        <v>12</v>
      </c>
      <c r="G649" t="s">
        <v>12</v>
      </c>
      <c r="H649" t="s">
        <v>13</v>
      </c>
      <c r="I649">
        <v>59</v>
      </c>
      <c r="J649">
        <f t="shared" si="72"/>
        <v>-0.46551561860033136</v>
      </c>
      <c r="K649" t="b">
        <f t="shared" si="73"/>
        <v>0</v>
      </c>
      <c r="L649">
        <f t="shared" si="74"/>
        <v>1.2063904280966287</v>
      </c>
      <c r="M649" t="b">
        <f t="shared" si="75"/>
        <v>0</v>
      </c>
      <c r="N649" s="24">
        <f t="shared" si="76"/>
        <v>280000</v>
      </c>
      <c r="O649" t="str">
        <f t="shared" si="77"/>
        <v>ASALARIADO</v>
      </c>
      <c r="P649">
        <f t="shared" si="78"/>
        <v>59</v>
      </c>
      <c r="Q649"/>
    </row>
    <row r="650" spans="1:17" x14ac:dyDescent="0.25">
      <c r="A650">
        <v>649</v>
      </c>
      <c r="B650" t="s">
        <v>9</v>
      </c>
      <c r="C650" s="23">
        <v>311895</v>
      </c>
      <c r="D650" t="s">
        <v>18</v>
      </c>
      <c r="E650" t="s">
        <v>16</v>
      </c>
      <c r="F650" t="s">
        <v>12</v>
      </c>
      <c r="G650" t="s">
        <v>13</v>
      </c>
      <c r="H650" t="s">
        <v>12</v>
      </c>
      <c r="I650">
        <v>41</v>
      </c>
      <c r="J650">
        <f t="shared" si="72"/>
        <v>-0.42618774572818885</v>
      </c>
      <c r="K650" t="b">
        <f t="shared" si="73"/>
        <v>0</v>
      </c>
      <c r="L650">
        <f t="shared" si="74"/>
        <v>-6.3965513291846368E-2</v>
      </c>
      <c r="M650" t="b">
        <f t="shared" si="75"/>
        <v>0</v>
      </c>
      <c r="N650" s="24">
        <f t="shared" si="76"/>
        <v>311895</v>
      </c>
      <c r="O650" t="str">
        <f t="shared" si="77"/>
        <v>TRABAJADOR INDEPENDIENTE</v>
      </c>
      <c r="P650">
        <f t="shared" si="78"/>
        <v>41</v>
      </c>
      <c r="Q650"/>
    </row>
    <row r="651" spans="1:17" x14ac:dyDescent="0.25">
      <c r="A651">
        <v>650</v>
      </c>
      <c r="B651" t="s">
        <v>9</v>
      </c>
      <c r="C651" s="23">
        <v>297046</v>
      </c>
      <c r="D651" t="s">
        <v>17</v>
      </c>
      <c r="E651" t="s">
        <v>16</v>
      </c>
      <c r="F651" t="s">
        <v>13</v>
      </c>
      <c r="G651" t="s">
        <v>12</v>
      </c>
      <c r="H651" t="s">
        <v>13</v>
      </c>
      <c r="I651">
        <v>71</v>
      </c>
      <c r="J651">
        <f t="shared" si="72"/>
        <v>-0.44449718558642509</v>
      </c>
      <c r="K651" t="b">
        <f t="shared" si="73"/>
        <v>0</v>
      </c>
      <c r="L651">
        <f t="shared" si="74"/>
        <v>2.0532943890222786</v>
      </c>
      <c r="M651" t="b">
        <f t="shared" si="75"/>
        <v>1</v>
      </c>
      <c r="N651" s="24">
        <f t="shared" si="76"/>
        <v>297046</v>
      </c>
      <c r="O651" t="str">
        <f t="shared" si="77"/>
        <v>ASEGURADO VOLUNTARIO</v>
      </c>
      <c r="P651">
        <f t="shared" si="78"/>
        <v>71</v>
      </c>
      <c r="Q651"/>
    </row>
    <row r="652" spans="1:17" x14ac:dyDescent="0.25">
      <c r="A652">
        <v>651</v>
      </c>
      <c r="B652" t="s">
        <v>15</v>
      </c>
      <c r="C652" s="23">
        <v>540000</v>
      </c>
      <c r="D652" t="s">
        <v>10</v>
      </c>
      <c r="E652" t="s">
        <v>16</v>
      </c>
      <c r="F652" t="s">
        <v>12</v>
      </c>
      <c r="G652" t="s">
        <v>13</v>
      </c>
      <c r="H652" t="s">
        <v>13</v>
      </c>
      <c r="I652">
        <v>26</v>
      </c>
      <c r="J652">
        <f t="shared" si="72"/>
        <v>-0.14492471260387257</v>
      </c>
      <c r="K652" t="b">
        <f t="shared" si="73"/>
        <v>0</v>
      </c>
      <c r="L652">
        <f t="shared" si="74"/>
        <v>-1.1225954644489089</v>
      </c>
      <c r="M652" t="b">
        <f t="shared" si="75"/>
        <v>0</v>
      </c>
      <c r="N652" s="24">
        <f t="shared" si="76"/>
        <v>540000</v>
      </c>
      <c r="O652" t="str">
        <f t="shared" si="77"/>
        <v>ASALARIADO</v>
      </c>
      <c r="P652">
        <f t="shared" si="78"/>
        <v>26</v>
      </c>
      <c r="Q652"/>
    </row>
    <row r="653" spans="1:17" x14ac:dyDescent="0.25">
      <c r="A653">
        <v>652</v>
      </c>
      <c r="B653" t="s">
        <v>15</v>
      </c>
      <c r="C653" s="23">
        <v>312690</v>
      </c>
      <c r="D653" t="s">
        <v>10</v>
      </c>
      <c r="E653" t="s">
        <v>11</v>
      </c>
      <c r="F653" t="s">
        <v>12</v>
      </c>
      <c r="G653" t="s">
        <v>13</v>
      </c>
      <c r="H653" t="s">
        <v>13</v>
      </c>
      <c r="I653">
        <v>57</v>
      </c>
      <c r="J653">
        <f t="shared" si="72"/>
        <v>-0.42520747738100739</v>
      </c>
      <c r="K653" t="b">
        <f t="shared" si="73"/>
        <v>0</v>
      </c>
      <c r="L653">
        <f t="shared" si="74"/>
        <v>1.0652397679423538</v>
      </c>
      <c r="M653" t="b">
        <f t="shared" si="75"/>
        <v>0</v>
      </c>
      <c r="N653" s="24">
        <f t="shared" si="76"/>
        <v>312690</v>
      </c>
      <c r="O653" t="str">
        <f t="shared" si="77"/>
        <v>ASALARIADO</v>
      </c>
      <c r="P653">
        <f t="shared" si="78"/>
        <v>57</v>
      </c>
      <c r="Q653"/>
    </row>
    <row r="654" spans="1:17" x14ac:dyDescent="0.25">
      <c r="A654">
        <v>653</v>
      </c>
      <c r="B654" t="s">
        <v>9</v>
      </c>
      <c r="C654" s="23">
        <v>216975</v>
      </c>
      <c r="D654" t="s">
        <v>10</v>
      </c>
      <c r="E654" t="s">
        <v>16</v>
      </c>
      <c r="F654" t="s">
        <v>12</v>
      </c>
      <c r="G654" t="s">
        <v>13</v>
      </c>
      <c r="H654" t="s">
        <v>13</v>
      </c>
      <c r="I654">
        <v>32</v>
      </c>
      <c r="J654">
        <f t="shared" si="72"/>
        <v>-0.54322808725581917</v>
      </c>
      <c r="K654" t="b">
        <f t="shared" si="73"/>
        <v>0</v>
      </c>
      <c r="L654">
        <f t="shared" si="74"/>
        <v>-0.69914348398608395</v>
      </c>
      <c r="M654" t="b">
        <f t="shared" si="75"/>
        <v>0</v>
      </c>
      <c r="N654" s="24">
        <f t="shared" si="76"/>
        <v>216975</v>
      </c>
      <c r="O654" t="str">
        <f t="shared" si="77"/>
        <v>ASALARIADO</v>
      </c>
      <c r="P654">
        <f t="shared" si="78"/>
        <v>32</v>
      </c>
      <c r="Q654"/>
    </row>
    <row r="655" spans="1:17" x14ac:dyDescent="0.25">
      <c r="A655">
        <v>654</v>
      </c>
      <c r="B655" t="s">
        <v>9</v>
      </c>
      <c r="C655" s="23">
        <v>254494.92</v>
      </c>
      <c r="D655" t="s">
        <v>10</v>
      </c>
      <c r="E655" t="s">
        <v>11</v>
      </c>
      <c r="F655" t="s">
        <v>12</v>
      </c>
      <c r="G655" t="s">
        <v>13</v>
      </c>
      <c r="H655" t="s">
        <v>13</v>
      </c>
      <c r="I655">
        <v>31</v>
      </c>
      <c r="J655">
        <f t="shared" si="72"/>
        <v>-0.49696445207999346</v>
      </c>
      <c r="K655" t="b">
        <f t="shared" si="73"/>
        <v>0</v>
      </c>
      <c r="L655">
        <f t="shared" si="74"/>
        <v>-0.7697188140632214</v>
      </c>
      <c r="M655" t="b">
        <f t="shared" si="75"/>
        <v>0</v>
      </c>
      <c r="N655" s="24">
        <f t="shared" si="76"/>
        <v>254494.92</v>
      </c>
      <c r="O655" t="str">
        <f t="shared" si="77"/>
        <v>ASALARIADO</v>
      </c>
      <c r="P655">
        <f t="shared" si="78"/>
        <v>31</v>
      </c>
      <c r="Q655"/>
    </row>
    <row r="656" spans="1:17" x14ac:dyDescent="0.25">
      <c r="A656">
        <v>655</v>
      </c>
      <c r="B656" t="s">
        <v>9</v>
      </c>
      <c r="C656" s="23">
        <v>278030</v>
      </c>
      <c r="D656" t="s">
        <v>19</v>
      </c>
      <c r="E656" t="s">
        <v>16</v>
      </c>
      <c r="F656" t="s">
        <v>12</v>
      </c>
      <c r="G656" t="s">
        <v>12</v>
      </c>
      <c r="H656" t="s">
        <v>13</v>
      </c>
      <c r="I656">
        <v>38</v>
      </c>
      <c r="J656">
        <f t="shared" si="72"/>
        <v>-0.46794471123422759</v>
      </c>
      <c r="K656" t="b">
        <f t="shared" si="73"/>
        <v>0</v>
      </c>
      <c r="L656">
        <f t="shared" si="74"/>
        <v>-0.27569150352325889</v>
      </c>
      <c r="M656" t="b">
        <f t="shared" si="75"/>
        <v>0</v>
      </c>
      <c r="N656" s="24">
        <f t="shared" si="76"/>
        <v>278030</v>
      </c>
      <c r="O656" t="str">
        <f t="shared" si="77"/>
        <v>CONVENIOS ESPECIALES DE TRABAJADORES INDEPENDIENTES</v>
      </c>
      <c r="P656">
        <f t="shared" si="78"/>
        <v>38</v>
      </c>
      <c r="Q656"/>
    </row>
    <row r="657" spans="1:17" x14ac:dyDescent="0.25">
      <c r="A657">
        <v>656</v>
      </c>
      <c r="B657" t="s">
        <v>9</v>
      </c>
      <c r="C657" s="23">
        <v>291178.01</v>
      </c>
      <c r="D657" t="s">
        <v>10</v>
      </c>
      <c r="E657" t="s">
        <v>16</v>
      </c>
      <c r="F657" t="s">
        <v>12</v>
      </c>
      <c r="G657" t="s">
        <v>13</v>
      </c>
      <c r="H657" t="s">
        <v>13</v>
      </c>
      <c r="I657">
        <v>34</v>
      </c>
      <c r="J657">
        <f t="shared" si="72"/>
        <v>-0.45173266339595647</v>
      </c>
      <c r="K657" t="b">
        <f t="shared" si="73"/>
        <v>0</v>
      </c>
      <c r="L657">
        <f t="shared" si="74"/>
        <v>-0.55799282383180893</v>
      </c>
      <c r="M657" t="b">
        <f t="shared" si="75"/>
        <v>0</v>
      </c>
      <c r="N657" s="24">
        <f t="shared" si="76"/>
        <v>291178.01</v>
      </c>
      <c r="O657" t="str">
        <f t="shared" si="77"/>
        <v>ASALARIADO</v>
      </c>
      <c r="P657">
        <f t="shared" si="78"/>
        <v>34</v>
      </c>
      <c r="Q657"/>
    </row>
    <row r="658" spans="1:17" x14ac:dyDescent="0.25">
      <c r="A658">
        <v>657</v>
      </c>
      <c r="B658" t="s">
        <v>9</v>
      </c>
      <c r="C658" s="23">
        <v>1181901</v>
      </c>
      <c r="D658" t="s">
        <v>10</v>
      </c>
      <c r="E658" t="s">
        <v>11</v>
      </c>
      <c r="F658" t="s">
        <v>12</v>
      </c>
      <c r="G658" t="s">
        <v>13</v>
      </c>
      <c r="H658" t="s">
        <v>13</v>
      </c>
      <c r="I658">
        <v>55</v>
      </c>
      <c r="J658">
        <f t="shared" si="72"/>
        <v>0.64656614566548476</v>
      </c>
      <c r="K658" t="b">
        <f t="shared" si="73"/>
        <v>0</v>
      </c>
      <c r="L658">
        <f t="shared" si="74"/>
        <v>0.92408910778807873</v>
      </c>
      <c r="M658" t="b">
        <f t="shared" si="75"/>
        <v>0</v>
      </c>
      <c r="N658" s="24">
        <f t="shared" si="76"/>
        <v>1181901</v>
      </c>
      <c r="O658" t="str">
        <f t="shared" si="77"/>
        <v>ASALARIADO</v>
      </c>
      <c r="P658">
        <f t="shared" si="78"/>
        <v>55</v>
      </c>
      <c r="Q658"/>
    </row>
    <row r="659" spans="1:17" x14ac:dyDescent="0.25">
      <c r="A659">
        <v>658</v>
      </c>
      <c r="B659" t="s">
        <v>9</v>
      </c>
      <c r="C659" s="23">
        <v>494539.06</v>
      </c>
      <c r="D659" t="s">
        <v>10</v>
      </c>
      <c r="E659" t="s">
        <v>16</v>
      </c>
      <c r="F659" t="s">
        <v>12</v>
      </c>
      <c r="G659" t="s">
        <v>12</v>
      </c>
      <c r="H659" t="s">
        <v>13</v>
      </c>
      <c r="I659">
        <v>39</v>
      </c>
      <c r="J659">
        <f t="shared" si="72"/>
        <v>-0.20097995853483663</v>
      </c>
      <c r="K659" t="b">
        <f t="shared" si="73"/>
        <v>0</v>
      </c>
      <c r="L659">
        <f t="shared" si="74"/>
        <v>-0.20511617344612137</v>
      </c>
      <c r="M659" t="b">
        <f t="shared" si="75"/>
        <v>0</v>
      </c>
      <c r="N659" s="24">
        <f t="shared" si="76"/>
        <v>494539.06</v>
      </c>
      <c r="O659" t="str">
        <f t="shared" si="77"/>
        <v>ASALARIADO</v>
      </c>
      <c r="P659">
        <f t="shared" si="78"/>
        <v>39</v>
      </c>
      <c r="Q659"/>
    </row>
    <row r="660" spans="1:17" x14ac:dyDescent="0.25">
      <c r="A660">
        <v>659</v>
      </c>
      <c r="B660" t="s">
        <v>15</v>
      </c>
      <c r="C660" s="23">
        <v>299647</v>
      </c>
      <c r="D660" t="s">
        <v>17</v>
      </c>
      <c r="E660" t="s">
        <v>16</v>
      </c>
      <c r="F660" t="s">
        <v>12</v>
      </c>
      <c r="G660" t="s">
        <v>13</v>
      </c>
      <c r="H660" t="s">
        <v>13</v>
      </c>
      <c r="I660">
        <v>51</v>
      </c>
      <c r="J660">
        <f t="shared" si="72"/>
        <v>-0.44129004348451434</v>
      </c>
      <c r="K660" t="b">
        <f t="shared" si="73"/>
        <v>0</v>
      </c>
      <c r="L660">
        <f t="shared" si="74"/>
        <v>0.64178778747952869</v>
      </c>
      <c r="M660" t="b">
        <f t="shared" si="75"/>
        <v>0</v>
      </c>
      <c r="N660" s="24">
        <f t="shared" si="76"/>
        <v>299647</v>
      </c>
      <c r="O660" t="str">
        <f t="shared" si="77"/>
        <v>ASEGURADO VOLUNTARIO</v>
      </c>
      <c r="P660">
        <f t="shared" si="78"/>
        <v>51</v>
      </c>
      <c r="Q660"/>
    </row>
    <row r="661" spans="1:17" x14ac:dyDescent="0.25">
      <c r="A661">
        <v>660</v>
      </c>
      <c r="B661" t="s">
        <v>9</v>
      </c>
      <c r="C661" s="23">
        <v>386161</v>
      </c>
      <c r="D661" t="s">
        <v>18</v>
      </c>
      <c r="E661" t="s">
        <v>16</v>
      </c>
      <c r="F661" t="s">
        <v>12</v>
      </c>
      <c r="G661" t="s">
        <v>13</v>
      </c>
      <c r="H661" t="s">
        <v>12</v>
      </c>
      <c r="I661">
        <v>49</v>
      </c>
      <c r="J661">
        <f t="shared" si="72"/>
        <v>-0.33461465255613881</v>
      </c>
      <c r="K661" t="b">
        <f t="shared" si="73"/>
        <v>0</v>
      </c>
      <c r="L661">
        <f t="shared" si="74"/>
        <v>0.50063712732525367</v>
      </c>
      <c r="M661" t="b">
        <f t="shared" si="75"/>
        <v>0</v>
      </c>
      <c r="N661" s="24">
        <f t="shared" si="76"/>
        <v>386161</v>
      </c>
      <c r="O661" t="str">
        <f t="shared" si="77"/>
        <v>TRABAJADOR INDEPENDIENTE</v>
      </c>
      <c r="P661">
        <f t="shared" si="78"/>
        <v>49</v>
      </c>
      <c r="Q661"/>
    </row>
    <row r="662" spans="1:17" x14ac:dyDescent="0.25">
      <c r="A662">
        <v>661</v>
      </c>
      <c r="B662" t="s">
        <v>9</v>
      </c>
      <c r="C662" s="23">
        <v>300000</v>
      </c>
      <c r="D662" t="s">
        <v>18</v>
      </c>
      <c r="E662" t="s">
        <v>16</v>
      </c>
      <c r="F662" t="s">
        <v>12</v>
      </c>
      <c r="G662" t="s">
        <v>13</v>
      </c>
      <c r="H662" t="s">
        <v>13</v>
      </c>
      <c r="I662">
        <v>30</v>
      </c>
      <c r="J662">
        <f t="shared" si="72"/>
        <v>-0.44085477967752684</v>
      </c>
      <c r="K662" t="b">
        <f t="shared" si="73"/>
        <v>0</v>
      </c>
      <c r="L662">
        <f t="shared" si="74"/>
        <v>-0.84029414414035897</v>
      </c>
      <c r="M662" t="b">
        <f t="shared" si="75"/>
        <v>0</v>
      </c>
      <c r="N662" s="24">
        <f t="shared" si="76"/>
        <v>300000</v>
      </c>
      <c r="O662" t="str">
        <f t="shared" si="77"/>
        <v>TRABAJADOR INDEPENDIENTE</v>
      </c>
      <c r="P662">
        <f t="shared" si="78"/>
        <v>30</v>
      </c>
      <c r="Q662"/>
    </row>
    <row r="663" spans="1:17" x14ac:dyDescent="0.25">
      <c r="A663">
        <v>662</v>
      </c>
      <c r="B663" t="s">
        <v>9</v>
      </c>
      <c r="C663" s="23">
        <v>2425879.86</v>
      </c>
      <c r="D663" t="s">
        <v>10</v>
      </c>
      <c r="E663" t="s">
        <v>16</v>
      </c>
      <c r="F663" t="s">
        <v>12</v>
      </c>
      <c r="G663" t="s">
        <v>13</v>
      </c>
      <c r="H663" t="s">
        <v>13</v>
      </c>
      <c r="I663">
        <v>31</v>
      </c>
      <c r="J663">
        <f t="shared" si="72"/>
        <v>2.1804442601571843</v>
      </c>
      <c r="K663" t="b">
        <f t="shared" si="73"/>
        <v>1</v>
      </c>
      <c r="L663">
        <f t="shared" si="74"/>
        <v>-0.7697188140632214</v>
      </c>
      <c r="M663" t="b">
        <f t="shared" si="75"/>
        <v>0</v>
      </c>
      <c r="N663" s="24">
        <f t="shared" si="76"/>
        <v>2425879.86</v>
      </c>
      <c r="O663" t="str">
        <f t="shared" si="77"/>
        <v>ASALARIADO</v>
      </c>
      <c r="P663">
        <f t="shared" si="78"/>
        <v>31</v>
      </c>
      <c r="Q663"/>
    </row>
    <row r="664" spans="1:17" x14ac:dyDescent="0.25">
      <c r="A664">
        <v>663</v>
      </c>
      <c r="B664" t="s">
        <v>9</v>
      </c>
      <c r="C664" s="23">
        <v>552616.01</v>
      </c>
      <c r="D664" t="s">
        <v>10</v>
      </c>
      <c r="E664" t="s">
        <v>16</v>
      </c>
      <c r="F664" t="s">
        <v>12</v>
      </c>
      <c r="G664" t="s">
        <v>13</v>
      </c>
      <c r="H664" t="s">
        <v>13</v>
      </c>
      <c r="I664">
        <v>30</v>
      </c>
      <c r="J664">
        <f t="shared" si="72"/>
        <v>-0.129368643080948</v>
      </c>
      <c r="K664" t="b">
        <f t="shared" si="73"/>
        <v>0</v>
      </c>
      <c r="L664">
        <f t="shared" si="74"/>
        <v>-0.84029414414035897</v>
      </c>
      <c r="M664" t="b">
        <f t="shared" si="75"/>
        <v>0</v>
      </c>
      <c r="N664" s="24">
        <f t="shared" si="76"/>
        <v>552616.01</v>
      </c>
      <c r="O664" t="str">
        <f t="shared" si="77"/>
        <v>ASALARIADO</v>
      </c>
      <c r="P664">
        <f t="shared" si="78"/>
        <v>30</v>
      </c>
      <c r="Q664"/>
    </row>
    <row r="665" spans="1:17" x14ac:dyDescent="0.25">
      <c r="A665">
        <v>664</v>
      </c>
      <c r="B665" t="s">
        <v>9</v>
      </c>
      <c r="C665" s="23">
        <v>454965.33</v>
      </c>
      <c r="D665" t="s">
        <v>10</v>
      </c>
      <c r="E665" t="s">
        <v>16</v>
      </c>
      <c r="F665" t="s">
        <v>12</v>
      </c>
      <c r="G665" t="s">
        <v>13</v>
      </c>
      <c r="H665" t="s">
        <v>12</v>
      </c>
      <c r="I665">
        <v>48</v>
      </c>
      <c r="J665">
        <f t="shared" si="72"/>
        <v>-0.24977602759006445</v>
      </c>
      <c r="K665" t="b">
        <f t="shared" si="73"/>
        <v>0</v>
      </c>
      <c r="L665">
        <f t="shared" si="74"/>
        <v>0.43006179724811616</v>
      </c>
      <c r="M665" t="b">
        <f t="shared" si="75"/>
        <v>0</v>
      </c>
      <c r="N665" s="24">
        <f t="shared" si="76"/>
        <v>454965.33</v>
      </c>
      <c r="O665" t="str">
        <f t="shared" si="77"/>
        <v>ASALARIADO</v>
      </c>
      <c r="P665">
        <f t="shared" si="78"/>
        <v>48</v>
      </c>
      <c r="Q665"/>
    </row>
    <row r="666" spans="1:17" x14ac:dyDescent="0.25">
      <c r="A666">
        <v>665</v>
      </c>
      <c r="B666" t="s">
        <v>15</v>
      </c>
      <c r="C666" s="23">
        <v>834260</v>
      </c>
      <c r="D666" t="s">
        <v>10</v>
      </c>
      <c r="E666" t="s">
        <v>11</v>
      </c>
      <c r="F666" t="s">
        <v>12</v>
      </c>
      <c r="G666" t="s">
        <v>13</v>
      </c>
      <c r="H666" t="s">
        <v>12</v>
      </c>
      <c r="I666">
        <v>42</v>
      </c>
      <c r="J666">
        <f t="shared" si="72"/>
        <v>0.21791021046735037</v>
      </c>
      <c r="K666" t="b">
        <f t="shared" si="73"/>
        <v>0</v>
      </c>
      <c r="L666">
        <f t="shared" si="74"/>
        <v>6.6098167852911317E-3</v>
      </c>
      <c r="M666" t="b">
        <f t="shared" si="75"/>
        <v>0</v>
      </c>
      <c r="N666" s="24">
        <f t="shared" si="76"/>
        <v>834260</v>
      </c>
      <c r="O666" t="str">
        <f t="shared" si="77"/>
        <v>ASALARIADO</v>
      </c>
      <c r="P666">
        <f t="shared" si="78"/>
        <v>42</v>
      </c>
      <c r="Q666"/>
    </row>
    <row r="667" spans="1:17" x14ac:dyDescent="0.25">
      <c r="A667">
        <v>666</v>
      </c>
      <c r="B667" t="s">
        <v>9</v>
      </c>
      <c r="C667" s="23">
        <v>329950</v>
      </c>
      <c r="D667" t="s">
        <v>18</v>
      </c>
      <c r="E667" t="s">
        <v>16</v>
      </c>
      <c r="F667" t="s">
        <v>12</v>
      </c>
      <c r="G667" t="s">
        <v>13</v>
      </c>
      <c r="H667" t="s">
        <v>12</v>
      </c>
      <c r="I667">
        <v>41</v>
      </c>
      <c r="J667">
        <f t="shared" si="72"/>
        <v>-0.40392517339062706</v>
      </c>
      <c r="K667" t="b">
        <f t="shared" si="73"/>
        <v>0</v>
      </c>
      <c r="L667">
        <f t="shared" si="74"/>
        <v>-6.3965513291846368E-2</v>
      </c>
      <c r="M667" t="b">
        <f t="shared" si="75"/>
        <v>0</v>
      </c>
      <c r="N667" s="24">
        <f t="shared" si="76"/>
        <v>329950</v>
      </c>
      <c r="O667" t="str">
        <f t="shared" si="77"/>
        <v>TRABAJADOR INDEPENDIENTE</v>
      </c>
      <c r="P667">
        <f t="shared" si="78"/>
        <v>41</v>
      </c>
      <c r="Q667"/>
    </row>
    <row r="668" spans="1:17" x14ac:dyDescent="0.25">
      <c r="A668">
        <v>667</v>
      </c>
      <c r="B668" t="s">
        <v>9</v>
      </c>
      <c r="C668" s="23">
        <v>11.98</v>
      </c>
      <c r="D668" t="s">
        <v>10</v>
      </c>
      <c r="E668" t="s">
        <v>16</v>
      </c>
      <c r="F668" t="s">
        <v>12</v>
      </c>
      <c r="G668" t="s">
        <v>13</v>
      </c>
      <c r="H668" t="s">
        <v>13</v>
      </c>
      <c r="I668">
        <v>25</v>
      </c>
      <c r="J668">
        <f t="shared" si="72"/>
        <v>-0.81075259167707991</v>
      </c>
      <c r="K668" t="b">
        <f t="shared" si="73"/>
        <v>0</v>
      </c>
      <c r="L668">
        <f t="shared" si="74"/>
        <v>-1.1931707945260464</v>
      </c>
      <c r="M668" t="b">
        <f t="shared" si="75"/>
        <v>0</v>
      </c>
      <c r="N668" s="24">
        <f t="shared" si="76"/>
        <v>11.98</v>
      </c>
      <c r="O668" t="str">
        <f t="shared" si="77"/>
        <v>ASALARIADO</v>
      </c>
      <c r="P668">
        <f t="shared" si="78"/>
        <v>25</v>
      </c>
      <c r="Q668"/>
    </row>
    <row r="669" spans="1:17" x14ac:dyDescent="0.25">
      <c r="A669">
        <v>668</v>
      </c>
      <c r="B669" t="s">
        <v>15</v>
      </c>
      <c r="C669" s="23">
        <v>293333.33</v>
      </c>
      <c r="D669" t="s">
        <v>10</v>
      </c>
      <c r="E669" t="s">
        <v>16</v>
      </c>
      <c r="F669" t="s">
        <v>12</v>
      </c>
      <c r="G669" t="s">
        <v>13</v>
      </c>
      <c r="H669" t="s">
        <v>13</v>
      </c>
      <c r="I669">
        <v>24</v>
      </c>
      <c r="J669">
        <f t="shared" si="72"/>
        <v>-0.44907506342860148</v>
      </c>
      <c r="K669" t="b">
        <f t="shared" si="73"/>
        <v>0</v>
      </c>
      <c r="L669">
        <f t="shared" si="74"/>
        <v>-1.263746124603184</v>
      </c>
      <c r="M669" t="b">
        <f t="shared" si="75"/>
        <v>0</v>
      </c>
      <c r="N669" s="24">
        <f t="shared" si="76"/>
        <v>293333.33</v>
      </c>
      <c r="O669" t="str">
        <f t="shared" si="77"/>
        <v>ASALARIADO</v>
      </c>
      <c r="P669">
        <f t="shared" si="78"/>
        <v>24</v>
      </c>
      <c r="Q669"/>
    </row>
    <row r="670" spans="1:17" x14ac:dyDescent="0.25">
      <c r="A670">
        <v>669</v>
      </c>
      <c r="B670" t="s">
        <v>9</v>
      </c>
      <c r="C670" s="23">
        <v>580000</v>
      </c>
      <c r="D670" t="s">
        <v>10</v>
      </c>
      <c r="E670" t="s">
        <v>16</v>
      </c>
      <c r="F670" t="s">
        <v>12</v>
      </c>
      <c r="G670" t="s">
        <v>13</v>
      </c>
      <c r="H670" t="s">
        <v>13</v>
      </c>
      <c r="I670">
        <v>36</v>
      </c>
      <c r="J670">
        <f t="shared" si="72"/>
        <v>-9.5603034758263539E-2</v>
      </c>
      <c r="K670" t="b">
        <f t="shared" si="73"/>
        <v>0</v>
      </c>
      <c r="L670">
        <f t="shared" si="74"/>
        <v>-0.41684216367753391</v>
      </c>
      <c r="M670" t="b">
        <f t="shared" si="75"/>
        <v>0</v>
      </c>
      <c r="N670" s="24">
        <f t="shared" si="76"/>
        <v>580000</v>
      </c>
      <c r="O670" t="str">
        <f t="shared" si="77"/>
        <v>ASALARIADO</v>
      </c>
      <c r="P670">
        <f t="shared" si="78"/>
        <v>36</v>
      </c>
      <c r="Q670"/>
    </row>
    <row r="671" spans="1:17" x14ac:dyDescent="0.25">
      <c r="A671">
        <v>670</v>
      </c>
      <c r="B671" t="s">
        <v>15</v>
      </c>
      <c r="C671" s="23">
        <v>817600</v>
      </c>
      <c r="D671" t="s">
        <v>10</v>
      </c>
      <c r="E671" t="s">
        <v>16</v>
      </c>
      <c r="F671" t="s">
        <v>12</v>
      </c>
      <c r="G671" t="s">
        <v>13</v>
      </c>
      <c r="H671" t="s">
        <v>13</v>
      </c>
      <c r="I671">
        <v>38</v>
      </c>
      <c r="J671">
        <f t="shared" si="72"/>
        <v>0.19736773164465418</v>
      </c>
      <c r="K671" t="b">
        <f t="shared" si="73"/>
        <v>0</v>
      </c>
      <c r="L671">
        <f t="shared" si="74"/>
        <v>-0.27569150352325889</v>
      </c>
      <c r="M671" t="b">
        <f t="shared" si="75"/>
        <v>0</v>
      </c>
      <c r="N671" s="24">
        <f t="shared" si="76"/>
        <v>817600</v>
      </c>
      <c r="O671" t="str">
        <f t="shared" si="77"/>
        <v>ASALARIADO</v>
      </c>
      <c r="P671">
        <f t="shared" si="78"/>
        <v>38</v>
      </c>
      <c r="Q671"/>
    </row>
    <row r="672" spans="1:17" x14ac:dyDescent="0.25">
      <c r="A672">
        <v>671</v>
      </c>
      <c r="B672" t="s">
        <v>15</v>
      </c>
      <c r="C672" s="23">
        <v>380590.81</v>
      </c>
      <c r="D672" t="s">
        <v>10</v>
      </c>
      <c r="E672" t="s">
        <v>16</v>
      </c>
      <c r="F672" t="s">
        <v>12</v>
      </c>
      <c r="G672" t="s">
        <v>13</v>
      </c>
      <c r="H672" t="s">
        <v>13</v>
      </c>
      <c r="I672">
        <v>33</v>
      </c>
      <c r="J672">
        <f t="shared" si="72"/>
        <v>-0.34148293047410966</v>
      </c>
      <c r="K672" t="b">
        <f t="shared" si="73"/>
        <v>0</v>
      </c>
      <c r="L672">
        <f t="shared" si="74"/>
        <v>-0.62856815390894638</v>
      </c>
      <c r="M672" t="b">
        <f t="shared" si="75"/>
        <v>0</v>
      </c>
      <c r="N672" s="24">
        <f t="shared" si="76"/>
        <v>380590.81</v>
      </c>
      <c r="O672" t="str">
        <f t="shared" si="77"/>
        <v>ASALARIADO</v>
      </c>
      <c r="P672">
        <f t="shared" si="78"/>
        <v>33</v>
      </c>
      <c r="Q672"/>
    </row>
    <row r="673" spans="1:17" x14ac:dyDescent="0.25">
      <c r="A673">
        <v>672</v>
      </c>
      <c r="B673" t="s">
        <v>15</v>
      </c>
      <c r="C673" s="23">
        <v>278868</v>
      </c>
      <c r="D673" t="s">
        <v>10</v>
      </c>
      <c r="E673" t="s">
        <v>16</v>
      </c>
      <c r="F673" t="s">
        <v>12</v>
      </c>
      <c r="G673" t="s">
        <v>13</v>
      </c>
      <c r="H673" t="s">
        <v>13</v>
      </c>
      <c r="I673">
        <v>22</v>
      </c>
      <c r="J673">
        <f t="shared" si="72"/>
        <v>-0.46691142208336212</v>
      </c>
      <c r="K673" t="b">
        <f t="shared" si="73"/>
        <v>0</v>
      </c>
      <c r="L673">
        <f t="shared" si="74"/>
        <v>-1.4048967847574589</v>
      </c>
      <c r="M673" t="b">
        <f t="shared" si="75"/>
        <v>0</v>
      </c>
      <c r="N673" s="24">
        <f t="shared" si="76"/>
        <v>278868</v>
      </c>
      <c r="O673" t="str">
        <f t="shared" si="77"/>
        <v>ASALARIADO</v>
      </c>
      <c r="P673">
        <f t="shared" si="78"/>
        <v>22</v>
      </c>
      <c r="Q673"/>
    </row>
    <row r="674" spans="1:17" x14ac:dyDescent="0.25">
      <c r="A674">
        <v>673</v>
      </c>
      <c r="B674" t="s">
        <v>9</v>
      </c>
      <c r="C674" s="23">
        <v>600538.5</v>
      </c>
      <c r="D674" t="s">
        <v>10</v>
      </c>
      <c r="E674" t="s">
        <v>16</v>
      </c>
      <c r="F674" t="s">
        <v>12</v>
      </c>
      <c r="G674" t="s">
        <v>13</v>
      </c>
      <c r="H674" t="s">
        <v>13</v>
      </c>
      <c r="I674">
        <v>27</v>
      </c>
      <c r="J674">
        <f t="shared" si="72"/>
        <v>-7.0278202747462507E-2</v>
      </c>
      <c r="K674" t="b">
        <f t="shared" si="73"/>
        <v>0</v>
      </c>
      <c r="L674">
        <f t="shared" si="74"/>
        <v>-1.0520201343717714</v>
      </c>
      <c r="M674" t="b">
        <f t="shared" si="75"/>
        <v>0</v>
      </c>
      <c r="N674" s="24">
        <f t="shared" si="76"/>
        <v>600538.5</v>
      </c>
      <c r="O674" t="str">
        <f t="shared" si="77"/>
        <v>ASALARIADO</v>
      </c>
      <c r="P674">
        <f t="shared" si="78"/>
        <v>27</v>
      </c>
      <c r="Q674"/>
    </row>
    <row r="675" spans="1:17" x14ac:dyDescent="0.25">
      <c r="A675">
        <v>674</v>
      </c>
      <c r="B675" t="s">
        <v>9</v>
      </c>
      <c r="C675" s="23">
        <v>4764816.1399999997</v>
      </c>
      <c r="D675" t="s">
        <v>10</v>
      </c>
      <c r="E675" t="s">
        <v>16</v>
      </c>
      <c r="F675" t="s">
        <v>12</v>
      </c>
      <c r="G675" t="s">
        <v>12</v>
      </c>
      <c r="H675" t="s">
        <v>13</v>
      </c>
      <c r="I675">
        <v>53</v>
      </c>
      <c r="J675">
        <f t="shared" si="72"/>
        <v>5.0644508027463653</v>
      </c>
      <c r="K675" t="b">
        <f t="shared" si="73"/>
        <v>1</v>
      </c>
      <c r="L675">
        <f t="shared" si="74"/>
        <v>0.78293844763380371</v>
      </c>
      <c r="M675" t="b">
        <f t="shared" si="75"/>
        <v>0</v>
      </c>
      <c r="N675" s="24">
        <f t="shared" si="76"/>
        <v>4764816.1399999997</v>
      </c>
      <c r="O675" t="str">
        <f t="shared" si="77"/>
        <v>ASALARIADO</v>
      </c>
      <c r="P675">
        <f t="shared" si="78"/>
        <v>53</v>
      </c>
      <c r="Q675"/>
    </row>
    <row r="676" spans="1:17" x14ac:dyDescent="0.25">
      <c r="A676">
        <v>675</v>
      </c>
      <c r="B676" t="s">
        <v>9</v>
      </c>
      <c r="C676" s="23">
        <v>278035</v>
      </c>
      <c r="D676" t="s">
        <v>17</v>
      </c>
      <c r="E676" t="s">
        <v>16</v>
      </c>
      <c r="F676" t="s">
        <v>12</v>
      </c>
      <c r="G676" t="s">
        <v>13</v>
      </c>
      <c r="H676" t="s">
        <v>12</v>
      </c>
      <c r="I676">
        <v>54</v>
      </c>
      <c r="J676">
        <f t="shared" si="72"/>
        <v>-0.46793854602449692</v>
      </c>
      <c r="K676" t="b">
        <f t="shared" si="73"/>
        <v>0</v>
      </c>
      <c r="L676">
        <f t="shared" si="74"/>
        <v>0.85351377771094117</v>
      </c>
      <c r="M676" t="b">
        <f t="shared" si="75"/>
        <v>0</v>
      </c>
      <c r="N676" s="24">
        <f t="shared" si="76"/>
        <v>278035</v>
      </c>
      <c r="O676" t="str">
        <f t="shared" si="77"/>
        <v>ASEGURADO VOLUNTARIO</v>
      </c>
      <c r="P676">
        <f t="shared" si="78"/>
        <v>54</v>
      </c>
      <c r="Q676"/>
    </row>
    <row r="677" spans="1:17" x14ac:dyDescent="0.25">
      <c r="A677">
        <v>676</v>
      </c>
      <c r="B677" t="s">
        <v>15</v>
      </c>
      <c r="C677" s="23">
        <v>5215081</v>
      </c>
      <c r="D677" t="s">
        <v>10</v>
      </c>
      <c r="E677" t="s">
        <v>11</v>
      </c>
      <c r="F677" t="s">
        <v>12</v>
      </c>
      <c r="G677" t="s">
        <v>13</v>
      </c>
      <c r="H677" t="s">
        <v>13</v>
      </c>
      <c r="I677">
        <v>65</v>
      </c>
      <c r="J677">
        <f t="shared" si="72"/>
        <v>5.6196462619993222</v>
      </c>
      <c r="K677" t="b">
        <f t="shared" si="73"/>
        <v>1</v>
      </c>
      <c r="L677">
        <f t="shared" si="74"/>
        <v>1.6298424085594538</v>
      </c>
      <c r="M677" t="b">
        <f t="shared" si="75"/>
        <v>0</v>
      </c>
      <c r="N677" s="24">
        <f t="shared" si="76"/>
        <v>5215081</v>
      </c>
      <c r="O677" t="str">
        <f t="shared" si="77"/>
        <v>ASALARIADO</v>
      </c>
      <c r="P677">
        <f t="shared" si="78"/>
        <v>65</v>
      </c>
      <c r="Q677"/>
    </row>
    <row r="678" spans="1:17" x14ac:dyDescent="0.25">
      <c r="A678">
        <v>677</v>
      </c>
      <c r="B678" t="s">
        <v>9</v>
      </c>
      <c r="C678" s="23">
        <v>319600</v>
      </c>
      <c r="D678" t="s">
        <v>10</v>
      </c>
      <c r="E678" t="s">
        <v>16</v>
      </c>
      <c r="F678" t="s">
        <v>12</v>
      </c>
      <c r="G678" t="s">
        <v>13</v>
      </c>
      <c r="H678" t="s">
        <v>13</v>
      </c>
      <c r="I678">
        <v>61</v>
      </c>
      <c r="J678">
        <f t="shared" si="72"/>
        <v>-0.41668715753317842</v>
      </c>
      <c r="K678" t="b">
        <f t="shared" si="73"/>
        <v>0</v>
      </c>
      <c r="L678">
        <f t="shared" si="74"/>
        <v>1.3475410882509038</v>
      </c>
      <c r="M678" t="b">
        <f t="shared" si="75"/>
        <v>0</v>
      </c>
      <c r="N678" s="24">
        <f t="shared" si="76"/>
        <v>319600</v>
      </c>
      <c r="O678" t="str">
        <f t="shared" si="77"/>
        <v>ASALARIADO</v>
      </c>
      <c r="P678">
        <f t="shared" si="78"/>
        <v>61</v>
      </c>
      <c r="Q678"/>
    </row>
    <row r="679" spans="1:17" x14ac:dyDescent="0.25">
      <c r="A679">
        <v>678</v>
      </c>
      <c r="B679" t="s">
        <v>15</v>
      </c>
      <c r="C679" s="23">
        <v>152460</v>
      </c>
      <c r="D679" t="s">
        <v>10</v>
      </c>
      <c r="E679" t="s">
        <v>16</v>
      </c>
      <c r="F679" t="s">
        <v>12</v>
      </c>
      <c r="G679" t="s">
        <v>13</v>
      </c>
      <c r="H679" t="s">
        <v>13</v>
      </c>
      <c r="I679">
        <v>65</v>
      </c>
      <c r="J679">
        <f t="shared" si="72"/>
        <v>-0.6227777884110558</v>
      </c>
      <c r="K679" t="b">
        <f t="shared" si="73"/>
        <v>0</v>
      </c>
      <c r="L679">
        <f t="shared" si="74"/>
        <v>1.6298424085594538</v>
      </c>
      <c r="M679" t="b">
        <f t="shared" si="75"/>
        <v>0</v>
      </c>
      <c r="N679" s="24">
        <f t="shared" si="76"/>
        <v>152460</v>
      </c>
      <c r="O679" t="str">
        <f t="shared" si="77"/>
        <v>ASALARIADO</v>
      </c>
      <c r="P679">
        <f t="shared" si="78"/>
        <v>65</v>
      </c>
      <c r="Q679"/>
    </row>
    <row r="680" spans="1:17" x14ac:dyDescent="0.25">
      <c r="A680">
        <v>679</v>
      </c>
      <c r="B680" t="s">
        <v>9</v>
      </c>
      <c r="C680" s="23">
        <v>608941</v>
      </c>
      <c r="D680" t="s">
        <v>18</v>
      </c>
      <c r="E680" t="s">
        <v>16</v>
      </c>
      <c r="F680" t="s">
        <v>12</v>
      </c>
      <c r="G680" t="s">
        <v>13</v>
      </c>
      <c r="H680" t="s">
        <v>12</v>
      </c>
      <c r="I680">
        <v>45</v>
      </c>
      <c r="J680">
        <f t="shared" si="72"/>
        <v>-5.991756779501925E-2</v>
      </c>
      <c r="K680" t="b">
        <f t="shared" si="73"/>
        <v>0</v>
      </c>
      <c r="L680">
        <f t="shared" si="74"/>
        <v>0.21833580701670366</v>
      </c>
      <c r="M680" t="b">
        <f t="shared" si="75"/>
        <v>0</v>
      </c>
      <c r="N680" s="24">
        <f t="shared" si="76"/>
        <v>608941</v>
      </c>
      <c r="O680" t="str">
        <f t="shared" si="77"/>
        <v>TRABAJADOR INDEPENDIENTE</v>
      </c>
      <c r="P680">
        <f t="shared" si="78"/>
        <v>45</v>
      </c>
      <c r="Q680"/>
    </row>
    <row r="681" spans="1:17" x14ac:dyDescent="0.25">
      <c r="A681">
        <v>680</v>
      </c>
      <c r="B681" t="s">
        <v>15</v>
      </c>
      <c r="C681" s="23">
        <v>454962.33</v>
      </c>
      <c r="D681" t="s">
        <v>10</v>
      </c>
      <c r="E681" t="s">
        <v>16</v>
      </c>
      <c r="F681" t="s">
        <v>12</v>
      </c>
      <c r="G681" t="s">
        <v>13</v>
      </c>
      <c r="H681" t="s">
        <v>13</v>
      </c>
      <c r="I681">
        <v>44</v>
      </c>
      <c r="J681">
        <f t="shared" si="72"/>
        <v>-0.24977972671590287</v>
      </c>
      <c r="K681" t="b">
        <f t="shared" si="73"/>
        <v>0</v>
      </c>
      <c r="L681">
        <f t="shared" si="74"/>
        <v>0.14776047693956615</v>
      </c>
      <c r="M681" t="b">
        <f t="shared" si="75"/>
        <v>0</v>
      </c>
      <c r="N681" s="24">
        <f t="shared" si="76"/>
        <v>454962.33</v>
      </c>
      <c r="O681" t="str">
        <f t="shared" si="77"/>
        <v>ASALARIADO</v>
      </c>
      <c r="P681">
        <f t="shared" si="78"/>
        <v>44</v>
      </c>
      <c r="Q681"/>
    </row>
    <row r="682" spans="1:17" x14ac:dyDescent="0.25">
      <c r="A682">
        <v>681</v>
      </c>
      <c r="B682" t="s">
        <v>9</v>
      </c>
      <c r="C682" s="23">
        <v>458557</v>
      </c>
      <c r="D682" t="s">
        <v>18</v>
      </c>
      <c r="E682" t="s">
        <v>16</v>
      </c>
      <c r="F682" t="s">
        <v>12</v>
      </c>
      <c r="G682" t="s">
        <v>13</v>
      </c>
      <c r="H682" t="s">
        <v>13</v>
      </c>
      <c r="I682">
        <v>54</v>
      </c>
      <c r="J682">
        <f t="shared" si="72"/>
        <v>-0.24534734782337103</v>
      </c>
      <c r="K682" t="b">
        <f t="shared" si="73"/>
        <v>0</v>
      </c>
      <c r="L682">
        <f t="shared" si="74"/>
        <v>0.85351377771094117</v>
      </c>
      <c r="M682" t="b">
        <f t="shared" si="75"/>
        <v>0</v>
      </c>
      <c r="N682" s="24">
        <f t="shared" si="76"/>
        <v>458557</v>
      </c>
      <c r="O682" t="str">
        <f t="shared" si="77"/>
        <v>TRABAJADOR INDEPENDIENTE</v>
      </c>
      <c r="P682">
        <f t="shared" si="78"/>
        <v>54</v>
      </c>
      <c r="Q682"/>
    </row>
    <row r="683" spans="1:17" x14ac:dyDescent="0.25">
      <c r="A683">
        <v>682</v>
      </c>
      <c r="B683" t="s">
        <v>15</v>
      </c>
      <c r="C683" s="23">
        <v>791538.55</v>
      </c>
      <c r="D683" t="s">
        <v>10</v>
      </c>
      <c r="E683" t="s">
        <v>11</v>
      </c>
      <c r="F683" t="s">
        <v>12</v>
      </c>
      <c r="G683" t="s">
        <v>13</v>
      </c>
      <c r="H683" t="s">
        <v>13</v>
      </c>
      <c r="I683">
        <v>40</v>
      </c>
      <c r="J683">
        <f t="shared" si="72"/>
        <v>0.16523287061741807</v>
      </c>
      <c r="K683" t="b">
        <f t="shared" si="73"/>
        <v>0</v>
      </c>
      <c r="L683">
        <f t="shared" si="74"/>
        <v>-0.13454084336898386</v>
      </c>
      <c r="M683" t="b">
        <f t="shared" si="75"/>
        <v>0</v>
      </c>
      <c r="N683" s="24">
        <f t="shared" si="76"/>
        <v>791538.55</v>
      </c>
      <c r="O683" t="str">
        <f t="shared" si="77"/>
        <v>ASALARIADO</v>
      </c>
      <c r="P683">
        <f t="shared" si="78"/>
        <v>40</v>
      </c>
      <c r="Q683"/>
    </row>
    <row r="684" spans="1:17" x14ac:dyDescent="0.25">
      <c r="A684">
        <v>683</v>
      </c>
      <c r="B684" t="s">
        <v>9</v>
      </c>
      <c r="C684" s="23">
        <v>240000</v>
      </c>
      <c r="D684" t="s">
        <v>10</v>
      </c>
      <c r="E684" t="s">
        <v>16</v>
      </c>
      <c r="F684" t="s">
        <v>12</v>
      </c>
      <c r="G684" t="s">
        <v>13</v>
      </c>
      <c r="H684" t="s">
        <v>13</v>
      </c>
      <c r="I684">
        <v>18</v>
      </c>
      <c r="J684">
        <f t="shared" si="72"/>
        <v>-0.51483729644594045</v>
      </c>
      <c r="K684" t="b">
        <f t="shared" si="73"/>
        <v>0</v>
      </c>
      <c r="L684">
        <f t="shared" si="74"/>
        <v>-1.687198105066009</v>
      </c>
      <c r="M684" t="b">
        <f t="shared" si="75"/>
        <v>0</v>
      </c>
      <c r="N684" s="24">
        <f t="shared" si="76"/>
        <v>240000</v>
      </c>
      <c r="O684" t="str">
        <f t="shared" si="77"/>
        <v>ASALARIADO</v>
      </c>
      <c r="P684">
        <f t="shared" si="78"/>
        <v>18</v>
      </c>
      <c r="Q684"/>
    </row>
    <row r="685" spans="1:17" x14ac:dyDescent="0.25">
      <c r="A685">
        <v>684</v>
      </c>
      <c r="B685" t="s">
        <v>9</v>
      </c>
      <c r="C685" s="23">
        <v>278030</v>
      </c>
      <c r="D685" t="s">
        <v>19</v>
      </c>
      <c r="E685" t="s">
        <v>16</v>
      </c>
      <c r="F685" t="s">
        <v>12</v>
      </c>
      <c r="G685" t="s">
        <v>13</v>
      </c>
      <c r="H685" t="s">
        <v>13</v>
      </c>
      <c r="I685">
        <v>52</v>
      </c>
      <c r="J685">
        <f t="shared" si="72"/>
        <v>-0.46794471123422759</v>
      </c>
      <c r="K685" t="b">
        <f t="shared" si="73"/>
        <v>0</v>
      </c>
      <c r="L685">
        <f t="shared" si="74"/>
        <v>0.71236311755666615</v>
      </c>
      <c r="M685" t="b">
        <f t="shared" si="75"/>
        <v>0</v>
      </c>
      <c r="N685" s="24">
        <f t="shared" si="76"/>
        <v>278030</v>
      </c>
      <c r="O685" t="str">
        <f t="shared" si="77"/>
        <v>CONVENIOS ESPECIALES DE TRABAJADORES INDEPENDIENTES</v>
      </c>
      <c r="P685">
        <f t="shared" si="78"/>
        <v>52</v>
      </c>
      <c r="Q685"/>
    </row>
    <row r="686" spans="1:17" x14ac:dyDescent="0.25">
      <c r="A686">
        <v>685</v>
      </c>
      <c r="B686" t="s">
        <v>15</v>
      </c>
      <c r="C686" s="23">
        <v>2115710.04</v>
      </c>
      <c r="D686" t="s">
        <v>10</v>
      </c>
      <c r="E686" t="s">
        <v>11</v>
      </c>
      <c r="F686" t="s">
        <v>12</v>
      </c>
      <c r="G686" t="s">
        <v>13</v>
      </c>
      <c r="H686" t="s">
        <v>13</v>
      </c>
      <c r="I686">
        <v>46</v>
      </c>
      <c r="J686">
        <f t="shared" si="72"/>
        <v>1.7979918616704211</v>
      </c>
      <c r="K686" t="b">
        <f t="shared" si="73"/>
        <v>0</v>
      </c>
      <c r="L686">
        <f t="shared" si="74"/>
        <v>0.28891113709384114</v>
      </c>
      <c r="M686" t="b">
        <f t="shared" si="75"/>
        <v>0</v>
      </c>
      <c r="N686" s="24">
        <f t="shared" si="76"/>
        <v>2115710.04</v>
      </c>
      <c r="O686" t="str">
        <f t="shared" si="77"/>
        <v>ASALARIADO</v>
      </c>
      <c r="P686">
        <f t="shared" si="78"/>
        <v>46</v>
      </c>
      <c r="Q686"/>
    </row>
    <row r="687" spans="1:17" x14ac:dyDescent="0.25">
      <c r="A687">
        <v>686</v>
      </c>
      <c r="B687" t="s">
        <v>15</v>
      </c>
      <c r="C687" s="23">
        <v>450000</v>
      </c>
      <c r="D687" t="s">
        <v>10</v>
      </c>
      <c r="E687" t="s">
        <v>16</v>
      </c>
      <c r="F687" t="s">
        <v>12</v>
      </c>
      <c r="G687" t="s">
        <v>13</v>
      </c>
      <c r="H687" t="s">
        <v>13</v>
      </c>
      <c r="I687">
        <v>21</v>
      </c>
      <c r="J687">
        <f t="shared" si="72"/>
        <v>-0.25589848775649293</v>
      </c>
      <c r="K687" t="b">
        <f t="shared" si="73"/>
        <v>0</v>
      </c>
      <c r="L687">
        <f t="shared" si="74"/>
        <v>-1.4754721148345964</v>
      </c>
      <c r="M687" t="b">
        <f t="shared" si="75"/>
        <v>0</v>
      </c>
      <c r="N687" s="24">
        <f t="shared" si="76"/>
        <v>450000</v>
      </c>
      <c r="O687" t="str">
        <f t="shared" si="77"/>
        <v>ASALARIADO</v>
      </c>
      <c r="P687">
        <f t="shared" si="78"/>
        <v>21</v>
      </c>
      <c r="Q687"/>
    </row>
    <row r="688" spans="1:17" x14ac:dyDescent="0.25">
      <c r="A688">
        <v>687</v>
      </c>
      <c r="B688" t="s">
        <v>9</v>
      </c>
      <c r="C688" s="23">
        <v>594527</v>
      </c>
      <c r="D688" t="s">
        <v>18</v>
      </c>
      <c r="E688" t="s">
        <v>16</v>
      </c>
      <c r="F688" t="s">
        <v>12</v>
      </c>
      <c r="G688" t="s">
        <v>13</v>
      </c>
      <c r="H688" t="s">
        <v>12</v>
      </c>
      <c r="I688">
        <v>53</v>
      </c>
      <c r="J688">
        <f t="shared" si="72"/>
        <v>-7.7690634406684472E-2</v>
      </c>
      <c r="K688" t="b">
        <f t="shared" si="73"/>
        <v>0</v>
      </c>
      <c r="L688">
        <f t="shared" si="74"/>
        <v>0.78293844763380371</v>
      </c>
      <c r="M688" t="b">
        <f t="shared" si="75"/>
        <v>0</v>
      </c>
      <c r="N688" s="24">
        <f t="shared" si="76"/>
        <v>594527</v>
      </c>
      <c r="O688" t="str">
        <f t="shared" si="77"/>
        <v>TRABAJADOR INDEPENDIENTE</v>
      </c>
      <c r="P688">
        <f t="shared" si="78"/>
        <v>53</v>
      </c>
      <c r="Q688"/>
    </row>
    <row r="689" spans="1:17" x14ac:dyDescent="0.25">
      <c r="A689">
        <v>688</v>
      </c>
      <c r="B689" t="s">
        <v>9</v>
      </c>
      <c r="C689" s="23">
        <v>311895</v>
      </c>
      <c r="D689" t="s">
        <v>18</v>
      </c>
      <c r="E689" t="s">
        <v>16</v>
      </c>
      <c r="F689" t="s">
        <v>12</v>
      </c>
      <c r="G689" t="s">
        <v>13</v>
      </c>
      <c r="H689" t="s">
        <v>12</v>
      </c>
      <c r="I689">
        <v>37</v>
      </c>
      <c r="J689">
        <f t="shared" si="72"/>
        <v>-0.42618774572818885</v>
      </c>
      <c r="K689" t="b">
        <f t="shared" si="73"/>
        <v>0</v>
      </c>
      <c r="L689">
        <f t="shared" si="74"/>
        <v>-0.3462668336003964</v>
      </c>
      <c r="M689" t="b">
        <f t="shared" si="75"/>
        <v>0</v>
      </c>
      <c r="N689" s="24">
        <f t="shared" si="76"/>
        <v>311895</v>
      </c>
      <c r="O689" t="str">
        <f t="shared" si="77"/>
        <v>TRABAJADOR INDEPENDIENTE</v>
      </c>
      <c r="P689">
        <f t="shared" si="78"/>
        <v>37</v>
      </c>
      <c r="Q689"/>
    </row>
    <row r="690" spans="1:17" x14ac:dyDescent="0.25">
      <c r="A690">
        <v>689</v>
      </c>
      <c r="B690" t="s">
        <v>15</v>
      </c>
      <c r="C690" s="23">
        <v>360000</v>
      </c>
      <c r="D690" t="s">
        <v>10</v>
      </c>
      <c r="E690" t="s">
        <v>16</v>
      </c>
      <c r="F690" t="s">
        <v>12</v>
      </c>
      <c r="G690" t="s">
        <v>13</v>
      </c>
      <c r="H690" t="s">
        <v>13</v>
      </c>
      <c r="I690">
        <v>52</v>
      </c>
      <c r="J690">
        <f t="shared" si="72"/>
        <v>-0.36687226290911329</v>
      </c>
      <c r="K690" t="b">
        <f t="shared" si="73"/>
        <v>0</v>
      </c>
      <c r="L690">
        <f t="shared" si="74"/>
        <v>0.71236311755666615</v>
      </c>
      <c r="M690" t="b">
        <f t="shared" si="75"/>
        <v>0</v>
      </c>
      <c r="N690" s="24">
        <f t="shared" si="76"/>
        <v>360000</v>
      </c>
      <c r="O690" t="str">
        <f t="shared" si="77"/>
        <v>ASALARIADO</v>
      </c>
      <c r="P690">
        <f t="shared" si="78"/>
        <v>52</v>
      </c>
      <c r="Q690"/>
    </row>
    <row r="691" spans="1:17" x14ac:dyDescent="0.25">
      <c r="A691">
        <v>690</v>
      </c>
      <c r="B691" t="s">
        <v>15</v>
      </c>
      <c r="C691" s="23">
        <v>369131</v>
      </c>
      <c r="D691" t="s">
        <v>18</v>
      </c>
      <c r="E691" t="s">
        <v>16</v>
      </c>
      <c r="F691" t="s">
        <v>12</v>
      </c>
      <c r="G691" t="s">
        <v>13</v>
      </c>
      <c r="H691" t="s">
        <v>13</v>
      </c>
      <c r="I691">
        <v>47</v>
      </c>
      <c r="J691">
        <f t="shared" si="72"/>
        <v>-0.35561335689890688</v>
      </c>
      <c r="K691" t="b">
        <f t="shared" si="73"/>
        <v>0</v>
      </c>
      <c r="L691">
        <f t="shared" si="74"/>
        <v>0.35948646717097865</v>
      </c>
      <c r="M691" t="b">
        <f t="shared" si="75"/>
        <v>0</v>
      </c>
      <c r="N691" s="24">
        <f t="shared" si="76"/>
        <v>369131</v>
      </c>
      <c r="O691" t="str">
        <f t="shared" si="77"/>
        <v>TRABAJADOR INDEPENDIENTE</v>
      </c>
      <c r="P691">
        <f t="shared" si="78"/>
        <v>47</v>
      </c>
      <c r="Q691"/>
    </row>
    <row r="692" spans="1:17" x14ac:dyDescent="0.25">
      <c r="A692">
        <v>691</v>
      </c>
      <c r="B692" t="s">
        <v>15</v>
      </c>
      <c r="C692" s="23">
        <v>1041736</v>
      </c>
      <c r="D692" t="s">
        <v>10</v>
      </c>
      <c r="E692" t="s">
        <v>16</v>
      </c>
      <c r="F692" t="s">
        <v>12</v>
      </c>
      <c r="G692" t="s">
        <v>13</v>
      </c>
      <c r="H692" t="s">
        <v>13</v>
      </c>
      <c r="I692">
        <v>24</v>
      </c>
      <c r="J692">
        <f t="shared" si="72"/>
        <v>0.47373682128473993</v>
      </c>
      <c r="K692" t="b">
        <f t="shared" si="73"/>
        <v>0</v>
      </c>
      <c r="L692">
        <f t="shared" si="74"/>
        <v>-1.263746124603184</v>
      </c>
      <c r="M692" t="b">
        <f t="shared" si="75"/>
        <v>0</v>
      </c>
      <c r="N692" s="24">
        <f t="shared" si="76"/>
        <v>1041736</v>
      </c>
      <c r="O692" t="str">
        <f t="shared" si="77"/>
        <v>ASALARIADO</v>
      </c>
      <c r="P692">
        <f t="shared" si="78"/>
        <v>24</v>
      </c>
      <c r="Q692"/>
    </row>
    <row r="693" spans="1:17" x14ac:dyDescent="0.25">
      <c r="A693">
        <v>692</v>
      </c>
      <c r="B693" t="s">
        <v>9</v>
      </c>
      <c r="C693" s="23">
        <v>311895</v>
      </c>
      <c r="D693" t="s">
        <v>18</v>
      </c>
      <c r="E693" t="s">
        <v>16</v>
      </c>
      <c r="F693" t="s">
        <v>12</v>
      </c>
      <c r="G693" t="s">
        <v>13</v>
      </c>
      <c r="H693" t="s">
        <v>13</v>
      </c>
      <c r="I693">
        <v>40</v>
      </c>
      <c r="J693">
        <f t="shared" si="72"/>
        <v>-0.42618774572818885</v>
      </c>
      <c r="K693" t="b">
        <f t="shared" si="73"/>
        <v>0</v>
      </c>
      <c r="L693">
        <f t="shared" si="74"/>
        <v>-0.13454084336898386</v>
      </c>
      <c r="M693" t="b">
        <f t="shared" si="75"/>
        <v>0</v>
      </c>
      <c r="N693" s="24">
        <f t="shared" si="76"/>
        <v>311895</v>
      </c>
      <c r="O693" t="str">
        <f t="shared" si="77"/>
        <v>TRABAJADOR INDEPENDIENTE</v>
      </c>
      <c r="P693">
        <f t="shared" si="78"/>
        <v>40</v>
      </c>
      <c r="Q693"/>
    </row>
    <row r="694" spans="1:17" x14ac:dyDescent="0.25">
      <c r="A694">
        <v>693</v>
      </c>
      <c r="B694" t="s">
        <v>9</v>
      </c>
      <c r="C694" s="23">
        <v>1256604.3</v>
      </c>
      <c r="D694" t="s">
        <v>10</v>
      </c>
      <c r="E694" t="s">
        <v>11</v>
      </c>
      <c r="F694" t="s">
        <v>12</v>
      </c>
      <c r="G694" t="s">
        <v>13</v>
      </c>
      <c r="H694" t="s">
        <v>13</v>
      </c>
      <c r="I694">
        <v>36</v>
      </c>
      <c r="J694">
        <f t="shared" si="72"/>
        <v>0.73867844808058192</v>
      </c>
      <c r="K694" t="b">
        <f t="shared" si="73"/>
        <v>0</v>
      </c>
      <c r="L694">
        <f t="shared" si="74"/>
        <v>-0.41684216367753391</v>
      </c>
      <c r="M694" t="b">
        <f t="shared" si="75"/>
        <v>0</v>
      </c>
      <c r="N694" s="24">
        <f t="shared" si="76"/>
        <v>1256604.3</v>
      </c>
      <c r="O694" t="str">
        <f t="shared" si="77"/>
        <v>ASALARIADO</v>
      </c>
      <c r="P694">
        <f t="shared" si="78"/>
        <v>36</v>
      </c>
      <c r="Q694"/>
    </row>
    <row r="695" spans="1:17" x14ac:dyDescent="0.25">
      <c r="A695">
        <v>694</v>
      </c>
      <c r="B695" t="s">
        <v>9</v>
      </c>
      <c r="C695" s="23">
        <v>292181.09999999998</v>
      </c>
      <c r="D695" t="s">
        <v>10</v>
      </c>
      <c r="E695" t="s">
        <v>16</v>
      </c>
      <c r="F695" t="s">
        <v>12</v>
      </c>
      <c r="G695" t="s">
        <v>13</v>
      </c>
      <c r="H695" t="s">
        <v>13</v>
      </c>
      <c r="I695">
        <v>42</v>
      </c>
      <c r="J695">
        <f t="shared" si="72"/>
        <v>-0.45049581135020272</v>
      </c>
      <c r="K695" t="b">
        <f t="shared" si="73"/>
        <v>0</v>
      </c>
      <c r="L695">
        <f t="shared" si="74"/>
        <v>6.6098167852911317E-3</v>
      </c>
      <c r="M695" t="b">
        <f t="shared" si="75"/>
        <v>0</v>
      </c>
      <c r="N695" s="24">
        <f t="shared" si="76"/>
        <v>292181.09999999998</v>
      </c>
      <c r="O695" t="str">
        <f t="shared" si="77"/>
        <v>ASALARIADO</v>
      </c>
      <c r="P695">
        <f t="shared" si="78"/>
        <v>42</v>
      </c>
      <c r="Q695"/>
    </row>
    <row r="696" spans="1:17" x14ac:dyDescent="0.25">
      <c r="A696">
        <v>695</v>
      </c>
      <c r="B696" t="s">
        <v>9</v>
      </c>
      <c r="C696" s="23">
        <v>643426.84</v>
      </c>
      <c r="D696" t="s">
        <v>10</v>
      </c>
      <c r="E696" t="s">
        <v>11</v>
      </c>
      <c r="F696" t="s">
        <v>12</v>
      </c>
      <c r="G696" t="s">
        <v>13</v>
      </c>
      <c r="H696" t="s">
        <v>13</v>
      </c>
      <c r="I696">
        <v>34</v>
      </c>
      <c r="J696">
        <f t="shared" si="72"/>
        <v>-1.7395080527138836E-2</v>
      </c>
      <c r="K696" t="b">
        <f t="shared" si="73"/>
        <v>0</v>
      </c>
      <c r="L696">
        <f t="shared" si="74"/>
        <v>-0.55799282383180893</v>
      </c>
      <c r="M696" t="b">
        <f t="shared" si="75"/>
        <v>0</v>
      </c>
      <c r="N696" s="24">
        <f t="shared" si="76"/>
        <v>643426.84</v>
      </c>
      <c r="O696" t="str">
        <f t="shared" si="77"/>
        <v>ASALARIADO</v>
      </c>
      <c r="P696">
        <f t="shared" si="78"/>
        <v>34</v>
      </c>
      <c r="Q696"/>
    </row>
    <row r="697" spans="1:17" x14ac:dyDescent="0.25">
      <c r="A697">
        <v>696</v>
      </c>
      <c r="B697" t="s">
        <v>9</v>
      </c>
      <c r="C697" s="23">
        <v>377730.1</v>
      </c>
      <c r="D697" t="s">
        <v>10</v>
      </c>
      <c r="E697" t="s">
        <v>16</v>
      </c>
      <c r="F697" t="s">
        <v>12</v>
      </c>
      <c r="G697" t="s">
        <v>13</v>
      </c>
      <c r="H697" t="s">
        <v>13</v>
      </c>
      <c r="I697">
        <v>43</v>
      </c>
      <c r="J697">
        <f t="shared" si="72"/>
        <v>-0.34501030589985249</v>
      </c>
      <c r="K697" t="b">
        <f t="shared" si="73"/>
        <v>0</v>
      </c>
      <c r="L697">
        <f t="shared" si="74"/>
        <v>7.7185146862428639E-2</v>
      </c>
      <c r="M697" t="b">
        <f t="shared" si="75"/>
        <v>0</v>
      </c>
      <c r="N697" s="24">
        <f t="shared" si="76"/>
        <v>377730.1</v>
      </c>
      <c r="O697" t="str">
        <f t="shared" si="77"/>
        <v>ASALARIADO</v>
      </c>
      <c r="P697">
        <f t="shared" si="78"/>
        <v>43</v>
      </c>
      <c r="Q697"/>
    </row>
    <row r="698" spans="1:17" x14ac:dyDescent="0.25">
      <c r="A698">
        <v>697</v>
      </c>
      <c r="B698" t="s">
        <v>9</v>
      </c>
      <c r="C698" s="23">
        <v>326653</v>
      </c>
      <c r="D698" t="s">
        <v>10</v>
      </c>
      <c r="E698" t="s">
        <v>16</v>
      </c>
      <c r="F698" t="s">
        <v>12</v>
      </c>
      <c r="G698" t="s">
        <v>13</v>
      </c>
      <c r="H698" t="s">
        <v>13</v>
      </c>
      <c r="I698">
        <v>53</v>
      </c>
      <c r="J698">
        <f t="shared" si="72"/>
        <v>-0.40799051268705139</v>
      </c>
      <c r="K698" t="b">
        <f t="shared" si="73"/>
        <v>0</v>
      </c>
      <c r="L698">
        <f t="shared" si="74"/>
        <v>0.78293844763380371</v>
      </c>
      <c r="M698" t="b">
        <f t="shared" si="75"/>
        <v>0</v>
      </c>
      <c r="N698" s="24">
        <f t="shared" si="76"/>
        <v>326653</v>
      </c>
      <c r="O698" t="str">
        <f t="shared" si="77"/>
        <v>ASALARIADO</v>
      </c>
      <c r="P698">
        <f t="shared" si="78"/>
        <v>53</v>
      </c>
      <c r="Q698"/>
    </row>
    <row r="699" spans="1:17" x14ac:dyDescent="0.25">
      <c r="A699">
        <v>698</v>
      </c>
      <c r="B699" t="s">
        <v>9</v>
      </c>
      <c r="C699" s="23">
        <v>814289.32</v>
      </c>
      <c r="D699" t="s">
        <v>10</v>
      </c>
      <c r="E699" t="s">
        <v>16</v>
      </c>
      <c r="F699" t="s">
        <v>12</v>
      </c>
      <c r="G699" t="s">
        <v>13</v>
      </c>
      <c r="H699" t="s">
        <v>13</v>
      </c>
      <c r="I699">
        <v>36</v>
      </c>
      <c r="J699">
        <f t="shared" si="72"/>
        <v>0.1932855243344066</v>
      </c>
      <c r="K699" t="b">
        <f t="shared" si="73"/>
        <v>0</v>
      </c>
      <c r="L699">
        <f t="shared" si="74"/>
        <v>-0.41684216367753391</v>
      </c>
      <c r="M699" t="b">
        <f t="shared" si="75"/>
        <v>0</v>
      </c>
      <c r="N699" s="24">
        <f t="shared" si="76"/>
        <v>814289.32</v>
      </c>
      <c r="O699" t="str">
        <f t="shared" si="77"/>
        <v>ASALARIADO</v>
      </c>
      <c r="P699">
        <f t="shared" si="78"/>
        <v>36</v>
      </c>
      <c r="Q699"/>
    </row>
    <row r="700" spans="1:17" x14ac:dyDescent="0.25">
      <c r="A700">
        <v>699</v>
      </c>
      <c r="B700" t="s">
        <v>9</v>
      </c>
      <c r="C700" s="23">
        <v>800000</v>
      </c>
      <c r="D700" t="s">
        <v>10</v>
      </c>
      <c r="E700" t="s">
        <v>16</v>
      </c>
      <c r="F700" t="s">
        <v>12</v>
      </c>
      <c r="G700" t="s">
        <v>13</v>
      </c>
      <c r="H700" t="s">
        <v>13</v>
      </c>
      <c r="I700">
        <v>25</v>
      </c>
      <c r="J700">
        <f t="shared" si="72"/>
        <v>0.17566619339258621</v>
      </c>
      <c r="K700" t="b">
        <f t="shared" si="73"/>
        <v>0</v>
      </c>
      <c r="L700">
        <f t="shared" si="74"/>
        <v>-1.1931707945260464</v>
      </c>
      <c r="M700" t="b">
        <f t="shared" si="75"/>
        <v>0</v>
      </c>
      <c r="N700" s="24">
        <f t="shared" si="76"/>
        <v>800000</v>
      </c>
      <c r="O700" t="str">
        <f t="shared" si="77"/>
        <v>ASALARIADO</v>
      </c>
      <c r="P700">
        <f t="shared" si="78"/>
        <v>25</v>
      </c>
      <c r="Q700"/>
    </row>
    <row r="701" spans="1:17" x14ac:dyDescent="0.25">
      <c r="A701">
        <v>700</v>
      </c>
      <c r="B701" t="s">
        <v>9</v>
      </c>
      <c r="C701" s="23">
        <v>127421.77</v>
      </c>
      <c r="D701" t="s">
        <v>10</v>
      </c>
      <c r="E701" t="s">
        <v>16</v>
      </c>
      <c r="F701" t="s">
        <v>12</v>
      </c>
      <c r="G701" t="s">
        <v>13</v>
      </c>
      <c r="H701" t="s">
        <v>13</v>
      </c>
      <c r="I701">
        <v>49</v>
      </c>
      <c r="J701">
        <f t="shared" si="72"/>
        <v>-0.65365097625816238</v>
      </c>
      <c r="K701" t="b">
        <f t="shared" si="73"/>
        <v>0</v>
      </c>
      <c r="L701">
        <f t="shared" si="74"/>
        <v>0.50063712732525367</v>
      </c>
      <c r="M701" t="b">
        <f t="shared" si="75"/>
        <v>0</v>
      </c>
      <c r="N701" s="24">
        <f t="shared" si="76"/>
        <v>127421.77</v>
      </c>
      <c r="O701" t="str">
        <f t="shared" si="77"/>
        <v>ASALARIADO</v>
      </c>
      <c r="P701">
        <f t="shared" si="78"/>
        <v>49</v>
      </c>
      <c r="Q701"/>
    </row>
    <row r="702" spans="1:17" x14ac:dyDescent="0.25">
      <c r="A702">
        <v>701</v>
      </c>
      <c r="B702" t="s">
        <v>9</v>
      </c>
      <c r="C702" s="23">
        <v>278030</v>
      </c>
      <c r="D702" t="s">
        <v>19</v>
      </c>
      <c r="E702" t="s">
        <v>16</v>
      </c>
      <c r="F702" t="s">
        <v>12</v>
      </c>
      <c r="G702" t="s">
        <v>13</v>
      </c>
      <c r="H702" t="s">
        <v>13</v>
      </c>
      <c r="I702">
        <v>40</v>
      </c>
      <c r="J702">
        <f t="shared" si="72"/>
        <v>-0.46794471123422759</v>
      </c>
      <c r="K702" t="b">
        <f t="shared" si="73"/>
        <v>0</v>
      </c>
      <c r="L702">
        <f t="shared" si="74"/>
        <v>-0.13454084336898386</v>
      </c>
      <c r="M702" t="b">
        <f t="shared" si="75"/>
        <v>0</v>
      </c>
      <c r="N702" s="24">
        <f t="shared" si="76"/>
        <v>278030</v>
      </c>
      <c r="O702" t="str">
        <f t="shared" si="77"/>
        <v>CONVENIOS ESPECIALES DE TRABAJADORES INDEPENDIENTES</v>
      </c>
      <c r="P702">
        <f t="shared" si="78"/>
        <v>40</v>
      </c>
      <c r="Q702"/>
    </row>
    <row r="703" spans="1:17" x14ac:dyDescent="0.25">
      <c r="A703">
        <v>702</v>
      </c>
      <c r="B703" t="s">
        <v>9</v>
      </c>
      <c r="C703" s="23">
        <v>1120849.99</v>
      </c>
      <c r="D703" t="s">
        <v>14</v>
      </c>
      <c r="E703" t="s">
        <v>11</v>
      </c>
      <c r="F703" t="s">
        <v>12</v>
      </c>
      <c r="G703" t="s">
        <v>13</v>
      </c>
      <c r="H703" t="s">
        <v>13</v>
      </c>
      <c r="I703">
        <v>63</v>
      </c>
      <c r="J703">
        <f t="shared" si="72"/>
        <v>0.5712876894812583</v>
      </c>
      <c r="K703" t="b">
        <f t="shared" si="73"/>
        <v>0</v>
      </c>
      <c r="L703">
        <f t="shared" si="74"/>
        <v>1.4886917484051787</v>
      </c>
      <c r="M703" t="b">
        <f t="shared" si="75"/>
        <v>0</v>
      </c>
      <c r="N703" s="24">
        <f t="shared" si="76"/>
        <v>1120849.99</v>
      </c>
      <c r="O703" t="str">
        <f t="shared" si="77"/>
        <v>PENSIONADOS EN SU PROPIO SISTEMA</v>
      </c>
      <c r="P703">
        <f t="shared" si="78"/>
        <v>63</v>
      </c>
      <c r="Q703"/>
    </row>
    <row r="704" spans="1:17" x14ac:dyDescent="0.25">
      <c r="A704">
        <v>703</v>
      </c>
      <c r="B704" t="s">
        <v>15</v>
      </c>
      <c r="C704" s="23">
        <v>297078</v>
      </c>
      <c r="D704" t="s">
        <v>10</v>
      </c>
      <c r="E704" t="s">
        <v>16</v>
      </c>
      <c r="F704" t="s">
        <v>12</v>
      </c>
      <c r="G704" t="s">
        <v>13</v>
      </c>
      <c r="H704" t="s">
        <v>13</v>
      </c>
      <c r="I704">
        <v>26</v>
      </c>
      <c r="J704">
        <f t="shared" si="72"/>
        <v>-0.44445772824414859</v>
      </c>
      <c r="K704" t="b">
        <f t="shared" si="73"/>
        <v>0</v>
      </c>
      <c r="L704">
        <f t="shared" si="74"/>
        <v>-1.1225954644489089</v>
      </c>
      <c r="M704" t="b">
        <f t="shared" si="75"/>
        <v>0</v>
      </c>
      <c r="N704" s="24">
        <f t="shared" si="76"/>
        <v>297078</v>
      </c>
      <c r="O704" t="str">
        <f t="shared" si="77"/>
        <v>ASALARIADO</v>
      </c>
      <c r="P704">
        <f t="shared" si="78"/>
        <v>26</v>
      </c>
      <c r="Q704"/>
    </row>
    <row r="705" spans="1:17" x14ac:dyDescent="0.25">
      <c r="A705">
        <v>704</v>
      </c>
      <c r="B705" t="s">
        <v>15</v>
      </c>
      <c r="C705" s="23">
        <v>890323</v>
      </c>
      <c r="D705" t="s">
        <v>10</v>
      </c>
      <c r="E705" t="s">
        <v>11</v>
      </c>
      <c r="F705" t="s">
        <v>12</v>
      </c>
      <c r="G705" t="s">
        <v>13</v>
      </c>
      <c r="H705" t="s">
        <v>13</v>
      </c>
      <c r="I705">
        <v>39</v>
      </c>
      <c r="J705">
        <f t="shared" si="72"/>
        <v>0.28703824109380988</v>
      </c>
      <c r="K705" t="b">
        <f t="shared" si="73"/>
        <v>0</v>
      </c>
      <c r="L705">
        <f t="shared" si="74"/>
        <v>-0.20511617344612137</v>
      </c>
      <c r="M705" t="b">
        <f t="shared" si="75"/>
        <v>0</v>
      </c>
      <c r="N705" s="24">
        <f t="shared" si="76"/>
        <v>890323</v>
      </c>
      <c r="O705" t="str">
        <f t="shared" si="77"/>
        <v>ASALARIADO</v>
      </c>
      <c r="P705">
        <f t="shared" si="78"/>
        <v>39</v>
      </c>
      <c r="Q705"/>
    </row>
    <row r="706" spans="1:17" x14ac:dyDescent="0.25">
      <c r="A706">
        <v>705</v>
      </c>
      <c r="B706" t="s">
        <v>9</v>
      </c>
      <c r="C706" s="23">
        <v>387953</v>
      </c>
      <c r="D706" t="s">
        <v>18</v>
      </c>
      <c r="E706" t="s">
        <v>16</v>
      </c>
      <c r="F706" t="s">
        <v>12</v>
      </c>
      <c r="G706" t="s">
        <v>12</v>
      </c>
      <c r="H706" t="s">
        <v>12</v>
      </c>
      <c r="I706">
        <v>39</v>
      </c>
      <c r="J706">
        <f t="shared" ref="J706:J769" si="79">(C706-$S$4)/STDEV($C$2:$C$5001)</f>
        <v>-0.33240504138865556</v>
      </c>
      <c r="K706" t="b">
        <f t="shared" ref="K706:K769" si="80">ABS(J706)&gt;1.96</f>
        <v>0</v>
      </c>
      <c r="L706">
        <f t="shared" ref="L706:L769" si="81">(I706-$S$5)/_xlfn.STDEV.S($I$2:$I$5001)</f>
        <v>-0.20511617344612137</v>
      </c>
      <c r="M706" t="b">
        <f t="shared" ref="M706:M769" si="82">ABS(L706)&gt;1.96</f>
        <v>0</v>
      </c>
      <c r="N706" s="24">
        <f t="shared" ref="N706:N769" si="83">IF(ISBLANK(C706), $S$4, C706)</f>
        <v>387953</v>
      </c>
      <c r="O706" t="str">
        <f t="shared" ref="O706:O769" si="84">IF(D706="", "ASALARIADO", D706)</f>
        <v>TRABAJADOR INDEPENDIENTE</v>
      </c>
      <c r="P706">
        <f t="shared" ref="P706:P769" si="85">IF(ISBLANK(I706), $S$5, I706)</f>
        <v>39</v>
      </c>
      <c r="Q706"/>
    </row>
    <row r="707" spans="1:17" x14ac:dyDescent="0.25">
      <c r="A707">
        <v>706</v>
      </c>
      <c r="B707" t="s">
        <v>9</v>
      </c>
      <c r="C707" s="23">
        <v>148360</v>
      </c>
      <c r="D707" t="s">
        <v>10</v>
      </c>
      <c r="E707" t="s">
        <v>16</v>
      </c>
      <c r="F707" t="s">
        <v>12</v>
      </c>
      <c r="G707" t="s">
        <v>13</v>
      </c>
      <c r="H707" t="s">
        <v>13</v>
      </c>
      <c r="I707">
        <v>58</v>
      </c>
      <c r="J707">
        <f t="shared" si="79"/>
        <v>-0.6278332603902308</v>
      </c>
      <c r="K707" t="b">
        <f t="shared" si="80"/>
        <v>0</v>
      </c>
      <c r="L707">
        <f t="shared" si="81"/>
        <v>1.1358150980194912</v>
      </c>
      <c r="M707" t="b">
        <f t="shared" si="82"/>
        <v>0</v>
      </c>
      <c r="N707" s="24">
        <f t="shared" si="83"/>
        <v>148360</v>
      </c>
      <c r="O707" t="str">
        <f t="shared" si="84"/>
        <v>ASALARIADO</v>
      </c>
      <c r="P707">
        <f t="shared" si="85"/>
        <v>58</v>
      </c>
      <c r="Q707"/>
    </row>
    <row r="708" spans="1:17" x14ac:dyDescent="0.25">
      <c r="A708">
        <v>707</v>
      </c>
      <c r="B708" t="s">
        <v>15</v>
      </c>
      <c r="C708" s="23">
        <v>337511.75</v>
      </c>
      <c r="D708" t="s">
        <v>10</v>
      </c>
      <c r="E708" t="s">
        <v>11</v>
      </c>
      <c r="F708" t="s">
        <v>12</v>
      </c>
      <c r="G708" t="s">
        <v>13</v>
      </c>
      <c r="H708" t="s">
        <v>13</v>
      </c>
      <c r="I708">
        <v>30</v>
      </c>
      <c r="J708">
        <f t="shared" si="79"/>
        <v>-0.39460121845440121</v>
      </c>
      <c r="K708" t="b">
        <f t="shared" si="80"/>
        <v>0</v>
      </c>
      <c r="L708">
        <f t="shared" si="81"/>
        <v>-0.84029414414035897</v>
      </c>
      <c r="M708" t="b">
        <f t="shared" si="82"/>
        <v>0</v>
      </c>
      <c r="N708" s="24">
        <f t="shared" si="83"/>
        <v>337511.75</v>
      </c>
      <c r="O708" t="str">
        <f t="shared" si="84"/>
        <v>ASALARIADO</v>
      </c>
      <c r="P708">
        <f t="shared" si="85"/>
        <v>30</v>
      </c>
      <c r="Q708"/>
    </row>
    <row r="709" spans="1:17" x14ac:dyDescent="0.25">
      <c r="A709">
        <v>708</v>
      </c>
      <c r="B709" t="s">
        <v>15</v>
      </c>
      <c r="C709" s="23">
        <v>223874</v>
      </c>
      <c r="D709" t="s">
        <v>10</v>
      </c>
      <c r="E709" t="s">
        <v>16</v>
      </c>
      <c r="F709" t="s">
        <v>12</v>
      </c>
      <c r="G709" t="s">
        <v>13</v>
      </c>
      <c r="H709" t="s">
        <v>13</v>
      </c>
      <c r="I709">
        <v>58</v>
      </c>
      <c r="J709">
        <f t="shared" si="79"/>
        <v>-0.53472133086939766</v>
      </c>
      <c r="K709" t="b">
        <f t="shared" si="80"/>
        <v>0</v>
      </c>
      <c r="L709">
        <f t="shared" si="81"/>
        <v>1.1358150980194912</v>
      </c>
      <c r="M709" t="b">
        <f t="shared" si="82"/>
        <v>0</v>
      </c>
      <c r="N709" s="24">
        <f t="shared" si="83"/>
        <v>223874</v>
      </c>
      <c r="O709" t="str">
        <f t="shared" si="84"/>
        <v>ASALARIADO</v>
      </c>
      <c r="P709">
        <f t="shared" si="85"/>
        <v>58</v>
      </c>
      <c r="Q709"/>
    </row>
    <row r="710" spans="1:17" x14ac:dyDescent="0.25">
      <c r="A710">
        <v>709</v>
      </c>
      <c r="B710" t="s">
        <v>9</v>
      </c>
      <c r="C710" s="23">
        <v>351531.84</v>
      </c>
      <c r="D710" t="s">
        <v>10</v>
      </c>
      <c r="E710" t="s">
        <v>16</v>
      </c>
      <c r="F710" t="s">
        <v>12</v>
      </c>
      <c r="G710" t="s">
        <v>13</v>
      </c>
      <c r="H710" t="s">
        <v>13</v>
      </c>
      <c r="I710">
        <v>26</v>
      </c>
      <c r="J710">
        <f t="shared" si="79"/>
        <v>-0.37731385939574008</v>
      </c>
      <c r="K710" t="b">
        <f t="shared" si="80"/>
        <v>0</v>
      </c>
      <c r="L710">
        <f t="shared" si="81"/>
        <v>-1.1225954644489089</v>
      </c>
      <c r="M710" t="b">
        <f t="shared" si="82"/>
        <v>0</v>
      </c>
      <c r="N710" s="24">
        <f t="shared" si="83"/>
        <v>351531.84</v>
      </c>
      <c r="O710" t="str">
        <f t="shared" si="84"/>
        <v>ASALARIADO</v>
      </c>
      <c r="P710">
        <f t="shared" si="85"/>
        <v>26</v>
      </c>
      <c r="Q710"/>
    </row>
    <row r="711" spans="1:17" x14ac:dyDescent="0.25">
      <c r="A711">
        <v>710</v>
      </c>
      <c r="B711" t="s">
        <v>15</v>
      </c>
      <c r="C711" s="23">
        <v>300018</v>
      </c>
      <c r="D711" t="s">
        <v>18</v>
      </c>
      <c r="E711" t="s">
        <v>16</v>
      </c>
      <c r="F711" t="s">
        <v>12</v>
      </c>
      <c r="G711" t="s">
        <v>12</v>
      </c>
      <c r="H711" t="s">
        <v>12</v>
      </c>
      <c r="I711">
        <v>38</v>
      </c>
      <c r="J711">
        <f t="shared" si="79"/>
        <v>-0.44083258492249633</v>
      </c>
      <c r="K711" t="b">
        <f t="shared" si="80"/>
        <v>0</v>
      </c>
      <c r="L711">
        <f t="shared" si="81"/>
        <v>-0.27569150352325889</v>
      </c>
      <c r="M711" t="b">
        <f t="shared" si="82"/>
        <v>0</v>
      </c>
      <c r="N711" s="24">
        <f t="shared" si="83"/>
        <v>300018</v>
      </c>
      <c r="O711" t="str">
        <f t="shared" si="84"/>
        <v>TRABAJADOR INDEPENDIENTE</v>
      </c>
      <c r="P711">
        <f t="shared" si="85"/>
        <v>38</v>
      </c>
      <c r="Q711"/>
    </row>
    <row r="712" spans="1:17" x14ac:dyDescent="0.25">
      <c r="A712">
        <v>711</v>
      </c>
      <c r="B712" t="s">
        <v>9</v>
      </c>
      <c r="C712" s="23">
        <v>8081401.7800000003</v>
      </c>
      <c r="D712" t="s">
        <v>10</v>
      </c>
      <c r="E712" t="s">
        <v>16</v>
      </c>
      <c r="F712" t="s">
        <v>12</v>
      </c>
      <c r="G712" t="s">
        <v>13</v>
      </c>
      <c r="H712" t="s">
        <v>13</v>
      </c>
      <c r="I712">
        <v>34</v>
      </c>
      <c r="J712">
        <f t="shared" si="79"/>
        <v>9.1539400148326937</v>
      </c>
      <c r="K712" t="b">
        <f t="shared" si="80"/>
        <v>1</v>
      </c>
      <c r="L712">
        <f t="shared" si="81"/>
        <v>-0.55799282383180893</v>
      </c>
      <c r="M712" t="b">
        <f t="shared" si="82"/>
        <v>0</v>
      </c>
      <c r="N712" s="24">
        <f t="shared" si="83"/>
        <v>8081401.7800000003</v>
      </c>
      <c r="O712" t="str">
        <f t="shared" si="84"/>
        <v>ASALARIADO</v>
      </c>
      <c r="P712">
        <f t="shared" si="85"/>
        <v>34</v>
      </c>
      <c r="Q712"/>
    </row>
    <row r="713" spans="1:17" x14ac:dyDescent="0.25">
      <c r="A713">
        <v>712</v>
      </c>
      <c r="B713" t="s">
        <v>15</v>
      </c>
      <c r="C713" s="23">
        <v>244860</v>
      </c>
      <c r="D713" t="s">
        <v>10</v>
      </c>
      <c r="E713" t="s">
        <v>16</v>
      </c>
      <c r="F713" t="s">
        <v>12</v>
      </c>
      <c r="G713" t="s">
        <v>13</v>
      </c>
      <c r="H713" t="s">
        <v>13</v>
      </c>
      <c r="I713">
        <v>56</v>
      </c>
      <c r="J713">
        <f t="shared" si="79"/>
        <v>-0.50884471258769892</v>
      </c>
      <c r="K713" t="b">
        <f t="shared" si="80"/>
        <v>0</v>
      </c>
      <c r="L713">
        <f t="shared" si="81"/>
        <v>0.99466443786521619</v>
      </c>
      <c r="M713" t="b">
        <f t="shared" si="82"/>
        <v>0</v>
      </c>
      <c r="N713" s="24">
        <f t="shared" si="83"/>
        <v>244860</v>
      </c>
      <c r="O713" t="str">
        <f t="shared" si="84"/>
        <v>ASALARIADO</v>
      </c>
      <c r="P713">
        <f t="shared" si="85"/>
        <v>56</v>
      </c>
      <c r="Q713"/>
    </row>
    <row r="714" spans="1:17" x14ac:dyDescent="0.25">
      <c r="A714">
        <v>713</v>
      </c>
      <c r="B714" t="s">
        <v>9</v>
      </c>
      <c r="C714" s="23">
        <v>278030.99</v>
      </c>
      <c r="D714" t="s">
        <v>19</v>
      </c>
      <c r="E714" t="s">
        <v>16</v>
      </c>
      <c r="F714" t="s">
        <v>12</v>
      </c>
      <c r="G714" t="s">
        <v>13</v>
      </c>
      <c r="H714" t="s">
        <v>13</v>
      </c>
      <c r="I714">
        <v>73</v>
      </c>
      <c r="J714">
        <f t="shared" si="79"/>
        <v>-0.46794349052270096</v>
      </c>
      <c r="K714" t="b">
        <f t="shared" si="80"/>
        <v>0</v>
      </c>
      <c r="L714">
        <f t="shared" si="81"/>
        <v>2.1944450491765539</v>
      </c>
      <c r="M714" t="b">
        <f t="shared" si="82"/>
        <v>1</v>
      </c>
      <c r="N714" s="24">
        <f t="shared" si="83"/>
        <v>278030.99</v>
      </c>
      <c r="O714" t="str">
        <f t="shared" si="84"/>
        <v>CONVENIOS ESPECIALES DE TRABAJADORES INDEPENDIENTES</v>
      </c>
      <c r="P714">
        <f t="shared" si="85"/>
        <v>73</v>
      </c>
      <c r="Q714"/>
    </row>
    <row r="715" spans="1:17" x14ac:dyDescent="0.25">
      <c r="A715">
        <v>714</v>
      </c>
      <c r="B715" t="s">
        <v>15</v>
      </c>
      <c r="C715" s="23">
        <v>141509.48000000001</v>
      </c>
      <c r="D715" t="s">
        <v>14</v>
      </c>
      <c r="E715" t="s">
        <v>11</v>
      </c>
      <c r="F715" t="s">
        <v>12</v>
      </c>
      <c r="G715" t="s">
        <v>13</v>
      </c>
      <c r="H715" t="s">
        <v>13</v>
      </c>
      <c r="I715">
        <v>89</v>
      </c>
      <c r="J715">
        <f t="shared" si="79"/>
        <v>-0.63628023890310326</v>
      </c>
      <c r="K715" t="b">
        <f t="shared" si="80"/>
        <v>0</v>
      </c>
      <c r="L715">
        <f t="shared" si="81"/>
        <v>3.3236503304107536</v>
      </c>
      <c r="M715" t="b">
        <f t="shared" si="82"/>
        <v>1</v>
      </c>
      <c r="N715" s="24">
        <f t="shared" si="83"/>
        <v>141509.48000000001</v>
      </c>
      <c r="O715" t="str">
        <f t="shared" si="84"/>
        <v>PENSIONADOS EN SU PROPIO SISTEMA</v>
      </c>
      <c r="P715">
        <f t="shared" si="85"/>
        <v>89</v>
      </c>
      <c r="Q715"/>
    </row>
    <row r="716" spans="1:17" x14ac:dyDescent="0.25">
      <c r="A716">
        <v>715</v>
      </c>
      <c r="B716" t="s">
        <v>9</v>
      </c>
      <c r="C716" s="23">
        <v>806281.31</v>
      </c>
      <c r="D716" t="s">
        <v>10</v>
      </c>
      <c r="E716" t="s">
        <v>16</v>
      </c>
      <c r="F716" t="s">
        <v>12</v>
      </c>
      <c r="G716" t="s">
        <v>13</v>
      </c>
      <c r="H716" t="s">
        <v>13</v>
      </c>
      <c r="I716">
        <v>41</v>
      </c>
      <c r="J716">
        <f t="shared" si="79"/>
        <v>0.18341131209929634</v>
      </c>
      <c r="K716" t="b">
        <f t="shared" si="80"/>
        <v>0</v>
      </c>
      <c r="L716">
        <f t="shared" si="81"/>
        <v>-6.3965513291846368E-2</v>
      </c>
      <c r="M716" t="b">
        <f t="shared" si="82"/>
        <v>0</v>
      </c>
      <c r="N716" s="24">
        <f t="shared" si="83"/>
        <v>806281.31</v>
      </c>
      <c r="O716" t="str">
        <f t="shared" si="84"/>
        <v>ASALARIADO</v>
      </c>
      <c r="P716">
        <f t="shared" si="85"/>
        <v>41</v>
      </c>
      <c r="Q716"/>
    </row>
    <row r="717" spans="1:17" x14ac:dyDescent="0.25">
      <c r="A717">
        <v>716</v>
      </c>
      <c r="B717" t="s">
        <v>9</v>
      </c>
      <c r="C717" s="23">
        <v>360561</v>
      </c>
      <c r="D717" t="s">
        <v>10</v>
      </c>
      <c r="E717" t="s">
        <v>16</v>
      </c>
      <c r="F717" t="s">
        <v>12</v>
      </c>
      <c r="G717" t="s">
        <v>13</v>
      </c>
      <c r="H717" t="s">
        <v>13</v>
      </c>
      <c r="I717">
        <v>28</v>
      </c>
      <c r="J717">
        <f t="shared" si="79"/>
        <v>-0.36618052637732862</v>
      </c>
      <c r="K717" t="b">
        <f t="shared" si="80"/>
        <v>0</v>
      </c>
      <c r="L717">
        <f t="shared" si="81"/>
        <v>-0.98144480429463388</v>
      </c>
      <c r="M717" t="b">
        <f t="shared" si="82"/>
        <v>0</v>
      </c>
      <c r="N717" s="24">
        <f t="shared" si="83"/>
        <v>360561</v>
      </c>
      <c r="O717" t="str">
        <f t="shared" si="84"/>
        <v>ASALARIADO</v>
      </c>
      <c r="P717">
        <f t="shared" si="85"/>
        <v>28</v>
      </c>
      <c r="Q717"/>
    </row>
    <row r="718" spans="1:17" x14ac:dyDescent="0.25">
      <c r="A718">
        <v>717</v>
      </c>
      <c r="B718" t="s">
        <v>15</v>
      </c>
      <c r="C718" s="23">
        <v>593749.30000000005</v>
      </c>
      <c r="D718" t="s">
        <v>10</v>
      </c>
      <c r="E718" t="s">
        <v>16</v>
      </c>
      <c r="F718" t="s">
        <v>12</v>
      </c>
      <c r="G718" t="s">
        <v>13</v>
      </c>
      <c r="H718" t="s">
        <v>13</v>
      </c>
      <c r="I718">
        <v>27</v>
      </c>
      <c r="J718">
        <f t="shared" si="79"/>
        <v>-7.8649571128197662E-2</v>
      </c>
      <c r="K718" t="b">
        <f t="shared" si="80"/>
        <v>0</v>
      </c>
      <c r="L718">
        <f t="shared" si="81"/>
        <v>-1.0520201343717714</v>
      </c>
      <c r="M718" t="b">
        <f t="shared" si="82"/>
        <v>0</v>
      </c>
      <c r="N718" s="24">
        <f t="shared" si="83"/>
        <v>593749.30000000005</v>
      </c>
      <c r="O718" t="str">
        <f t="shared" si="84"/>
        <v>ASALARIADO</v>
      </c>
      <c r="P718">
        <f t="shared" si="85"/>
        <v>27</v>
      </c>
      <c r="Q718"/>
    </row>
    <row r="719" spans="1:17" x14ac:dyDescent="0.25">
      <c r="A719">
        <v>718</v>
      </c>
      <c r="B719" t="s">
        <v>15</v>
      </c>
      <c r="C719" s="23">
        <v>2992612.3</v>
      </c>
      <c r="D719" t="s">
        <v>10</v>
      </c>
      <c r="E719" t="s">
        <v>11</v>
      </c>
      <c r="F719" t="s">
        <v>12</v>
      </c>
      <c r="G719" t="s">
        <v>13</v>
      </c>
      <c r="H719" t="s">
        <v>13</v>
      </c>
      <c r="I719">
        <v>44</v>
      </c>
      <c r="J719">
        <f t="shared" si="79"/>
        <v>2.8792491309155834</v>
      </c>
      <c r="K719" t="b">
        <f t="shared" si="80"/>
        <v>1</v>
      </c>
      <c r="L719">
        <f t="shared" si="81"/>
        <v>0.14776047693956615</v>
      </c>
      <c r="M719" t="b">
        <f t="shared" si="82"/>
        <v>0</v>
      </c>
      <c r="N719" s="24">
        <f t="shared" si="83"/>
        <v>2992612.3</v>
      </c>
      <c r="O719" t="str">
        <f t="shared" si="84"/>
        <v>ASALARIADO</v>
      </c>
      <c r="P719">
        <f t="shared" si="85"/>
        <v>44</v>
      </c>
      <c r="Q719"/>
    </row>
    <row r="720" spans="1:17" x14ac:dyDescent="0.25">
      <c r="A720">
        <v>719</v>
      </c>
      <c r="B720" t="s">
        <v>9</v>
      </c>
      <c r="C720" s="23">
        <v>2269748.2000000002</v>
      </c>
      <c r="D720" t="s">
        <v>10</v>
      </c>
      <c r="E720" t="s">
        <v>16</v>
      </c>
      <c r="F720" t="s">
        <v>12</v>
      </c>
      <c r="G720" t="s">
        <v>13</v>
      </c>
      <c r="H720" t="s">
        <v>13</v>
      </c>
      <c r="I720">
        <v>31</v>
      </c>
      <c r="J720">
        <f t="shared" si="79"/>
        <v>1.9879273742566808</v>
      </c>
      <c r="K720" t="b">
        <f t="shared" si="80"/>
        <v>1</v>
      </c>
      <c r="L720">
        <f t="shared" si="81"/>
        <v>-0.7697188140632214</v>
      </c>
      <c r="M720" t="b">
        <f t="shared" si="82"/>
        <v>0</v>
      </c>
      <c r="N720" s="24">
        <f t="shared" si="83"/>
        <v>2269748.2000000002</v>
      </c>
      <c r="O720" t="str">
        <f t="shared" si="84"/>
        <v>ASALARIADO</v>
      </c>
      <c r="P720">
        <f t="shared" si="85"/>
        <v>31</v>
      </c>
      <c r="Q720"/>
    </row>
    <row r="721" spans="1:17" x14ac:dyDescent="0.25">
      <c r="A721">
        <v>720</v>
      </c>
      <c r="B721" t="s">
        <v>9</v>
      </c>
      <c r="C721" s="23">
        <v>380825</v>
      </c>
      <c r="D721" t="s">
        <v>14</v>
      </c>
      <c r="E721" t="s">
        <v>11</v>
      </c>
      <c r="F721" t="s">
        <v>12</v>
      </c>
      <c r="G721" t="s">
        <v>13</v>
      </c>
      <c r="H721" t="s">
        <v>13</v>
      </c>
      <c r="I721">
        <v>68</v>
      </c>
      <c r="J721">
        <f t="shared" si="79"/>
        <v>-0.34119416438074307</v>
      </c>
      <c r="K721" t="b">
        <f t="shared" si="80"/>
        <v>0</v>
      </c>
      <c r="L721">
        <f t="shared" si="81"/>
        <v>1.8415683987908662</v>
      </c>
      <c r="M721" t="b">
        <f t="shared" si="82"/>
        <v>0</v>
      </c>
      <c r="N721" s="24">
        <f t="shared" si="83"/>
        <v>380825</v>
      </c>
      <c r="O721" t="str">
        <f t="shared" si="84"/>
        <v>PENSIONADOS EN SU PROPIO SISTEMA</v>
      </c>
      <c r="P721">
        <f t="shared" si="85"/>
        <v>68</v>
      </c>
      <c r="Q721"/>
    </row>
    <row r="722" spans="1:17" x14ac:dyDescent="0.25">
      <c r="A722">
        <v>721</v>
      </c>
      <c r="B722" t="s">
        <v>9</v>
      </c>
      <c r="C722" s="23">
        <v>403092</v>
      </c>
      <c r="D722" t="s">
        <v>18</v>
      </c>
      <c r="E722" t="s">
        <v>16</v>
      </c>
      <c r="F722" t="s">
        <v>12</v>
      </c>
      <c r="G722" t="s">
        <v>13</v>
      </c>
      <c r="H722" t="s">
        <v>12</v>
      </c>
      <c r="I722">
        <v>55</v>
      </c>
      <c r="J722">
        <f t="shared" si="79"/>
        <v>-0.31373801936603868</v>
      </c>
      <c r="K722" t="b">
        <f t="shared" si="80"/>
        <v>0</v>
      </c>
      <c r="L722">
        <f t="shared" si="81"/>
        <v>0.92408910778807873</v>
      </c>
      <c r="M722" t="b">
        <f t="shared" si="82"/>
        <v>0</v>
      </c>
      <c r="N722" s="24">
        <f t="shared" si="83"/>
        <v>403092</v>
      </c>
      <c r="O722" t="str">
        <f t="shared" si="84"/>
        <v>TRABAJADOR INDEPENDIENTE</v>
      </c>
      <c r="P722">
        <f t="shared" si="85"/>
        <v>55</v>
      </c>
      <c r="Q722"/>
    </row>
    <row r="723" spans="1:17" x14ac:dyDescent="0.25">
      <c r="A723">
        <v>722</v>
      </c>
      <c r="B723" t="s">
        <v>9</v>
      </c>
      <c r="C723" s="23">
        <v>408100</v>
      </c>
      <c r="D723" t="s">
        <v>10</v>
      </c>
      <c r="E723" t="s">
        <v>16</v>
      </c>
      <c r="F723" t="s">
        <v>12</v>
      </c>
      <c r="G723" t="s">
        <v>12</v>
      </c>
      <c r="H723" t="s">
        <v>13</v>
      </c>
      <c r="I723">
        <v>50</v>
      </c>
      <c r="J723">
        <f t="shared" si="79"/>
        <v>-0.30756294529976841</v>
      </c>
      <c r="K723" t="b">
        <f t="shared" si="80"/>
        <v>0</v>
      </c>
      <c r="L723">
        <f t="shared" si="81"/>
        <v>0.57121245740239113</v>
      </c>
      <c r="M723" t="b">
        <f t="shared" si="82"/>
        <v>0</v>
      </c>
      <c r="N723" s="24">
        <f t="shared" si="83"/>
        <v>408100</v>
      </c>
      <c r="O723" t="str">
        <f t="shared" si="84"/>
        <v>ASALARIADO</v>
      </c>
      <c r="P723">
        <f t="shared" si="85"/>
        <v>50</v>
      </c>
      <c r="Q723"/>
    </row>
    <row r="724" spans="1:17" x14ac:dyDescent="0.25">
      <c r="A724">
        <v>723</v>
      </c>
      <c r="B724" t="s">
        <v>9</v>
      </c>
      <c r="C724" s="23">
        <v>463260.61</v>
      </c>
      <c r="D724" t="s">
        <v>10</v>
      </c>
      <c r="E724" t="s">
        <v>16</v>
      </c>
      <c r="F724" t="s">
        <v>12</v>
      </c>
      <c r="G724" t="s">
        <v>13</v>
      </c>
      <c r="H724" t="s">
        <v>13</v>
      </c>
      <c r="I724">
        <v>21</v>
      </c>
      <c r="J724">
        <f t="shared" si="79"/>
        <v>-0.23954759939508641</v>
      </c>
      <c r="K724" t="b">
        <f t="shared" si="80"/>
        <v>0</v>
      </c>
      <c r="L724">
        <f t="shared" si="81"/>
        <v>-1.4754721148345964</v>
      </c>
      <c r="M724" t="b">
        <f t="shared" si="82"/>
        <v>0</v>
      </c>
      <c r="N724" s="24">
        <f t="shared" si="83"/>
        <v>463260.61</v>
      </c>
      <c r="O724" t="str">
        <f t="shared" si="84"/>
        <v>ASALARIADO</v>
      </c>
      <c r="P724">
        <f t="shared" si="85"/>
        <v>21</v>
      </c>
      <c r="Q724"/>
    </row>
    <row r="725" spans="1:17" x14ac:dyDescent="0.25">
      <c r="A725">
        <v>724</v>
      </c>
      <c r="B725" t="s">
        <v>9</v>
      </c>
      <c r="C725" s="23">
        <v>377506.13</v>
      </c>
      <c r="D725" t="s">
        <v>10</v>
      </c>
      <c r="E725" t="s">
        <v>16</v>
      </c>
      <c r="F725" t="s">
        <v>12</v>
      </c>
      <c r="G725" t="s">
        <v>13</v>
      </c>
      <c r="H725" t="s">
        <v>12</v>
      </c>
      <c r="I725">
        <v>23</v>
      </c>
      <c r="J725">
        <f t="shared" si="79"/>
        <v>-0.34528647030452947</v>
      </c>
      <c r="K725" t="b">
        <f t="shared" si="80"/>
        <v>0</v>
      </c>
      <c r="L725">
        <f t="shared" si="81"/>
        <v>-1.3343214546803215</v>
      </c>
      <c r="M725" t="b">
        <f t="shared" si="82"/>
        <v>0</v>
      </c>
      <c r="N725" s="24">
        <f t="shared" si="83"/>
        <v>377506.13</v>
      </c>
      <c r="O725" t="str">
        <f t="shared" si="84"/>
        <v>ASALARIADO</v>
      </c>
      <c r="P725">
        <f t="shared" si="85"/>
        <v>23</v>
      </c>
      <c r="Q725"/>
    </row>
    <row r="726" spans="1:17" x14ac:dyDescent="0.25">
      <c r="A726">
        <v>725</v>
      </c>
      <c r="B726" t="s">
        <v>15</v>
      </c>
      <c r="C726" s="23">
        <v>297045</v>
      </c>
      <c r="D726" t="s">
        <v>18</v>
      </c>
      <c r="E726" t="s">
        <v>16</v>
      </c>
      <c r="F726" t="s">
        <v>12</v>
      </c>
      <c r="G726" t="s">
        <v>12</v>
      </c>
      <c r="H726" t="s">
        <v>12</v>
      </c>
      <c r="I726">
        <v>43</v>
      </c>
      <c r="J726">
        <f t="shared" si="79"/>
        <v>-0.44449841862837125</v>
      </c>
      <c r="K726" t="b">
        <f t="shared" si="80"/>
        <v>0</v>
      </c>
      <c r="L726">
        <f t="shared" si="81"/>
        <v>7.7185146862428639E-2</v>
      </c>
      <c r="M726" t="b">
        <f t="shared" si="82"/>
        <v>0</v>
      </c>
      <c r="N726" s="24">
        <f t="shared" si="83"/>
        <v>297045</v>
      </c>
      <c r="O726" t="str">
        <f t="shared" si="84"/>
        <v>TRABAJADOR INDEPENDIENTE</v>
      </c>
      <c r="P726">
        <f t="shared" si="85"/>
        <v>43</v>
      </c>
      <c r="Q726"/>
    </row>
    <row r="727" spans="1:17" x14ac:dyDescent="0.25">
      <c r="A727">
        <v>726</v>
      </c>
      <c r="B727" t="s">
        <v>9</v>
      </c>
      <c r="C727" s="23">
        <v>48602</v>
      </c>
      <c r="D727" t="s">
        <v>10</v>
      </c>
      <c r="E727" t="s">
        <v>16</v>
      </c>
      <c r="F727" t="s">
        <v>12</v>
      </c>
      <c r="G727" t="s">
        <v>13</v>
      </c>
      <c r="H727" t="s">
        <v>13</v>
      </c>
      <c r="I727">
        <v>33</v>
      </c>
      <c r="J727">
        <f t="shared" si="79"/>
        <v>-0.75083905885328739</v>
      </c>
      <c r="K727" t="b">
        <f t="shared" si="80"/>
        <v>0</v>
      </c>
      <c r="L727">
        <f t="shared" si="81"/>
        <v>-0.62856815390894638</v>
      </c>
      <c r="M727" t="b">
        <f t="shared" si="82"/>
        <v>0</v>
      </c>
      <c r="N727" s="24">
        <f t="shared" si="83"/>
        <v>48602</v>
      </c>
      <c r="O727" t="str">
        <f t="shared" si="84"/>
        <v>ASALARIADO</v>
      </c>
      <c r="P727">
        <f t="shared" si="85"/>
        <v>33</v>
      </c>
      <c r="Q727"/>
    </row>
    <row r="728" spans="1:17" x14ac:dyDescent="0.25">
      <c r="A728">
        <v>727</v>
      </c>
      <c r="B728" t="s">
        <v>15</v>
      </c>
      <c r="C728" s="23">
        <v>375000</v>
      </c>
      <c r="D728" t="s">
        <v>10</v>
      </c>
      <c r="E728" t="s">
        <v>16</v>
      </c>
      <c r="F728" t="s">
        <v>12</v>
      </c>
      <c r="G728" t="s">
        <v>13</v>
      </c>
      <c r="H728" t="s">
        <v>13</v>
      </c>
      <c r="I728">
        <v>36</v>
      </c>
      <c r="J728">
        <f t="shared" si="79"/>
        <v>-0.34837663371700989</v>
      </c>
      <c r="K728" t="b">
        <f t="shared" si="80"/>
        <v>0</v>
      </c>
      <c r="L728">
        <f t="shared" si="81"/>
        <v>-0.41684216367753391</v>
      </c>
      <c r="M728" t="b">
        <f t="shared" si="82"/>
        <v>0</v>
      </c>
      <c r="N728" s="24">
        <f t="shared" si="83"/>
        <v>375000</v>
      </c>
      <c r="O728" t="str">
        <f t="shared" si="84"/>
        <v>ASALARIADO</v>
      </c>
      <c r="P728">
        <f t="shared" si="85"/>
        <v>36</v>
      </c>
      <c r="Q728"/>
    </row>
    <row r="729" spans="1:17" x14ac:dyDescent="0.25">
      <c r="A729">
        <v>728</v>
      </c>
      <c r="B729" t="s">
        <v>9</v>
      </c>
      <c r="C729" s="23">
        <v>630761.15</v>
      </c>
      <c r="D729" t="s">
        <v>10</v>
      </c>
      <c r="E729" t="s">
        <v>16</v>
      </c>
      <c r="F729" t="s">
        <v>12</v>
      </c>
      <c r="G729" t="s">
        <v>13</v>
      </c>
      <c r="H729" t="s">
        <v>13</v>
      </c>
      <c r="I729">
        <v>20</v>
      </c>
      <c r="J729">
        <f t="shared" si="79"/>
        <v>-3.3012407573947571E-2</v>
      </c>
      <c r="K729" t="b">
        <f t="shared" si="80"/>
        <v>0</v>
      </c>
      <c r="L729">
        <f t="shared" si="81"/>
        <v>-1.5460474449117341</v>
      </c>
      <c r="M729" t="b">
        <f t="shared" si="82"/>
        <v>0</v>
      </c>
      <c r="N729" s="24">
        <f t="shared" si="83"/>
        <v>630761.15</v>
      </c>
      <c r="O729" t="str">
        <f t="shared" si="84"/>
        <v>ASALARIADO</v>
      </c>
      <c r="P729">
        <f t="shared" si="85"/>
        <v>20</v>
      </c>
      <c r="Q729"/>
    </row>
    <row r="730" spans="1:17" x14ac:dyDescent="0.25">
      <c r="A730">
        <v>729</v>
      </c>
      <c r="B730" t="s">
        <v>15</v>
      </c>
      <c r="C730" s="23">
        <v>195874.42</v>
      </c>
      <c r="D730" t="s">
        <v>14</v>
      </c>
      <c r="E730" t="s">
        <v>11</v>
      </c>
      <c r="F730" t="s">
        <v>12</v>
      </c>
      <c r="G730" t="s">
        <v>13</v>
      </c>
      <c r="H730" t="s">
        <v>13</v>
      </c>
      <c r="I730">
        <v>67</v>
      </c>
      <c r="J730">
        <f t="shared" si="79"/>
        <v>-0.56924598748370658</v>
      </c>
      <c r="K730" t="b">
        <f t="shared" si="80"/>
        <v>0</v>
      </c>
      <c r="L730">
        <f t="shared" si="81"/>
        <v>1.7709930687137287</v>
      </c>
      <c r="M730" t="b">
        <f t="shared" si="82"/>
        <v>0</v>
      </c>
      <c r="N730" s="24">
        <f t="shared" si="83"/>
        <v>195874.42</v>
      </c>
      <c r="O730" t="str">
        <f t="shared" si="84"/>
        <v>PENSIONADOS EN SU PROPIO SISTEMA</v>
      </c>
      <c r="P730">
        <f t="shared" si="85"/>
        <v>67</v>
      </c>
      <c r="Q730"/>
    </row>
    <row r="731" spans="1:17" x14ac:dyDescent="0.25">
      <c r="A731">
        <v>730</v>
      </c>
      <c r="B731" t="s">
        <v>15</v>
      </c>
      <c r="C731" s="23">
        <v>650000</v>
      </c>
      <c r="D731" t="s">
        <v>10</v>
      </c>
      <c r="E731" t="s">
        <v>16</v>
      </c>
      <c r="F731" t="s">
        <v>12</v>
      </c>
      <c r="G731" t="s">
        <v>13</v>
      </c>
      <c r="H731" t="s">
        <v>13</v>
      </c>
      <c r="I731">
        <v>39</v>
      </c>
      <c r="J731">
        <f t="shared" si="79"/>
        <v>-9.2900985284477076E-3</v>
      </c>
      <c r="K731" t="b">
        <f t="shared" si="80"/>
        <v>0</v>
      </c>
      <c r="L731">
        <f t="shared" si="81"/>
        <v>-0.20511617344612137</v>
      </c>
      <c r="M731" t="b">
        <f t="shared" si="82"/>
        <v>0</v>
      </c>
      <c r="N731" s="24">
        <f t="shared" si="83"/>
        <v>650000</v>
      </c>
      <c r="O731" t="str">
        <f t="shared" si="84"/>
        <v>ASALARIADO</v>
      </c>
      <c r="P731">
        <f t="shared" si="85"/>
        <v>39</v>
      </c>
      <c r="Q731"/>
    </row>
    <row r="732" spans="1:17" x14ac:dyDescent="0.25">
      <c r="A732">
        <v>731</v>
      </c>
      <c r="B732" t="s">
        <v>9</v>
      </c>
      <c r="C732" s="23">
        <v>1005435.78</v>
      </c>
      <c r="D732" t="s">
        <v>14</v>
      </c>
      <c r="E732" t="s">
        <v>11</v>
      </c>
      <c r="F732" t="s">
        <v>12</v>
      </c>
      <c r="G732" t="s">
        <v>13</v>
      </c>
      <c r="H732" t="s">
        <v>13</v>
      </c>
      <c r="I732">
        <v>60</v>
      </c>
      <c r="J732">
        <f t="shared" si="79"/>
        <v>0.4289771273706216</v>
      </c>
      <c r="K732" t="b">
        <f t="shared" si="80"/>
        <v>0</v>
      </c>
      <c r="L732">
        <f t="shared" si="81"/>
        <v>1.2769657581737661</v>
      </c>
      <c r="M732" t="b">
        <f t="shared" si="82"/>
        <v>0</v>
      </c>
      <c r="N732" s="24">
        <f t="shared" si="83"/>
        <v>1005435.78</v>
      </c>
      <c r="O732" t="str">
        <f t="shared" si="84"/>
        <v>PENSIONADOS EN SU PROPIO SISTEMA</v>
      </c>
      <c r="P732">
        <f t="shared" si="85"/>
        <v>60</v>
      </c>
      <c r="Q732"/>
    </row>
    <row r="733" spans="1:17" x14ac:dyDescent="0.25">
      <c r="A733">
        <v>732</v>
      </c>
      <c r="B733" t="s">
        <v>15</v>
      </c>
      <c r="C733" s="23">
        <v>639148</v>
      </c>
      <c r="D733" t="s">
        <v>18</v>
      </c>
      <c r="E733" t="s">
        <v>16</v>
      </c>
      <c r="F733" t="s">
        <v>12</v>
      </c>
      <c r="G733" t="s">
        <v>12</v>
      </c>
      <c r="H733" t="s">
        <v>12</v>
      </c>
      <c r="I733">
        <v>49</v>
      </c>
      <c r="J733">
        <f t="shared" si="79"/>
        <v>-2.267106972796144E-2</v>
      </c>
      <c r="K733" t="b">
        <f t="shared" si="80"/>
        <v>0</v>
      </c>
      <c r="L733">
        <f t="shared" si="81"/>
        <v>0.50063712732525367</v>
      </c>
      <c r="M733" t="b">
        <f t="shared" si="82"/>
        <v>0</v>
      </c>
      <c r="N733" s="24">
        <f t="shared" si="83"/>
        <v>639148</v>
      </c>
      <c r="O733" t="str">
        <f t="shared" si="84"/>
        <v>TRABAJADOR INDEPENDIENTE</v>
      </c>
      <c r="P733">
        <f t="shared" si="85"/>
        <v>49</v>
      </c>
      <c r="Q733"/>
    </row>
    <row r="734" spans="1:17" x14ac:dyDescent="0.25">
      <c r="A734">
        <v>733</v>
      </c>
      <c r="B734" t="s">
        <v>9</v>
      </c>
      <c r="C734" s="23">
        <v>1329203.8999999999</v>
      </c>
      <c r="D734" t="s">
        <v>10</v>
      </c>
      <c r="E734" t="s">
        <v>11</v>
      </c>
      <c r="F734" t="s">
        <v>12</v>
      </c>
      <c r="G734" t="s">
        <v>13</v>
      </c>
      <c r="H734" t="s">
        <v>13</v>
      </c>
      <c r="I734">
        <v>45</v>
      </c>
      <c r="J734">
        <f t="shared" si="79"/>
        <v>0.82819680015358377</v>
      </c>
      <c r="K734" t="b">
        <f t="shared" si="80"/>
        <v>0</v>
      </c>
      <c r="L734">
        <f t="shared" si="81"/>
        <v>0.21833580701670366</v>
      </c>
      <c r="M734" t="b">
        <f t="shared" si="82"/>
        <v>0</v>
      </c>
      <c r="N734" s="24">
        <f t="shared" si="83"/>
        <v>1329203.8999999999</v>
      </c>
      <c r="O734" t="str">
        <f t="shared" si="84"/>
        <v>ASALARIADO</v>
      </c>
      <c r="P734">
        <f t="shared" si="85"/>
        <v>45</v>
      </c>
      <c r="Q734"/>
    </row>
    <row r="735" spans="1:17" x14ac:dyDescent="0.25">
      <c r="A735">
        <v>734</v>
      </c>
      <c r="B735" t="s">
        <v>15</v>
      </c>
      <c r="C735" s="23">
        <v>370861.03</v>
      </c>
      <c r="D735" t="s">
        <v>10</v>
      </c>
      <c r="E735" t="s">
        <v>16</v>
      </c>
      <c r="F735" t="s">
        <v>12</v>
      </c>
      <c r="G735" t="s">
        <v>13</v>
      </c>
      <c r="H735" t="s">
        <v>13</v>
      </c>
      <c r="I735">
        <v>48</v>
      </c>
      <c r="J735">
        <f t="shared" si="79"/>
        <v>-0.35348015734082588</v>
      </c>
      <c r="K735" t="b">
        <f t="shared" si="80"/>
        <v>0</v>
      </c>
      <c r="L735">
        <f t="shared" si="81"/>
        <v>0.43006179724811616</v>
      </c>
      <c r="M735" t="b">
        <f t="shared" si="82"/>
        <v>0</v>
      </c>
      <c r="N735" s="24">
        <f t="shared" si="83"/>
        <v>370861.03</v>
      </c>
      <c r="O735" t="str">
        <f t="shared" si="84"/>
        <v>ASALARIADO</v>
      </c>
      <c r="P735">
        <f t="shared" si="85"/>
        <v>48</v>
      </c>
      <c r="Q735"/>
    </row>
    <row r="736" spans="1:17" x14ac:dyDescent="0.25">
      <c r="A736">
        <v>735</v>
      </c>
      <c r="B736" t="s">
        <v>9</v>
      </c>
      <c r="C736" s="23">
        <v>266312</v>
      </c>
      <c r="D736" t="s">
        <v>10</v>
      </c>
      <c r="E736" t="s">
        <v>16</v>
      </c>
      <c r="F736" t="s">
        <v>12</v>
      </c>
      <c r="G736" t="s">
        <v>13</v>
      </c>
      <c r="H736" t="s">
        <v>13</v>
      </c>
      <c r="I736">
        <v>22</v>
      </c>
      <c r="J736">
        <f t="shared" si="79"/>
        <v>-0.48239349675909882</v>
      </c>
      <c r="K736" t="b">
        <f t="shared" si="80"/>
        <v>0</v>
      </c>
      <c r="L736">
        <f t="shared" si="81"/>
        <v>-1.4048967847574589</v>
      </c>
      <c r="M736" t="b">
        <f t="shared" si="82"/>
        <v>0</v>
      </c>
      <c r="N736" s="24">
        <f t="shared" si="83"/>
        <v>266312</v>
      </c>
      <c r="O736" t="str">
        <f t="shared" si="84"/>
        <v>ASALARIADO</v>
      </c>
      <c r="P736">
        <f t="shared" si="85"/>
        <v>22</v>
      </c>
      <c r="Q736"/>
    </row>
    <row r="737" spans="1:17" x14ac:dyDescent="0.25">
      <c r="A737">
        <v>736</v>
      </c>
      <c r="B737" t="s">
        <v>15</v>
      </c>
      <c r="C737" s="23">
        <v>841070</v>
      </c>
      <c r="D737" t="s">
        <v>10</v>
      </c>
      <c r="E737" t="s">
        <v>16</v>
      </c>
      <c r="F737" t="s">
        <v>12</v>
      </c>
      <c r="G737" t="s">
        <v>13</v>
      </c>
      <c r="H737" t="s">
        <v>13</v>
      </c>
      <c r="I737">
        <v>25</v>
      </c>
      <c r="J737">
        <f t="shared" si="79"/>
        <v>0.22630722612056531</v>
      </c>
      <c r="K737" t="b">
        <f t="shared" si="80"/>
        <v>0</v>
      </c>
      <c r="L737">
        <f t="shared" si="81"/>
        <v>-1.1931707945260464</v>
      </c>
      <c r="M737" t="b">
        <f t="shared" si="82"/>
        <v>0</v>
      </c>
      <c r="N737" s="24">
        <f t="shared" si="83"/>
        <v>841070</v>
      </c>
      <c r="O737" t="str">
        <f t="shared" si="84"/>
        <v>ASALARIADO</v>
      </c>
      <c r="P737">
        <f t="shared" si="85"/>
        <v>25</v>
      </c>
      <c r="Q737"/>
    </row>
    <row r="738" spans="1:17" x14ac:dyDescent="0.25">
      <c r="A738">
        <v>737</v>
      </c>
      <c r="B738" t="s">
        <v>9</v>
      </c>
      <c r="C738" s="23">
        <v>278035</v>
      </c>
      <c r="D738" t="s">
        <v>18</v>
      </c>
      <c r="E738" t="s">
        <v>16</v>
      </c>
      <c r="F738" t="s">
        <v>12</v>
      </c>
      <c r="G738" t="s">
        <v>13</v>
      </c>
      <c r="H738" t="s">
        <v>13</v>
      </c>
      <c r="I738">
        <v>30</v>
      </c>
      <c r="J738">
        <f t="shared" si="79"/>
        <v>-0.46793854602449692</v>
      </c>
      <c r="K738" t="b">
        <f t="shared" si="80"/>
        <v>0</v>
      </c>
      <c r="L738">
        <f t="shared" si="81"/>
        <v>-0.84029414414035897</v>
      </c>
      <c r="M738" t="b">
        <f t="shared" si="82"/>
        <v>0</v>
      </c>
      <c r="N738" s="24">
        <f t="shared" si="83"/>
        <v>278035</v>
      </c>
      <c r="O738" t="str">
        <f t="shared" si="84"/>
        <v>TRABAJADOR INDEPENDIENTE</v>
      </c>
      <c r="P738">
        <f t="shared" si="85"/>
        <v>30</v>
      </c>
      <c r="Q738"/>
    </row>
    <row r="739" spans="1:17" x14ac:dyDescent="0.25">
      <c r="A739">
        <v>738</v>
      </c>
      <c r="B739" t="s">
        <v>15</v>
      </c>
      <c r="C739" s="23">
        <v>310124</v>
      </c>
      <c r="D739" t="s">
        <v>18</v>
      </c>
      <c r="E739" t="s">
        <v>16</v>
      </c>
      <c r="F739" t="s">
        <v>12</v>
      </c>
      <c r="G739" t="s">
        <v>13</v>
      </c>
      <c r="H739" t="s">
        <v>13</v>
      </c>
      <c r="I739">
        <v>44</v>
      </c>
      <c r="J739">
        <f t="shared" si="79"/>
        <v>-0.42837146301480322</v>
      </c>
      <c r="K739" t="b">
        <f t="shared" si="80"/>
        <v>0</v>
      </c>
      <c r="L739">
        <f t="shared" si="81"/>
        <v>0.14776047693956615</v>
      </c>
      <c r="M739" t="b">
        <f t="shared" si="82"/>
        <v>0</v>
      </c>
      <c r="N739" s="24">
        <f t="shared" si="83"/>
        <v>310124</v>
      </c>
      <c r="O739" t="str">
        <f t="shared" si="84"/>
        <v>TRABAJADOR INDEPENDIENTE</v>
      </c>
      <c r="P739">
        <f t="shared" si="85"/>
        <v>44</v>
      </c>
      <c r="Q739"/>
    </row>
    <row r="740" spans="1:17" x14ac:dyDescent="0.25">
      <c r="A740">
        <v>739</v>
      </c>
      <c r="B740" t="s">
        <v>9</v>
      </c>
      <c r="C740" s="23">
        <v>299647</v>
      </c>
      <c r="D740" t="s">
        <v>17</v>
      </c>
      <c r="E740" t="s">
        <v>16</v>
      </c>
      <c r="F740" t="s">
        <v>12</v>
      </c>
      <c r="G740" t="s">
        <v>13</v>
      </c>
      <c r="H740" t="s">
        <v>13</v>
      </c>
      <c r="I740">
        <v>67</v>
      </c>
      <c r="J740">
        <f t="shared" si="79"/>
        <v>-0.44129004348451434</v>
      </c>
      <c r="K740" t="b">
        <f t="shared" si="80"/>
        <v>0</v>
      </c>
      <c r="L740">
        <f t="shared" si="81"/>
        <v>1.7709930687137287</v>
      </c>
      <c r="M740" t="b">
        <f t="shared" si="82"/>
        <v>0</v>
      </c>
      <c r="N740" s="24">
        <f t="shared" si="83"/>
        <v>299647</v>
      </c>
      <c r="O740" t="str">
        <f t="shared" si="84"/>
        <v>ASEGURADO VOLUNTARIO</v>
      </c>
      <c r="P740">
        <f t="shared" si="85"/>
        <v>67</v>
      </c>
      <c r="Q740"/>
    </row>
    <row r="741" spans="1:17" x14ac:dyDescent="0.25">
      <c r="A741">
        <v>740</v>
      </c>
      <c r="B741" t="s">
        <v>15</v>
      </c>
      <c r="C741" s="23">
        <v>300018</v>
      </c>
      <c r="D741" t="s">
        <v>17</v>
      </c>
      <c r="E741" t="s">
        <v>16</v>
      </c>
      <c r="F741" t="s">
        <v>12</v>
      </c>
      <c r="G741" t="s">
        <v>13</v>
      </c>
      <c r="H741" t="s">
        <v>13</v>
      </c>
      <c r="I741">
        <v>61</v>
      </c>
      <c r="J741">
        <f t="shared" si="79"/>
        <v>-0.44083258492249633</v>
      </c>
      <c r="K741" t="b">
        <f t="shared" si="80"/>
        <v>0</v>
      </c>
      <c r="L741">
        <f t="shared" si="81"/>
        <v>1.3475410882509038</v>
      </c>
      <c r="M741" t="b">
        <f t="shared" si="82"/>
        <v>0</v>
      </c>
      <c r="N741" s="24">
        <f t="shared" si="83"/>
        <v>300018</v>
      </c>
      <c r="O741" t="str">
        <f t="shared" si="84"/>
        <v>ASEGURADO VOLUNTARIO</v>
      </c>
      <c r="P741">
        <f t="shared" si="85"/>
        <v>61</v>
      </c>
      <c r="Q741"/>
    </row>
    <row r="742" spans="1:17" x14ac:dyDescent="0.25">
      <c r="A742">
        <v>741</v>
      </c>
      <c r="B742" t="s">
        <v>15</v>
      </c>
      <c r="C742" s="23">
        <v>278030</v>
      </c>
      <c r="D742" t="s">
        <v>19</v>
      </c>
      <c r="E742" t="s">
        <v>16</v>
      </c>
      <c r="F742" t="s">
        <v>12</v>
      </c>
      <c r="G742" t="s">
        <v>13</v>
      </c>
      <c r="H742" t="s">
        <v>13</v>
      </c>
      <c r="I742">
        <v>41</v>
      </c>
      <c r="J742">
        <f t="shared" si="79"/>
        <v>-0.46794471123422759</v>
      </c>
      <c r="K742" t="b">
        <f t="shared" si="80"/>
        <v>0</v>
      </c>
      <c r="L742">
        <f t="shared" si="81"/>
        <v>-6.3965513291846368E-2</v>
      </c>
      <c r="M742" t="b">
        <f t="shared" si="82"/>
        <v>0</v>
      </c>
      <c r="N742" s="24">
        <f t="shared" si="83"/>
        <v>278030</v>
      </c>
      <c r="O742" t="str">
        <f t="shared" si="84"/>
        <v>CONVENIOS ESPECIALES DE TRABAJADORES INDEPENDIENTES</v>
      </c>
      <c r="P742">
        <f t="shared" si="85"/>
        <v>41</v>
      </c>
      <c r="Q742"/>
    </row>
    <row r="743" spans="1:17" x14ac:dyDescent="0.25">
      <c r="A743">
        <v>742</v>
      </c>
      <c r="B743" t="s">
        <v>15</v>
      </c>
      <c r="C743" s="23">
        <v>194000</v>
      </c>
      <c r="D743" t="s">
        <v>10</v>
      </c>
      <c r="E743" t="s">
        <v>16</v>
      </c>
      <c r="F743" t="s">
        <v>12</v>
      </c>
      <c r="G743" t="s">
        <v>12</v>
      </c>
      <c r="H743" t="s">
        <v>13</v>
      </c>
      <c r="I743">
        <v>33</v>
      </c>
      <c r="J743">
        <f t="shared" si="79"/>
        <v>-0.57155722596839087</v>
      </c>
      <c r="K743" t="b">
        <f t="shared" si="80"/>
        <v>0</v>
      </c>
      <c r="L743">
        <f t="shared" si="81"/>
        <v>-0.62856815390894638</v>
      </c>
      <c r="M743" t="b">
        <f t="shared" si="82"/>
        <v>0</v>
      </c>
      <c r="N743" s="24">
        <f t="shared" si="83"/>
        <v>194000</v>
      </c>
      <c r="O743" t="str">
        <f t="shared" si="84"/>
        <v>ASALARIADO</v>
      </c>
      <c r="P743">
        <f t="shared" si="85"/>
        <v>33</v>
      </c>
      <c r="Q743"/>
    </row>
    <row r="744" spans="1:17" x14ac:dyDescent="0.25">
      <c r="A744">
        <v>743</v>
      </c>
      <c r="B744" t="s">
        <v>9</v>
      </c>
      <c r="C744" s="23">
        <v>639148</v>
      </c>
      <c r="D744" t="s">
        <v>18</v>
      </c>
      <c r="E744" t="s">
        <v>16</v>
      </c>
      <c r="F744" t="s">
        <v>12</v>
      </c>
      <c r="G744" t="s">
        <v>13</v>
      </c>
      <c r="H744" t="s">
        <v>12</v>
      </c>
      <c r="I744">
        <v>39</v>
      </c>
      <c r="J744">
        <f t="shared" si="79"/>
        <v>-2.267106972796144E-2</v>
      </c>
      <c r="K744" t="b">
        <f t="shared" si="80"/>
        <v>0</v>
      </c>
      <c r="L744">
        <f t="shared" si="81"/>
        <v>-0.20511617344612137</v>
      </c>
      <c r="M744" t="b">
        <f t="shared" si="82"/>
        <v>0</v>
      </c>
      <c r="N744" s="24">
        <f t="shared" si="83"/>
        <v>639148</v>
      </c>
      <c r="O744" t="str">
        <f t="shared" si="84"/>
        <v>TRABAJADOR INDEPENDIENTE</v>
      </c>
      <c r="P744">
        <f t="shared" si="85"/>
        <v>39</v>
      </c>
      <c r="Q744"/>
    </row>
    <row r="745" spans="1:17" x14ac:dyDescent="0.25">
      <c r="A745">
        <v>744</v>
      </c>
      <c r="B745" t="s">
        <v>15</v>
      </c>
      <c r="C745" s="23">
        <v>232016.33</v>
      </c>
      <c r="D745" t="s">
        <v>10</v>
      </c>
      <c r="E745" t="s">
        <v>16</v>
      </c>
      <c r="F745" t="s">
        <v>12</v>
      </c>
      <c r="G745" t="s">
        <v>12</v>
      </c>
      <c r="H745" t="s">
        <v>12</v>
      </c>
      <c r="I745">
        <v>47</v>
      </c>
      <c r="J745">
        <f t="shared" si="79"/>
        <v>-0.52468149644008177</v>
      </c>
      <c r="K745" t="b">
        <f t="shared" si="80"/>
        <v>0</v>
      </c>
      <c r="L745">
        <f t="shared" si="81"/>
        <v>0.35948646717097865</v>
      </c>
      <c r="M745" t="b">
        <f t="shared" si="82"/>
        <v>0</v>
      </c>
      <c r="N745" s="24">
        <f t="shared" si="83"/>
        <v>232016.33</v>
      </c>
      <c r="O745" t="str">
        <f t="shared" si="84"/>
        <v>ASALARIADO</v>
      </c>
      <c r="P745">
        <f t="shared" si="85"/>
        <v>47</v>
      </c>
      <c r="Q745"/>
    </row>
    <row r="746" spans="1:17" x14ac:dyDescent="0.25">
      <c r="A746">
        <v>745</v>
      </c>
      <c r="B746" t="s">
        <v>9</v>
      </c>
      <c r="C746" s="23">
        <v>255658.75</v>
      </c>
      <c r="D746" t="s">
        <v>10</v>
      </c>
      <c r="E746" t="s">
        <v>16</v>
      </c>
      <c r="F746" t="s">
        <v>12</v>
      </c>
      <c r="G746" t="s">
        <v>13</v>
      </c>
      <c r="H746" t="s">
        <v>13</v>
      </c>
      <c r="I746">
        <v>32</v>
      </c>
      <c r="J746">
        <f t="shared" si="79"/>
        <v>-0.49552940087181718</v>
      </c>
      <c r="K746" t="b">
        <f t="shared" si="80"/>
        <v>0</v>
      </c>
      <c r="L746">
        <f t="shared" si="81"/>
        <v>-0.69914348398608395</v>
      </c>
      <c r="M746" t="b">
        <f t="shared" si="82"/>
        <v>0</v>
      </c>
      <c r="N746" s="24">
        <f t="shared" si="83"/>
        <v>255658.75</v>
      </c>
      <c r="O746" t="str">
        <f t="shared" si="84"/>
        <v>ASALARIADO</v>
      </c>
      <c r="P746">
        <f t="shared" si="85"/>
        <v>32</v>
      </c>
      <c r="Q746"/>
    </row>
    <row r="747" spans="1:17" x14ac:dyDescent="0.25">
      <c r="A747">
        <v>746</v>
      </c>
      <c r="B747" t="s">
        <v>9</v>
      </c>
      <c r="C747" s="23">
        <v>311586</v>
      </c>
      <c r="D747" t="s">
        <v>10</v>
      </c>
      <c r="E747" t="s">
        <v>16</v>
      </c>
      <c r="F747" t="s">
        <v>12</v>
      </c>
      <c r="G747" t="s">
        <v>13</v>
      </c>
      <c r="H747" t="s">
        <v>13</v>
      </c>
      <c r="I747">
        <v>51</v>
      </c>
      <c r="J747">
        <f t="shared" si="79"/>
        <v>-0.42656875568954622</v>
      </c>
      <c r="K747" t="b">
        <f t="shared" si="80"/>
        <v>0</v>
      </c>
      <c r="L747">
        <f t="shared" si="81"/>
        <v>0.64178778747952869</v>
      </c>
      <c r="M747" t="b">
        <f t="shared" si="82"/>
        <v>0</v>
      </c>
      <c r="N747" s="24">
        <f t="shared" si="83"/>
        <v>311586</v>
      </c>
      <c r="O747" t="str">
        <f t="shared" si="84"/>
        <v>ASALARIADO</v>
      </c>
      <c r="P747">
        <f t="shared" si="85"/>
        <v>51</v>
      </c>
      <c r="Q747"/>
    </row>
    <row r="748" spans="1:17" x14ac:dyDescent="0.25">
      <c r="A748">
        <v>747</v>
      </c>
      <c r="B748" t="s">
        <v>15</v>
      </c>
      <c r="C748" s="23">
        <v>933864.5</v>
      </c>
      <c r="D748" t="s">
        <v>10</v>
      </c>
      <c r="E748" t="s">
        <v>11</v>
      </c>
      <c r="F748" t="s">
        <v>12</v>
      </c>
      <c r="G748" t="s">
        <v>13</v>
      </c>
      <c r="H748" t="s">
        <v>13</v>
      </c>
      <c r="I748">
        <v>31</v>
      </c>
      <c r="J748">
        <f t="shared" si="79"/>
        <v>0.34072673699167449</v>
      </c>
      <c r="K748" t="b">
        <f t="shared" si="80"/>
        <v>0</v>
      </c>
      <c r="L748">
        <f t="shared" si="81"/>
        <v>-0.7697188140632214</v>
      </c>
      <c r="M748" t="b">
        <f t="shared" si="82"/>
        <v>0</v>
      </c>
      <c r="N748" s="24">
        <f t="shared" si="83"/>
        <v>933864.5</v>
      </c>
      <c r="O748" t="str">
        <f t="shared" si="84"/>
        <v>ASALARIADO</v>
      </c>
      <c r="P748">
        <f t="shared" si="85"/>
        <v>31</v>
      </c>
      <c r="Q748"/>
    </row>
    <row r="749" spans="1:17" x14ac:dyDescent="0.25">
      <c r="A749">
        <v>748</v>
      </c>
      <c r="B749" t="s">
        <v>9</v>
      </c>
      <c r="C749" s="23">
        <v>310124</v>
      </c>
      <c r="D749" t="s">
        <v>18</v>
      </c>
      <c r="E749" t="s">
        <v>16</v>
      </c>
      <c r="F749" t="s">
        <v>12</v>
      </c>
      <c r="G749" t="s">
        <v>13</v>
      </c>
      <c r="H749" t="s">
        <v>13</v>
      </c>
      <c r="I749">
        <v>45</v>
      </c>
      <c r="J749">
        <f t="shared" si="79"/>
        <v>-0.42837146301480322</v>
      </c>
      <c r="K749" t="b">
        <f t="shared" si="80"/>
        <v>0</v>
      </c>
      <c r="L749">
        <f t="shared" si="81"/>
        <v>0.21833580701670366</v>
      </c>
      <c r="M749" t="b">
        <f t="shared" si="82"/>
        <v>0</v>
      </c>
      <c r="N749" s="24">
        <f t="shared" si="83"/>
        <v>310124</v>
      </c>
      <c r="O749" t="str">
        <f t="shared" si="84"/>
        <v>TRABAJADOR INDEPENDIENTE</v>
      </c>
      <c r="P749">
        <f t="shared" si="85"/>
        <v>45</v>
      </c>
      <c r="Q749"/>
    </row>
    <row r="750" spans="1:17" x14ac:dyDescent="0.25">
      <c r="A750">
        <v>749</v>
      </c>
      <c r="B750" t="s">
        <v>15</v>
      </c>
      <c r="C750" s="23">
        <v>359544.27</v>
      </c>
      <c r="D750" t="s">
        <v>10</v>
      </c>
      <c r="E750" t="s">
        <v>16</v>
      </c>
      <c r="F750" t="s">
        <v>12</v>
      </c>
      <c r="G750" t="s">
        <v>13</v>
      </c>
      <c r="H750" t="s">
        <v>13</v>
      </c>
      <c r="I750">
        <v>25</v>
      </c>
      <c r="J750">
        <f t="shared" si="79"/>
        <v>-0.36743419711522773</v>
      </c>
      <c r="K750" t="b">
        <f t="shared" si="80"/>
        <v>0</v>
      </c>
      <c r="L750">
        <f t="shared" si="81"/>
        <v>-1.1931707945260464</v>
      </c>
      <c r="M750" t="b">
        <f t="shared" si="82"/>
        <v>0</v>
      </c>
      <c r="N750" s="24">
        <f t="shared" si="83"/>
        <v>359544.27</v>
      </c>
      <c r="O750" t="str">
        <f t="shared" si="84"/>
        <v>ASALARIADO</v>
      </c>
      <c r="P750">
        <f t="shared" si="85"/>
        <v>25</v>
      </c>
      <c r="Q750"/>
    </row>
    <row r="751" spans="1:17" x14ac:dyDescent="0.25">
      <c r="A751">
        <v>750</v>
      </c>
      <c r="B751" t="s">
        <v>9</v>
      </c>
      <c r="C751" s="23">
        <v>298000</v>
      </c>
      <c r="D751" t="s">
        <v>17</v>
      </c>
      <c r="E751" t="s">
        <v>16</v>
      </c>
      <c r="F751" t="s">
        <v>12</v>
      </c>
      <c r="G751" t="s">
        <v>13</v>
      </c>
      <c r="H751" t="s">
        <v>13</v>
      </c>
      <c r="I751">
        <v>63</v>
      </c>
      <c r="J751">
        <f t="shared" si="79"/>
        <v>-0.44332086356980732</v>
      </c>
      <c r="K751" t="b">
        <f t="shared" si="80"/>
        <v>0</v>
      </c>
      <c r="L751">
        <f t="shared" si="81"/>
        <v>1.4886917484051787</v>
      </c>
      <c r="M751" t="b">
        <f t="shared" si="82"/>
        <v>0</v>
      </c>
      <c r="N751" s="24">
        <f t="shared" si="83"/>
        <v>298000</v>
      </c>
      <c r="O751" t="str">
        <f t="shared" si="84"/>
        <v>ASEGURADO VOLUNTARIO</v>
      </c>
      <c r="P751">
        <f t="shared" si="85"/>
        <v>63</v>
      </c>
      <c r="Q751"/>
    </row>
    <row r="752" spans="1:17" x14ac:dyDescent="0.25">
      <c r="A752">
        <v>751</v>
      </c>
      <c r="B752" t="s">
        <v>15</v>
      </c>
      <c r="C752" s="23">
        <v>990303</v>
      </c>
      <c r="D752" t="s">
        <v>14</v>
      </c>
      <c r="E752" t="s">
        <v>11</v>
      </c>
      <c r="F752" t="s">
        <v>12</v>
      </c>
      <c r="G752" t="s">
        <v>13</v>
      </c>
      <c r="H752" t="s">
        <v>13</v>
      </c>
      <c r="I752">
        <v>80</v>
      </c>
      <c r="J752">
        <f t="shared" si="79"/>
        <v>0.41031777486890969</v>
      </c>
      <c r="K752" t="b">
        <f t="shared" si="80"/>
        <v>0</v>
      </c>
      <c r="L752">
        <f t="shared" si="81"/>
        <v>2.6884723597165161</v>
      </c>
      <c r="M752" t="b">
        <f t="shared" si="82"/>
        <v>1</v>
      </c>
      <c r="N752" s="24">
        <f t="shared" si="83"/>
        <v>990303</v>
      </c>
      <c r="O752" t="str">
        <f t="shared" si="84"/>
        <v>PENSIONADOS EN SU PROPIO SISTEMA</v>
      </c>
      <c r="P752">
        <f t="shared" si="85"/>
        <v>80</v>
      </c>
      <c r="Q752"/>
    </row>
    <row r="753" spans="1:17" x14ac:dyDescent="0.25">
      <c r="A753">
        <v>752</v>
      </c>
      <c r="B753" t="s">
        <v>15</v>
      </c>
      <c r="C753" s="23">
        <v>297046</v>
      </c>
      <c r="D753" t="s">
        <v>17</v>
      </c>
      <c r="E753" t="s">
        <v>16</v>
      </c>
      <c r="F753" t="s">
        <v>12</v>
      </c>
      <c r="G753" t="s">
        <v>13</v>
      </c>
      <c r="H753" t="s">
        <v>13</v>
      </c>
      <c r="I753">
        <v>39</v>
      </c>
      <c r="J753">
        <f t="shared" si="79"/>
        <v>-0.44449718558642509</v>
      </c>
      <c r="K753" t="b">
        <f t="shared" si="80"/>
        <v>0</v>
      </c>
      <c r="L753">
        <f t="shared" si="81"/>
        <v>-0.20511617344612137</v>
      </c>
      <c r="M753" t="b">
        <f t="shared" si="82"/>
        <v>0</v>
      </c>
      <c r="N753" s="24">
        <f t="shared" si="83"/>
        <v>297046</v>
      </c>
      <c r="O753" t="str">
        <f t="shared" si="84"/>
        <v>ASEGURADO VOLUNTARIO</v>
      </c>
      <c r="P753">
        <f t="shared" si="85"/>
        <v>39</v>
      </c>
      <c r="Q753"/>
    </row>
    <row r="754" spans="1:17" x14ac:dyDescent="0.25">
      <c r="A754">
        <v>753</v>
      </c>
      <c r="B754" t="s">
        <v>9</v>
      </c>
      <c r="C754" s="23">
        <v>2760356.1</v>
      </c>
      <c r="D754" t="s">
        <v>10</v>
      </c>
      <c r="E754" t="s">
        <v>11</v>
      </c>
      <c r="F754" t="s">
        <v>12</v>
      </c>
      <c r="G754" t="s">
        <v>13</v>
      </c>
      <c r="H754" t="s">
        <v>13</v>
      </c>
      <c r="I754">
        <v>28</v>
      </c>
      <c r="J754">
        <f t="shared" si="79"/>
        <v>2.5928674940644503</v>
      </c>
      <c r="K754" t="b">
        <f t="shared" si="80"/>
        <v>1</v>
      </c>
      <c r="L754">
        <f t="shared" si="81"/>
        <v>-0.98144480429463388</v>
      </c>
      <c r="M754" t="b">
        <f t="shared" si="82"/>
        <v>0</v>
      </c>
      <c r="N754" s="24">
        <f t="shared" si="83"/>
        <v>2760356.1</v>
      </c>
      <c r="O754" t="str">
        <f t="shared" si="84"/>
        <v>ASALARIADO</v>
      </c>
      <c r="P754">
        <f t="shared" si="85"/>
        <v>28</v>
      </c>
      <c r="Q754"/>
    </row>
    <row r="755" spans="1:17" x14ac:dyDescent="0.25">
      <c r="A755">
        <v>754</v>
      </c>
      <c r="B755" t="s">
        <v>9</v>
      </c>
      <c r="C755" s="23">
        <v>2244669.12</v>
      </c>
      <c r="D755" t="s">
        <v>10</v>
      </c>
      <c r="E755" t="s">
        <v>16</v>
      </c>
      <c r="F755" t="s">
        <v>12</v>
      </c>
      <c r="G755" t="s">
        <v>13</v>
      </c>
      <c r="H755" t="s">
        <v>13</v>
      </c>
      <c r="I755">
        <v>37</v>
      </c>
      <c r="J755">
        <f t="shared" si="79"/>
        <v>1.9570038166460741</v>
      </c>
      <c r="K755" t="b">
        <f t="shared" si="80"/>
        <v>0</v>
      </c>
      <c r="L755">
        <f t="shared" si="81"/>
        <v>-0.3462668336003964</v>
      </c>
      <c r="M755" t="b">
        <f t="shared" si="82"/>
        <v>0</v>
      </c>
      <c r="N755" s="24">
        <f t="shared" si="83"/>
        <v>2244669.12</v>
      </c>
      <c r="O755" t="str">
        <f t="shared" si="84"/>
        <v>ASALARIADO</v>
      </c>
      <c r="P755">
        <f t="shared" si="85"/>
        <v>37</v>
      </c>
      <c r="Q755"/>
    </row>
    <row r="756" spans="1:17" x14ac:dyDescent="0.25">
      <c r="A756">
        <v>755</v>
      </c>
      <c r="B756" t="s">
        <v>15</v>
      </c>
      <c r="C756" s="23">
        <v>297045</v>
      </c>
      <c r="D756" t="s">
        <v>18</v>
      </c>
      <c r="E756" t="s">
        <v>16</v>
      </c>
      <c r="F756" t="s">
        <v>12</v>
      </c>
      <c r="G756" t="s">
        <v>13</v>
      </c>
      <c r="H756" t="s">
        <v>12</v>
      </c>
      <c r="I756">
        <v>53</v>
      </c>
      <c r="J756">
        <f t="shared" si="79"/>
        <v>-0.44449841862837125</v>
      </c>
      <c r="K756" t="b">
        <f t="shared" si="80"/>
        <v>0</v>
      </c>
      <c r="L756">
        <f t="shared" si="81"/>
        <v>0.78293844763380371</v>
      </c>
      <c r="M756" t="b">
        <f t="shared" si="82"/>
        <v>0</v>
      </c>
      <c r="N756" s="24">
        <f t="shared" si="83"/>
        <v>297045</v>
      </c>
      <c r="O756" t="str">
        <f t="shared" si="84"/>
        <v>TRABAJADOR INDEPENDIENTE</v>
      </c>
      <c r="P756">
        <f t="shared" si="85"/>
        <v>53</v>
      </c>
      <c r="Q756"/>
    </row>
    <row r="757" spans="1:17" x14ac:dyDescent="0.25">
      <c r="A757">
        <v>756</v>
      </c>
      <c r="B757" t="s">
        <v>9</v>
      </c>
      <c r="C757" s="23">
        <v>1271852.72</v>
      </c>
      <c r="D757" t="s">
        <v>10</v>
      </c>
      <c r="E757" t="s">
        <v>16</v>
      </c>
      <c r="F757" t="s">
        <v>12</v>
      </c>
      <c r="G757" t="s">
        <v>13</v>
      </c>
      <c r="H757" t="s">
        <v>13</v>
      </c>
      <c r="I757">
        <v>34</v>
      </c>
      <c r="J757">
        <f t="shared" si="79"/>
        <v>0.75748038955294539</v>
      </c>
      <c r="K757" t="b">
        <f t="shared" si="80"/>
        <v>0</v>
      </c>
      <c r="L757">
        <f t="shared" si="81"/>
        <v>-0.55799282383180893</v>
      </c>
      <c r="M757" t="b">
        <f t="shared" si="82"/>
        <v>0</v>
      </c>
      <c r="N757" s="24">
        <f t="shared" si="83"/>
        <v>1271852.72</v>
      </c>
      <c r="O757" t="str">
        <f t="shared" si="84"/>
        <v>ASALARIADO</v>
      </c>
      <c r="P757">
        <f t="shared" si="85"/>
        <v>34</v>
      </c>
      <c r="Q757"/>
    </row>
    <row r="758" spans="1:17" x14ac:dyDescent="0.25">
      <c r="A758">
        <v>757</v>
      </c>
      <c r="B758" t="s">
        <v>15</v>
      </c>
      <c r="C758" s="23">
        <v>2058548.97</v>
      </c>
      <c r="D758" t="s">
        <v>10</v>
      </c>
      <c r="E758" t="s">
        <v>11</v>
      </c>
      <c r="F758" t="s">
        <v>12</v>
      </c>
      <c r="G758" t="s">
        <v>13</v>
      </c>
      <c r="H758" t="s">
        <v>13</v>
      </c>
      <c r="I758">
        <v>38</v>
      </c>
      <c r="J758">
        <f t="shared" si="79"/>
        <v>1.7275098646741633</v>
      </c>
      <c r="K758" t="b">
        <f t="shared" si="80"/>
        <v>0</v>
      </c>
      <c r="L758">
        <f t="shared" si="81"/>
        <v>-0.27569150352325889</v>
      </c>
      <c r="M758" t="b">
        <f t="shared" si="82"/>
        <v>0</v>
      </c>
      <c r="N758" s="24">
        <f t="shared" si="83"/>
        <v>2058548.97</v>
      </c>
      <c r="O758" t="str">
        <f t="shared" si="84"/>
        <v>ASALARIADO</v>
      </c>
      <c r="P758">
        <f t="shared" si="85"/>
        <v>38</v>
      </c>
      <c r="Q758"/>
    </row>
    <row r="759" spans="1:17" x14ac:dyDescent="0.25">
      <c r="A759">
        <v>758</v>
      </c>
      <c r="B759" t="s">
        <v>15</v>
      </c>
      <c r="C759" s="23">
        <v>352379</v>
      </c>
      <c r="D759" t="s">
        <v>10</v>
      </c>
      <c r="E759" t="s">
        <v>16</v>
      </c>
      <c r="F759" t="s">
        <v>12</v>
      </c>
      <c r="G759" t="s">
        <v>13</v>
      </c>
      <c r="H759" t="s">
        <v>13</v>
      </c>
      <c r="I759">
        <v>39</v>
      </c>
      <c r="J759">
        <f t="shared" si="79"/>
        <v>-0.37626927558064793</v>
      </c>
      <c r="K759" t="b">
        <f t="shared" si="80"/>
        <v>0</v>
      </c>
      <c r="L759">
        <f t="shared" si="81"/>
        <v>-0.20511617344612137</v>
      </c>
      <c r="M759" t="b">
        <f t="shared" si="82"/>
        <v>0</v>
      </c>
      <c r="N759" s="24">
        <f t="shared" si="83"/>
        <v>352379</v>
      </c>
      <c r="O759" t="str">
        <f t="shared" si="84"/>
        <v>ASALARIADO</v>
      </c>
      <c r="P759">
        <f t="shared" si="85"/>
        <v>39</v>
      </c>
      <c r="Q759"/>
    </row>
    <row r="760" spans="1:17" x14ac:dyDescent="0.25">
      <c r="A760">
        <v>759</v>
      </c>
      <c r="B760" t="s">
        <v>15</v>
      </c>
      <c r="C760" s="23">
        <v>2389951.08</v>
      </c>
      <c r="D760" t="s">
        <v>10</v>
      </c>
      <c r="E760" t="s">
        <v>11</v>
      </c>
      <c r="F760" t="s">
        <v>12</v>
      </c>
      <c r="G760" t="s">
        <v>13</v>
      </c>
      <c r="H760" t="s">
        <v>13</v>
      </c>
      <c r="I760">
        <v>61</v>
      </c>
      <c r="J760">
        <f t="shared" si="79"/>
        <v>2.1361425673435406</v>
      </c>
      <c r="K760" t="b">
        <f t="shared" si="80"/>
        <v>1</v>
      </c>
      <c r="L760">
        <f t="shared" si="81"/>
        <v>1.3475410882509038</v>
      </c>
      <c r="M760" t="b">
        <f t="shared" si="82"/>
        <v>0</v>
      </c>
      <c r="N760" s="24">
        <f t="shared" si="83"/>
        <v>2389951.08</v>
      </c>
      <c r="O760" t="str">
        <f t="shared" si="84"/>
        <v>ASALARIADO</v>
      </c>
      <c r="P760">
        <f t="shared" si="85"/>
        <v>61</v>
      </c>
      <c r="Q760"/>
    </row>
    <row r="761" spans="1:17" x14ac:dyDescent="0.25">
      <c r="A761">
        <v>760</v>
      </c>
      <c r="B761" t="s">
        <v>15</v>
      </c>
      <c r="C761" s="23">
        <v>450886</v>
      </c>
      <c r="D761" t="s">
        <v>18</v>
      </c>
      <c r="E761" t="s">
        <v>16</v>
      </c>
      <c r="F761" t="s">
        <v>12</v>
      </c>
      <c r="G761" t="s">
        <v>13</v>
      </c>
      <c r="H761" t="s">
        <v>12</v>
      </c>
      <c r="I761">
        <v>51</v>
      </c>
      <c r="J761">
        <f t="shared" si="79"/>
        <v>-0.25480601259221269</v>
      </c>
      <c r="K761" t="b">
        <f t="shared" si="80"/>
        <v>0</v>
      </c>
      <c r="L761">
        <f t="shared" si="81"/>
        <v>0.64178778747952869</v>
      </c>
      <c r="M761" t="b">
        <f t="shared" si="82"/>
        <v>0</v>
      </c>
      <c r="N761" s="24">
        <f t="shared" si="83"/>
        <v>450886</v>
      </c>
      <c r="O761" t="str">
        <f t="shared" si="84"/>
        <v>TRABAJADOR INDEPENDIENTE</v>
      </c>
      <c r="P761">
        <f t="shared" si="85"/>
        <v>51</v>
      </c>
      <c r="Q761"/>
    </row>
    <row r="762" spans="1:17" x14ac:dyDescent="0.25">
      <c r="A762">
        <v>761</v>
      </c>
      <c r="B762" t="s">
        <v>9</v>
      </c>
      <c r="C762" s="23">
        <v>558635.76</v>
      </c>
      <c r="D762" t="s">
        <v>10</v>
      </c>
      <c r="E762" t="s">
        <v>16</v>
      </c>
      <c r="F762" t="s">
        <v>12</v>
      </c>
      <c r="G762" t="s">
        <v>13</v>
      </c>
      <c r="H762" t="s">
        <v>13</v>
      </c>
      <c r="I762">
        <v>34</v>
      </c>
      <c r="J762">
        <f t="shared" si="79"/>
        <v>-0.12194603882567039</v>
      </c>
      <c r="K762" t="b">
        <f t="shared" si="80"/>
        <v>0</v>
      </c>
      <c r="L762">
        <f t="shared" si="81"/>
        <v>-0.55799282383180893</v>
      </c>
      <c r="M762" t="b">
        <f t="shared" si="82"/>
        <v>0</v>
      </c>
      <c r="N762" s="24">
        <f t="shared" si="83"/>
        <v>558635.76</v>
      </c>
      <c r="O762" t="str">
        <f t="shared" si="84"/>
        <v>ASALARIADO</v>
      </c>
      <c r="P762">
        <f t="shared" si="85"/>
        <v>34</v>
      </c>
      <c r="Q762"/>
    </row>
    <row r="763" spans="1:17" x14ac:dyDescent="0.25">
      <c r="A763">
        <v>762</v>
      </c>
      <c r="B763" t="s">
        <v>9</v>
      </c>
      <c r="C763" s="23">
        <v>489159</v>
      </c>
      <c r="D763" t="s">
        <v>10</v>
      </c>
      <c r="E763" t="s">
        <v>16</v>
      </c>
      <c r="F763" t="s">
        <v>12</v>
      </c>
      <c r="G763" t="s">
        <v>12</v>
      </c>
      <c r="H763" t="s">
        <v>13</v>
      </c>
      <c r="I763">
        <v>34</v>
      </c>
      <c r="J763">
        <f t="shared" si="79"/>
        <v>-0.20761379818758782</v>
      </c>
      <c r="K763" t="b">
        <f t="shared" si="80"/>
        <v>0</v>
      </c>
      <c r="L763">
        <f t="shared" si="81"/>
        <v>-0.55799282383180893</v>
      </c>
      <c r="M763" t="b">
        <f t="shared" si="82"/>
        <v>0</v>
      </c>
      <c r="N763" s="24">
        <f t="shared" si="83"/>
        <v>489159</v>
      </c>
      <c r="O763" t="str">
        <f t="shared" si="84"/>
        <v>ASALARIADO</v>
      </c>
      <c r="P763">
        <f t="shared" si="85"/>
        <v>34</v>
      </c>
      <c r="Q763"/>
    </row>
    <row r="764" spans="1:17" x14ac:dyDescent="0.25">
      <c r="A764">
        <v>763</v>
      </c>
      <c r="B764" t="s">
        <v>15</v>
      </c>
      <c r="C764" s="23">
        <v>463300</v>
      </c>
      <c r="D764" t="s">
        <v>10</v>
      </c>
      <c r="E764" t="s">
        <v>16</v>
      </c>
      <c r="F764" t="s">
        <v>12</v>
      </c>
      <c r="G764" t="s">
        <v>13</v>
      </c>
      <c r="H764" t="s">
        <v>13</v>
      </c>
      <c r="I764">
        <v>40</v>
      </c>
      <c r="J764">
        <f t="shared" si="79"/>
        <v>-0.23949902987282792</v>
      </c>
      <c r="K764" t="b">
        <f t="shared" si="80"/>
        <v>0</v>
      </c>
      <c r="L764">
        <f t="shared" si="81"/>
        <v>-0.13454084336898386</v>
      </c>
      <c r="M764" t="b">
        <f t="shared" si="82"/>
        <v>0</v>
      </c>
      <c r="N764" s="24">
        <f t="shared" si="83"/>
        <v>463300</v>
      </c>
      <c r="O764" t="str">
        <f t="shared" si="84"/>
        <v>ASALARIADO</v>
      </c>
      <c r="P764">
        <f t="shared" si="85"/>
        <v>40</v>
      </c>
      <c r="Q764"/>
    </row>
    <row r="765" spans="1:17" x14ac:dyDescent="0.25">
      <c r="A765">
        <v>764</v>
      </c>
      <c r="B765" t="s">
        <v>9</v>
      </c>
      <c r="C765" s="23">
        <v>360904.76</v>
      </c>
      <c r="D765" t="s">
        <v>10</v>
      </c>
      <c r="E765" t="s">
        <v>16</v>
      </c>
      <c r="F765" t="s">
        <v>12</v>
      </c>
      <c r="G765" t="s">
        <v>12</v>
      </c>
      <c r="H765" t="s">
        <v>13</v>
      </c>
      <c r="I765">
        <v>43</v>
      </c>
      <c r="J765">
        <f t="shared" si="79"/>
        <v>-0.36575665587792344</v>
      </c>
      <c r="K765" t="b">
        <f t="shared" si="80"/>
        <v>0</v>
      </c>
      <c r="L765">
        <f t="shared" si="81"/>
        <v>7.7185146862428639E-2</v>
      </c>
      <c r="M765" t="b">
        <f t="shared" si="82"/>
        <v>0</v>
      </c>
      <c r="N765" s="24">
        <f t="shared" si="83"/>
        <v>360904.76</v>
      </c>
      <c r="O765" t="str">
        <f t="shared" si="84"/>
        <v>ASALARIADO</v>
      </c>
      <c r="P765">
        <f t="shared" si="85"/>
        <v>43</v>
      </c>
      <c r="Q765"/>
    </row>
    <row r="766" spans="1:17" x14ac:dyDescent="0.25">
      <c r="A766">
        <v>765</v>
      </c>
      <c r="B766" t="s">
        <v>15</v>
      </c>
      <c r="C766" s="23">
        <v>1156421</v>
      </c>
      <c r="D766" t="s">
        <v>10</v>
      </c>
      <c r="E766" t="s">
        <v>11</v>
      </c>
      <c r="F766" t="s">
        <v>12</v>
      </c>
      <c r="G766" t="s">
        <v>13</v>
      </c>
      <c r="H766" t="s">
        <v>12</v>
      </c>
      <c r="I766">
        <v>36</v>
      </c>
      <c r="J766">
        <f t="shared" si="79"/>
        <v>0.61514823687783171</v>
      </c>
      <c r="K766" t="b">
        <f t="shared" si="80"/>
        <v>0</v>
      </c>
      <c r="L766">
        <f t="shared" si="81"/>
        <v>-0.41684216367753391</v>
      </c>
      <c r="M766" t="b">
        <f t="shared" si="82"/>
        <v>0</v>
      </c>
      <c r="N766" s="24">
        <f t="shared" si="83"/>
        <v>1156421</v>
      </c>
      <c r="O766" t="str">
        <f t="shared" si="84"/>
        <v>ASALARIADO</v>
      </c>
      <c r="P766">
        <f t="shared" si="85"/>
        <v>36</v>
      </c>
      <c r="Q766"/>
    </row>
    <row r="767" spans="1:17" x14ac:dyDescent="0.25">
      <c r="A767">
        <v>766</v>
      </c>
      <c r="B767" t="s">
        <v>9</v>
      </c>
      <c r="C767" s="23">
        <v>388293</v>
      </c>
      <c r="D767" t="s">
        <v>10</v>
      </c>
      <c r="E767" t="s">
        <v>16</v>
      </c>
      <c r="F767" t="s">
        <v>12</v>
      </c>
      <c r="G767" t="s">
        <v>13</v>
      </c>
      <c r="H767" t="s">
        <v>13</v>
      </c>
      <c r="I767">
        <v>53</v>
      </c>
      <c r="J767">
        <f t="shared" si="79"/>
        <v>-0.33198580712696785</v>
      </c>
      <c r="K767" t="b">
        <f t="shared" si="80"/>
        <v>0</v>
      </c>
      <c r="L767">
        <f t="shared" si="81"/>
        <v>0.78293844763380371</v>
      </c>
      <c r="M767" t="b">
        <f t="shared" si="82"/>
        <v>0</v>
      </c>
      <c r="N767" s="24">
        <f t="shared" si="83"/>
        <v>388293</v>
      </c>
      <c r="O767" t="str">
        <f t="shared" si="84"/>
        <v>ASALARIADO</v>
      </c>
      <c r="P767">
        <f t="shared" si="85"/>
        <v>53</v>
      </c>
      <c r="Q767"/>
    </row>
    <row r="768" spans="1:17" x14ac:dyDescent="0.25">
      <c r="A768">
        <v>767</v>
      </c>
      <c r="B768" t="s">
        <v>9</v>
      </c>
      <c r="C768" s="23">
        <v>1214906</v>
      </c>
      <c r="D768" t="s">
        <v>10</v>
      </c>
      <c r="E768" t="s">
        <v>11</v>
      </c>
      <c r="F768" t="s">
        <v>12</v>
      </c>
      <c r="G768" t="s">
        <v>13</v>
      </c>
      <c r="H768" t="s">
        <v>13</v>
      </c>
      <c r="I768">
        <v>29</v>
      </c>
      <c r="J768">
        <f t="shared" si="79"/>
        <v>0.68726269509784288</v>
      </c>
      <c r="K768" t="b">
        <f t="shared" si="80"/>
        <v>0</v>
      </c>
      <c r="L768">
        <f t="shared" si="81"/>
        <v>-0.91086947421749642</v>
      </c>
      <c r="M768" t="b">
        <f t="shared" si="82"/>
        <v>0</v>
      </c>
      <c r="N768" s="24">
        <f t="shared" si="83"/>
        <v>1214906</v>
      </c>
      <c r="O768" t="str">
        <f t="shared" si="84"/>
        <v>ASALARIADO</v>
      </c>
      <c r="P768">
        <f t="shared" si="85"/>
        <v>29</v>
      </c>
      <c r="Q768"/>
    </row>
    <row r="769" spans="1:17" x14ac:dyDescent="0.25">
      <c r="A769">
        <v>768</v>
      </c>
      <c r="B769" t="s">
        <v>9</v>
      </c>
      <c r="C769" s="23">
        <v>795801</v>
      </c>
      <c r="D769" t="s">
        <v>10</v>
      </c>
      <c r="E769" t="s">
        <v>11</v>
      </c>
      <c r="F769" t="s">
        <v>12</v>
      </c>
      <c r="G769" t="s">
        <v>13</v>
      </c>
      <c r="H769" t="s">
        <v>13</v>
      </c>
      <c r="I769">
        <v>36</v>
      </c>
      <c r="J769">
        <f t="shared" si="79"/>
        <v>0.17048865026074339</v>
      </c>
      <c r="K769" t="b">
        <f t="shared" si="80"/>
        <v>0</v>
      </c>
      <c r="L769">
        <f t="shared" si="81"/>
        <v>-0.41684216367753391</v>
      </c>
      <c r="M769" t="b">
        <f t="shared" si="82"/>
        <v>0</v>
      </c>
      <c r="N769" s="24">
        <f t="shared" si="83"/>
        <v>795801</v>
      </c>
      <c r="O769" t="str">
        <f t="shared" si="84"/>
        <v>ASALARIADO</v>
      </c>
      <c r="P769">
        <f t="shared" si="85"/>
        <v>36</v>
      </c>
      <c r="Q769"/>
    </row>
    <row r="770" spans="1:17" x14ac:dyDescent="0.25">
      <c r="A770">
        <v>769</v>
      </c>
      <c r="B770" t="s">
        <v>15</v>
      </c>
      <c r="C770" s="23">
        <v>318619.2</v>
      </c>
      <c r="D770" t="s">
        <v>10</v>
      </c>
      <c r="E770" t="s">
        <v>16</v>
      </c>
      <c r="F770" t="s">
        <v>12</v>
      </c>
      <c r="G770" t="s">
        <v>12</v>
      </c>
      <c r="H770" t="s">
        <v>13</v>
      </c>
      <c r="I770">
        <v>42</v>
      </c>
      <c r="J770">
        <f t="shared" ref="J770:J833" si="86">(C770-$S$4)/STDEV($C$2:$C$5001)</f>
        <v>-0.41789652507395275</v>
      </c>
      <c r="K770" t="b">
        <f t="shared" ref="K770:K833" si="87">ABS(J770)&gt;1.96</f>
        <v>0</v>
      </c>
      <c r="L770">
        <f t="shared" ref="L770:L833" si="88">(I770-$S$5)/_xlfn.STDEV.S($I$2:$I$5001)</f>
        <v>6.6098167852911317E-3</v>
      </c>
      <c r="M770" t="b">
        <f t="shared" ref="M770:M833" si="89">ABS(L770)&gt;1.96</f>
        <v>0</v>
      </c>
      <c r="N770" s="24">
        <f t="shared" ref="N770:N833" si="90">IF(ISBLANK(C770), $S$4, C770)</f>
        <v>318619.2</v>
      </c>
      <c r="O770" t="str">
        <f t="shared" ref="O770:O833" si="91">IF(D770="", "ASALARIADO", D770)</f>
        <v>ASALARIADO</v>
      </c>
      <c r="P770">
        <f t="shared" ref="P770:P833" si="92">IF(ISBLANK(I770), $S$5, I770)</f>
        <v>42</v>
      </c>
      <c r="Q770"/>
    </row>
    <row r="771" spans="1:17" x14ac:dyDescent="0.25">
      <c r="A771">
        <v>770</v>
      </c>
      <c r="B771" t="s">
        <v>9</v>
      </c>
      <c r="C771" s="23">
        <v>650078.5</v>
      </c>
      <c r="D771" t="s">
        <v>10</v>
      </c>
      <c r="E771" t="s">
        <v>11</v>
      </c>
      <c r="F771" t="s">
        <v>12</v>
      </c>
      <c r="G771" t="s">
        <v>13</v>
      </c>
      <c r="H771" t="s">
        <v>13</v>
      </c>
      <c r="I771">
        <v>34</v>
      </c>
      <c r="J771">
        <f t="shared" si="86"/>
        <v>-9.1933047356756985E-3</v>
      </c>
      <c r="K771" t="b">
        <f t="shared" si="87"/>
        <v>0</v>
      </c>
      <c r="L771">
        <f t="shared" si="88"/>
        <v>-0.55799282383180893</v>
      </c>
      <c r="M771" t="b">
        <f t="shared" si="89"/>
        <v>0</v>
      </c>
      <c r="N771" s="24">
        <f t="shared" si="90"/>
        <v>650078.5</v>
      </c>
      <c r="O771" t="str">
        <f t="shared" si="91"/>
        <v>ASALARIADO</v>
      </c>
      <c r="P771">
        <f t="shared" si="92"/>
        <v>34</v>
      </c>
      <c r="Q771"/>
    </row>
    <row r="772" spans="1:17" x14ac:dyDescent="0.25">
      <c r="A772">
        <v>771</v>
      </c>
      <c r="B772" t="s">
        <v>9</v>
      </c>
      <c r="C772" s="23">
        <v>433085</v>
      </c>
      <c r="D772" t="s">
        <v>18</v>
      </c>
      <c r="E772" t="s">
        <v>16</v>
      </c>
      <c r="F772" t="s">
        <v>12</v>
      </c>
      <c r="G772" t="s">
        <v>12</v>
      </c>
      <c r="H772" t="s">
        <v>12</v>
      </c>
      <c r="I772">
        <v>53</v>
      </c>
      <c r="J772">
        <f t="shared" si="86"/>
        <v>-0.27675539227545487</v>
      </c>
      <c r="K772" t="b">
        <f t="shared" si="87"/>
        <v>0</v>
      </c>
      <c r="L772">
        <f t="shared" si="88"/>
        <v>0.78293844763380371</v>
      </c>
      <c r="M772" t="b">
        <f t="shared" si="89"/>
        <v>0</v>
      </c>
      <c r="N772" s="24">
        <f t="shared" si="90"/>
        <v>433085</v>
      </c>
      <c r="O772" t="str">
        <f t="shared" si="91"/>
        <v>TRABAJADOR INDEPENDIENTE</v>
      </c>
      <c r="P772">
        <f t="shared" si="92"/>
        <v>53</v>
      </c>
      <c r="Q772"/>
    </row>
    <row r="773" spans="1:17" x14ac:dyDescent="0.25">
      <c r="A773">
        <v>772</v>
      </c>
      <c r="B773" t="s">
        <v>15</v>
      </c>
      <c r="C773" s="23">
        <v>294000</v>
      </c>
      <c r="D773" t="s">
        <v>10</v>
      </c>
      <c r="E773" t="s">
        <v>16</v>
      </c>
      <c r="F773" t="s">
        <v>12</v>
      </c>
      <c r="G773" t="s">
        <v>13</v>
      </c>
      <c r="H773" t="s">
        <v>13</v>
      </c>
      <c r="I773">
        <v>24</v>
      </c>
      <c r="J773">
        <f t="shared" si="86"/>
        <v>-0.44825303135436823</v>
      </c>
      <c r="K773" t="b">
        <f t="shared" si="87"/>
        <v>0</v>
      </c>
      <c r="L773">
        <f t="shared" si="88"/>
        <v>-1.263746124603184</v>
      </c>
      <c r="M773" t="b">
        <f t="shared" si="89"/>
        <v>0</v>
      </c>
      <c r="N773" s="24">
        <f t="shared" si="90"/>
        <v>294000</v>
      </c>
      <c r="O773" t="str">
        <f t="shared" si="91"/>
        <v>ASALARIADO</v>
      </c>
      <c r="P773">
        <f t="shared" si="92"/>
        <v>24</v>
      </c>
      <c r="Q773"/>
    </row>
    <row r="774" spans="1:17" x14ac:dyDescent="0.25">
      <c r="A774">
        <v>773</v>
      </c>
      <c r="B774" t="s">
        <v>9</v>
      </c>
      <c r="C774" s="23">
        <v>405063</v>
      </c>
      <c r="D774" t="s">
        <v>18</v>
      </c>
      <c r="E774" t="s">
        <v>16</v>
      </c>
      <c r="F774" t="s">
        <v>12</v>
      </c>
      <c r="G774" t="s">
        <v>13</v>
      </c>
      <c r="H774" t="s">
        <v>12</v>
      </c>
      <c r="I774">
        <v>72</v>
      </c>
      <c r="J774">
        <f t="shared" si="86"/>
        <v>-0.31130769369019629</v>
      </c>
      <c r="K774" t="b">
        <f t="shared" si="87"/>
        <v>0</v>
      </c>
      <c r="L774">
        <f t="shared" si="88"/>
        <v>2.1238697190994165</v>
      </c>
      <c r="M774" t="b">
        <f t="shared" si="89"/>
        <v>1</v>
      </c>
      <c r="N774" s="24">
        <f t="shared" si="90"/>
        <v>405063</v>
      </c>
      <c r="O774" t="str">
        <f t="shared" si="91"/>
        <v>TRABAJADOR INDEPENDIENTE</v>
      </c>
      <c r="P774">
        <f t="shared" si="92"/>
        <v>72</v>
      </c>
      <c r="Q774"/>
    </row>
    <row r="775" spans="1:17" x14ac:dyDescent="0.25">
      <c r="A775">
        <v>774</v>
      </c>
      <c r="B775" t="s">
        <v>9</v>
      </c>
      <c r="C775" s="23">
        <v>299647</v>
      </c>
      <c r="D775" t="s">
        <v>17</v>
      </c>
      <c r="E775" t="s">
        <v>16</v>
      </c>
      <c r="F775" t="s">
        <v>12</v>
      </c>
      <c r="G775" t="s">
        <v>13</v>
      </c>
      <c r="H775" t="s">
        <v>13</v>
      </c>
      <c r="I775">
        <v>59</v>
      </c>
      <c r="J775">
        <f t="shared" si="86"/>
        <v>-0.44129004348451434</v>
      </c>
      <c r="K775" t="b">
        <f t="shared" si="87"/>
        <v>0</v>
      </c>
      <c r="L775">
        <f t="shared" si="88"/>
        <v>1.2063904280966287</v>
      </c>
      <c r="M775" t="b">
        <f t="shared" si="89"/>
        <v>0</v>
      </c>
      <c r="N775" s="24">
        <f t="shared" si="90"/>
        <v>299647</v>
      </c>
      <c r="O775" t="str">
        <f t="shared" si="91"/>
        <v>ASEGURADO VOLUNTARIO</v>
      </c>
      <c r="P775">
        <f t="shared" si="92"/>
        <v>59</v>
      </c>
      <c r="Q775"/>
    </row>
    <row r="776" spans="1:17" x14ac:dyDescent="0.25">
      <c r="A776">
        <v>775</v>
      </c>
      <c r="B776" t="s">
        <v>9</v>
      </c>
      <c r="C776" s="23">
        <v>10000</v>
      </c>
      <c r="D776" t="s">
        <v>10</v>
      </c>
      <c r="E776" t="s">
        <v>16</v>
      </c>
      <c r="F776" t="s">
        <v>12</v>
      </c>
      <c r="G776" t="s">
        <v>12</v>
      </c>
      <c r="H776" t="s">
        <v>13</v>
      </c>
      <c r="I776">
        <v>51</v>
      </c>
      <c r="J776">
        <f t="shared" si="86"/>
        <v>-0.79843694405819243</v>
      </c>
      <c r="K776" t="b">
        <f t="shared" si="87"/>
        <v>0</v>
      </c>
      <c r="L776">
        <f t="shared" si="88"/>
        <v>0.64178778747952869</v>
      </c>
      <c r="M776" t="b">
        <f t="shared" si="89"/>
        <v>0</v>
      </c>
      <c r="N776" s="24">
        <f t="shared" si="90"/>
        <v>10000</v>
      </c>
      <c r="O776" t="str">
        <f t="shared" si="91"/>
        <v>ASALARIADO</v>
      </c>
      <c r="P776">
        <f t="shared" si="92"/>
        <v>51</v>
      </c>
      <c r="Q776"/>
    </row>
    <row r="777" spans="1:17" x14ac:dyDescent="0.25">
      <c r="A777">
        <v>776</v>
      </c>
      <c r="B777" t="s">
        <v>9</v>
      </c>
      <c r="C777" s="23">
        <v>364976.92</v>
      </c>
      <c r="D777" t="s">
        <v>10</v>
      </c>
      <c r="E777" t="s">
        <v>16</v>
      </c>
      <c r="F777" t="s">
        <v>12</v>
      </c>
      <c r="G777" t="s">
        <v>13</v>
      </c>
      <c r="H777" t="s">
        <v>12</v>
      </c>
      <c r="I777">
        <v>51</v>
      </c>
      <c r="J777">
        <f t="shared" si="86"/>
        <v>-0.36073551178652907</v>
      </c>
      <c r="K777" t="b">
        <f t="shared" si="87"/>
        <v>0</v>
      </c>
      <c r="L777">
        <f t="shared" si="88"/>
        <v>0.64178778747952869</v>
      </c>
      <c r="M777" t="b">
        <f t="shared" si="89"/>
        <v>0</v>
      </c>
      <c r="N777" s="24">
        <f t="shared" si="90"/>
        <v>364976.92</v>
      </c>
      <c r="O777" t="str">
        <f t="shared" si="91"/>
        <v>ASALARIADO</v>
      </c>
      <c r="P777">
        <f t="shared" si="92"/>
        <v>51</v>
      </c>
      <c r="Q777"/>
    </row>
    <row r="778" spans="1:17" x14ac:dyDescent="0.25">
      <c r="A778">
        <v>777</v>
      </c>
      <c r="B778" t="s">
        <v>15</v>
      </c>
      <c r="C778" s="23">
        <v>102524</v>
      </c>
      <c r="D778" t="s">
        <v>10</v>
      </c>
      <c r="E778" t="s">
        <v>16</v>
      </c>
      <c r="F778" t="s">
        <v>12</v>
      </c>
      <c r="G778" t="s">
        <v>13</v>
      </c>
      <c r="H778" t="s">
        <v>13</v>
      </c>
      <c r="I778">
        <v>47</v>
      </c>
      <c r="J778">
        <f t="shared" si="86"/>
        <v>-0.68435097103351417</v>
      </c>
      <c r="K778" t="b">
        <f t="shared" si="87"/>
        <v>0</v>
      </c>
      <c r="L778">
        <f t="shared" si="88"/>
        <v>0.35948646717097865</v>
      </c>
      <c r="M778" t="b">
        <f t="shared" si="89"/>
        <v>0</v>
      </c>
      <c r="N778" s="24">
        <f t="shared" si="90"/>
        <v>102524</v>
      </c>
      <c r="O778" t="str">
        <f t="shared" si="91"/>
        <v>ASALARIADO</v>
      </c>
      <c r="P778">
        <f t="shared" si="92"/>
        <v>47</v>
      </c>
      <c r="Q778"/>
    </row>
    <row r="779" spans="1:17" x14ac:dyDescent="0.25">
      <c r="A779">
        <v>778</v>
      </c>
      <c r="B779" t="s">
        <v>9</v>
      </c>
      <c r="C779" s="23">
        <v>636512.32999999996</v>
      </c>
      <c r="D779" t="s">
        <v>10</v>
      </c>
      <c r="E779" t="s">
        <v>16</v>
      </c>
      <c r="F779" t="s">
        <v>12</v>
      </c>
      <c r="G779" t="s">
        <v>13</v>
      </c>
      <c r="H779" t="s">
        <v>13</v>
      </c>
      <c r="I779">
        <v>22</v>
      </c>
      <c r="J779">
        <f t="shared" si="86"/>
        <v>-2.5920961394144904E-2</v>
      </c>
      <c r="K779" t="b">
        <f t="shared" si="87"/>
        <v>0</v>
      </c>
      <c r="L779">
        <f t="shared" si="88"/>
        <v>-1.4048967847574589</v>
      </c>
      <c r="M779" t="b">
        <f t="shared" si="89"/>
        <v>0</v>
      </c>
      <c r="N779" s="24">
        <f t="shared" si="90"/>
        <v>636512.32999999996</v>
      </c>
      <c r="O779" t="str">
        <f t="shared" si="91"/>
        <v>ASALARIADO</v>
      </c>
      <c r="P779">
        <f t="shared" si="92"/>
        <v>22</v>
      </c>
      <c r="Q779"/>
    </row>
    <row r="780" spans="1:17" x14ac:dyDescent="0.25">
      <c r="A780">
        <v>779</v>
      </c>
      <c r="B780" t="s">
        <v>9</v>
      </c>
      <c r="C780" s="23">
        <v>278030</v>
      </c>
      <c r="D780" t="s">
        <v>19</v>
      </c>
      <c r="E780" t="s">
        <v>16</v>
      </c>
      <c r="F780" t="s">
        <v>12</v>
      </c>
      <c r="G780" t="s">
        <v>13</v>
      </c>
      <c r="H780" t="s">
        <v>13</v>
      </c>
      <c r="I780">
        <v>55</v>
      </c>
      <c r="J780">
        <f t="shared" si="86"/>
        <v>-0.46794471123422759</v>
      </c>
      <c r="K780" t="b">
        <f t="shared" si="87"/>
        <v>0</v>
      </c>
      <c r="L780">
        <f t="shared" si="88"/>
        <v>0.92408910778807873</v>
      </c>
      <c r="M780" t="b">
        <f t="shared" si="89"/>
        <v>0</v>
      </c>
      <c r="N780" s="24">
        <f t="shared" si="90"/>
        <v>278030</v>
      </c>
      <c r="O780" t="str">
        <f t="shared" si="91"/>
        <v>CONVENIOS ESPECIALES DE TRABAJADORES INDEPENDIENTES</v>
      </c>
      <c r="P780">
        <f t="shared" si="92"/>
        <v>55</v>
      </c>
      <c r="Q780"/>
    </row>
    <row r="781" spans="1:17" x14ac:dyDescent="0.25">
      <c r="A781">
        <v>780</v>
      </c>
      <c r="B781" t="s">
        <v>9</v>
      </c>
      <c r="C781" s="23">
        <v>453693.52</v>
      </c>
      <c r="D781" t="s">
        <v>10</v>
      </c>
      <c r="E781" t="s">
        <v>16</v>
      </c>
      <c r="F781" t="s">
        <v>12</v>
      </c>
      <c r="G781" t="s">
        <v>12</v>
      </c>
      <c r="H781" t="s">
        <v>13</v>
      </c>
      <c r="I781">
        <v>49</v>
      </c>
      <c r="J781">
        <f t="shared" si="86"/>
        <v>-0.25134422266758505</v>
      </c>
      <c r="K781" t="b">
        <f t="shared" si="87"/>
        <v>0</v>
      </c>
      <c r="L781">
        <f t="shared" si="88"/>
        <v>0.50063712732525367</v>
      </c>
      <c r="M781" t="b">
        <f t="shared" si="89"/>
        <v>0</v>
      </c>
      <c r="N781" s="24">
        <f t="shared" si="90"/>
        <v>453693.52</v>
      </c>
      <c r="O781" t="str">
        <f t="shared" si="91"/>
        <v>ASALARIADO</v>
      </c>
      <c r="P781">
        <f t="shared" si="92"/>
        <v>49</v>
      </c>
      <c r="Q781"/>
    </row>
    <row r="782" spans="1:17" x14ac:dyDescent="0.25">
      <c r="A782">
        <v>781</v>
      </c>
      <c r="B782" t="s">
        <v>15</v>
      </c>
      <c r="C782" s="23">
        <v>1131487.6499999999</v>
      </c>
      <c r="D782" t="s">
        <v>14</v>
      </c>
      <c r="E782" t="s">
        <v>11</v>
      </c>
      <c r="F782" t="s">
        <v>12</v>
      </c>
      <c r="G782" t="s">
        <v>13</v>
      </c>
      <c r="H782" t="s">
        <v>13</v>
      </c>
      <c r="I782">
        <v>68</v>
      </c>
      <c r="J782">
        <f t="shared" si="86"/>
        <v>0.58440437047003624</v>
      </c>
      <c r="K782" t="b">
        <f t="shared" si="87"/>
        <v>0</v>
      </c>
      <c r="L782">
        <f t="shared" si="88"/>
        <v>1.8415683987908662</v>
      </c>
      <c r="M782" t="b">
        <f t="shared" si="89"/>
        <v>0</v>
      </c>
      <c r="N782" s="24">
        <f t="shared" si="90"/>
        <v>1131487.6499999999</v>
      </c>
      <c r="O782" t="str">
        <f t="shared" si="91"/>
        <v>PENSIONADOS EN SU PROPIO SISTEMA</v>
      </c>
      <c r="P782">
        <f t="shared" si="92"/>
        <v>68</v>
      </c>
      <c r="Q782"/>
    </row>
    <row r="783" spans="1:17" x14ac:dyDescent="0.25">
      <c r="A783">
        <v>782</v>
      </c>
      <c r="B783" t="s">
        <v>9</v>
      </c>
      <c r="C783" s="23">
        <v>297045</v>
      </c>
      <c r="D783" t="s">
        <v>17</v>
      </c>
      <c r="E783" t="s">
        <v>16</v>
      </c>
      <c r="F783" t="s">
        <v>12</v>
      </c>
      <c r="G783" t="s">
        <v>12</v>
      </c>
      <c r="H783" t="s">
        <v>13</v>
      </c>
      <c r="I783">
        <v>66</v>
      </c>
      <c r="J783">
        <f t="shared" si="86"/>
        <v>-0.44449841862837125</v>
      </c>
      <c r="K783" t="b">
        <f t="shared" si="87"/>
        <v>0</v>
      </c>
      <c r="L783">
        <f t="shared" si="88"/>
        <v>1.7004177386365913</v>
      </c>
      <c r="M783" t="b">
        <f t="shared" si="89"/>
        <v>0</v>
      </c>
      <c r="N783" s="24">
        <f t="shared" si="90"/>
        <v>297045</v>
      </c>
      <c r="O783" t="str">
        <f t="shared" si="91"/>
        <v>ASEGURADO VOLUNTARIO</v>
      </c>
      <c r="P783">
        <f t="shared" si="92"/>
        <v>66</v>
      </c>
      <c r="Q783"/>
    </row>
    <row r="784" spans="1:17" x14ac:dyDescent="0.25">
      <c r="A784">
        <v>783</v>
      </c>
      <c r="B784" t="s">
        <v>15</v>
      </c>
      <c r="C784" s="23">
        <v>629382</v>
      </c>
      <c r="D784" t="s">
        <v>10</v>
      </c>
      <c r="E784" t="s">
        <v>16</v>
      </c>
      <c r="F784" t="s">
        <v>12</v>
      </c>
      <c r="G784" t="s">
        <v>13</v>
      </c>
      <c r="H784" t="s">
        <v>13</v>
      </c>
      <c r="I784">
        <v>29</v>
      </c>
      <c r="J784">
        <f t="shared" si="86"/>
        <v>-3.4712957373966888E-2</v>
      </c>
      <c r="K784" t="b">
        <f t="shared" si="87"/>
        <v>0</v>
      </c>
      <c r="L784">
        <f t="shared" si="88"/>
        <v>-0.91086947421749642</v>
      </c>
      <c r="M784" t="b">
        <f t="shared" si="89"/>
        <v>0</v>
      </c>
      <c r="N784" s="24">
        <f t="shared" si="90"/>
        <v>629382</v>
      </c>
      <c r="O784" t="str">
        <f t="shared" si="91"/>
        <v>ASALARIADO</v>
      </c>
      <c r="P784">
        <f t="shared" si="92"/>
        <v>29</v>
      </c>
      <c r="Q784"/>
    </row>
    <row r="785" spans="1:17" x14ac:dyDescent="0.25">
      <c r="A785">
        <v>784</v>
      </c>
      <c r="B785" t="s">
        <v>9</v>
      </c>
      <c r="C785" s="23">
        <v>338166</v>
      </c>
      <c r="D785" t="s">
        <v>18</v>
      </c>
      <c r="E785" t="s">
        <v>16</v>
      </c>
      <c r="F785" t="s">
        <v>12</v>
      </c>
      <c r="G785" t="s">
        <v>13</v>
      </c>
      <c r="H785" t="s">
        <v>13</v>
      </c>
      <c r="I785">
        <v>36</v>
      </c>
      <c r="J785">
        <f t="shared" si="86"/>
        <v>-0.39379450076113898</v>
      </c>
      <c r="K785" t="b">
        <f t="shared" si="87"/>
        <v>0</v>
      </c>
      <c r="L785">
        <f t="shared" si="88"/>
        <v>-0.41684216367753391</v>
      </c>
      <c r="M785" t="b">
        <f t="shared" si="89"/>
        <v>0</v>
      </c>
      <c r="N785" s="24">
        <f t="shared" si="90"/>
        <v>338166</v>
      </c>
      <c r="O785" t="str">
        <f t="shared" si="91"/>
        <v>TRABAJADOR INDEPENDIENTE</v>
      </c>
      <c r="P785">
        <f t="shared" si="92"/>
        <v>36</v>
      </c>
      <c r="Q785"/>
    </row>
    <row r="786" spans="1:17" x14ac:dyDescent="0.25">
      <c r="A786">
        <v>785</v>
      </c>
      <c r="B786" t="s">
        <v>9</v>
      </c>
      <c r="C786" s="23">
        <v>350000</v>
      </c>
      <c r="D786" t="s">
        <v>10</v>
      </c>
      <c r="E786" t="s">
        <v>16</v>
      </c>
      <c r="F786" t="s">
        <v>12</v>
      </c>
      <c r="G786" t="s">
        <v>12</v>
      </c>
      <c r="H786" t="s">
        <v>13</v>
      </c>
      <c r="I786">
        <v>38</v>
      </c>
      <c r="J786">
        <f t="shared" si="86"/>
        <v>-0.37920268237051552</v>
      </c>
      <c r="K786" t="b">
        <f t="shared" si="87"/>
        <v>0</v>
      </c>
      <c r="L786">
        <f t="shared" si="88"/>
        <v>-0.27569150352325889</v>
      </c>
      <c r="M786" t="b">
        <f t="shared" si="89"/>
        <v>0</v>
      </c>
      <c r="N786" s="24">
        <f t="shared" si="90"/>
        <v>350000</v>
      </c>
      <c r="O786" t="str">
        <f t="shared" si="91"/>
        <v>ASALARIADO</v>
      </c>
      <c r="P786">
        <f t="shared" si="92"/>
        <v>38</v>
      </c>
      <c r="Q786"/>
    </row>
    <row r="787" spans="1:17" x14ac:dyDescent="0.25">
      <c r="A787">
        <v>786</v>
      </c>
      <c r="B787" t="s">
        <v>9</v>
      </c>
      <c r="C787" s="23">
        <v>85000</v>
      </c>
      <c r="D787" t="s">
        <v>10</v>
      </c>
      <c r="E787" t="s">
        <v>16</v>
      </c>
      <c r="F787" t="s">
        <v>12</v>
      </c>
      <c r="G787" t="s">
        <v>12</v>
      </c>
      <c r="H787" t="s">
        <v>12</v>
      </c>
      <c r="I787">
        <v>38</v>
      </c>
      <c r="J787">
        <f t="shared" si="86"/>
        <v>-0.70595879809767548</v>
      </c>
      <c r="K787" t="b">
        <f t="shared" si="87"/>
        <v>0</v>
      </c>
      <c r="L787">
        <f t="shared" si="88"/>
        <v>-0.27569150352325889</v>
      </c>
      <c r="M787" t="b">
        <f t="shared" si="89"/>
        <v>0</v>
      </c>
      <c r="N787" s="24">
        <f t="shared" si="90"/>
        <v>85000</v>
      </c>
      <c r="O787" t="str">
        <f t="shared" si="91"/>
        <v>ASALARIADO</v>
      </c>
      <c r="P787">
        <f t="shared" si="92"/>
        <v>38</v>
      </c>
      <c r="Q787"/>
    </row>
    <row r="788" spans="1:17" x14ac:dyDescent="0.25">
      <c r="A788">
        <v>787</v>
      </c>
      <c r="B788" t="s">
        <v>15</v>
      </c>
      <c r="C788" s="23">
        <v>675918.4</v>
      </c>
      <c r="D788" t="s">
        <v>10</v>
      </c>
      <c r="E788" t="s">
        <v>16</v>
      </c>
      <c r="F788" t="s">
        <v>12</v>
      </c>
      <c r="G788" t="s">
        <v>13</v>
      </c>
      <c r="H788" t="s">
        <v>13</v>
      </c>
      <c r="I788">
        <v>32</v>
      </c>
      <c r="J788">
        <f t="shared" si="86"/>
        <v>2.2668375848393159E-2</v>
      </c>
      <c r="K788" t="b">
        <f t="shared" si="87"/>
        <v>0</v>
      </c>
      <c r="L788">
        <f t="shared" si="88"/>
        <v>-0.69914348398608395</v>
      </c>
      <c r="M788" t="b">
        <f t="shared" si="89"/>
        <v>0</v>
      </c>
      <c r="N788" s="24">
        <f t="shared" si="90"/>
        <v>675918.4</v>
      </c>
      <c r="O788" t="str">
        <f t="shared" si="91"/>
        <v>ASALARIADO</v>
      </c>
      <c r="P788">
        <f t="shared" si="92"/>
        <v>32</v>
      </c>
      <c r="Q788"/>
    </row>
    <row r="789" spans="1:17" x14ac:dyDescent="0.25">
      <c r="A789">
        <v>788</v>
      </c>
      <c r="B789" t="s">
        <v>15</v>
      </c>
      <c r="C789" s="23">
        <v>250000</v>
      </c>
      <c r="D789" t="s">
        <v>10</v>
      </c>
      <c r="E789" t="s">
        <v>16</v>
      </c>
      <c r="F789" t="s">
        <v>12</v>
      </c>
      <c r="G789" t="s">
        <v>13</v>
      </c>
      <c r="H789" t="s">
        <v>13</v>
      </c>
      <c r="I789">
        <v>37</v>
      </c>
      <c r="J789">
        <f t="shared" si="86"/>
        <v>-0.50250687698453811</v>
      </c>
      <c r="K789" t="b">
        <f t="shared" si="87"/>
        <v>0</v>
      </c>
      <c r="L789">
        <f t="shared" si="88"/>
        <v>-0.3462668336003964</v>
      </c>
      <c r="M789" t="b">
        <f t="shared" si="89"/>
        <v>0</v>
      </c>
      <c r="N789" s="24">
        <f t="shared" si="90"/>
        <v>250000</v>
      </c>
      <c r="O789" t="str">
        <f t="shared" si="91"/>
        <v>ASALARIADO</v>
      </c>
      <c r="P789">
        <f t="shared" si="92"/>
        <v>37</v>
      </c>
      <c r="Q789"/>
    </row>
    <row r="790" spans="1:17" x14ac:dyDescent="0.25">
      <c r="A790">
        <v>789</v>
      </c>
      <c r="B790" t="s">
        <v>9</v>
      </c>
      <c r="C790" s="23">
        <v>1187649.48</v>
      </c>
      <c r="D790" t="s">
        <v>10</v>
      </c>
      <c r="E790" t="s">
        <v>11</v>
      </c>
      <c r="F790" t="s">
        <v>12</v>
      </c>
      <c r="G790" t="s">
        <v>13</v>
      </c>
      <c r="H790" t="s">
        <v>13</v>
      </c>
      <c r="I790">
        <v>51</v>
      </c>
      <c r="J790">
        <f t="shared" si="86"/>
        <v>0.65365426263203286</v>
      </c>
      <c r="K790" t="b">
        <f t="shared" si="87"/>
        <v>0</v>
      </c>
      <c r="L790">
        <f t="shared" si="88"/>
        <v>0.64178778747952869</v>
      </c>
      <c r="M790" t="b">
        <f t="shared" si="89"/>
        <v>0</v>
      </c>
      <c r="N790" s="24">
        <f t="shared" si="90"/>
        <v>1187649.48</v>
      </c>
      <c r="O790" t="str">
        <f t="shared" si="91"/>
        <v>ASALARIADO</v>
      </c>
      <c r="P790">
        <f t="shared" si="92"/>
        <v>51</v>
      </c>
      <c r="Q790"/>
    </row>
    <row r="791" spans="1:17" x14ac:dyDescent="0.25">
      <c r="A791">
        <v>790</v>
      </c>
      <c r="B791" t="s">
        <v>9</v>
      </c>
      <c r="C791" s="23">
        <v>337254.54</v>
      </c>
      <c r="D791" t="s">
        <v>10</v>
      </c>
      <c r="E791" t="s">
        <v>16</v>
      </c>
      <c r="F791" t="s">
        <v>12</v>
      </c>
      <c r="G791" t="s">
        <v>13</v>
      </c>
      <c r="H791" t="s">
        <v>13</v>
      </c>
      <c r="I791">
        <v>38</v>
      </c>
      <c r="J791">
        <f t="shared" si="86"/>
        <v>-0.39491836917336798</v>
      </c>
      <c r="K791" t="b">
        <f t="shared" si="87"/>
        <v>0</v>
      </c>
      <c r="L791">
        <f t="shared" si="88"/>
        <v>-0.27569150352325889</v>
      </c>
      <c r="M791" t="b">
        <f t="shared" si="89"/>
        <v>0</v>
      </c>
      <c r="N791" s="24">
        <f t="shared" si="90"/>
        <v>337254.54</v>
      </c>
      <c r="O791" t="str">
        <f t="shared" si="91"/>
        <v>ASALARIADO</v>
      </c>
      <c r="P791">
        <f t="shared" si="92"/>
        <v>38</v>
      </c>
      <c r="Q791"/>
    </row>
    <row r="792" spans="1:17" x14ac:dyDescent="0.25">
      <c r="A792">
        <v>791</v>
      </c>
      <c r="B792" t="s">
        <v>15</v>
      </c>
      <c r="C792" s="23">
        <v>297046</v>
      </c>
      <c r="D792" t="s">
        <v>17</v>
      </c>
      <c r="E792" t="s">
        <v>16</v>
      </c>
      <c r="F792" t="s">
        <v>12</v>
      </c>
      <c r="G792" t="s">
        <v>13</v>
      </c>
      <c r="H792" t="s">
        <v>13</v>
      </c>
      <c r="I792">
        <v>52</v>
      </c>
      <c r="J792">
        <f t="shared" si="86"/>
        <v>-0.44449718558642509</v>
      </c>
      <c r="K792" t="b">
        <f t="shared" si="87"/>
        <v>0</v>
      </c>
      <c r="L792">
        <f t="shared" si="88"/>
        <v>0.71236311755666615</v>
      </c>
      <c r="M792" t="b">
        <f t="shared" si="89"/>
        <v>0</v>
      </c>
      <c r="N792" s="24">
        <f t="shared" si="90"/>
        <v>297046</v>
      </c>
      <c r="O792" t="str">
        <f t="shared" si="91"/>
        <v>ASEGURADO VOLUNTARIO</v>
      </c>
      <c r="P792">
        <f t="shared" si="92"/>
        <v>52</v>
      </c>
      <c r="Q792"/>
    </row>
    <row r="793" spans="1:17" x14ac:dyDescent="0.25">
      <c r="A793">
        <v>792</v>
      </c>
      <c r="B793" t="s">
        <v>15</v>
      </c>
      <c r="C793" s="23">
        <v>297102</v>
      </c>
      <c r="D793" t="s">
        <v>17</v>
      </c>
      <c r="E793" t="s">
        <v>16</v>
      </c>
      <c r="F793" t="s">
        <v>12</v>
      </c>
      <c r="G793" t="s">
        <v>13</v>
      </c>
      <c r="H793" t="s">
        <v>13</v>
      </c>
      <c r="I793">
        <v>53</v>
      </c>
      <c r="J793">
        <f t="shared" si="86"/>
        <v>-0.44442813523744124</v>
      </c>
      <c r="K793" t="b">
        <f t="shared" si="87"/>
        <v>0</v>
      </c>
      <c r="L793">
        <f t="shared" si="88"/>
        <v>0.78293844763380371</v>
      </c>
      <c r="M793" t="b">
        <f t="shared" si="89"/>
        <v>0</v>
      </c>
      <c r="N793" s="24">
        <f t="shared" si="90"/>
        <v>297102</v>
      </c>
      <c r="O793" t="str">
        <f t="shared" si="91"/>
        <v>ASEGURADO VOLUNTARIO</v>
      </c>
      <c r="P793">
        <f t="shared" si="92"/>
        <v>53</v>
      </c>
      <c r="Q793"/>
    </row>
    <row r="794" spans="1:17" x14ac:dyDescent="0.25">
      <c r="A794">
        <v>793</v>
      </c>
      <c r="B794" t="s">
        <v>9</v>
      </c>
      <c r="C794" s="23">
        <v>1998877</v>
      </c>
      <c r="D794" t="s">
        <v>10</v>
      </c>
      <c r="E794" t="s">
        <v>11</v>
      </c>
      <c r="F794" t="s">
        <v>12</v>
      </c>
      <c r="G794" t="s">
        <v>13</v>
      </c>
      <c r="H794" t="s">
        <v>12</v>
      </c>
      <c r="I794">
        <v>50</v>
      </c>
      <c r="J794">
        <f t="shared" si="86"/>
        <v>1.6539318226553421</v>
      </c>
      <c r="K794" t="b">
        <f t="shared" si="87"/>
        <v>0</v>
      </c>
      <c r="L794">
        <f t="shared" si="88"/>
        <v>0.57121245740239113</v>
      </c>
      <c r="M794" t="b">
        <f t="shared" si="89"/>
        <v>0</v>
      </c>
      <c r="N794" s="24">
        <f t="shared" si="90"/>
        <v>1998877</v>
      </c>
      <c r="O794" t="str">
        <f t="shared" si="91"/>
        <v>ASALARIADO</v>
      </c>
      <c r="P794">
        <f t="shared" si="92"/>
        <v>50</v>
      </c>
      <c r="Q794"/>
    </row>
    <row r="795" spans="1:17" x14ac:dyDescent="0.25">
      <c r="A795">
        <v>794</v>
      </c>
      <c r="B795" t="s">
        <v>9</v>
      </c>
      <c r="C795" s="23">
        <v>208000</v>
      </c>
      <c r="D795" t="s">
        <v>10</v>
      </c>
      <c r="E795" t="s">
        <v>16</v>
      </c>
      <c r="F795" t="s">
        <v>12</v>
      </c>
      <c r="G795" t="s">
        <v>13</v>
      </c>
      <c r="H795" t="s">
        <v>13</v>
      </c>
      <c r="I795">
        <v>29</v>
      </c>
      <c r="J795">
        <f t="shared" si="86"/>
        <v>-0.55429463872242768</v>
      </c>
      <c r="K795" t="b">
        <f t="shared" si="87"/>
        <v>0</v>
      </c>
      <c r="L795">
        <f t="shared" si="88"/>
        <v>-0.91086947421749642</v>
      </c>
      <c r="M795" t="b">
        <f t="shared" si="89"/>
        <v>0</v>
      </c>
      <c r="N795" s="24">
        <f t="shared" si="90"/>
        <v>208000</v>
      </c>
      <c r="O795" t="str">
        <f t="shared" si="91"/>
        <v>ASALARIADO</v>
      </c>
      <c r="P795">
        <f t="shared" si="92"/>
        <v>29</v>
      </c>
      <c r="Q795"/>
    </row>
    <row r="796" spans="1:17" x14ac:dyDescent="0.25">
      <c r="A796">
        <v>795</v>
      </c>
      <c r="B796" t="s">
        <v>15</v>
      </c>
      <c r="C796" s="23">
        <v>479051.66</v>
      </c>
      <c r="D796" t="s">
        <v>10</v>
      </c>
      <c r="E796" t="s">
        <v>16</v>
      </c>
      <c r="F796" t="s">
        <v>12</v>
      </c>
      <c r="G796" t="s">
        <v>13</v>
      </c>
      <c r="H796" t="s">
        <v>13</v>
      </c>
      <c r="I796">
        <v>47</v>
      </c>
      <c r="J796">
        <f t="shared" si="86"/>
        <v>-0.22007657237148881</v>
      </c>
      <c r="K796" t="b">
        <f t="shared" si="87"/>
        <v>0</v>
      </c>
      <c r="L796">
        <f t="shared" si="88"/>
        <v>0.35948646717097865</v>
      </c>
      <c r="M796" t="b">
        <f t="shared" si="89"/>
        <v>0</v>
      </c>
      <c r="N796" s="24">
        <f t="shared" si="90"/>
        <v>479051.66</v>
      </c>
      <c r="O796" t="str">
        <f t="shared" si="91"/>
        <v>ASALARIADO</v>
      </c>
      <c r="P796">
        <f t="shared" si="92"/>
        <v>47</v>
      </c>
      <c r="Q796"/>
    </row>
    <row r="797" spans="1:17" x14ac:dyDescent="0.25">
      <c r="A797">
        <v>796</v>
      </c>
      <c r="B797" t="s">
        <v>9</v>
      </c>
      <c r="C797" s="23">
        <v>1146094.07</v>
      </c>
      <c r="D797" t="s">
        <v>10</v>
      </c>
      <c r="E797" t="s">
        <v>11</v>
      </c>
      <c r="F797" t="s">
        <v>12</v>
      </c>
      <c r="G797" t="s">
        <v>13</v>
      </c>
      <c r="H797" t="s">
        <v>13</v>
      </c>
      <c r="I797">
        <v>48</v>
      </c>
      <c r="J797">
        <f t="shared" si="86"/>
        <v>0.60241469901297795</v>
      </c>
      <c r="K797" t="b">
        <f t="shared" si="87"/>
        <v>0</v>
      </c>
      <c r="L797">
        <f t="shared" si="88"/>
        <v>0.43006179724811616</v>
      </c>
      <c r="M797" t="b">
        <f t="shared" si="89"/>
        <v>0</v>
      </c>
      <c r="N797" s="24">
        <f t="shared" si="90"/>
        <v>1146094.07</v>
      </c>
      <c r="O797" t="str">
        <f t="shared" si="91"/>
        <v>ASALARIADO</v>
      </c>
      <c r="P797">
        <f t="shared" si="92"/>
        <v>48</v>
      </c>
      <c r="Q797"/>
    </row>
    <row r="798" spans="1:17" x14ac:dyDescent="0.25">
      <c r="A798">
        <v>797</v>
      </c>
      <c r="B798" t="s">
        <v>15</v>
      </c>
      <c r="C798" s="23">
        <v>720000</v>
      </c>
      <c r="D798" t="s">
        <v>10</v>
      </c>
      <c r="E798" t="s">
        <v>16</v>
      </c>
      <c r="F798" t="s">
        <v>12</v>
      </c>
      <c r="G798" t="s">
        <v>12</v>
      </c>
      <c r="H798" t="s">
        <v>13</v>
      </c>
      <c r="I798">
        <v>34</v>
      </c>
      <c r="J798">
        <f t="shared" si="86"/>
        <v>7.7022837701368127E-2</v>
      </c>
      <c r="K798" t="b">
        <f t="shared" si="87"/>
        <v>0</v>
      </c>
      <c r="L798">
        <f t="shared" si="88"/>
        <v>-0.55799282383180893</v>
      </c>
      <c r="M798" t="b">
        <f t="shared" si="89"/>
        <v>0</v>
      </c>
      <c r="N798" s="24">
        <f t="shared" si="90"/>
        <v>720000</v>
      </c>
      <c r="O798" t="str">
        <f t="shared" si="91"/>
        <v>ASALARIADO</v>
      </c>
      <c r="P798">
        <f t="shared" si="92"/>
        <v>34</v>
      </c>
      <c r="Q798"/>
    </row>
    <row r="799" spans="1:17" x14ac:dyDescent="0.25">
      <c r="A799">
        <v>798</v>
      </c>
      <c r="B799" t="s">
        <v>15</v>
      </c>
      <c r="C799" s="23">
        <v>451549.84</v>
      </c>
      <c r="D799" t="s">
        <v>10</v>
      </c>
      <c r="E799" t="s">
        <v>16</v>
      </c>
      <c r="F799" t="s">
        <v>12</v>
      </c>
      <c r="G799" t="s">
        <v>13</v>
      </c>
      <c r="H799" t="s">
        <v>13</v>
      </c>
      <c r="I799">
        <v>44</v>
      </c>
      <c r="J799">
        <f t="shared" si="86"/>
        <v>-0.25398747002668692</v>
      </c>
      <c r="K799" t="b">
        <f t="shared" si="87"/>
        <v>0</v>
      </c>
      <c r="L799">
        <f t="shared" si="88"/>
        <v>0.14776047693956615</v>
      </c>
      <c r="M799" t="b">
        <f t="shared" si="89"/>
        <v>0</v>
      </c>
      <c r="N799" s="24">
        <f t="shared" si="90"/>
        <v>451549.84</v>
      </c>
      <c r="O799" t="str">
        <f t="shared" si="91"/>
        <v>ASALARIADO</v>
      </c>
      <c r="P799">
        <f t="shared" si="92"/>
        <v>44</v>
      </c>
      <c r="Q799"/>
    </row>
    <row r="800" spans="1:17" x14ac:dyDescent="0.25">
      <c r="A800">
        <v>799</v>
      </c>
      <c r="B800" t="s">
        <v>15</v>
      </c>
      <c r="C800" s="23">
        <v>382136</v>
      </c>
      <c r="D800" t="s">
        <v>18</v>
      </c>
      <c r="E800" t="s">
        <v>16</v>
      </c>
      <c r="F800" t="s">
        <v>12</v>
      </c>
      <c r="G800" t="s">
        <v>13</v>
      </c>
      <c r="H800" t="s">
        <v>12</v>
      </c>
      <c r="I800">
        <v>35</v>
      </c>
      <c r="J800">
        <f t="shared" si="86"/>
        <v>-0.33957764638935323</v>
      </c>
      <c r="K800" t="b">
        <f t="shared" si="87"/>
        <v>0</v>
      </c>
      <c r="L800">
        <f t="shared" si="88"/>
        <v>-0.48741749375467142</v>
      </c>
      <c r="M800" t="b">
        <f t="shared" si="89"/>
        <v>0</v>
      </c>
      <c r="N800" s="24">
        <f t="shared" si="90"/>
        <v>382136</v>
      </c>
      <c r="O800" t="str">
        <f t="shared" si="91"/>
        <v>TRABAJADOR INDEPENDIENTE</v>
      </c>
      <c r="P800">
        <f t="shared" si="92"/>
        <v>35</v>
      </c>
      <c r="Q800"/>
    </row>
    <row r="801" spans="1:17" x14ac:dyDescent="0.25">
      <c r="A801">
        <v>800</v>
      </c>
      <c r="B801" t="s">
        <v>9</v>
      </c>
      <c r="C801" s="23">
        <v>200000</v>
      </c>
      <c r="D801" t="s">
        <v>10</v>
      </c>
      <c r="E801" t="s">
        <v>16</v>
      </c>
      <c r="F801" t="s">
        <v>12</v>
      </c>
      <c r="G801" t="s">
        <v>13</v>
      </c>
      <c r="H801" t="s">
        <v>13</v>
      </c>
      <c r="I801">
        <v>38</v>
      </c>
      <c r="J801">
        <f t="shared" si="86"/>
        <v>-0.56415897429154949</v>
      </c>
      <c r="K801" t="b">
        <f t="shared" si="87"/>
        <v>0</v>
      </c>
      <c r="L801">
        <f t="shared" si="88"/>
        <v>-0.27569150352325889</v>
      </c>
      <c r="M801" t="b">
        <f t="shared" si="89"/>
        <v>0</v>
      </c>
      <c r="N801" s="24">
        <f t="shared" si="90"/>
        <v>200000</v>
      </c>
      <c r="O801" t="str">
        <f t="shared" si="91"/>
        <v>ASALARIADO</v>
      </c>
      <c r="P801">
        <f t="shared" si="92"/>
        <v>38</v>
      </c>
      <c r="Q801"/>
    </row>
    <row r="802" spans="1:17" x14ac:dyDescent="0.25">
      <c r="A802">
        <v>801</v>
      </c>
      <c r="B802" t="s">
        <v>9</v>
      </c>
      <c r="C802" s="23">
        <v>1017758</v>
      </c>
      <c r="D802" t="s">
        <v>18</v>
      </c>
      <c r="E802" t="s">
        <v>16</v>
      </c>
      <c r="F802" t="s">
        <v>12</v>
      </c>
      <c r="G802" t="s">
        <v>13</v>
      </c>
      <c r="H802" t="s">
        <v>13</v>
      </c>
      <c r="I802">
        <v>61</v>
      </c>
      <c r="J802">
        <f t="shared" si="86"/>
        <v>0.4441709415001896</v>
      </c>
      <c r="K802" t="b">
        <f t="shared" si="87"/>
        <v>0</v>
      </c>
      <c r="L802">
        <f t="shared" si="88"/>
        <v>1.3475410882509038</v>
      </c>
      <c r="M802" t="b">
        <f t="shared" si="89"/>
        <v>0</v>
      </c>
      <c r="N802" s="24">
        <f t="shared" si="90"/>
        <v>1017758</v>
      </c>
      <c r="O802" t="str">
        <f t="shared" si="91"/>
        <v>TRABAJADOR INDEPENDIENTE</v>
      </c>
      <c r="P802">
        <f t="shared" si="92"/>
        <v>61</v>
      </c>
      <c r="Q802"/>
    </row>
    <row r="803" spans="1:17" x14ac:dyDescent="0.25">
      <c r="A803">
        <v>802</v>
      </c>
      <c r="B803" t="s">
        <v>15</v>
      </c>
      <c r="C803" s="23">
        <v>769515.15</v>
      </c>
      <c r="D803" t="s">
        <v>10</v>
      </c>
      <c r="E803" t="s">
        <v>11</v>
      </c>
      <c r="F803" t="s">
        <v>12</v>
      </c>
      <c r="G803" t="s">
        <v>13</v>
      </c>
      <c r="H803" t="s">
        <v>13</v>
      </c>
      <c r="I803">
        <v>42</v>
      </c>
      <c r="J803">
        <f t="shared" si="86"/>
        <v>0.13807709462079337</v>
      </c>
      <c r="K803" t="b">
        <f t="shared" si="87"/>
        <v>0</v>
      </c>
      <c r="L803">
        <f t="shared" si="88"/>
        <v>6.6098167852911317E-3</v>
      </c>
      <c r="M803" t="b">
        <f t="shared" si="89"/>
        <v>0</v>
      </c>
      <c r="N803" s="24">
        <f t="shared" si="90"/>
        <v>769515.15</v>
      </c>
      <c r="O803" t="str">
        <f t="shared" si="91"/>
        <v>ASALARIADO</v>
      </c>
      <c r="P803">
        <f t="shared" si="92"/>
        <v>42</v>
      </c>
      <c r="Q803"/>
    </row>
    <row r="804" spans="1:17" x14ac:dyDescent="0.25">
      <c r="A804">
        <v>803</v>
      </c>
      <c r="B804" t="s">
        <v>15</v>
      </c>
      <c r="C804" s="23">
        <v>938855</v>
      </c>
      <c r="D804" t="s">
        <v>14</v>
      </c>
      <c r="E804" t="s">
        <v>11</v>
      </c>
      <c r="F804" t="s">
        <v>12</v>
      </c>
      <c r="G804" t="s">
        <v>13</v>
      </c>
      <c r="H804" t="s">
        <v>13</v>
      </c>
      <c r="I804">
        <v>73</v>
      </c>
      <c r="J804">
        <f t="shared" si="86"/>
        <v>0.3468802328238873</v>
      </c>
      <c r="K804" t="b">
        <f t="shared" si="87"/>
        <v>0</v>
      </c>
      <c r="L804">
        <f t="shared" si="88"/>
        <v>2.1944450491765539</v>
      </c>
      <c r="M804" t="b">
        <f t="shared" si="89"/>
        <v>1</v>
      </c>
      <c r="N804" s="24">
        <f t="shared" si="90"/>
        <v>938855</v>
      </c>
      <c r="O804" t="str">
        <f t="shared" si="91"/>
        <v>PENSIONADOS EN SU PROPIO SISTEMA</v>
      </c>
      <c r="P804">
        <f t="shared" si="92"/>
        <v>73</v>
      </c>
      <c r="Q804"/>
    </row>
    <row r="805" spans="1:17" x14ac:dyDescent="0.25">
      <c r="A805">
        <v>804</v>
      </c>
      <c r="B805" t="s">
        <v>9</v>
      </c>
      <c r="C805" s="23">
        <v>75000</v>
      </c>
      <c r="D805" t="s">
        <v>10</v>
      </c>
      <c r="E805" t="s">
        <v>16</v>
      </c>
      <c r="F805" t="s">
        <v>12</v>
      </c>
      <c r="G805" t="s">
        <v>13</v>
      </c>
      <c r="H805" t="s">
        <v>13</v>
      </c>
      <c r="I805">
        <v>26</v>
      </c>
      <c r="J805">
        <f t="shared" si="86"/>
        <v>-0.71828921755907771</v>
      </c>
      <c r="K805" t="b">
        <f t="shared" si="87"/>
        <v>0</v>
      </c>
      <c r="L805">
        <f t="shared" si="88"/>
        <v>-1.1225954644489089</v>
      </c>
      <c r="M805" t="b">
        <f t="shared" si="89"/>
        <v>0</v>
      </c>
      <c r="N805" s="24">
        <f t="shared" si="90"/>
        <v>75000</v>
      </c>
      <c r="O805" t="str">
        <f t="shared" si="91"/>
        <v>ASALARIADO</v>
      </c>
      <c r="P805">
        <f t="shared" si="92"/>
        <v>26</v>
      </c>
      <c r="Q805"/>
    </row>
    <row r="806" spans="1:17" x14ac:dyDescent="0.25">
      <c r="A806">
        <v>805</v>
      </c>
      <c r="B806" t="s">
        <v>15</v>
      </c>
      <c r="C806" s="23">
        <v>430007.09</v>
      </c>
      <c r="D806" t="s">
        <v>10</v>
      </c>
      <c r="E806" t="s">
        <v>16</v>
      </c>
      <c r="F806" t="s">
        <v>12</v>
      </c>
      <c r="G806" t="s">
        <v>13</v>
      </c>
      <c r="H806" t="s">
        <v>13</v>
      </c>
      <c r="I806">
        <v>25</v>
      </c>
      <c r="J806">
        <f t="shared" si="86"/>
        <v>-0.28055058441189928</v>
      </c>
      <c r="K806" t="b">
        <f t="shared" si="87"/>
        <v>0</v>
      </c>
      <c r="L806">
        <f t="shared" si="88"/>
        <v>-1.1931707945260464</v>
      </c>
      <c r="M806" t="b">
        <f t="shared" si="89"/>
        <v>0</v>
      </c>
      <c r="N806" s="24">
        <f t="shared" si="90"/>
        <v>430007.09</v>
      </c>
      <c r="O806" t="str">
        <f t="shared" si="91"/>
        <v>ASALARIADO</v>
      </c>
      <c r="P806">
        <f t="shared" si="92"/>
        <v>25</v>
      </c>
      <c r="Q806"/>
    </row>
    <row r="807" spans="1:17" x14ac:dyDescent="0.25">
      <c r="A807">
        <v>806</v>
      </c>
      <c r="B807" t="s">
        <v>9</v>
      </c>
      <c r="C807" s="23">
        <v>533558</v>
      </c>
      <c r="D807" t="s">
        <v>18</v>
      </c>
      <c r="E807" t="s">
        <v>16</v>
      </c>
      <c r="F807" t="s">
        <v>12</v>
      </c>
      <c r="G807" t="s">
        <v>12</v>
      </c>
      <c r="H807" t="s">
        <v>12</v>
      </c>
      <c r="I807">
        <v>41</v>
      </c>
      <c r="J807">
        <f t="shared" si="86"/>
        <v>-0.15286796882090792</v>
      </c>
      <c r="K807" t="b">
        <f t="shared" si="87"/>
        <v>0</v>
      </c>
      <c r="L807">
        <f t="shared" si="88"/>
        <v>-6.3965513291846368E-2</v>
      </c>
      <c r="M807" t="b">
        <f t="shared" si="89"/>
        <v>0</v>
      </c>
      <c r="N807" s="24">
        <f t="shared" si="90"/>
        <v>533558</v>
      </c>
      <c r="O807" t="str">
        <f t="shared" si="91"/>
        <v>TRABAJADOR INDEPENDIENTE</v>
      </c>
      <c r="P807">
        <f t="shared" si="92"/>
        <v>41</v>
      </c>
      <c r="Q807"/>
    </row>
    <row r="808" spans="1:17" x14ac:dyDescent="0.25">
      <c r="A808">
        <v>807</v>
      </c>
      <c r="B808" t="s">
        <v>15</v>
      </c>
      <c r="C808" s="23">
        <v>347514</v>
      </c>
      <c r="D808" t="s">
        <v>10</v>
      </c>
      <c r="E808" t="s">
        <v>16</v>
      </c>
      <c r="F808" t="s">
        <v>12</v>
      </c>
      <c r="G808" t="s">
        <v>13</v>
      </c>
      <c r="H808" t="s">
        <v>13</v>
      </c>
      <c r="I808">
        <v>20</v>
      </c>
      <c r="J808">
        <f t="shared" si="86"/>
        <v>-0.38226802464862014</v>
      </c>
      <c r="K808" t="b">
        <f t="shared" si="87"/>
        <v>0</v>
      </c>
      <c r="L808">
        <f t="shared" si="88"/>
        <v>-1.5460474449117341</v>
      </c>
      <c r="M808" t="b">
        <f t="shared" si="89"/>
        <v>0</v>
      </c>
      <c r="N808" s="24">
        <f t="shared" si="90"/>
        <v>347514</v>
      </c>
      <c r="O808" t="str">
        <f t="shared" si="91"/>
        <v>ASALARIADO</v>
      </c>
      <c r="P808">
        <f t="shared" si="92"/>
        <v>20</v>
      </c>
      <c r="Q808"/>
    </row>
    <row r="809" spans="1:17" x14ac:dyDescent="0.25">
      <c r="A809">
        <v>808</v>
      </c>
      <c r="B809" t="s">
        <v>9</v>
      </c>
      <c r="C809" s="23">
        <v>226500</v>
      </c>
      <c r="D809" t="s">
        <v>10</v>
      </c>
      <c r="E809" t="s">
        <v>16</v>
      </c>
      <c r="F809" t="s">
        <v>12</v>
      </c>
      <c r="G809" t="s">
        <v>13</v>
      </c>
      <c r="H809" t="s">
        <v>13</v>
      </c>
      <c r="I809">
        <v>35</v>
      </c>
      <c r="J809">
        <f t="shared" si="86"/>
        <v>-0.53148336271883345</v>
      </c>
      <c r="K809" t="b">
        <f t="shared" si="87"/>
        <v>0</v>
      </c>
      <c r="L809">
        <f t="shared" si="88"/>
        <v>-0.48741749375467142</v>
      </c>
      <c r="M809" t="b">
        <f t="shared" si="89"/>
        <v>0</v>
      </c>
      <c r="N809" s="24">
        <f t="shared" si="90"/>
        <v>226500</v>
      </c>
      <c r="O809" t="str">
        <f t="shared" si="91"/>
        <v>ASALARIADO</v>
      </c>
      <c r="P809">
        <f t="shared" si="92"/>
        <v>35</v>
      </c>
      <c r="Q809"/>
    </row>
    <row r="810" spans="1:17" x14ac:dyDescent="0.25">
      <c r="A810">
        <v>809</v>
      </c>
      <c r="B810" t="s">
        <v>15</v>
      </c>
      <c r="C810" s="23">
        <v>545926</v>
      </c>
      <c r="D810" t="s">
        <v>18</v>
      </c>
      <c r="E810" t="s">
        <v>16</v>
      </c>
      <c r="F810" t="s">
        <v>12</v>
      </c>
      <c r="G810" t="s">
        <v>13</v>
      </c>
      <c r="H810" t="s">
        <v>13</v>
      </c>
      <c r="I810">
        <v>40</v>
      </c>
      <c r="J810">
        <f t="shared" si="86"/>
        <v>-0.13761770603104559</v>
      </c>
      <c r="K810" t="b">
        <f t="shared" si="87"/>
        <v>0</v>
      </c>
      <c r="L810">
        <f t="shared" si="88"/>
        <v>-0.13454084336898386</v>
      </c>
      <c r="M810" t="b">
        <f t="shared" si="89"/>
        <v>0</v>
      </c>
      <c r="N810" s="24">
        <f t="shared" si="90"/>
        <v>545926</v>
      </c>
      <c r="O810" t="str">
        <f t="shared" si="91"/>
        <v>TRABAJADOR INDEPENDIENTE</v>
      </c>
      <c r="P810">
        <f t="shared" si="92"/>
        <v>40</v>
      </c>
      <c r="Q810"/>
    </row>
    <row r="811" spans="1:17" x14ac:dyDescent="0.25">
      <c r="A811">
        <v>810</v>
      </c>
      <c r="B811" t="s">
        <v>9</v>
      </c>
      <c r="C811" s="23">
        <v>289717</v>
      </c>
      <c r="D811" t="s">
        <v>18</v>
      </c>
      <c r="E811" t="s">
        <v>16</v>
      </c>
      <c r="F811" t="s">
        <v>12</v>
      </c>
      <c r="G811" t="s">
        <v>13</v>
      </c>
      <c r="H811" t="s">
        <v>12</v>
      </c>
      <c r="I811">
        <v>30</v>
      </c>
      <c r="J811">
        <f t="shared" si="86"/>
        <v>-0.45353415000968678</v>
      </c>
      <c r="K811" t="b">
        <f t="shared" si="87"/>
        <v>0</v>
      </c>
      <c r="L811">
        <f t="shared" si="88"/>
        <v>-0.84029414414035897</v>
      </c>
      <c r="M811" t="b">
        <f t="shared" si="89"/>
        <v>0</v>
      </c>
      <c r="N811" s="24">
        <f t="shared" si="90"/>
        <v>289717</v>
      </c>
      <c r="O811" t="str">
        <f t="shared" si="91"/>
        <v>TRABAJADOR INDEPENDIENTE</v>
      </c>
      <c r="P811">
        <f t="shared" si="92"/>
        <v>30</v>
      </c>
      <c r="Q811"/>
    </row>
    <row r="812" spans="1:17" x14ac:dyDescent="0.25">
      <c r="A812">
        <v>811</v>
      </c>
      <c r="B812" t="s">
        <v>9</v>
      </c>
      <c r="C812" s="23">
        <v>1765910</v>
      </c>
      <c r="D812" t="s">
        <v>10</v>
      </c>
      <c r="E812" t="s">
        <v>16</v>
      </c>
      <c r="F812" t="s">
        <v>12</v>
      </c>
      <c r="G812" t="s">
        <v>13</v>
      </c>
      <c r="H812" t="s">
        <v>13</v>
      </c>
      <c r="I812">
        <v>56</v>
      </c>
      <c r="J812">
        <f t="shared" si="86"/>
        <v>1.3666737395888919</v>
      </c>
      <c r="K812" t="b">
        <f t="shared" si="87"/>
        <v>0</v>
      </c>
      <c r="L812">
        <f t="shared" si="88"/>
        <v>0.99466443786521619</v>
      </c>
      <c r="M812" t="b">
        <f t="shared" si="89"/>
        <v>0</v>
      </c>
      <c r="N812" s="24">
        <f t="shared" si="90"/>
        <v>1765910</v>
      </c>
      <c r="O812" t="str">
        <f t="shared" si="91"/>
        <v>ASALARIADO</v>
      </c>
      <c r="P812">
        <f t="shared" si="92"/>
        <v>56</v>
      </c>
      <c r="Q812"/>
    </row>
    <row r="813" spans="1:17" x14ac:dyDescent="0.25">
      <c r="A813">
        <v>812</v>
      </c>
      <c r="B813" t="s">
        <v>9</v>
      </c>
      <c r="C813" s="23">
        <v>353119.82</v>
      </c>
      <c r="D813" t="s">
        <v>10</v>
      </c>
      <c r="E813" t="s">
        <v>16</v>
      </c>
      <c r="F813" t="s">
        <v>12</v>
      </c>
      <c r="G813" t="s">
        <v>13</v>
      </c>
      <c r="H813" t="s">
        <v>13</v>
      </c>
      <c r="I813">
        <v>36</v>
      </c>
      <c r="J813">
        <f t="shared" si="86"/>
        <v>-0.37535581344610836</v>
      </c>
      <c r="K813" t="b">
        <f t="shared" si="87"/>
        <v>0</v>
      </c>
      <c r="L813">
        <f t="shared" si="88"/>
        <v>-0.41684216367753391</v>
      </c>
      <c r="M813" t="b">
        <f t="shared" si="89"/>
        <v>0</v>
      </c>
      <c r="N813" s="24">
        <f t="shared" si="90"/>
        <v>353119.82</v>
      </c>
      <c r="O813" t="str">
        <f t="shared" si="91"/>
        <v>ASALARIADO</v>
      </c>
      <c r="P813">
        <f t="shared" si="92"/>
        <v>36</v>
      </c>
      <c r="Q813"/>
    </row>
    <row r="814" spans="1:17" x14ac:dyDescent="0.25">
      <c r="A814">
        <v>813</v>
      </c>
      <c r="B814" t="s">
        <v>15</v>
      </c>
      <c r="C814" s="23">
        <v>44230.75</v>
      </c>
      <c r="D814" t="s">
        <v>10</v>
      </c>
      <c r="E814" t="s">
        <v>16</v>
      </c>
      <c r="F814" t="s">
        <v>12</v>
      </c>
      <c r="G814" t="s">
        <v>13</v>
      </c>
      <c r="H814" t="s">
        <v>13</v>
      </c>
      <c r="I814">
        <v>32</v>
      </c>
      <c r="J814">
        <f t="shared" si="86"/>
        <v>-0.75622899346035288</v>
      </c>
      <c r="K814" t="b">
        <f t="shared" si="87"/>
        <v>0</v>
      </c>
      <c r="L814">
        <f t="shared" si="88"/>
        <v>-0.69914348398608395</v>
      </c>
      <c r="M814" t="b">
        <f t="shared" si="89"/>
        <v>0</v>
      </c>
      <c r="N814" s="24">
        <f t="shared" si="90"/>
        <v>44230.75</v>
      </c>
      <c r="O814" t="str">
        <f t="shared" si="91"/>
        <v>ASALARIADO</v>
      </c>
      <c r="P814">
        <f t="shared" si="92"/>
        <v>32</v>
      </c>
      <c r="Q814"/>
    </row>
    <row r="815" spans="1:17" x14ac:dyDescent="0.25">
      <c r="A815">
        <v>814</v>
      </c>
      <c r="B815" t="s">
        <v>9</v>
      </c>
      <c r="C815" s="23">
        <v>382136</v>
      </c>
      <c r="D815" t="s">
        <v>18</v>
      </c>
      <c r="E815" t="s">
        <v>16</v>
      </c>
      <c r="F815" t="s">
        <v>12</v>
      </c>
      <c r="G815" t="s">
        <v>13</v>
      </c>
      <c r="H815" t="s">
        <v>12</v>
      </c>
      <c r="I815">
        <v>46</v>
      </c>
      <c r="J815">
        <f t="shared" si="86"/>
        <v>-0.33957764638935323</v>
      </c>
      <c r="K815" t="b">
        <f t="shared" si="87"/>
        <v>0</v>
      </c>
      <c r="L815">
        <f t="shared" si="88"/>
        <v>0.28891113709384114</v>
      </c>
      <c r="M815" t="b">
        <f t="shared" si="89"/>
        <v>0</v>
      </c>
      <c r="N815" s="24">
        <f t="shared" si="90"/>
        <v>382136</v>
      </c>
      <c r="O815" t="str">
        <f t="shared" si="91"/>
        <v>TRABAJADOR INDEPENDIENTE</v>
      </c>
      <c r="P815">
        <f t="shared" si="92"/>
        <v>46</v>
      </c>
      <c r="Q815"/>
    </row>
    <row r="816" spans="1:17" x14ac:dyDescent="0.25">
      <c r="A816">
        <v>815</v>
      </c>
      <c r="B816" t="s">
        <v>15</v>
      </c>
      <c r="C816" s="23">
        <v>115500</v>
      </c>
      <c r="D816" t="s">
        <v>10</v>
      </c>
      <c r="E816" t="s">
        <v>16</v>
      </c>
      <c r="F816" t="s">
        <v>12</v>
      </c>
      <c r="G816" t="s">
        <v>13</v>
      </c>
      <c r="H816" t="s">
        <v>13</v>
      </c>
      <c r="I816">
        <v>51</v>
      </c>
      <c r="J816">
        <f t="shared" si="86"/>
        <v>-0.66835101874039859</v>
      </c>
      <c r="K816" t="b">
        <f t="shared" si="87"/>
        <v>0</v>
      </c>
      <c r="L816">
        <f t="shared" si="88"/>
        <v>0.64178778747952869</v>
      </c>
      <c r="M816" t="b">
        <f t="shared" si="89"/>
        <v>0</v>
      </c>
      <c r="N816" s="24">
        <f t="shared" si="90"/>
        <v>115500</v>
      </c>
      <c r="O816" t="str">
        <f t="shared" si="91"/>
        <v>ASALARIADO</v>
      </c>
      <c r="P816">
        <f t="shared" si="92"/>
        <v>51</v>
      </c>
      <c r="Q816"/>
    </row>
    <row r="817" spans="1:17" x14ac:dyDescent="0.25">
      <c r="A817">
        <v>816</v>
      </c>
      <c r="B817" t="s">
        <v>15</v>
      </c>
      <c r="C817" s="23">
        <v>3289892.56</v>
      </c>
      <c r="D817" t="s">
        <v>10</v>
      </c>
      <c r="E817" t="s">
        <v>11</v>
      </c>
      <c r="F817" t="s">
        <v>12</v>
      </c>
      <c r="G817" t="s">
        <v>13</v>
      </c>
      <c r="H817" t="s">
        <v>13</v>
      </c>
      <c r="I817">
        <v>43</v>
      </c>
      <c r="J817">
        <f t="shared" si="86"/>
        <v>3.2458081612550562</v>
      </c>
      <c r="K817" t="b">
        <f t="shared" si="87"/>
        <v>1</v>
      </c>
      <c r="L817">
        <f t="shared" si="88"/>
        <v>7.7185146862428639E-2</v>
      </c>
      <c r="M817" t="b">
        <f t="shared" si="89"/>
        <v>0</v>
      </c>
      <c r="N817" s="24">
        <f t="shared" si="90"/>
        <v>3289892.56</v>
      </c>
      <c r="O817" t="str">
        <f t="shared" si="91"/>
        <v>ASALARIADO</v>
      </c>
      <c r="P817">
        <f t="shared" si="92"/>
        <v>43</v>
      </c>
      <c r="Q817"/>
    </row>
    <row r="818" spans="1:17" x14ac:dyDescent="0.25">
      <c r="A818">
        <v>817</v>
      </c>
      <c r="B818" t="s">
        <v>9</v>
      </c>
      <c r="C818" s="23">
        <v>892687.5</v>
      </c>
      <c r="D818" t="s">
        <v>10</v>
      </c>
      <c r="E818" t="s">
        <v>16</v>
      </c>
      <c r="F818" t="s">
        <v>12</v>
      </c>
      <c r="G818" t="s">
        <v>13</v>
      </c>
      <c r="H818" t="s">
        <v>13</v>
      </c>
      <c r="I818">
        <v>35</v>
      </c>
      <c r="J818">
        <f t="shared" si="86"/>
        <v>0.28995376877545842</v>
      </c>
      <c r="K818" t="b">
        <f t="shared" si="87"/>
        <v>0</v>
      </c>
      <c r="L818">
        <f t="shared" si="88"/>
        <v>-0.48741749375467142</v>
      </c>
      <c r="M818" t="b">
        <f t="shared" si="89"/>
        <v>0</v>
      </c>
      <c r="N818" s="24">
        <f t="shared" si="90"/>
        <v>892687.5</v>
      </c>
      <c r="O818" t="str">
        <f t="shared" si="91"/>
        <v>ASALARIADO</v>
      </c>
      <c r="P818">
        <f t="shared" si="92"/>
        <v>35</v>
      </c>
      <c r="Q818"/>
    </row>
    <row r="819" spans="1:17" x14ac:dyDescent="0.25">
      <c r="A819">
        <v>818</v>
      </c>
      <c r="B819" t="s">
        <v>15</v>
      </c>
      <c r="C819" s="23">
        <v>261476.98</v>
      </c>
      <c r="D819" t="s">
        <v>10</v>
      </c>
      <c r="E819" t="s">
        <v>11</v>
      </c>
      <c r="F819" t="s">
        <v>12</v>
      </c>
      <c r="G819" t="s">
        <v>13</v>
      </c>
      <c r="H819" t="s">
        <v>13</v>
      </c>
      <c r="I819">
        <v>33</v>
      </c>
      <c r="J819">
        <f t="shared" si="86"/>
        <v>-0.48835527922952571</v>
      </c>
      <c r="K819" t="b">
        <f t="shared" si="87"/>
        <v>0</v>
      </c>
      <c r="L819">
        <f t="shared" si="88"/>
        <v>-0.62856815390894638</v>
      </c>
      <c r="M819" t="b">
        <f t="shared" si="89"/>
        <v>0</v>
      </c>
      <c r="N819" s="24">
        <f t="shared" si="90"/>
        <v>261476.98</v>
      </c>
      <c r="O819" t="str">
        <f t="shared" si="91"/>
        <v>ASALARIADO</v>
      </c>
      <c r="P819">
        <f t="shared" si="92"/>
        <v>33</v>
      </c>
      <c r="Q819"/>
    </row>
    <row r="820" spans="1:17" x14ac:dyDescent="0.25">
      <c r="A820">
        <v>819</v>
      </c>
      <c r="B820" t="s">
        <v>9</v>
      </c>
      <c r="C820" s="23">
        <v>229395.18</v>
      </c>
      <c r="D820" t="s">
        <v>10</v>
      </c>
      <c r="E820" t="s">
        <v>16</v>
      </c>
      <c r="F820" t="s">
        <v>12</v>
      </c>
      <c r="G820" t="s">
        <v>13</v>
      </c>
      <c r="H820" t="s">
        <v>13</v>
      </c>
      <c r="I820">
        <v>57</v>
      </c>
      <c r="J820">
        <f t="shared" si="86"/>
        <v>-0.5279134843372072</v>
      </c>
      <c r="K820" t="b">
        <f t="shared" si="87"/>
        <v>0</v>
      </c>
      <c r="L820">
        <f t="shared" si="88"/>
        <v>1.0652397679423538</v>
      </c>
      <c r="M820" t="b">
        <f t="shared" si="89"/>
        <v>0</v>
      </c>
      <c r="N820" s="24">
        <f t="shared" si="90"/>
        <v>229395.18</v>
      </c>
      <c r="O820" t="str">
        <f t="shared" si="91"/>
        <v>ASALARIADO</v>
      </c>
      <c r="P820">
        <f t="shared" si="92"/>
        <v>57</v>
      </c>
      <c r="Q820"/>
    </row>
    <row r="821" spans="1:17" x14ac:dyDescent="0.25">
      <c r="A821">
        <v>820</v>
      </c>
      <c r="B821" t="s">
        <v>15</v>
      </c>
      <c r="C821" s="23">
        <v>854646.84</v>
      </c>
      <c r="D821" t="s">
        <v>10</v>
      </c>
      <c r="E821" t="s">
        <v>11</v>
      </c>
      <c r="F821" t="s">
        <v>12</v>
      </c>
      <c r="G821" t="s">
        <v>13</v>
      </c>
      <c r="H821" t="s">
        <v>13</v>
      </c>
      <c r="I821">
        <v>24</v>
      </c>
      <c r="J821">
        <f t="shared" si="86"/>
        <v>0.24304803933659974</v>
      </c>
      <c r="K821" t="b">
        <f t="shared" si="87"/>
        <v>0</v>
      </c>
      <c r="L821">
        <f t="shared" si="88"/>
        <v>-1.263746124603184</v>
      </c>
      <c r="M821" t="b">
        <f t="shared" si="89"/>
        <v>0</v>
      </c>
      <c r="N821" s="24">
        <f t="shared" si="90"/>
        <v>854646.84</v>
      </c>
      <c r="O821" t="str">
        <f t="shared" si="91"/>
        <v>ASALARIADO</v>
      </c>
      <c r="P821">
        <f t="shared" si="92"/>
        <v>24</v>
      </c>
      <c r="Q821"/>
    </row>
    <row r="822" spans="1:17" x14ac:dyDescent="0.25">
      <c r="A822">
        <v>821</v>
      </c>
      <c r="B822" t="s">
        <v>9</v>
      </c>
      <c r="C822" s="23">
        <v>438402.25</v>
      </c>
      <c r="D822" t="s">
        <v>10</v>
      </c>
      <c r="E822" t="s">
        <v>16</v>
      </c>
      <c r="F822" t="s">
        <v>12</v>
      </c>
      <c r="G822" t="s">
        <v>13</v>
      </c>
      <c r="H822" t="s">
        <v>13</v>
      </c>
      <c r="I822">
        <v>28</v>
      </c>
      <c r="J822">
        <f t="shared" si="86"/>
        <v>-0.27019899998734076</v>
      </c>
      <c r="K822" t="b">
        <f t="shared" si="87"/>
        <v>0</v>
      </c>
      <c r="L822">
        <f t="shared" si="88"/>
        <v>-0.98144480429463388</v>
      </c>
      <c r="M822" t="b">
        <f t="shared" si="89"/>
        <v>0</v>
      </c>
      <c r="N822" s="24">
        <f t="shared" si="90"/>
        <v>438402.25</v>
      </c>
      <c r="O822" t="str">
        <f t="shared" si="91"/>
        <v>ASALARIADO</v>
      </c>
      <c r="P822">
        <f t="shared" si="92"/>
        <v>28</v>
      </c>
      <c r="Q822"/>
    </row>
    <row r="823" spans="1:17" x14ac:dyDescent="0.25">
      <c r="A823">
        <v>822</v>
      </c>
      <c r="B823" t="s">
        <v>9</v>
      </c>
      <c r="C823" s="23">
        <v>440612.25</v>
      </c>
      <c r="D823" t="s">
        <v>10</v>
      </c>
      <c r="E823" t="s">
        <v>16</v>
      </c>
      <c r="F823" t="s">
        <v>12</v>
      </c>
      <c r="G823" t="s">
        <v>13</v>
      </c>
      <c r="H823" t="s">
        <v>13</v>
      </c>
      <c r="I823">
        <v>24</v>
      </c>
      <c r="J823">
        <f t="shared" si="86"/>
        <v>-0.26747397728637085</v>
      </c>
      <c r="K823" t="b">
        <f t="shared" si="87"/>
        <v>0</v>
      </c>
      <c r="L823">
        <f t="shared" si="88"/>
        <v>-1.263746124603184</v>
      </c>
      <c r="M823" t="b">
        <f t="shared" si="89"/>
        <v>0</v>
      </c>
      <c r="N823" s="24">
        <f t="shared" si="90"/>
        <v>440612.25</v>
      </c>
      <c r="O823" t="str">
        <f t="shared" si="91"/>
        <v>ASALARIADO</v>
      </c>
      <c r="P823">
        <f t="shared" si="92"/>
        <v>24</v>
      </c>
      <c r="Q823"/>
    </row>
    <row r="824" spans="1:17" x14ac:dyDescent="0.25">
      <c r="A824">
        <v>823</v>
      </c>
      <c r="B824" t="s">
        <v>9</v>
      </c>
      <c r="C824" s="23">
        <v>299784</v>
      </c>
      <c r="D824" t="s">
        <v>17</v>
      </c>
      <c r="E824" t="s">
        <v>16</v>
      </c>
      <c r="F824" t="s">
        <v>12</v>
      </c>
      <c r="G824" t="s">
        <v>13</v>
      </c>
      <c r="H824" t="s">
        <v>13</v>
      </c>
      <c r="I824">
        <v>50</v>
      </c>
      <c r="J824">
        <f t="shared" si="86"/>
        <v>-0.44112111673789317</v>
      </c>
      <c r="K824" t="b">
        <f t="shared" si="87"/>
        <v>0</v>
      </c>
      <c r="L824">
        <f t="shared" si="88"/>
        <v>0.57121245740239113</v>
      </c>
      <c r="M824" t="b">
        <f t="shared" si="89"/>
        <v>0</v>
      </c>
      <c r="N824" s="24">
        <f t="shared" si="90"/>
        <v>299784</v>
      </c>
      <c r="O824" t="str">
        <f t="shared" si="91"/>
        <v>ASEGURADO VOLUNTARIO</v>
      </c>
      <c r="P824">
        <f t="shared" si="92"/>
        <v>50</v>
      </c>
      <c r="Q824"/>
    </row>
    <row r="825" spans="1:17" x14ac:dyDescent="0.25">
      <c r="A825">
        <v>824</v>
      </c>
      <c r="B825" t="s">
        <v>9</v>
      </c>
      <c r="C825" s="23">
        <v>320283</v>
      </c>
      <c r="D825" t="s">
        <v>18</v>
      </c>
      <c r="E825" t="s">
        <v>16</v>
      </c>
      <c r="F825" t="s">
        <v>12</v>
      </c>
      <c r="G825" t="s">
        <v>13</v>
      </c>
      <c r="H825" t="s">
        <v>12</v>
      </c>
      <c r="I825">
        <v>36</v>
      </c>
      <c r="J825">
        <f t="shared" si="86"/>
        <v>-0.41584498988396462</v>
      </c>
      <c r="K825" t="b">
        <f t="shared" si="87"/>
        <v>0</v>
      </c>
      <c r="L825">
        <f t="shared" si="88"/>
        <v>-0.41684216367753391</v>
      </c>
      <c r="M825" t="b">
        <f t="shared" si="89"/>
        <v>0</v>
      </c>
      <c r="N825" s="24">
        <f t="shared" si="90"/>
        <v>320283</v>
      </c>
      <c r="O825" t="str">
        <f t="shared" si="91"/>
        <v>TRABAJADOR INDEPENDIENTE</v>
      </c>
      <c r="P825">
        <f t="shared" si="92"/>
        <v>36</v>
      </c>
      <c r="Q825"/>
    </row>
    <row r="826" spans="1:17" x14ac:dyDescent="0.25">
      <c r="A826">
        <v>825</v>
      </c>
      <c r="B826" t="s">
        <v>9</v>
      </c>
      <c r="C826" s="23">
        <v>255360</v>
      </c>
      <c r="D826" t="s">
        <v>10</v>
      </c>
      <c r="E826" t="s">
        <v>16</v>
      </c>
      <c r="F826" t="s">
        <v>12</v>
      </c>
      <c r="G826" t="s">
        <v>13</v>
      </c>
      <c r="H826" t="s">
        <v>13</v>
      </c>
      <c r="I826">
        <v>25</v>
      </c>
      <c r="J826">
        <f t="shared" si="86"/>
        <v>-0.49589777215322656</v>
      </c>
      <c r="K826" t="b">
        <f t="shared" si="87"/>
        <v>0</v>
      </c>
      <c r="L826">
        <f t="shared" si="88"/>
        <v>-1.1931707945260464</v>
      </c>
      <c r="M826" t="b">
        <f t="shared" si="89"/>
        <v>0</v>
      </c>
      <c r="N826" s="24">
        <f t="shared" si="90"/>
        <v>255360</v>
      </c>
      <c r="O826" t="str">
        <f t="shared" si="91"/>
        <v>ASALARIADO</v>
      </c>
      <c r="P826">
        <f t="shared" si="92"/>
        <v>25</v>
      </c>
      <c r="Q826"/>
    </row>
    <row r="827" spans="1:17" x14ac:dyDescent="0.25">
      <c r="A827">
        <v>826</v>
      </c>
      <c r="B827" t="s">
        <v>15</v>
      </c>
      <c r="C827" s="23">
        <v>387500</v>
      </c>
      <c r="D827" t="s">
        <v>10</v>
      </c>
      <c r="E827" t="s">
        <v>16</v>
      </c>
      <c r="F827" t="s">
        <v>12</v>
      </c>
      <c r="G827" t="s">
        <v>13</v>
      </c>
      <c r="H827" t="s">
        <v>13</v>
      </c>
      <c r="I827">
        <v>38</v>
      </c>
      <c r="J827">
        <f t="shared" si="86"/>
        <v>-0.33296360939025704</v>
      </c>
      <c r="K827" t="b">
        <f t="shared" si="87"/>
        <v>0</v>
      </c>
      <c r="L827">
        <f t="shared" si="88"/>
        <v>-0.27569150352325889</v>
      </c>
      <c r="M827" t="b">
        <f t="shared" si="89"/>
        <v>0</v>
      </c>
      <c r="N827" s="24">
        <f t="shared" si="90"/>
        <v>387500</v>
      </c>
      <c r="O827" t="str">
        <f t="shared" si="91"/>
        <v>ASALARIADO</v>
      </c>
      <c r="P827">
        <f t="shared" si="92"/>
        <v>38</v>
      </c>
      <c r="Q827"/>
    </row>
    <row r="828" spans="1:17" x14ac:dyDescent="0.25">
      <c r="A828">
        <v>827</v>
      </c>
      <c r="B828" t="s">
        <v>9</v>
      </c>
      <c r="C828" s="23">
        <v>310124</v>
      </c>
      <c r="D828" t="s">
        <v>18</v>
      </c>
      <c r="E828" t="s">
        <v>16</v>
      </c>
      <c r="F828" t="s">
        <v>12</v>
      </c>
      <c r="G828" t="s">
        <v>13</v>
      </c>
      <c r="H828" t="s">
        <v>13</v>
      </c>
      <c r="I828">
        <v>65</v>
      </c>
      <c r="J828">
        <f t="shared" si="86"/>
        <v>-0.42837146301480322</v>
      </c>
      <c r="K828" t="b">
        <f t="shared" si="87"/>
        <v>0</v>
      </c>
      <c r="L828">
        <f t="shared" si="88"/>
        <v>1.6298424085594538</v>
      </c>
      <c r="M828" t="b">
        <f t="shared" si="89"/>
        <v>0</v>
      </c>
      <c r="N828" s="24">
        <f t="shared" si="90"/>
        <v>310124</v>
      </c>
      <c r="O828" t="str">
        <f t="shared" si="91"/>
        <v>TRABAJADOR INDEPENDIENTE</v>
      </c>
      <c r="P828">
        <f t="shared" si="92"/>
        <v>65</v>
      </c>
      <c r="Q828"/>
    </row>
    <row r="829" spans="1:17" x14ac:dyDescent="0.25">
      <c r="A829">
        <v>828</v>
      </c>
      <c r="B829" t="s">
        <v>15</v>
      </c>
      <c r="C829" s="23">
        <v>343390.86</v>
      </c>
      <c r="D829" t="s">
        <v>10</v>
      </c>
      <c r="E829" t="s">
        <v>16</v>
      </c>
      <c r="F829" t="s">
        <v>12</v>
      </c>
      <c r="G829" t="s">
        <v>13</v>
      </c>
      <c r="H829" t="s">
        <v>13</v>
      </c>
      <c r="I829">
        <v>28</v>
      </c>
      <c r="J829">
        <f t="shared" si="86"/>
        <v>-0.38735202921842876</v>
      </c>
      <c r="K829" t="b">
        <f t="shared" si="87"/>
        <v>0</v>
      </c>
      <c r="L829">
        <f t="shared" si="88"/>
        <v>-0.98144480429463388</v>
      </c>
      <c r="M829" t="b">
        <f t="shared" si="89"/>
        <v>0</v>
      </c>
      <c r="N829" s="24">
        <f t="shared" si="90"/>
        <v>343390.86</v>
      </c>
      <c r="O829" t="str">
        <f t="shared" si="91"/>
        <v>ASALARIADO</v>
      </c>
      <c r="P829">
        <f t="shared" si="92"/>
        <v>28</v>
      </c>
      <c r="Q829"/>
    </row>
    <row r="830" spans="1:17" x14ac:dyDescent="0.25">
      <c r="A830">
        <v>829</v>
      </c>
      <c r="B830" t="s">
        <v>15</v>
      </c>
      <c r="C830" s="23">
        <v>391062</v>
      </c>
      <c r="D830" t="s">
        <v>10</v>
      </c>
      <c r="E830" t="s">
        <v>16</v>
      </c>
      <c r="F830" t="s">
        <v>12</v>
      </c>
      <c r="G830" t="s">
        <v>13</v>
      </c>
      <c r="H830" t="s">
        <v>13</v>
      </c>
      <c r="I830">
        <v>33</v>
      </c>
      <c r="J830">
        <f t="shared" si="86"/>
        <v>-0.32857151397810558</v>
      </c>
      <c r="K830" t="b">
        <f t="shared" si="87"/>
        <v>0</v>
      </c>
      <c r="L830">
        <f t="shared" si="88"/>
        <v>-0.62856815390894638</v>
      </c>
      <c r="M830" t="b">
        <f t="shared" si="89"/>
        <v>0</v>
      </c>
      <c r="N830" s="24">
        <f t="shared" si="90"/>
        <v>391062</v>
      </c>
      <c r="O830" t="str">
        <f t="shared" si="91"/>
        <v>ASALARIADO</v>
      </c>
      <c r="P830">
        <f t="shared" si="92"/>
        <v>33</v>
      </c>
      <c r="Q830"/>
    </row>
    <row r="831" spans="1:17" x14ac:dyDescent="0.25">
      <c r="A831">
        <v>830</v>
      </c>
      <c r="B831" t="s">
        <v>9</v>
      </c>
      <c r="C831" s="23">
        <v>584267</v>
      </c>
      <c r="D831" t="s">
        <v>10</v>
      </c>
      <c r="E831" t="s">
        <v>11</v>
      </c>
      <c r="F831" t="s">
        <v>12</v>
      </c>
      <c r="G831" t="s">
        <v>13</v>
      </c>
      <c r="H831" t="s">
        <v>13</v>
      </c>
      <c r="I831">
        <v>29</v>
      </c>
      <c r="J831">
        <f t="shared" si="86"/>
        <v>-9.0341644774083185E-2</v>
      </c>
      <c r="K831" t="b">
        <f t="shared" si="87"/>
        <v>0</v>
      </c>
      <c r="L831">
        <f t="shared" si="88"/>
        <v>-0.91086947421749642</v>
      </c>
      <c r="M831" t="b">
        <f t="shared" si="89"/>
        <v>0</v>
      </c>
      <c r="N831" s="24">
        <f t="shared" si="90"/>
        <v>584267</v>
      </c>
      <c r="O831" t="str">
        <f t="shared" si="91"/>
        <v>ASALARIADO</v>
      </c>
      <c r="P831">
        <f t="shared" si="92"/>
        <v>29</v>
      </c>
      <c r="Q831"/>
    </row>
    <row r="832" spans="1:17" x14ac:dyDescent="0.25">
      <c r="A832">
        <v>831</v>
      </c>
      <c r="B832" t="s">
        <v>9</v>
      </c>
      <c r="C832" s="23">
        <v>1034936.1</v>
      </c>
      <c r="D832" t="s">
        <v>10</v>
      </c>
      <c r="E832" t="s">
        <v>11</v>
      </c>
      <c r="F832" t="s">
        <v>12</v>
      </c>
      <c r="G832" t="s">
        <v>13</v>
      </c>
      <c r="H832" t="s">
        <v>13</v>
      </c>
      <c r="I832">
        <v>49</v>
      </c>
      <c r="J832">
        <f t="shared" si="86"/>
        <v>0.46535225935518099</v>
      </c>
      <c r="K832" t="b">
        <f t="shared" si="87"/>
        <v>0</v>
      </c>
      <c r="L832">
        <f t="shared" si="88"/>
        <v>0.50063712732525367</v>
      </c>
      <c r="M832" t="b">
        <f t="shared" si="89"/>
        <v>0</v>
      </c>
      <c r="N832" s="24">
        <f t="shared" si="90"/>
        <v>1034936.1</v>
      </c>
      <c r="O832" t="str">
        <f t="shared" si="91"/>
        <v>ASALARIADO</v>
      </c>
      <c r="P832">
        <f t="shared" si="92"/>
        <v>49</v>
      </c>
      <c r="Q832"/>
    </row>
    <row r="833" spans="1:17" x14ac:dyDescent="0.25">
      <c r="A833">
        <v>832</v>
      </c>
      <c r="B833" t="s">
        <v>9</v>
      </c>
      <c r="C833" s="23">
        <v>410000</v>
      </c>
      <c r="D833" t="s">
        <v>10</v>
      </c>
      <c r="E833" t="s">
        <v>16</v>
      </c>
      <c r="F833" t="s">
        <v>12</v>
      </c>
      <c r="G833" t="s">
        <v>13</v>
      </c>
      <c r="H833" t="s">
        <v>13</v>
      </c>
      <c r="I833">
        <v>32</v>
      </c>
      <c r="J833">
        <f t="shared" si="86"/>
        <v>-0.30522016560210197</v>
      </c>
      <c r="K833" t="b">
        <f t="shared" si="87"/>
        <v>0</v>
      </c>
      <c r="L833">
        <f t="shared" si="88"/>
        <v>-0.69914348398608395</v>
      </c>
      <c r="M833" t="b">
        <f t="shared" si="89"/>
        <v>0</v>
      </c>
      <c r="N833" s="24">
        <f t="shared" si="90"/>
        <v>410000</v>
      </c>
      <c r="O833" t="str">
        <f t="shared" si="91"/>
        <v>ASALARIADO</v>
      </c>
      <c r="P833">
        <f t="shared" si="92"/>
        <v>32</v>
      </c>
      <c r="Q833"/>
    </row>
    <row r="834" spans="1:17" x14ac:dyDescent="0.25">
      <c r="A834">
        <v>833</v>
      </c>
      <c r="B834" t="s">
        <v>9</v>
      </c>
      <c r="C834" s="23">
        <v>297046</v>
      </c>
      <c r="D834" t="s">
        <v>17</v>
      </c>
      <c r="E834" t="s">
        <v>16</v>
      </c>
      <c r="F834" t="s">
        <v>12</v>
      </c>
      <c r="G834" t="s">
        <v>13</v>
      </c>
      <c r="H834" t="s">
        <v>13</v>
      </c>
      <c r="I834">
        <v>53</v>
      </c>
      <c r="J834">
        <f t="shared" ref="J834:J897" si="93">(C834-$S$4)/STDEV($C$2:$C$5001)</f>
        <v>-0.44449718558642509</v>
      </c>
      <c r="K834" t="b">
        <f t="shared" ref="K834:K897" si="94">ABS(J834)&gt;1.96</f>
        <v>0</v>
      </c>
      <c r="L834">
        <f t="shared" ref="L834:L897" si="95">(I834-$S$5)/_xlfn.STDEV.S($I$2:$I$5001)</f>
        <v>0.78293844763380371</v>
      </c>
      <c r="M834" t="b">
        <f t="shared" ref="M834:M897" si="96">ABS(L834)&gt;1.96</f>
        <v>0</v>
      </c>
      <c r="N834" s="24">
        <f t="shared" ref="N834:N897" si="97">IF(ISBLANK(C834), $S$4, C834)</f>
        <v>297046</v>
      </c>
      <c r="O834" t="str">
        <f t="shared" ref="O834:O897" si="98">IF(D834="", "ASALARIADO", D834)</f>
        <v>ASEGURADO VOLUNTARIO</v>
      </c>
      <c r="P834">
        <f t="shared" ref="P834:P897" si="99">IF(ISBLANK(I834), $S$5, I834)</f>
        <v>53</v>
      </c>
      <c r="Q834"/>
    </row>
    <row r="835" spans="1:17" x14ac:dyDescent="0.25">
      <c r="A835">
        <v>834</v>
      </c>
      <c r="B835" t="s">
        <v>15</v>
      </c>
      <c r="C835" s="23">
        <v>622035.84</v>
      </c>
      <c r="D835" t="s">
        <v>10</v>
      </c>
      <c r="E835" t="s">
        <v>11</v>
      </c>
      <c r="F835" t="s">
        <v>12</v>
      </c>
      <c r="G835" t="s">
        <v>13</v>
      </c>
      <c r="H835" t="s">
        <v>13</v>
      </c>
      <c r="I835">
        <v>26</v>
      </c>
      <c r="J835">
        <f t="shared" si="93"/>
        <v>-4.3771080797024416E-2</v>
      </c>
      <c r="K835" t="b">
        <f t="shared" si="94"/>
        <v>0</v>
      </c>
      <c r="L835">
        <f t="shared" si="95"/>
        <v>-1.1225954644489089</v>
      </c>
      <c r="M835" t="b">
        <f t="shared" si="96"/>
        <v>0</v>
      </c>
      <c r="N835" s="24">
        <f t="shared" si="97"/>
        <v>622035.84</v>
      </c>
      <c r="O835" t="str">
        <f t="shared" si="98"/>
        <v>ASALARIADO</v>
      </c>
      <c r="P835">
        <f t="shared" si="99"/>
        <v>26</v>
      </c>
      <c r="Q835"/>
    </row>
    <row r="836" spans="1:17" x14ac:dyDescent="0.25">
      <c r="A836">
        <v>835</v>
      </c>
      <c r="B836" t="s">
        <v>15</v>
      </c>
      <c r="C836" s="23">
        <v>917703</v>
      </c>
      <c r="D836" t="s">
        <v>10</v>
      </c>
      <c r="E836" t="s">
        <v>11</v>
      </c>
      <c r="F836" t="s">
        <v>12</v>
      </c>
      <c r="G836" t="s">
        <v>13</v>
      </c>
      <c r="H836" t="s">
        <v>13</v>
      </c>
      <c r="I836">
        <v>44</v>
      </c>
      <c r="J836">
        <f t="shared" si="93"/>
        <v>0.32079892957912925</v>
      </c>
      <c r="K836" t="b">
        <f t="shared" si="94"/>
        <v>0</v>
      </c>
      <c r="L836">
        <f t="shared" si="95"/>
        <v>0.14776047693956615</v>
      </c>
      <c r="M836" t="b">
        <f t="shared" si="96"/>
        <v>0</v>
      </c>
      <c r="N836" s="24">
        <f t="shared" si="97"/>
        <v>917703</v>
      </c>
      <c r="O836" t="str">
        <f t="shared" si="98"/>
        <v>ASALARIADO</v>
      </c>
      <c r="P836">
        <f t="shared" si="99"/>
        <v>44</v>
      </c>
      <c r="Q836"/>
    </row>
    <row r="837" spans="1:17" x14ac:dyDescent="0.25">
      <c r="A837">
        <v>836</v>
      </c>
      <c r="B837" t="s">
        <v>9</v>
      </c>
      <c r="C837" s="23">
        <v>241454.4</v>
      </c>
      <c r="D837" t="s">
        <v>10</v>
      </c>
      <c r="E837" t="s">
        <v>16</v>
      </c>
      <c r="F837" t="s">
        <v>12</v>
      </c>
      <c r="G837" t="s">
        <v>12</v>
      </c>
      <c r="H837" t="s">
        <v>13</v>
      </c>
      <c r="I837">
        <v>23</v>
      </c>
      <c r="J837">
        <f t="shared" si="93"/>
        <v>-0.51304396023947407</v>
      </c>
      <c r="K837" t="b">
        <f t="shared" si="94"/>
        <v>0</v>
      </c>
      <c r="L837">
        <f t="shared" si="95"/>
        <v>-1.3343214546803215</v>
      </c>
      <c r="M837" t="b">
        <f t="shared" si="96"/>
        <v>0</v>
      </c>
      <c r="N837" s="24">
        <f t="shared" si="97"/>
        <v>241454.4</v>
      </c>
      <c r="O837" t="str">
        <f t="shared" si="98"/>
        <v>ASALARIADO</v>
      </c>
      <c r="P837">
        <f t="shared" si="99"/>
        <v>23</v>
      </c>
      <c r="Q837"/>
    </row>
    <row r="838" spans="1:17" x14ac:dyDescent="0.25">
      <c r="A838">
        <v>837</v>
      </c>
      <c r="B838" t="s">
        <v>15</v>
      </c>
      <c r="C838" s="23">
        <v>440000</v>
      </c>
      <c r="D838" t="s">
        <v>10</v>
      </c>
      <c r="E838" t="s">
        <v>16</v>
      </c>
      <c r="F838" t="s">
        <v>12</v>
      </c>
      <c r="G838" t="s">
        <v>12</v>
      </c>
      <c r="H838" t="s">
        <v>13</v>
      </c>
      <c r="I838">
        <v>39</v>
      </c>
      <c r="J838">
        <f t="shared" si="93"/>
        <v>-0.26822890721789522</v>
      </c>
      <c r="K838" t="b">
        <f t="shared" si="94"/>
        <v>0</v>
      </c>
      <c r="L838">
        <f t="shared" si="95"/>
        <v>-0.20511617344612137</v>
      </c>
      <c r="M838" t="b">
        <f t="shared" si="96"/>
        <v>0</v>
      </c>
      <c r="N838" s="24">
        <f t="shared" si="97"/>
        <v>440000</v>
      </c>
      <c r="O838" t="str">
        <f t="shared" si="98"/>
        <v>ASALARIADO</v>
      </c>
      <c r="P838">
        <f t="shared" si="99"/>
        <v>39</v>
      </c>
      <c r="Q838"/>
    </row>
    <row r="839" spans="1:17" x14ac:dyDescent="0.25">
      <c r="A839">
        <v>838</v>
      </c>
      <c r="B839" t="s">
        <v>15</v>
      </c>
      <c r="C839" s="23">
        <v>623738</v>
      </c>
      <c r="D839" t="s">
        <v>10</v>
      </c>
      <c r="E839" t="s">
        <v>16</v>
      </c>
      <c r="F839" t="s">
        <v>12</v>
      </c>
      <c r="G839" t="s">
        <v>13</v>
      </c>
      <c r="H839" t="s">
        <v>13</v>
      </c>
      <c r="I839">
        <v>26</v>
      </c>
      <c r="J839">
        <f t="shared" si="93"/>
        <v>-4.1672246117982328E-2</v>
      </c>
      <c r="K839" t="b">
        <f t="shared" si="94"/>
        <v>0</v>
      </c>
      <c r="L839">
        <f t="shared" si="95"/>
        <v>-1.1225954644489089</v>
      </c>
      <c r="M839" t="b">
        <f t="shared" si="96"/>
        <v>0</v>
      </c>
      <c r="N839" s="24">
        <f t="shared" si="97"/>
        <v>623738</v>
      </c>
      <c r="O839" t="str">
        <f t="shared" si="98"/>
        <v>ASALARIADO</v>
      </c>
      <c r="P839">
        <f t="shared" si="99"/>
        <v>26</v>
      </c>
      <c r="Q839"/>
    </row>
    <row r="840" spans="1:17" x14ac:dyDescent="0.25">
      <c r="A840">
        <v>839</v>
      </c>
      <c r="B840" t="s">
        <v>9</v>
      </c>
      <c r="C840" s="23">
        <v>599294</v>
      </c>
      <c r="D840" t="s">
        <v>17</v>
      </c>
      <c r="E840" t="s">
        <v>16</v>
      </c>
      <c r="F840" t="s">
        <v>12</v>
      </c>
      <c r="G840" t="s">
        <v>13</v>
      </c>
      <c r="H840" t="s">
        <v>13</v>
      </c>
      <c r="I840">
        <v>54</v>
      </c>
      <c r="J840">
        <f t="shared" si="93"/>
        <v>-7.1812723449434013E-2</v>
      </c>
      <c r="K840" t="b">
        <f t="shared" si="94"/>
        <v>0</v>
      </c>
      <c r="L840">
        <f t="shared" si="95"/>
        <v>0.85351377771094117</v>
      </c>
      <c r="M840" t="b">
        <f t="shared" si="96"/>
        <v>0</v>
      </c>
      <c r="N840" s="24">
        <f t="shared" si="97"/>
        <v>599294</v>
      </c>
      <c r="O840" t="str">
        <f t="shared" si="98"/>
        <v>ASEGURADO VOLUNTARIO</v>
      </c>
      <c r="P840">
        <f t="shared" si="99"/>
        <v>54</v>
      </c>
      <c r="Q840"/>
    </row>
    <row r="841" spans="1:17" x14ac:dyDescent="0.25">
      <c r="A841">
        <v>840</v>
      </c>
      <c r="B841" t="s">
        <v>15</v>
      </c>
      <c r="C841" s="23">
        <v>555095.79</v>
      </c>
      <c r="D841" t="s">
        <v>10</v>
      </c>
      <c r="E841" t="s">
        <v>16</v>
      </c>
      <c r="F841" t="s">
        <v>12</v>
      </c>
      <c r="G841" t="s">
        <v>13</v>
      </c>
      <c r="H841" t="s">
        <v>13</v>
      </c>
      <c r="I841">
        <v>33</v>
      </c>
      <c r="J841">
        <f t="shared" si="93"/>
        <v>-0.12631097032374838</v>
      </c>
      <c r="K841" t="b">
        <f t="shared" si="94"/>
        <v>0</v>
      </c>
      <c r="L841">
        <f t="shared" si="95"/>
        <v>-0.62856815390894638</v>
      </c>
      <c r="M841" t="b">
        <f t="shared" si="96"/>
        <v>0</v>
      </c>
      <c r="N841" s="24">
        <f t="shared" si="97"/>
        <v>555095.79</v>
      </c>
      <c r="O841" t="str">
        <f t="shared" si="98"/>
        <v>ASALARIADO</v>
      </c>
      <c r="P841">
        <f t="shared" si="99"/>
        <v>33</v>
      </c>
      <c r="Q841"/>
    </row>
    <row r="842" spans="1:17" x14ac:dyDescent="0.25">
      <c r="A842">
        <v>841</v>
      </c>
      <c r="B842" t="s">
        <v>15</v>
      </c>
      <c r="C842" s="23">
        <v>330550</v>
      </c>
      <c r="D842" t="s">
        <v>10</v>
      </c>
      <c r="E842" t="s">
        <v>16</v>
      </c>
      <c r="F842" t="s">
        <v>12</v>
      </c>
      <c r="G842" t="s">
        <v>13</v>
      </c>
      <c r="H842" t="s">
        <v>13</v>
      </c>
      <c r="I842">
        <v>59</v>
      </c>
      <c r="J842">
        <f t="shared" si="93"/>
        <v>-0.40318534822294294</v>
      </c>
      <c r="K842" t="b">
        <f t="shared" si="94"/>
        <v>0</v>
      </c>
      <c r="L842">
        <f t="shared" si="95"/>
        <v>1.2063904280966287</v>
      </c>
      <c r="M842" t="b">
        <f t="shared" si="96"/>
        <v>0</v>
      </c>
      <c r="N842" s="24">
        <f t="shared" si="97"/>
        <v>330550</v>
      </c>
      <c r="O842" t="str">
        <f t="shared" si="98"/>
        <v>ASALARIADO</v>
      </c>
      <c r="P842">
        <f t="shared" si="99"/>
        <v>59</v>
      </c>
      <c r="Q842"/>
    </row>
    <row r="843" spans="1:17" x14ac:dyDescent="0.25">
      <c r="A843">
        <v>842</v>
      </c>
      <c r="B843" t="s">
        <v>15</v>
      </c>
      <c r="C843" s="23">
        <v>291759.3</v>
      </c>
      <c r="D843" t="s">
        <v>10</v>
      </c>
      <c r="E843" t="s">
        <v>16</v>
      </c>
      <c r="F843" t="s">
        <v>12</v>
      </c>
      <c r="G843" t="s">
        <v>13</v>
      </c>
      <c r="H843" t="s">
        <v>12</v>
      </c>
      <c r="I843">
        <v>51</v>
      </c>
      <c r="J843">
        <f t="shared" si="93"/>
        <v>-0.45101590844308465</v>
      </c>
      <c r="K843" t="b">
        <f t="shared" si="94"/>
        <v>0</v>
      </c>
      <c r="L843">
        <f t="shared" si="95"/>
        <v>0.64178778747952869</v>
      </c>
      <c r="M843" t="b">
        <f t="shared" si="96"/>
        <v>0</v>
      </c>
      <c r="N843" s="24">
        <f t="shared" si="97"/>
        <v>291759.3</v>
      </c>
      <c r="O843" t="str">
        <f t="shared" si="98"/>
        <v>ASALARIADO</v>
      </c>
      <c r="P843">
        <f t="shared" si="99"/>
        <v>51</v>
      </c>
      <c r="Q843"/>
    </row>
    <row r="844" spans="1:17" x14ac:dyDescent="0.25">
      <c r="A844">
        <v>843</v>
      </c>
      <c r="B844" t="s">
        <v>15</v>
      </c>
      <c r="C844" s="23">
        <v>842365.76</v>
      </c>
      <c r="D844" t="s">
        <v>10</v>
      </c>
      <c r="E844" t="s">
        <v>16</v>
      </c>
      <c r="F844" t="s">
        <v>12</v>
      </c>
      <c r="G844" t="s">
        <v>13</v>
      </c>
      <c r="H844" t="s">
        <v>13</v>
      </c>
      <c r="I844">
        <v>29</v>
      </c>
      <c r="J844">
        <f t="shared" si="93"/>
        <v>0.22790495255269597</v>
      </c>
      <c r="K844" t="b">
        <f t="shared" si="94"/>
        <v>0</v>
      </c>
      <c r="L844">
        <f t="shared" si="95"/>
        <v>-0.91086947421749642</v>
      </c>
      <c r="M844" t="b">
        <f t="shared" si="96"/>
        <v>0</v>
      </c>
      <c r="N844" s="24">
        <f t="shared" si="97"/>
        <v>842365.76</v>
      </c>
      <c r="O844" t="str">
        <f t="shared" si="98"/>
        <v>ASALARIADO</v>
      </c>
      <c r="P844">
        <f t="shared" si="99"/>
        <v>29</v>
      </c>
      <c r="Q844"/>
    </row>
    <row r="845" spans="1:17" x14ac:dyDescent="0.25">
      <c r="A845">
        <v>844</v>
      </c>
      <c r="B845" t="s">
        <v>15</v>
      </c>
      <c r="C845" s="23">
        <v>432916.67</v>
      </c>
      <c r="D845" t="s">
        <v>10</v>
      </c>
      <c r="E845" t="s">
        <v>16</v>
      </c>
      <c r="F845" t="s">
        <v>12</v>
      </c>
      <c r="G845" t="s">
        <v>13</v>
      </c>
      <c r="H845" t="s">
        <v>13</v>
      </c>
      <c r="I845">
        <v>23</v>
      </c>
      <c r="J845">
        <f t="shared" si="93"/>
        <v>-0.27696295022624867</v>
      </c>
      <c r="K845" t="b">
        <f t="shared" si="94"/>
        <v>0</v>
      </c>
      <c r="L845">
        <f t="shared" si="95"/>
        <v>-1.3343214546803215</v>
      </c>
      <c r="M845" t="b">
        <f t="shared" si="96"/>
        <v>0</v>
      </c>
      <c r="N845" s="24">
        <f t="shared" si="97"/>
        <v>432916.67</v>
      </c>
      <c r="O845" t="str">
        <f t="shared" si="98"/>
        <v>ASALARIADO</v>
      </c>
      <c r="P845">
        <f t="shared" si="99"/>
        <v>23</v>
      </c>
      <c r="Q845"/>
    </row>
    <row r="846" spans="1:17" x14ac:dyDescent="0.25">
      <c r="A846">
        <v>845</v>
      </c>
      <c r="B846" t="s">
        <v>9</v>
      </c>
      <c r="C846" s="23">
        <v>319224</v>
      </c>
      <c r="D846" t="s">
        <v>10</v>
      </c>
      <c r="E846" t="s">
        <v>16</v>
      </c>
      <c r="F846" t="s">
        <v>12</v>
      </c>
      <c r="G846" t="s">
        <v>13</v>
      </c>
      <c r="H846" t="s">
        <v>13</v>
      </c>
      <c r="I846">
        <v>27</v>
      </c>
      <c r="J846">
        <f t="shared" si="93"/>
        <v>-0.41715078130492717</v>
      </c>
      <c r="K846" t="b">
        <f t="shared" si="94"/>
        <v>0</v>
      </c>
      <c r="L846">
        <f t="shared" si="95"/>
        <v>-1.0520201343717714</v>
      </c>
      <c r="M846" t="b">
        <f t="shared" si="96"/>
        <v>0</v>
      </c>
      <c r="N846" s="24">
        <f t="shared" si="97"/>
        <v>319224</v>
      </c>
      <c r="O846" t="str">
        <f t="shared" si="98"/>
        <v>ASALARIADO</v>
      </c>
      <c r="P846">
        <f t="shared" si="99"/>
        <v>27</v>
      </c>
      <c r="Q846"/>
    </row>
    <row r="847" spans="1:17" x14ac:dyDescent="0.25">
      <c r="A847">
        <v>846</v>
      </c>
      <c r="B847" t="s">
        <v>15</v>
      </c>
      <c r="C847" s="23">
        <v>3697124</v>
      </c>
      <c r="D847" t="s">
        <v>14</v>
      </c>
      <c r="E847" t="s">
        <v>11</v>
      </c>
      <c r="F847" t="s">
        <v>12</v>
      </c>
      <c r="G847" t="s">
        <v>13</v>
      </c>
      <c r="H847" t="s">
        <v>13</v>
      </c>
      <c r="I847">
        <v>73</v>
      </c>
      <c r="J847">
        <f t="shared" si="93"/>
        <v>3.7479416085621429</v>
      </c>
      <c r="K847" t="b">
        <f t="shared" si="94"/>
        <v>1</v>
      </c>
      <c r="L847">
        <f t="shared" si="95"/>
        <v>2.1944450491765539</v>
      </c>
      <c r="M847" t="b">
        <f t="shared" si="96"/>
        <v>1</v>
      </c>
      <c r="N847" s="24">
        <f t="shared" si="97"/>
        <v>3697124</v>
      </c>
      <c r="O847" t="str">
        <f t="shared" si="98"/>
        <v>PENSIONADOS EN SU PROPIO SISTEMA</v>
      </c>
      <c r="P847">
        <f t="shared" si="99"/>
        <v>73</v>
      </c>
      <c r="Q847"/>
    </row>
    <row r="848" spans="1:17" x14ac:dyDescent="0.25">
      <c r="A848">
        <v>847</v>
      </c>
      <c r="B848" t="s">
        <v>15</v>
      </c>
      <c r="C848" s="23">
        <v>278030</v>
      </c>
      <c r="D848" t="s">
        <v>17</v>
      </c>
      <c r="E848" t="s">
        <v>16</v>
      </c>
      <c r="F848" t="s">
        <v>12</v>
      </c>
      <c r="G848" t="s">
        <v>13</v>
      </c>
      <c r="H848" t="s">
        <v>12</v>
      </c>
      <c r="I848">
        <v>56</v>
      </c>
      <c r="J848">
        <f t="shared" si="93"/>
        <v>-0.46794471123422759</v>
      </c>
      <c r="K848" t="b">
        <f t="shared" si="94"/>
        <v>0</v>
      </c>
      <c r="L848">
        <f t="shared" si="95"/>
        <v>0.99466443786521619</v>
      </c>
      <c r="M848" t="b">
        <f t="shared" si="96"/>
        <v>0</v>
      </c>
      <c r="N848" s="24">
        <f t="shared" si="97"/>
        <v>278030</v>
      </c>
      <c r="O848" t="str">
        <f t="shared" si="98"/>
        <v>ASEGURADO VOLUNTARIO</v>
      </c>
      <c r="P848">
        <f t="shared" si="99"/>
        <v>56</v>
      </c>
      <c r="Q848"/>
    </row>
    <row r="849" spans="1:17" x14ac:dyDescent="0.25">
      <c r="A849">
        <v>848</v>
      </c>
      <c r="B849" t="s">
        <v>15</v>
      </c>
      <c r="C849" s="23">
        <v>416328.46</v>
      </c>
      <c r="D849" t="s">
        <v>10</v>
      </c>
      <c r="E849" t="s">
        <v>11</v>
      </c>
      <c r="F849" t="s">
        <v>12</v>
      </c>
      <c r="G849" t="s">
        <v>13</v>
      </c>
      <c r="H849" t="s">
        <v>13</v>
      </c>
      <c r="I849">
        <v>55</v>
      </c>
      <c r="J849">
        <f t="shared" si="93"/>
        <v>-0.2974169089676314</v>
      </c>
      <c r="K849" t="b">
        <f t="shared" si="94"/>
        <v>0</v>
      </c>
      <c r="L849">
        <f t="shared" si="95"/>
        <v>0.92408910778807873</v>
      </c>
      <c r="M849" t="b">
        <f t="shared" si="96"/>
        <v>0</v>
      </c>
      <c r="N849" s="24">
        <f t="shared" si="97"/>
        <v>416328.46</v>
      </c>
      <c r="O849" t="str">
        <f t="shared" si="98"/>
        <v>ASALARIADO</v>
      </c>
      <c r="P849">
        <f t="shared" si="99"/>
        <v>55</v>
      </c>
      <c r="Q849"/>
    </row>
    <row r="850" spans="1:17" x14ac:dyDescent="0.25">
      <c r="A850">
        <v>849</v>
      </c>
      <c r="B850" t="s">
        <v>9</v>
      </c>
      <c r="C850" s="23">
        <v>1907539.5</v>
      </c>
      <c r="D850" t="s">
        <v>10</v>
      </c>
      <c r="E850" t="s">
        <v>11</v>
      </c>
      <c r="F850" t="s">
        <v>12</v>
      </c>
      <c r="G850" t="s">
        <v>13</v>
      </c>
      <c r="H850" t="s">
        <v>13</v>
      </c>
      <c r="I850">
        <v>56</v>
      </c>
      <c r="J850">
        <f t="shared" si="93"/>
        <v>1.5413088538997592</v>
      </c>
      <c r="K850" t="b">
        <f t="shared" si="94"/>
        <v>0</v>
      </c>
      <c r="L850">
        <f t="shared" si="95"/>
        <v>0.99466443786521619</v>
      </c>
      <c r="M850" t="b">
        <f t="shared" si="96"/>
        <v>0</v>
      </c>
      <c r="N850" s="24">
        <f t="shared" si="97"/>
        <v>1907539.5</v>
      </c>
      <c r="O850" t="str">
        <f t="shared" si="98"/>
        <v>ASALARIADO</v>
      </c>
      <c r="P850">
        <f t="shared" si="99"/>
        <v>56</v>
      </c>
      <c r="Q850"/>
    </row>
    <row r="851" spans="1:17" x14ac:dyDescent="0.25">
      <c r="A851">
        <v>850</v>
      </c>
      <c r="B851" t="s">
        <v>15</v>
      </c>
      <c r="C851" s="23">
        <v>350000</v>
      </c>
      <c r="D851" t="s">
        <v>10</v>
      </c>
      <c r="E851" t="s">
        <v>16</v>
      </c>
      <c r="F851" t="s">
        <v>12</v>
      </c>
      <c r="G851" t="s">
        <v>13</v>
      </c>
      <c r="H851" t="s">
        <v>13</v>
      </c>
      <c r="I851">
        <v>51</v>
      </c>
      <c r="J851">
        <f t="shared" si="93"/>
        <v>-0.37920268237051552</v>
      </c>
      <c r="K851" t="b">
        <f t="shared" si="94"/>
        <v>0</v>
      </c>
      <c r="L851">
        <f t="shared" si="95"/>
        <v>0.64178778747952869</v>
      </c>
      <c r="M851" t="b">
        <f t="shared" si="96"/>
        <v>0</v>
      </c>
      <c r="N851" s="24">
        <f t="shared" si="97"/>
        <v>350000</v>
      </c>
      <c r="O851" t="str">
        <f t="shared" si="98"/>
        <v>ASALARIADO</v>
      </c>
      <c r="P851">
        <f t="shared" si="99"/>
        <v>51</v>
      </c>
      <c r="Q851"/>
    </row>
    <row r="852" spans="1:17" x14ac:dyDescent="0.25">
      <c r="A852">
        <v>851</v>
      </c>
      <c r="B852" t="s">
        <v>9</v>
      </c>
      <c r="C852" s="23">
        <v>310124</v>
      </c>
      <c r="D852" t="s">
        <v>18</v>
      </c>
      <c r="E852" t="s">
        <v>16</v>
      </c>
      <c r="F852" t="s">
        <v>12</v>
      </c>
      <c r="G852" t="s">
        <v>12</v>
      </c>
      <c r="H852" t="s">
        <v>13</v>
      </c>
      <c r="I852">
        <v>41</v>
      </c>
      <c r="J852">
        <f t="shared" si="93"/>
        <v>-0.42837146301480322</v>
      </c>
      <c r="K852" t="b">
        <f t="shared" si="94"/>
        <v>0</v>
      </c>
      <c r="L852">
        <f t="shared" si="95"/>
        <v>-6.3965513291846368E-2</v>
      </c>
      <c r="M852" t="b">
        <f t="shared" si="96"/>
        <v>0</v>
      </c>
      <c r="N852" s="24">
        <f t="shared" si="97"/>
        <v>310124</v>
      </c>
      <c r="O852" t="str">
        <f t="shared" si="98"/>
        <v>TRABAJADOR INDEPENDIENTE</v>
      </c>
      <c r="P852">
        <f t="shared" si="99"/>
        <v>41</v>
      </c>
      <c r="Q852"/>
    </row>
    <row r="853" spans="1:17" x14ac:dyDescent="0.25">
      <c r="A853">
        <v>852</v>
      </c>
      <c r="B853" t="s">
        <v>15</v>
      </c>
      <c r="C853" s="23">
        <v>400000</v>
      </c>
      <c r="D853" t="s">
        <v>10</v>
      </c>
      <c r="E853" t="s">
        <v>16</v>
      </c>
      <c r="F853" t="s">
        <v>12</v>
      </c>
      <c r="G853" t="s">
        <v>13</v>
      </c>
      <c r="H853" t="s">
        <v>13</v>
      </c>
      <c r="I853">
        <v>41</v>
      </c>
      <c r="J853">
        <f t="shared" si="93"/>
        <v>-0.31755058506350425</v>
      </c>
      <c r="K853" t="b">
        <f t="shared" si="94"/>
        <v>0</v>
      </c>
      <c r="L853">
        <f t="shared" si="95"/>
        <v>-6.3965513291846368E-2</v>
      </c>
      <c r="M853" t="b">
        <f t="shared" si="96"/>
        <v>0</v>
      </c>
      <c r="N853" s="24">
        <f t="shared" si="97"/>
        <v>400000</v>
      </c>
      <c r="O853" t="str">
        <f t="shared" si="98"/>
        <v>ASALARIADO</v>
      </c>
      <c r="P853">
        <f t="shared" si="99"/>
        <v>41</v>
      </c>
      <c r="Q853"/>
    </row>
    <row r="854" spans="1:17" x14ac:dyDescent="0.25">
      <c r="A854">
        <v>853</v>
      </c>
      <c r="B854" t="s">
        <v>9</v>
      </c>
      <c r="C854" s="23">
        <v>353469</v>
      </c>
      <c r="D854" t="s">
        <v>10</v>
      </c>
      <c r="E854" t="s">
        <v>16</v>
      </c>
      <c r="F854" t="s">
        <v>12</v>
      </c>
      <c r="G854" t="s">
        <v>13</v>
      </c>
      <c r="H854" t="s">
        <v>13</v>
      </c>
      <c r="I854">
        <v>44</v>
      </c>
      <c r="J854">
        <f t="shared" si="93"/>
        <v>-0.3749252598593551</v>
      </c>
      <c r="K854" t="b">
        <f t="shared" si="94"/>
        <v>0</v>
      </c>
      <c r="L854">
        <f t="shared" si="95"/>
        <v>0.14776047693956615</v>
      </c>
      <c r="M854" t="b">
        <f t="shared" si="96"/>
        <v>0</v>
      </c>
      <c r="N854" s="24">
        <f t="shared" si="97"/>
        <v>353469</v>
      </c>
      <c r="O854" t="str">
        <f t="shared" si="98"/>
        <v>ASALARIADO</v>
      </c>
      <c r="P854">
        <f t="shared" si="99"/>
        <v>44</v>
      </c>
      <c r="Q854"/>
    </row>
    <row r="855" spans="1:17" x14ac:dyDescent="0.25">
      <c r="A855">
        <v>854</v>
      </c>
      <c r="B855" t="s">
        <v>9</v>
      </c>
      <c r="C855" s="23">
        <v>362010</v>
      </c>
      <c r="D855" t="s">
        <v>10</v>
      </c>
      <c r="E855" t="s">
        <v>16</v>
      </c>
      <c r="F855" t="s">
        <v>12</v>
      </c>
      <c r="G855" t="s">
        <v>13</v>
      </c>
      <c r="H855" t="s">
        <v>12</v>
      </c>
      <c r="I855">
        <v>72</v>
      </c>
      <c r="J855">
        <f t="shared" si="93"/>
        <v>-0.36439384859737145</v>
      </c>
      <c r="K855" t="b">
        <f t="shared" si="94"/>
        <v>0</v>
      </c>
      <c r="L855">
        <f t="shared" si="95"/>
        <v>2.1238697190994165</v>
      </c>
      <c r="M855" t="b">
        <f t="shared" si="96"/>
        <v>1</v>
      </c>
      <c r="N855" s="24">
        <f t="shared" si="97"/>
        <v>362010</v>
      </c>
      <c r="O855" t="str">
        <f t="shared" si="98"/>
        <v>ASALARIADO</v>
      </c>
      <c r="P855">
        <f t="shared" si="99"/>
        <v>72</v>
      </c>
      <c r="Q855"/>
    </row>
    <row r="856" spans="1:17" x14ac:dyDescent="0.25">
      <c r="A856">
        <v>855</v>
      </c>
      <c r="B856" t="s">
        <v>9</v>
      </c>
      <c r="C856" s="23">
        <v>1547953.43</v>
      </c>
      <c r="D856" t="s">
        <v>10</v>
      </c>
      <c r="E856" t="s">
        <v>16</v>
      </c>
      <c r="F856" t="s">
        <v>12</v>
      </c>
      <c r="G856" t="s">
        <v>13</v>
      </c>
      <c r="H856" t="s">
        <v>13</v>
      </c>
      <c r="I856">
        <v>25</v>
      </c>
      <c r="J856">
        <f t="shared" si="93"/>
        <v>1.0979241463420435</v>
      </c>
      <c r="K856" t="b">
        <f t="shared" si="94"/>
        <v>0</v>
      </c>
      <c r="L856">
        <f t="shared" si="95"/>
        <v>-1.1931707945260464</v>
      </c>
      <c r="M856" t="b">
        <f t="shared" si="96"/>
        <v>0</v>
      </c>
      <c r="N856" s="24">
        <f t="shared" si="97"/>
        <v>1547953.43</v>
      </c>
      <c r="O856" t="str">
        <f t="shared" si="98"/>
        <v>ASALARIADO</v>
      </c>
      <c r="P856">
        <f t="shared" si="99"/>
        <v>25</v>
      </c>
      <c r="Q856"/>
    </row>
    <row r="857" spans="1:17" x14ac:dyDescent="0.25">
      <c r="A857">
        <v>856</v>
      </c>
      <c r="B857" t="s">
        <v>15</v>
      </c>
      <c r="C857" s="23">
        <v>297046</v>
      </c>
      <c r="D857" t="s">
        <v>18</v>
      </c>
      <c r="E857" t="s">
        <v>16</v>
      </c>
      <c r="F857" t="s">
        <v>12</v>
      </c>
      <c r="G857" t="s">
        <v>13</v>
      </c>
      <c r="H857" t="s">
        <v>13</v>
      </c>
      <c r="I857">
        <v>34</v>
      </c>
      <c r="J857">
        <f t="shared" si="93"/>
        <v>-0.44449718558642509</v>
      </c>
      <c r="K857" t="b">
        <f t="shared" si="94"/>
        <v>0</v>
      </c>
      <c r="L857">
        <f t="shared" si="95"/>
        <v>-0.55799282383180893</v>
      </c>
      <c r="M857" t="b">
        <f t="shared" si="96"/>
        <v>0</v>
      </c>
      <c r="N857" s="24">
        <f t="shared" si="97"/>
        <v>297046</v>
      </c>
      <c r="O857" t="str">
        <f t="shared" si="98"/>
        <v>TRABAJADOR INDEPENDIENTE</v>
      </c>
      <c r="P857">
        <f t="shared" si="99"/>
        <v>34</v>
      </c>
      <c r="Q857"/>
    </row>
    <row r="858" spans="1:17" x14ac:dyDescent="0.25">
      <c r="A858">
        <v>857</v>
      </c>
      <c r="B858" t="s">
        <v>9</v>
      </c>
      <c r="C858" s="23">
        <v>653810.62</v>
      </c>
      <c r="D858" t="s">
        <v>10</v>
      </c>
      <c r="E858" t="s">
        <v>16</v>
      </c>
      <c r="F858" t="s">
        <v>12</v>
      </c>
      <c r="G858" t="s">
        <v>13</v>
      </c>
      <c r="H858" t="s">
        <v>13</v>
      </c>
      <c r="I858">
        <v>59</v>
      </c>
      <c r="J858">
        <f t="shared" si="93"/>
        <v>-4.5914442276468442E-3</v>
      </c>
      <c r="K858" t="b">
        <f t="shared" si="94"/>
        <v>0</v>
      </c>
      <c r="L858">
        <f t="shared" si="95"/>
        <v>1.2063904280966287</v>
      </c>
      <c r="M858" t="b">
        <f t="shared" si="96"/>
        <v>0</v>
      </c>
      <c r="N858" s="24">
        <f t="shared" si="97"/>
        <v>653810.62</v>
      </c>
      <c r="O858" t="str">
        <f t="shared" si="98"/>
        <v>ASALARIADO</v>
      </c>
      <c r="P858">
        <f t="shared" si="99"/>
        <v>59</v>
      </c>
      <c r="Q858"/>
    </row>
    <row r="859" spans="1:17" x14ac:dyDescent="0.25">
      <c r="A859">
        <v>858</v>
      </c>
      <c r="B859" t="s">
        <v>15</v>
      </c>
      <c r="C859" s="23">
        <v>790070</v>
      </c>
      <c r="D859" t="s">
        <v>14</v>
      </c>
      <c r="E859" t="s">
        <v>11</v>
      </c>
      <c r="F859" t="s">
        <v>12</v>
      </c>
      <c r="G859" t="s">
        <v>13</v>
      </c>
      <c r="H859" t="s">
        <v>13</v>
      </c>
      <c r="I859">
        <v>69</v>
      </c>
      <c r="J859">
        <f t="shared" si="93"/>
        <v>0.16342208686741377</v>
      </c>
      <c r="K859" t="b">
        <f t="shared" si="94"/>
        <v>0</v>
      </c>
      <c r="L859">
        <f t="shared" si="95"/>
        <v>1.9121437288680037</v>
      </c>
      <c r="M859" t="b">
        <f t="shared" si="96"/>
        <v>0</v>
      </c>
      <c r="N859" s="24">
        <f t="shared" si="97"/>
        <v>790070</v>
      </c>
      <c r="O859" t="str">
        <f t="shared" si="98"/>
        <v>PENSIONADOS EN SU PROPIO SISTEMA</v>
      </c>
      <c r="P859">
        <f t="shared" si="99"/>
        <v>69</v>
      </c>
      <c r="Q859"/>
    </row>
    <row r="860" spans="1:17" x14ac:dyDescent="0.25">
      <c r="A860">
        <v>859</v>
      </c>
      <c r="B860" t="s">
        <v>9</v>
      </c>
      <c r="C860" s="23">
        <v>546563</v>
      </c>
      <c r="D860" t="s">
        <v>18</v>
      </c>
      <c r="E860" t="s">
        <v>16</v>
      </c>
      <c r="F860" t="s">
        <v>12</v>
      </c>
      <c r="G860" t="s">
        <v>13</v>
      </c>
      <c r="H860" t="s">
        <v>12</v>
      </c>
      <c r="I860">
        <v>51</v>
      </c>
      <c r="J860">
        <f t="shared" si="93"/>
        <v>-0.13683225831135429</v>
      </c>
      <c r="K860" t="b">
        <f t="shared" si="94"/>
        <v>0</v>
      </c>
      <c r="L860">
        <f t="shared" si="95"/>
        <v>0.64178778747952869</v>
      </c>
      <c r="M860" t="b">
        <f t="shared" si="96"/>
        <v>0</v>
      </c>
      <c r="N860" s="24">
        <f t="shared" si="97"/>
        <v>546563</v>
      </c>
      <c r="O860" t="str">
        <f t="shared" si="98"/>
        <v>TRABAJADOR INDEPENDIENTE</v>
      </c>
      <c r="P860">
        <f t="shared" si="99"/>
        <v>51</v>
      </c>
      <c r="Q860"/>
    </row>
    <row r="861" spans="1:17" x14ac:dyDescent="0.25">
      <c r="A861">
        <v>860</v>
      </c>
      <c r="B861" t="s">
        <v>15</v>
      </c>
      <c r="C861" s="23">
        <v>260000</v>
      </c>
      <c r="D861" t="s">
        <v>10</v>
      </c>
      <c r="E861" t="s">
        <v>16</v>
      </c>
      <c r="F861" t="s">
        <v>12</v>
      </c>
      <c r="G861" t="s">
        <v>13</v>
      </c>
      <c r="H861" t="s">
        <v>12</v>
      </c>
      <c r="I861">
        <v>37</v>
      </c>
      <c r="J861">
        <f t="shared" si="93"/>
        <v>-0.49017645752313588</v>
      </c>
      <c r="K861" t="b">
        <f t="shared" si="94"/>
        <v>0</v>
      </c>
      <c r="L861">
        <f t="shared" si="95"/>
        <v>-0.3462668336003964</v>
      </c>
      <c r="M861" t="b">
        <f t="shared" si="96"/>
        <v>0</v>
      </c>
      <c r="N861" s="24">
        <f t="shared" si="97"/>
        <v>260000</v>
      </c>
      <c r="O861" t="str">
        <f t="shared" si="98"/>
        <v>ASALARIADO</v>
      </c>
      <c r="P861">
        <f t="shared" si="99"/>
        <v>37</v>
      </c>
      <c r="Q861"/>
    </row>
    <row r="862" spans="1:17" x14ac:dyDescent="0.25">
      <c r="A862">
        <v>861</v>
      </c>
      <c r="B862" t="s">
        <v>9</v>
      </c>
      <c r="C862" s="23">
        <v>343391</v>
      </c>
      <c r="D862" t="s">
        <v>10</v>
      </c>
      <c r="E862" t="s">
        <v>16</v>
      </c>
      <c r="F862" t="s">
        <v>12</v>
      </c>
      <c r="G862" t="s">
        <v>13</v>
      </c>
      <c r="H862" t="s">
        <v>13</v>
      </c>
      <c r="I862">
        <v>32</v>
      </c>
      <c r="J862">
        <f t="shared" si="93"/>
        <v>-0.38735185659255628</v>
      </c>
      <c r="K862" t="b">
        <f t="shared" si="94"/>
        <v>0</v>
      </c>
      <c r="L862">
        <f t="shared" si="95"/>
        <v>-0.69914348398608395</v>
      </c>
      <c r="M862" t="b">
        <f t="shared" si="96"/>
        <v>0</v>
      </c>
      <c r="N862" s="24">
        <f t="shared" si="97"/>
        <v>343391</v>
      </c>
      <c r="O862" t="str">
        <f t="shared" si="98"/>
        <v>ASALARIADO</v>
      </c>
      <c r="P862">
        <f t="shared" si="99"/>
        <v>32</v>
      </c>
      <c r="Q862"/>
    </row>
    <row r="863" spans="1:17" x14ac:dyDescent="0.25">
      <c r="A863">
        <v>862</v>
      </c>
      <c r="B863" t="s">
        <v>15</v>
      </c>
      <c r="C863" s="23">
        <v>114247</v>
      </c>
      <c r="D863" t="s">
        <v>10</v>
      </c>
      <c r="E863" t="s">
        <v>11</v>
      </c>
      <c r="F863" t="s">
        <v>12</v>
      </c>
      <c r="G863" t="s">
        <v>13</v>
      </c>
      <c r="H863" t="s">
        <v>13</v>
      </c>
      <c r="I863">
        <v>29</v>
      </c>
      <c r="J863">
        <f t="shared" si="93"/>
        <v>-0.66989602029891226</v>
      </c>
      <c r="K863" t="b">
        <f t="shared" si="94"/>
        <v>0</v>
      </c>
      <c r="L863">
        <f t="shared" si="95"/>
        <v>-0.91086947421749642</v>
      </c>
      <c r="M863" t="b">
        <f t="shared" si="96"/>
        <v>0</v>
      </c>
      <c r="N863" s="24">
        <f t="shared" si="97"/>
        <v>114247</v>
      </c>
      <c r="O863" t="str">
        <f t="shared" si="98"/>
        <v>ASALARIADO</v>
      </c>
      <c r="P863">
        <f t="shared" si="99"/>
        <v>29</v>
      </c>
      <c r="Q863"/>
    </row>
    <row r="864" spans="1:17" x14ac:dyDescent="0.25">
      <c r="A864">
        <v>863</v>
      </c>
      <c r="B864" t="s">
        <v>15</v>
      </c>
      <c r="C864" s="23">
        <v>100186</v>
      </c>
      <c r="D864" t="s">
        <v>10</v>
      </c>
      <c r="E864" t="s">
        <v>16</v>
      </c>
      <c r="F864" t="s">
        <v>12</v>
      </c>
      <c r="G864" t="s">
        <v>13</v>
      </c>
      <c r="H864" t="s">
        <v>13</v>
      </c>
      <c r="I864">
        <v>48</v>
      </c>
      <c r="J864">
        <f t="shared" si="93"/>
        <v>-0.68723382310359005</v>
      </c>
      <c r="K864" t="b">
        <f t="shared" si="94"/>
        <v>0</v>
      </c>
      <c r="L864">
        <f t="shared" si="95"/>
        <v>0.43006179724811616</v>
      </c>
      <c r="M864" t="b">
        <f t="shared" si="96"/>
        <v>0</v>
      </c>
      <c r="N864" s="24">
        <f t="shared" si="97"/>
        <v>100186</v>
      </c>
      <c r="O864" t="str">
        <f t="shared" si="98"/>
        <v>ASALARIADO</v>
      </c>
      <c r="P864">
        <f t="shared" si="99"/>
        <v>48</v>
      </c>
      <c r="Q864"/>
    </row>
    <row r="865" spans="1:17" x14ac:dyDescent="0.25">
      <c r="A865">
        <v>864</v>
      </c>
      <c r="B865" t="s">
        <v>9</v>
      </c>
      <c r="C865" s="23">
        <v>1500000</v>
      </c>
      <c r="D865" t="s">
        <v>10</v>
      </c>
      <c r="E865" t="s">
        <v>16</v>
      </c>
      <c r="F865" t="s">
        <v>12</v>
      </c>
      <c r="G865" t="s">
        <v>12</v>
      </c>
      <c r="H865" t="s">
        <v>13</v>
      </c>
      <c r="I865">
        <v>62</v>
      </c>
      <c r="J865">
        <f t="shared" si="93"/>
        <v>1.0387955556907444</v>
      </c>
      <c r="K865" t="b">
        <f t="shared" si="94"/>
        <v>0</v>
      </c>
      <c r="L865">
        <f t="shared" si="95"/>
        <v>1.4181164183280413</v>
      </c>
      <c r="M865" t="b">
        <f t="shared" si="96"/>
        <v>0</v>
      </c>
      <c r="N865" s="24">
        <f t="shared" si="97"/>
        <v>1500000</v>
      </c>
      <c r="O865" t="str">
        <f t="shared" si="98"/>
        <v>ASALARIADO</v>
      </c>
      <c r="P865">
        <f t="shared" si="99"/>
        <v>62</v>
      </c>
      <c r="Q865"/>
    </row>
    <row r="866" spans="1:17" x14ac:dyDescent="0.25">
      <c r="A866">
        <v>865</v>
      </c>
      <c r="B866" t="s">
        <v>15</v>
      </c>
      <c r="C866" s="23">
        <v>278030</v>
      </c>
      <c r="D866" t="s">
        <v>18</v>
      </c>
      <c r="E866" t="s">
        <v>16</v>
      </c>
      <c r="F866" t="s">
        <v>12</v>
      </c>
      <c r="G866" t="s">
        <v>12</v>
      </c>
      <c r="H866" t="s">
        <v>12</v>
      </c>
      <c r="I866">
        <v>40</v>
      </c>
      <c r="J866">
        <f t="shared" si="93"/>
        <v>-0.46794471123422759</v>
      </c>
      <c r="K866" t="b">
        <f t="shared" si="94"/>
        <v>0</v>
      </c>
      <c r="L866">
        <f t="shared" si="95"/>
        <v>-0.13454084336898386</v>
      </c>
      <c r="M866" t="b">
        <f t="shared" si="96"/>
        <v>0</v>
      </c>
      <c r="N866" s="24">
        <f t="shared" si="97"/>
        <v>278030</v>
      </c>
      <c r="O866" t="str">
        <f t="shared" si="98"/>
        <v>TRABAJADOR INDEPENDIENTE</v>
      </c>
      <c r="P866">
        <f t="shared" si="99"/>
        <v>40</v>
      </c>
      <c r="Q866"/>
    </row>
    <row r="867" spans="1:17" x14ac:dyDescent="0.25">
      <c r="A867">
        <v>866</v>
      </c>
      <c r="B867" t="s">
        <v>9</v>
      </c>
      <c r="C867" s="23">
        <v>445258.23999999999</v>
      </c>
      <c r="D867" t="s">
        <v>10</v>
      </c>
      <c r="E867" t="s">
        <v>16</v>
      </c>
      <c r="F867" t="s">
        <v>12</v>
      </c>
      <c r="G867" t="s">
        <v>13</v>
      </c>
      <c r="H867" t="s">
        <v>13</v>
      </c>
      <c r="I867">
        <v>45</v>
      </c>
      <c r="J867">
        <f t="shared" si="93"/>
        <v>-0.26174527673502285</v>
      </c>
      <c r="K867" t="b">
        <f t="shared" si="94"/>
        <v>0</v>
      </c>
      <c r="L867">
        <f t="shared" si="95"/>
        <v>0.21833580701670366</v>
      </c>
      <c r="M867" t="b">
        <f t="shared" si="96"/>
        <v>0</v>
      </c>
      <c r="N867" s="24">
        <f t="shared" si="97"/>
        <v>445258.23999999999</v>
      </c>
      <c r="O867" t="str">
        <f t="shared" si="98"/>
        <v>ASALARIADO</v>
      </c>
      <c r="P867">
        <f t="shared" si="99"/>
        <v>45</v>
      </c>
      <c r="Q867"/>
    </row>
    <row r="868" spans="1:17" x14ac:dyDescent="0.25">
      <c r="A868">
        <v>867</v>
      </c>
      <c r="B868" t="s">
        <v>9</v>
      </c>
      <c r="C868" s="23">
        <v>257920</v>
      </c>
      <c r="D868" t="s">
        <v>10</v>
      </c>
      <c r="E868" t="s">
        <v>16</v>
      </c>
      <c r="F868" t="s">
        <v>12</v>
      </c>
      <c r="G868" t="s">
        <v>12</v>
      </c>
      <c r="H868" t="s">
        <v>13</v>
      </c>
      <c r="I868">
        <v>58</v>
      </c>
      <c r="J868">
        <f t="shared" si="93"/>
        <v>-0.49274118477110757</v>
      </c>
      <c r="K868" t="b">
        <f t="shared" si="94"/>
        <v>0</v>
      </c>
      <c r="L868">
        <f t="shared" si="95"/>
        <v>1.1358150980194912</v>
      </c>
      <c r="M868" t="b">
        <f t="shared" si="96"/>
        <v>0</v>
      </c>
      <c r="N868" s="24">
        <f t="shared" si="97"/>
        <v>257920</v>
      </c>
      <c r="O868" t="str">
        <f t="shared" si="98"/>
        <v>ASALARIADO</v>
      </c>
      <c r="P868">
        <f t="shared" si="99"/>
        <v>58</v>
      </c>
      <c r="Q868"/>
    </row>
    <row r="869" spans="1:17" x14ac:dyDescent="0.25">
      <c r="A869">
        <v>868</v>
      </c>
      <c r="B869" t="s">
        <v>9</v>
      </c>
      <c r="C869" s="23">
        <v>1776922.56</v>
      </c>
      <c r="D869" t="s">
        <v>10</v>
      </c>
      <c r="E869" t="s">
        <v>16</v>
      </c>
      <c r="F869" t="s">
        <v>12</v>
      </c>
      <c r="G869" t="s">
        <v>13</v>
      </c>
      <c r="H869" t="s">
        <v>13</v>
      </c>
      <c r="I869">
        <v>27</v>
      </c>
      <c r="J869">
        <f t="shared" si="93"/>
        <v>1.3802526880032782</v>
      </c>
      <c r="K869" t="b">
        <f t="shared" si="94"/>
        <v>0</v>
      </c>
      <c r="L869">
        <f t="shared" si="95"/>
        <v>-1.0520201343717714</v>
      </c>
      <c r="M869" t="b">
        <f t="shared" si="96"/>
        <v>0</v>
      </c>
      <c r="N869" s="24">
        <f t="shared" si="97"/>
        <v>1776922.56</v>
      </c>
      <c r="O869" t="str">
        <f t="shared" si="98"/>
        <v>ASALARIADO</v>
      </c>
      <c r="P869">
        <f t="shared" si="99"/>
        <v>27</v>
      </c>
      <c r="Q869"/>
    </row>
    <row r="870" spans="1:17" x14ac:dyDescent="0.25">
      <c r="A870">
        <v>869</v>
      </c>
      <c r="B870" t="s">
        <v>9</v>
      </c>
      <c r="C870" s="23">
        <v>757568</v>
      </c>
      <c r="D870" t="s">
        <v>10</v>
      </c>
      <c r="E870" t="s">
        <v>11</v>
      </c>
      <c r="F870" t="s">
        <v>12</v>
      </c>
      <c r="G870" t="s">
        <v>13</v>
      </c>
      <c r="H870" t="s">
        <v>13</v>
      </c>
      <c r="I870">
        <v>47</v>
      </c>
      <c r="J870">
        <f t="shared" si="93"/>
        <v>0.12334575753396414</v>
      </c>
      <c r="K870" t="b">
        <f t="shared" si="94"/>
        <v>0</v>
      </c>
      <c r="L870">
        <f t="shared" si="95"/>
        <v>0.35948646717097865</v>
      </c>
      <c r="M870" t="b">
        <f t="shared" si="96"/>
        <v>0</v>
      </c>
      <c r="N870" s="24">
        <f t="shared" si="97"/>
        <v>757568</v>
      </c>
      <c r="O870" t="str">
        <f t="shared" si="98"/>
        <v>ASALARIADO</v>
      </c>
      <c r="P870">
        <f t="shared" si="99"/>
        <v>47</v>
      </c>
      <c r="Q870"/>
    </row>
    <row r="871" spans="1:17" x14ac:dyDescent="0.25">
      <c r="A871">
        <v>870</v>
      </c>
      <c r="B871" t="s">
        <v>9</v>
      </c>
      <c r="C871" s="23">
        <v>509509</v>
      </c>
      <c r="D871" t="s">
        <v>18</v>
      </c>
      <c r="E871" t="s">
        <v>16</v>
      </c>
      <c r="F871" t="s">
        <v>12</v>
      </c>
      <c r="G871" t="s">
        <v>13</v>
      </c>
      <c r="H871" t="s">
        <v>12</v>
      </c>
      <c r="I871">
        <v>63</v>
      </c>
      <c r="J871">
        <f t="shared" si="93"/>
        <v>-0.18252139458363423</v>
      </c>
      <c r="K871" t="b">
        <f t="shared" si="94"/>
        <v>0</v>
      </c>
      <c r="L871">
        <f t="shared" si="95"/>
        <v>1.4886917484051787</v>
      </c>
      <c r="M871" t="b">
        <f t="shared" si="96"/>
        <v>0</v>
      </c>
      <c r="N871" s="24">
        <f t="shared" si="97"/>
        <v>509509</v>
      </c>
      <c r="O871" t="str">
        <f t="shared" si="98"/>
        <v>TRABAJADOR INDEPENDIENTE</v>
      </c>
      <c r="P871">
        <f t="shared" si="99"/>
        <v>63</v>
      </c>
      <c r="Q871"/>
    </row>
    <row r="872" spans="1:17" x14ac:dyDescent="0.25">
      <c r="A872">
        <v>871</v>
      </c>
      <c r="B872" t="s">
        <v>9</v>
      </c>
      <c r="C872" s="23">
        <v>805518</v>
      </c>
      <c r="D872" t="s">
        <v>10</v>
      </c>
      <c r="E872" t="s">
        <v>16</v>
      </c>
      <c r="F872" t="s">
        <v>12</v>
      </c>
      <c r="G872" t="s">
        <v>13</v>
      </c>
      <c r="H872" t="s">
        <v>13</v>
      </c>
      <c r="I872">
        <v>61</v>
      </c>
      <c r="J872">
        <f t="shared" si="93"/>
        <v>0.18247011885138797</v>
      </c>
      <c r="K872" t="b">
        <f t="shared" si="94"/>
        <v>0</v>
      </c>
      <c r="L872">
        <f t="shared" si="95"/>
        <v>1.3475410882509038</v>
      </c>
      <c r="M872" t="b">
        <f t="shared" si="96"/>
        <v>0</v>
      </c>
      <c r="N872" s="24">
        <f t="shared" si="97"/>
        <v>805518</v>
      </c>
      <c r="O872" t="str">
        <f t="shared" si="98"/>
        <v>ASALARIADO</v>
      </c>
      <c r="P872">
        <f t="shared" si="99"/>
        <v>61</v>
      </c>
      <c r="Q872"/>
    </row>
    <row r="873" spans="1:17" x14ac:dyDescent="0.25">
      <c r="A873">
        <v>872</v>
      </c>
      <c r="B873" t="s">
        <v>9</v>
      </c>
      <c r="C873" s="23">
        <v>255660</v>
      </c>
      <c r="D873" t="s">
        <v>10</v>
      </c>
      <c r="E873" t="s">
        <v>16</v>
      </c>
      <c r="F873" t="s">
        <v>12</v>
      </c>
      <c r="G873" t="s">
        <v>13</v>
      </c>
      <c r="H873" t="s">
        <v>13</v>
      </c>
      <c r="I873">
        <v>30</v>
      </c>
      <c r="J873">
        <f t="shared" si="93"/>
        <v>-0.4955278595693845</v>
      </c>
      <c r="K873" t="b">
        <f t="shared" si="94"/>
        <v>0</v>
      </c>
      <c r="L873">
        <f t="shared" si="95"/>
        <v>-0.84029414414035897</v>
      </c>
      <c r="M873" t="b">
        <f t="shared" si="96"/>
        <v>0</v>
      </c>
      <c r="N873" s="24">
        <f t="shared" si="97"/>
        <v>255660</v>
      </c>
      <c r="O873" t="str">
        <f t="shared" si="98"/>
        <v>ASALARIADO</v>
      </c>
      <c r="P873">
        <f t="shared" si="99"/>
        <v>30</v>
      </c>
      <c r="Q873"/>
    </row>
    <row r="874" spans="1:17" x14ac:dyDescent="0.25">
      <c r="A874">
        <v>873</v>
      </c>
      <c r="B874" t="s">
        <v>15</v>
      </c>
      <c r="C874" s="23">
        <v>517272</v>
      </c>
      <c r="D874" t="s">
        <v>18</v>
      </c>
      <c r="E874" t="s">
        <v>16</v>
      </c>
      <c r="F874" t="s">
        <v>12</v>
      </c>
      <c r="G874" t="s">
        <v>13</v>
      </c>
      <c r="H874" t="s">
        <v>13</v>
      </c>
      <c r="I874">
        <v>60</v>
      </c>
      <c r="J874">
        <f t="shared" si="93"/>
        <v>-0.17294928995574765</v>
      </c>
      <c r="K874" t="b">
        <f t="shared" si="94"/>
        <v>0</v>
      </c>
      <c r="L874">
        <f t="shared" si="95"/>
        <v>1.2769657581737661</v>
      </c>
      <c r="M874" t="b">
        <f t="shared" si="96"/>
        <v>0</v>
      </c>
      <c r="N874" s="24">
        <f t="shared" si="97"/>
        <v>517272</v>
      </c>
      <c r="O874" t="str">
        <f t="shared" si="98"/>
        <v>TRABAJADOR INDEPENDIENTE</v>
      </c>
      <c r="P874">
        <f t="shared" si="99"/>
        <v>60</v>
      </c>
      <c r="Q874"/>
    </row>
    <row r="875" spans="1:17" x14ac:dyDescent="0.25">
      <c r="A875">
        <v>874</v>
      </c>
      <c r="B875" t="s">
        <v>9</v>
      </c>
      <c r="C875" s="23">
        <v>297050</v>
      </c>
      <c r="D875" t="s">
        <v>17</v>
      </c>
      <c r="E875" t="s">
        <v>16</v>
      </c>
      <c r="F875" t="s">
        <v>12</v>
      </c>
      <c r="G875" t="s">
        <v>13</v>
      </c>
      <c r="H875" t="s">
        <v>12</v>
      </c>
      <c r="I875">
        <v>37</v>
      </c>
      <c r="J875">
        <f t="shared" si="93"/>
        <v>-0.44449225341864051</v>
      </c>
      <c r="K875" t="b">
        <f t="shared" si="94"/>
        <v>0</v>
      </c>
      <c r="L875">
        <f t="shared" si="95"/>
        <v>-0.3462668336003964</v>
      </c>
      <c r="M875" t="b">
        <f t="shared" si="96"/>
        <v>0</v>
      </c>
      <c r="N875" s="24">
        <f t="shared" si="97"/>
        <v>297050</v>
      </c>
      <c r="O875" t="str">
        <f t="shared" si="98"/>
        <v>ASEGURADO VOLUNTARIO</v>
      </c>
      <c r="P875">
        <f t="shared" si="99"/>
        <v>37</v>
      </c>
      <c r="Q875"/>
    </row>
    <row r="876" spans="1:17" x14ac:dyDescent="0.25">
      <c r="A876">
        <v>875</v>
      </c>
      <c r="B876" t="s">
        <v>9</v>
      </c>
      <c r="C876" s="23">
        <v>315687</v>
      </c>
      <c r="D876" t="s">
        <v>10</v>
      </c>
      <c r="E876" t="s">
        <v>16</v>
      </c>
      <c r="F876" t="s">
        <v>12</v>
      </c>
      <c r="G876" t="s">
        <v>12</v>
      </c>
      <c r="H876" t="s">
        <v>12</v>
      </c>
      <c r="I876">
        <v>45</v>
      </c>
      <c r="J876">
        <f t="shared" si="93"/>
        <v>-0.42151205066842512</v>
      </c>
      <c r="K876" t="b">
        <f t="shared" si="94"/>
        <v>0</v>
      </c>
      <c r="L876">
        <f t="shared" si="95"/>
        <v>0.21833580701670366</v>
      </c>
      <c r="M876" t="b">
        <f t="shared" si="96"/>
        <v>0</v>
      </c>
      <c r="N876" s="24">
        <f t="shared" si="97"/>
        <v>315687</v>
      </c>
      <c r="O876" t="str">
        <f t="shared" si="98"/>
        <v>ASALARIADO</v>
      </c>
      <c r="P876">
        <f t="shared" si="99"/>
        <v>45</v>
      </c>
      <c r="Q876"/>
    </row>
    <row r="877" spans="1:17" x14ac:dyDescent="0.25">
      <c r="A877">
        <v>876</v>
      </c>
      <c r="B877" t="s">
        <v>15</v>
      </c>
      <c r="C877" s="23">
        <v>372300</v>
      </c>
      <c r="D877" t="s">
        <v>10</v>
      </c>
      <c r="E877" t="s">
        <v>16</v>
      </c>
      <c r="F877" t="s">
        <v>12</v>
      </c>
      <c r="G877" t="s">
        <v>13</v>
      </c>
      <c r="H877" t="s">
        <v>12</v>
      </c>
      <c r="I877">
        <v>26</v>
      </c>
      <c r="J877">
        <f t="shared" si="93"/>
        <v>-0.35170584697158852</v>
      </c>
      <c r="K877" t="b">
        <f t="shared" si="94"/>
        <v>0</v>
      </c>
      <c r="L877">
        <f t="shared" si="95"/>
        <v>-1.1225954644489089</v>
      </c>
      <c r="M877" t="b">
        <f t="shared" si="96"/>
        <v>0</v>
      </c>
      <c r="N877" s="24">
        <f t="shared" si="97"/>
        <v>372300</v>
      </c>
      <c r="O877" t="str">
        <f t="shared" si="98"/>
        <v>ASALARIADO</v>
      </c>
      <c r="P877">
        <f t="shared" si="99"/>
        <v>26</v>
      </c>
      <c r="Q877"/>
    </row>
    <row r="878" spans="1:17" x14ac:dyDescent="0.25">
      <c r="A878">
        <v>877</v>
      </c>
      <c r="B878" t="s">
        <v>9</v>
      </c>
      <c r="C878" s="23">
        <v>678734.05</v>
      </c>
      <c r="D878" t="s">
        <v>10</v>
      </c>
      <c r="E878" t="s">
        <v>16</v>
      </c>
      <c r="F878" t="s">
        <v>12</v>
      </c>
      <c r="G878" t="s">
        <v>13</v>
      </c>
      <c r="H878" t="s">
        <v>13</v>
      </c>
      <c r="I878">
        <v>33</v>
      </c>
      <c r="J878">
        <f t="shared" si="93"/>
        <v>2.6140190404042914E-2</v>
      </c>
      <c r="K878" t="b">
        <f t="shared" si="94"/>
        <v>0</v>
      </c>
      <c r="L878">
        <f t="shared" si="95"/>
        <v>-0.62856815390894638</v>
      </c>
      <c r="M878" t="b">
        <f t="shared" si="96"/>
        <v>0</v>
      </c>
      <c r="N878" s="24">
        <f t="shared" si="97"/>
        <v>678734.05</v>
      </c>
      <c r="O878" t="str">
        <f t="shared" si="98"/>
        <v>ASALARIADO</v>
      </c>
      <c r="P878">
        <f t="shared" si="99"/>
        <v>33</v>
      </c>
      <c r="Q878"/>
    </row>
    <row r="879" spans="1:17" x14ac:dyDescent="0.25">
      <c r="A879">
        <v>878</v>
      </c>
      <c r="B879" t="s">
        <v>15</v>
      </c>
      <c r="C879" s="23">
        <v>315617</v>
      </c>
      <c r="D879" t="s">
        <v>17</v>
      </c>
      <c r="E879" t="s">
        <v>16</v>
      </c>
      <c r="F879" t="s">
        <v>12</v>
      </c>
      <c r="G879" t="s">
        <v>13</v>
      </c>
      <c r="H879" t="s">
        <v>13</v>
      </c>
      <c r="I879">
        <v>35</v>
      </c>
      <c r="J879">
        <f t="shared" si="93"/>
        <v>-0.42159836360465497</v>
      </c>
      <c r="K879" t="b">
        <f t="shared" si="94"/>
        <v>0</v>
      </c>
      <c r="L879">
        <f t="shared" si="95"/>
        <v>-0.48741749375467142</v>
      </c>
      <c r="M879" t="b">
        <f t="shared" si="96"/>
        <v>0</v>
      </c>
      <c r="N879" s="24">
        <f t="shared" si="97"/>
        <v>315617</v>
      </c>
      <c r="O879" t="str">
        <f t="shared" si="98"/>
        <v>ASEGURADO VOLUNTARIO</v>
      </c>
      <c r="P879">
        <f t="shared" si="99"/>
        <v>35</v>
      </c>
      <c r="Q879"/>
    </row>
    <row r="880" spans="1:17" x14ac:dyDescent="0.25">
      <c r="A880">
        <v>879</v>
      </c>
      <c r="B880" t="s">
        <v>9</v>
      </c>
      <c r="C880" s="23">
        <v>1455906.15</v>
      </c>
      <c r="D880" t="s">
        <v>19</v>
      </c>
      <c r="E880" t="s">
        <v>16</v>
      </c>
      <c r="F880" t="s">
        <v>12</v>
      </c>
      <c r="G880" t="s">
        <v>13</v>
      </c>
      <c r="H880" t="s">
        <v>13</v>
      </c>
      <c r="I880">
        <v>38</v>
      </c>
      <c r="J880">
        <f t="shared" si="93"/>
        <v>0.9844259890739292</v>
      </c>
      <c r="K880" t="b">
        <f t="shared" si="94"/>
        <v>0</v>
      </c>
      <c r="L880">
        <f t="shared" si="95"/>
        <v>-0.27569150352325889</v>
      </c>
      <c r="M880" t="b">
        <f t="shared" si="96"/>
        <v>0</v>
      </c>
      <c r="N880" s="24">
        <f t="shared" si="97"/>
        <v>1455906.15</v>
      </c>
      <c r="O880" t="str">
        <f t="shared" si="98"/>
        <v>CONVENIOS ESPECIALES DE TRABAJADORES INDEPENDIENTES</v>
      </c>
      <c r="P880">
        <f t="shared" si="99"/>
        <v>38</v>
      </c>
      <c r="Q880"/>
    </row>
    <row r="881" spans="1:17" x14ac:dyDescent="0.25">
      <c r="A881">
        <v>880</v>
      </c>
      <c r="B881" t="s">
        <v>15</v>
      </c>
      <c r="C881" s="23">
        <v>166295</v>
      </c>
      <c r="D881" t="s">
        <v>10</v>
      </c>
      <c r="E881" t="s">
        <v>16</v>
      </c>
      <c r="F881" t="s">
        <v>12</v>
      </c>
      <c r="G881" t="s">
        <v>13</v>
      </c>
      <c r="H881" t="s">
        <v>13</v>
      </c>
      <c r="I881">
        <v>50</v>
      </c>
      <c r="J881">
        <f t="shared" si="93"/>
        <v>-0.60571865308620576</v>
      </c>
      <c r="K881" t="b">
        <f t="shared" si="94"/>
        <v>0</v>
      </c>
      <c r="L881">
        <f t="shared" si="95"/>
        <v>0.57121245740239113</v>
      </c>
      <c r="M881" t="b">
        <f t="shared" si="96"/>
        <v>0</v>
      </c>
      <c r="N881" s="24">
        <f t="shared" si="97"/>
        <v>166295</v>
      </c>
      <c r="O881" t="str">
        <f t="shared" si="98"/>
        <v>ASALARIADO</v>
      </c>
      <c r="P881">
        <f t="shared" si="99"/>
        <v>50</v>
      </c>
      <c r="Q881"/>
    </row>
    <row r="882" spans="1:17" x14ac:dyDescent="0.25">
      <c r="A882">
        <v>881</v>
      </c>
      <c r="B882" t="s">
        <v>15</v>
      </c>
      <c r="C882" s="23">
        <v>5887012.5</v>
      </c>
      <c r="D882" t="s">
        <v>10</v>
      </c>
      <c r="E882" t="s">
        <v>16</v>
      </c>
      <c r="F882" t="s">
        <v>12</v>
      </c>
      <c r="G882" t="s">
        <v>13</v>
      </c>
      <c r="H882" t="s">
        <v>13</v>
      </c>
      <c r="I882">
        <v>27</v>
      </c>
      <c r="J882">
        <f t="shared" si="93"/>
        <v>6.4481659864322429</v>
      </c>
      <c r="K882" t="b">
        <f t="shared" si="94"/>
        <v>1</v>
      </c>
      <c r="L882">
        <f t="shared" si="95"/>
        <v>-1.0520201343717714</v>
      </c>
      <c r="M882" t="b">
        <f t="shared" si="96"/>
        <v>0</v>
      </c>
      <c r="N882" s="24">
        <f t="shared" si="97"/>
        <v>5887012.5</v>
      </c>
      <c r="O882" t="str">
        <f t="shared" si="98"/>
        <v>ASALARIADO</v>
      </c>
      <c r="P882">
        <f t="shared" si="99"/>
        <v>27</v>
      </c>
      <c r="Q882"/>
    </row>
    <row r="883" spans="1:17" x14ac:dyDescent="0.25">
      <c r="A883">
        <v>882</v>
      </c>
      <c r="B883" t="s">
        <v>15</v>
      </c>
      <c r="C883" s="23">
        <v>297046</v>
      </c>
      <c r="D883" t="s">
        <v>17</v>
      </c>
      <c r="E883" t="s">
        <v>16</v>
      </c>
      <c r="F883" t="s">
        <v>12</v>
      </c>
      <c r="G883" t="s">
        <v>13</v>
      </c>
      <c r="H883" t="s">
        <v>13</v>
      </c>
      <c r="I883">
        <v>61</v>
      </c>
      <c r="J883">
        <f t="shared" si="93"/>
        <v>-0.44449718558642509</v>
      </c>
      <c r="K883" t="b">
        <f t="shared" si="94"/>
        <v>0</v>
      </c>
      <c r="L883">
        <f t="shared" si="95"/>
        <v>1.3475410882509038</v>
      </c>
      <c r="M883" t="b">
        <f t="shared" si="96"/>
        <v>0</v>
      </c>
      <c r="N883" s="24">
        <f t="shared" si="97"/>
        <v>297046</v>
      </c>
      <c r="O883" t="str">
        <f t="shared" si="98"/>
        <v>ASEGURADO VOLUNTARIO</v>
      </c>
      <c r="P883">
        <f t="shared" si="99"/>
        <v>61</v>
      </c>
      <c r="Q883"/>
    </row>
    <row r="884" spans="1:17" x14ac:dyDescent="0.25">
      <c r="A884">
        <v>883</v>
      </c>
      <c r="B884" t="s">
        <v>9</v>
      </c>
      <c r="C884" s="23">
        <v>503465</v>
      </c>
      <c r="D884" t="s">
        <v>10</v>
      </c>
      <c r="E884" t="s">
        <v>11</v>
      </c>
      <c r="F884" t="s">
        <v>12</v>
      </c>
      <c r="G884" t="s">
        <v>13</v>
      </c>
      <c r="H884" t="s">
        <v>12</v>
      </c>
      <c r="I884">
        <v>56</v>
      </c>
      <c r="J884">
        <f t="shared" si="93"/>
        <v>-0.18997390010610574</v>
      </c>
      <c r="K884" t="b">
        <f t="shared" si="94"/>
        <v>0</v>
      </c>
      <c r="L884">
        <f t="shared" si="95"/>
        <v>0.99466443786521619</v>
      </c>
      <c r="M884" t="b">
        <f t="shared" si="96"/>
        <v>0</v>
      </c>
      <c r="N884" s="24">
        <f t="shared" si="97"/>
        <v>503465</v>
      </c>
      <c r="O884" t="str">
        <f t="shared" si="98"/>
        <v>ASALARIADO</v>
      </c>
      <c r="P884">
        <f t="shared" si="99"/>
        <v>56</v>
      </c>
      <c r="Q884"/>
    </row>
    <row r="885" spans="1:17" x14ac:dyDescent="0.25">
      <c r="A885">
        <v>884</v>
      </c>
      <c r="B885" t="s">
        <v>15</v>
      </c>
      <c r="C885" s="23">
        <v>534815.5</v>
      </c>
      <c r="D885" t="s">
        <v>10</v>
      </c>
      <c r="E885" t="s">
        <v>11</v>
      </c>
      <c r="F885" t="s">
        <v>12</v>
      </c>
      <c r="G885" t="s">
        <v>13</v>
      </c>
      <c r="H885" t="s">
        <v>13</v>
      </c>
      <c r="I885">
        <v>29</v>
      </c>
      <c r="J885">
        <f t="shared" si="93"/>
        <v>-0.15131741857363659</v>
      </c>
      <c r="K885" t="b">
        <f t="shared" si="94"/>
        <v>0</v>
      </c>
      <c r="L885">
        <f t="shared" si="95"/>
        <v>-0.91086947421749642</v>
      </c>
      <c r="M885" t="b">
        <f t="shared" si="96"/>
        <v>0</v>
      </c>
      <c r="N885" s="24">
        <f t="shared" si="97"/>
        <v>534815.5</v>
      </c>
      <c r="O885" t="str">
        <f t="shared" si="98"/>
        <v>ASALARIADO</v>
      </c>
      <c r="P885">
        <f t="shared" si="99"/>
        <v>29</v>
      </c>
      <c r="Q885"/>
    </row>
    <row r="886" spans="1:17" x14ac:dyDescent="0.25">
      <c r="A886">
        <v>885</v>
      </c>
      <c r="B886" t="s">
        <v>15</v>
      </c>
      <c r="C886" s="23">
        <v>401010</v>
      </c>
      <c r="D886" t="s">
        <v>18</v>
      </c>
      <c r="E886" t="s">
        <v>16</v>
      </c>
      <c r="F886" t="s">
        <v>12</v>
      </c>
      <c r="G886" t="s">
        <v>13</v>
      </c>
      <c r="H886" t="s">
        <v>12</v>
      </c>
      <c r="I886">
        <v>50</v>
      </c>
      <c r="J886">
        <f t="shared" si="93"/>
        <v>-0.31630521269790263</v>
      </c>
      <c r="K886" t="b">
        <f t="shared" si="94"/>
        <v>0</v>
      </c>
      <c r="L886">
        <f t="shared" si="95"/>
        <v>0.57121245740239113</v>
      </c>
      <c r="M886" t="b">
        <f t="shared" si="96"/>
        <v>0</v>
      </c>
      <c r="N886" s="24">
        <f t="shared" si="97"/>
        <v>401010</v>
      </c>
      <c r="O886" t="str">
        <f t="shared" si="98"/>
        <v>TRABAJADOR INDEPENDIENTE</v>
      </c>
      <c r="P886">
        <f t="shared" si="99"/>
        <v>50</v>
      </c>
      <c r="Q886"/>
    </row>
    <row r="887" spans="1:17" x14ac:dyDescent="0.25">
      <c r="A887">
        <v>886</v>
      </c>
      <c r="B887" t="s">
        <v>9</v>
      </c>
      <c r="C887" s="23">
        <v>325000</v>
      </c>
      <c r="D887" t="s">
        <v>10</v>
      </c>
      <c r="E887" t="s">
        <v>16</v>
      </c>
      <c r="F887" t="s">
        <v>12</v>
      </c>
      <c r="G887" t="s">
        <v>13</v>
      </c>
      <c r="H887" t="s">
        <v>13</v>
      </c>
      <c r="I887">
        <v>37</v>
      </c>
      <c r="J887">
        <f t="shared" si="93"/>
        <v>-0.41002873102402121</v>
      </c>
      <c r="K887" t="b">
        <f t="shared" si="94"/>
        <v>0</v>
      </c>
      <c r="L887">
        <f t="shared" si="95"/>
        <v>-0.3462668336003964</v>
      </c>
      <c r="M887" t="b">
        <f t="shared" si="96"/>
        <v>0</v>
      </c>
      <c r="N887" s="24">
        <f t="shared" si="97"/>
        <v>325000</v>
      </c>
      <c r="O887" t="str">
        <f t="shared" si="98"/>
        <v>ASALARIADO</v>
      </c>
      <c r="P887">
        <f t="shared" si="99"/>
        <v>37</v>
      </c>
      <c r="Q887"/>
    </row>
    <row r="888" spans="1:17" x14ac:dyDescent="0.25">
      <c r="A888">
        <v>887</v>
      </c>
      <c r="B888" t="s">
        <v>9</v>
      </c>
      <c r="C888" s="23">
        <v>1142714</v>
      </c>
      <c r="D888" t="s">
        <v>10</v>
      </c>
      <c r="E888" t="s">
        <v>16</v>
      </c>
      <c r="F888" t="s">
        <v>12</v>
      </c>
      <c r="G888" t="s">
        <v>13</v>
      </c>
      <c r="H888" t="s">
        <v>13</v>
      </c>
      <c r="I888">
        <v>37</v>
      </c>
      <c r="J888">
        <f t="shared" si="93"/>
        <v>0.59824693092208769</v>
      </c>
      <c r="K888" t="b">
        <f t="shared" si="94"/>
        <v>0</v>
      </c>
      <c r="L888">
        <f t="shared" si="95"/>
        <v>-0.3462668336003964</v>
      </c>
      <c r="M888" t="b">
        <f t="shared" si="96"/>
        <v>0</v>
      </c>
      <c r="N888" s="24">
        <f t="shared" si="97"/>
        <v>1142714</v>
      </c>
      <c r="O888" t="str">
        <f t="shared" si="98"/>
        <v>ASALARIADO</v>
      </c>
      <c r="P888">
        <f t="shared" si="99"/>
        <v>37</v>
      </c>
      <c r="Q888"/>
    </row>
    <row r="889" spans="1:17" x14ac:dyDescent="0.25">
      <c r="A889">
        <v>888</v>
      </c>
      <c r="B889" t="s">
        <v>9</v>
      </c>
      <c r="C889" s="23">
        <v>553642.06000000006</v>
      </c>
      <c r="D889" t="s">
        <v>10</v>
      </c>
      <c r="E889" t="s">
        <v>16</v>
      </c>
      <c r="F889" t="s">
        <v>12</v>
      </c>
      <c r="G889" t="s">
        <v>13</v>
      </c>
      <c r="H889" t="s">
        <v>13</v>
      </c>
      <c r="I889">
        <v>27</v>
      </c>
      <c r="J889">
        <f t="shared" si="93"/>
        <v>-0.12810348039211078</v>
      </c>
      <c r="K889" t="b">
        <f t="shared" si="94"/>
        <v>0</v>
      </c>
      <c r="L889">
        <f t="shared" si="95"/>
        <v>-1.0520201343717714</v>
      </c>
      <c r="M889" t="b">
        <f t="shared" si="96"/>
        <v>0</v>
      </c>
      <c r="N889" s="24">
        <f t="shared" si="97"/>
        <v>553642.06000000006</v>
      </c>
      <c r="O889" t="str">
        <f t="shared" si="98"/>
        <v>ASALARIADO</v>
      </c>
      <c r="P889">
        <f t="shared" si="99"/>
        <v>27</v>
      </c>
      <c r="Q889"/>
    </row>
    <row r="890" spans="1:17" x14ac:dyDescent="0.25">
      <c r="A890">
        <v>889</v>
      </c>
      <c r="B890" t="s">
        <v>9</v>
      </c>
      <c r="C890" s="23">
        <v>168300</v>
      </c>
      <c r="D890" t="s">
        <v>10</v>
      </c>
      <c r="E890" t="s">
        <v>16</v>
      </c>
      <c r="F890" t="s">
        <v>12</v>
      </c>
      <c r="G890" t="s">
        <v>12</v>
      </c>
      <c r="H890" t="s">
        <v>13</v>
      </c>
      <c r="I890">
        <v>23</v>
      </c>
      <c r="J890">
        <f t="shared" si="93"/>
        <v>-0.6032464039841946</v>
      </c>
      <c r="K890" t="b">
        <f t="shared" si="94"/>
        <v>0</v>
      </c>
      <c r="L890">
        <f t="shared" si="95"/>
        <v>-1.3343214546803215</v>
      </c>
      <c r="M890" t="b">
        <f t="shared" si="96"/>
        <v>0</v>
      </c>
      <c r="N890" s="24">
        <f t="shared" si="97"/>
        <v>168300</v>
      </c>
      <c r="O890" t="str">
        <f t="shared" si="98"/>
        <v>ASALARIADO</v>
      </c>
      <c r="P890">
        <f t="shared" si="99"/>
        <v>23</v>
      </c>
      <c r="Q890"/>
    </row>
    <row r="891" spans="1:17" x14ac:dyDescent="0.25">
      <c r="A891">
        <v>890</v>
      </c>
      <c r="B891" t="s">
        <v>9</v>
      </c>
      <c r="C891" s="23">
        <v>290371</v>
      </c>
      <c r="D891" t="s">
        <v>18</v>
      </c>
      <c r="E891" t="s">
        <v>16</v>
      </c>
      <c r="F891" t="s">
        <v>12</v>
      </c>
      <c r="G891" t="s">
        <v>13</v>
      </c>
      <c r="H891" t="s">
        <v>13</v>
      </c>
      <c r="I891">
        <v>34</v>
      </c>
      <c r="J891">
        <f t="shared" si="93"/>
        <v>-0.45272774057691106</v>
      </c>
      <c r="K891" t="b">
        <f t="shared" si="94"/>
        <v>0</v>
      </c>
      <c r="L891">
        <f t="shared" si="95"/>
        <v>-0.55799282383180893</v>
      </c>
      <c r="M891" t="b">
        <f t="shared" si="96"/>
        <v>0</v>
      </c>
      <c r="N891" s="24">
        <f t="shared" si="97"/>
        <v>290371</v>
      </c>
      <c r="O891" t="str">
        <f t="shared" si="98"/>
        <v>TRABAJADOR INDEPENDIENTE</v>
      </c>
      <c r="P891">
        <f t="shared" si="99"/>
        <v>34</v>
      </c>
      <c r="Q891"/>
    </row>
    <row r="892" spans="1:17" x14ac:dyDescent="0.25">
      <c r="A892">
        <v>891</v>
      </c>
      <c r="B892" t="s">
        <v>9</v>
      </c>
      <c r="C892" s="23">
        <v>2687778.85</v>
      </c>
      <c r="D892" t="s">
        <v>10</v>
      </c>
      <c r="E892" t="s">
        <v>16</v>
      </c>
      <c r="F892" t="s">
        <v>12</v>
      </c>
      <c r="G892" t="s">
        <v>13</v>
      </c>
      <c r="H892" t="s">
        <v>13</v>
      </c>
      <c r="I892">
        <v>51</v>
      </c>
      <c r="J892">
        <f t="shared" si="93"/>
        <v>2.5033767004789444</v>
      </c>
      <c r="K892" t="b">
        <f t="shared" si="94"/>
        <v>1</v>
      </c>
      <c r="L892">
        <f t="shared" si="95"/>
        <v>0.64178778747952869</v>
      </c>
      <c r="M892" t="b">
        <f t="shared" si="96"/>
        <v>0</v>
      </c>
      <c r="N892" s="24">
        <f t="shared" si="97"/>
        <v>2687778.85</v>
      </c>
      <c r="O892" t="str">
        <f t="shared" si="98"/>
        <v>ASALARIADO</v>
      </c>
      <c r="P892">
        <f t="shared" si="99"/>
        <v>51</v>
      </c>
      <c r="Q892"/>
    </row>
    <row r="893" spans="1:17" x14ac:dyDescent="0.25">
      <c r="A893">
        <v>892</v>
      </c>
      <c r="B893" t="s">
        <v>9</v>
      </c>
      <c r="C893" s="23">
        <v>130000</v>
      </c>
      <c r="D893" t="s">
        <v>10</v>
      </c>
      <c r="E893" t="s">
        <v>16</v>
      </c>
      <c r="F893" t="s">
        <v>12</v>
      </c>
      <c r="G893" t="s">
        <v>12</v>
      </c>
      <c r="H893" t="s">
        <v>13</v>
      </c>
      <c r="I893">
        <v>22</v>
      </c>
      <c r="J893">
        <f t="shared" si="93"/>
        <v>-0.65047191052136533</v>
      </c>
      <c r="K893" t="b">
        <f t="shared" si="94"/>
        <v>0</v>
      </c>
      <c r="L893">
        <f t="shared" si="95"/>
        <v>-1.4048967847574589</v>
      </c>
      <c r="M893" t="b">
        <f t="shared" si="96"/>
        <v>0</v>
      </c>
      <c r="N893" s="24">
        <f t="shared" si="97"/>
        <v>130000</v>
      </c>
      <c r="O893" t="str">
        <f t="shared" si="98"/>
        <v>ASALARIADO</v>
      </c>
      <c r="P893">
        <f t="shared" si="99"/>
        <v>22</v>
      </c>
      <c r="Q893"/>
    </row>
    <row r="894" spans="1:17" x14ac:dyDescent="0.25">
      <c r="A894">
        <v>893</v>
      </c>
      <c r="B894" t="s">
        <v>9</v>
      </c>
      <c r="C894" s="23">
        <v>575032.5</v>
      </c>
      <c r="D894" t="s">
        <v>10</v>
      </c>
      <c r="E894" t="s">
        <v>16</v>
      </c>
      <c r="F894" t="s">
        <v>12</v>
      </c>
      <c r="G894" t="s">
        <v>13</v>
      </c>
      <c r="H894" t="s">
        <v>13</v>
      </c>
      <c r="I894">
        <v>35</v>
      </c>
      <c r="J894">
        <f t="shared" si="93"/>
        <v>-0.10172817062571511</v>
      </c>
      <c r="K894" t="b">
        <f t="shared" si="94"/>
        <v>0</v>
      </c>
      <c r="L894">
        <f t="shared" si="95"/>
        <v>-0.48741749375467142</v>
      </c>
      <c r="M894" t="b">
        <f t="shared" si="96"/>
        <v>0</v>
      </c>
      <c r="N894" s="24">
        <f t="shared" si="97"/>
        <v>575032.5</v>
      </c>
      <c r="O894" t="str">
        <f t="shared" si="98"/>
        <v>ASALARIADO</v>
      </c>
      <c r="P894">
        <f t="shared" si="99"/>
        <v>35</v>
      </c>
      <c r="Q894"/>
    </row>
    <row r="895" spans="1:17" x14ac:dyDescent="0.25">
      <c r="A895">
        <v>894</v>
      </c>
      <c r="B895" t="s">
        <v>9</v>
      </c>
      <c r="C895" s="23">
        <v>423268.13</v>
      </c>
      <c r="D895" t="s">
        <v>10</v>
      </c>
      <c r="E895" t="s">
        <v>16</v>
      </c>
      <c r="F895" t="s">
        <v>12</v>
      </c>
      <c r="G895" t="s">
        <v>13</v>
      </c>
      <c r="H895" t="s">
        <v>13</v>
      </c>
      <c r="I895">
        <v>59</v>
      </c>
      <c r="J895">
        <f t="shared" si="93"/>
        <v>-0.28886000476526047</v>
      </c>
      <c r="K895" t="b">
        <f t="shared" si="94"/>
        <v>0</v>
      </c>
      <c r="L895">
        <f t="shared" si="95"/>
        <v>1.2063904280966287</v>
      </c>
      <c r="M895" t="b">
        <f t="shared" si="96"/>
        <v>0</v>
      </c>
      <c r="N895" s="24">
        <f t="shared" si="97"/>
        <v>423268.13</v>
      </c>
      <c r="O895" t="str">
        <f t="shared" si="98"/>
        <v>ASALARIADO</v>
      </c>
      <c r="P895">
        <f t="shared" si="99"/>
        <v>59</v>
      </c>
      <c r="Q895"/>
    </row>
    <row r="896" spans="1:17" x14ac:dyDescent="0.25">
      <c r="A896">
        <v>895</v>
      </c>
      <c r="B896" t="s">
        <v>9</v>
      </c>
      <c r="C896" s="23">
        <v>447541.9</v>
      </c>
      <c r="D896" t="s">
        <v>10</v>
      </c>
      <c r="E896" t="s">
        <v>16</v>
      </c>
      <c r="F896" t="s">
        <v>12</v>
      </c>
      <c r="G896" t="s">
        <v>12</v>
      </c>
      <c r="H896" t="s">
        <v>13</v>
      </c>
      <c r="I896">
        <v>31</v>
      </c>
      <c r="J896">
        <f t="shared" si="93"/>
        <v>-0.2589294281643002</v>
      </c>
      <c r="K896" t="b">
        <f t="shared" si="94"/>
        <v>0</v>
      </c>
      <c r="L896">
        <f t="shared" si="95"/>
        <v>-0.7697188140632214</v>
      </c>
      <c r="M896" t="b">
        <f t="shared" si="96"/>
        <v>0</v>
      </c>
      <c r="N896" s="24">
        <f t="shared" si="97"/>
        <v>447541.9</v>
      </c>
      <c r="O896" t="str">
        <f t="shared" si="98"/>
        <v>ASALARIADO</v>
      </c>
      <c r="P896">
        <f t="shared" si="99"/>
        <v>31</v>
      </c>
      <c r="Q896"/>
    </row>
    <row r="897" spans="1:17" x14ac:dyDescent="0.25">
      <c r="A897">
        <v>896</v>
      </c>
      <c r="B897" t="s">
        <v>9</v>
      </c>
      <c r="C897" s="23">
        <v>639148</v>
      </c>
      <c r="D897" t="s">
        <v>18</v>
      </c>
      <c r="E897" t="s">
        <v>16</v>
      </c>
      <c r="F897" t="s">
        <v>12</v>
      </c>
      <c r="G897" t="s">
        <v>12</v>
      </c>
      <c r="H897" t="s">
        <v>13</v>
      </c>
      <c r="I897">
        <v>70</v>
      </c>
      <c r="J897">
        <f t="shared" si="93"/>
        <v>-2.267106972796144E-2</v>
      </c>
      <c r="K897" t="b">
        <f t="shared" si="94"/>
        <v>0</v>
      </c>
      <c r="L897">
        <f t="shared" si="95"/>
        <v>1.9827190589451413</v>
      </c>
      <c r="M897" t="b">
        <f t="shared" si="96"/>
        <v>1</v>
      </c>
      <c r="N897" s="24">
        <f t="shared" si="97"/>
        <v>639148</v>
      </c>
      <c r="O897" t="str">
        <f t="shared" si="98"/>
        <v>TRABAJADOR INDEPENDIENTE</v>
      </c>
      <c r="P897">
        <f t="shared" si="99"/>
        <v>70</v>
      </c>
      <c r="Q897"/>
    </row>
    <row r="898" spans="1:17" x14ac:dyDescent="0.25">
      <c r="A898">
        <v>897</v>
      </c>
      <c r="B898" t="s">
        <v>15</v>
      </c>
      <c r="C898" s="23">
        <v>406742.56</v>
      </c>
      <c r="D898" t="s">
        <v>10</v>
      </c>
      <c r="E898" t="s">
        <v>16</v>
      </c>
      <c r="F898" t="s">
        <v>12</v>
      </c>
      <c r="G898" t="s">
        <v>13</v>
      </c>
      <c r="H898" t="s">
        <v>13</v>
      </c>
      <c r="I898">
        <v>28</v>
      </c>
      <c r="J898">
        <f t="shared" ref="J898:J961" si="100">(C898-$S$4)/STDEV($C$2:$C$5001)</f>
        <v>-0.30923672575913702</v>
      </c>
      <c r="K898" t="b">
        <f t="shared" ref="K898:K961" si="101">ABS(J898)&gt;1.96</f>
        <v>0</v>
      </c>
      <c r="L898">
        <f t="shared" ref="L898:L961" si="102">(I898-$S$5)/_xlfn.STDEV.S($I$2:$I$5001)</f>
        <v>-0.98144480429463388</v>
      </c>
      <c r="M898" t="b">
        <f t="shared" ref="M898:M961" si="103">ABS(L898)&gt;1.96</f>
        <v>0</v>
      </c>
      <c r="N898" s="24">
        <f t="shared" ref="N898:N961" si="104">IF(ISBLANK(C898), $S$4, C898)</f>
        <v>406742.56</v>
      </c>
      <c r="O898" t="str">
        <f t="shared" ref="O898:O961" si="105">IF(D898="", "ASALARIADO", D898)</f>
        <v>ASALARIADO</v>
      </c>
      <c r="P898">
        <f t="shared" ref="P898:P961" si="106">IF(ISBLANK(I898), $S$5, I898)</f>
        <v>28</v>
      </c>
      <c r="Q898"/>
    </row>
    <row r="899" spans="1:17" x14ac:dyDescent="0.25">
      <c r="A899">
        <v>898</v>
      </c>
      <c r="B899" t="s">
        <v>9</v>
      </c>
      <c r="C899" s="23">
        <v>356653</v>
      </c>
      <c r="D899" t="s">
        <v>18</v>
      </c>
      <c r="E899" t="s">
        <v>16</v>
      </c>
      <c r="F899" t="s">
        <v>12</v>
      </c>
      <c r="G899" t="s">
        <v>13</v>
      </c>
      <c r="H899" t="s">
        <v>12</v>
      </c>
      <c r="I899">
        <v>47</v>
      </c>
      <c r="J899">
        <f t="shared" si="100"/>
        <v>-0.37099925430284464</v>
      </c>
      <c r="K899" t="b">
        <f t="shared" si="101"/>
        <v>0</v>
      </c>
      <c r="L899">
        <f t="shared" si="102"/>
        <v>0.35948646717097865</v>
      </c>
      <c r="M899" t="b">
        <f t="shared" si="103"/>
        <v>0</v>
      </c>
      <c r="N899" s="24">
        <f t="shared" si="104"/>
        <v>356653</v>
      </c>
      <c r="O899" t="str">
        <f t="shared" si="105"/>
        <v>TRABAJADOR INDEPENDIENTE</v>
      </c>
      <c r="P899">
        <f t="shared" si="106"/>
        <v>47</v>
      </c>
      <c r="Q899"/>
    </row>
    <row r="900" spans="1:17" x14ac:dyDescent="0.25">
      <c r="A900">
        <v>899</v>
      </c>
      <c r="B900" t="s">
        <v>9</v>
      </c>
      <c r="C900" s="23">
        <v>550000</v>
      </c>
      <c r="D900" t="s">
        <v>10</v>
      </c>
      <c r="E900" t="s">
        <v>16</v>
      </c>
      <c r="F900" t="s">
        <v>12</v>
      </c>
      <c r="G900" t="s">
        <v>13</v>
      </c>
      <c r="H900" t="s">
        <v>12</v>
      </c>
      <c r="I900">
        <v>25</v>
      </c>
      <c r="J900">
        <f t="shared" si="100"/>
        <v>-0.13259429314247032</v>
      </c>
      <c r="K900" t="b">
        <f t="shared" si="101"/>
        <v>0</v>
      </c>
      <c r="L900">
        <f t="shared" si="102"/>
        <v>-1.1931707945260464</v>
      </c>
      <c r="M900" t="b">
        <f t="shared" si="103"/>
        <v>0</v>
      </c>
      <c r="N900" s="24">
        <f t="shared" si="104"/>
        <v>550000</v>
      </c>
      <c r="O900" t="str">
        <f t="shared" si="105"/>
        <v>ASALARIADO</v>
      </c>
      <c r="P900">
        <f t="shared" si="106"/>
        <v>25</v>
      </c>
      <c r="Q900"/>
    </row>
    <row r="901" spans="1:17" x14ac:dyDescent="0.25">
      <c r="A901">
        <v>900</v>
      </c>
      <c r="B901" t="s">
        <v>9</v>
      </c>
      <c r="C901" s="23">
        <v>1813773.65</v>
      </c>
      <c r="D901" t="s">
        <v>10</v>
      </c>
      <c r="E901" t="s">
        <v>16</v>
      </c>
      <c r="F901" t="s">
        <v>12</v>
      </c>
      <c r="G901" t="s">
        <v>13</v>
      </c>
      <c r="H901" t="s">
        <v>13</v>
      </c>
      <c r="I901">
        <v>58</v>
      </c>
      <c r="J901">
        <f t="shared" si="100"/>
        <v>1.4256916277342666</v>
      </c>
      <c r="K901" t="b">
        <f t="shared" si="101"/>
        <v>0</v>
      </c>
      <c r="L901">
        <f t="shared" si="102"/>
        <v>1.1358150980194912</v>
      </c>
      <c r="M901" t="b">
        <f t="shared" si="103"/>
        <v>0</v>
      </c>
      <c r="N901" s="24">
        <f t="shared" si="104"/>
        <v>1813773.65</v>
      </c>
      <c r="O901" t="str">
        <f t="shared" si="105"/>
        <v>ASALARIADO</v>
      </c>
      <c r="P901">
        <f t="shared" si="106"/>
        <v>58</v>
      </c>
      <c r="Q901"/>
    </row>
    <row r="902" spans="1:17" x14ac:dyDescent="0.25">
      <c r="A902">
        <v>901</v>
      </c>
      <c r="B902" t="s">
        <v>15</v>
      </c>
      <c r="C902" s="23">
        <v>1807234</v>
      </c>
      <c r="D902" t="s">
        <v>10</v>
      </c>
      <c r="E902" t="s">
        <v>16</v>
      </c>
      <c r="F902" t="s">
        <v>12</v>
      </c>
      <c r="G902" t="s">
        <v>13</v>
      </c>
      <c r="H902" t="s">
        <v>13</v>
      </c>
      <c r="I902">
        <v>39</v>
      </c>
      <c r="J902">
        <f t="shared" si="100"/>
        <v>1.4176279649711907</v>
      </c>
      <c r="K902" t="b">
        <f t="shared" si="101"/>
        <v>0</v>
      </c>
      <c r="L902">
        <f t="shared" si="102"/>
        <v>-0.20511617344612137</v>
      </c>
      <c r="M902" t="b">
        <f t="shared" si="103"/>
        <v>0</v>
      </c>
      <c r="N902" s="24">
        <f t="shared" si="104"/>
        <v>1807234</v>
      </c>
      <c r="O902" t="str">
        <f t="shared" si="105"/>
        <v>ASALARIADO</v>
      </c>
      <c r="P902">
        <f t="shared" si="106"/>
        <v>39</v>
      </c>
      <c r="Q902"/>
    </row>
    <row r="903" spans="1:17" x14ac:dyDescent="0.25">
      <c r="A903">
        <v>902</v>
      </c>
      <c r="B903" t="s">
        <v>9</v>
      </c>
      <c r="C903" s="23">
        <v>450000</v>
      </c>
      <c r="D903" t="s">
        <v>10</v>
      </c>
      <c r="E903" t="s">
        <v>16</v>
      </c>
      <c r="F903" t="s">
        <v>12</v>
      </c>
      <c r="G903" t="s">
        <v>13</v>
      </c>
      <c r="H903" t="s">
        <v>13</v>
      </c>
      <c r="I903">
        <v>58</v>
      </c>
      <c r="J903">
        <f t="shared" si="100"/>
        <v>-0.25589848775649293</v>
      </c>
      <c r="K903" t="b">
        <f t="shared" si="101"/>
        <v>0</v>
      </c>
      <c r="L903">
        <f t="shared" si="102"/>
        <v>1.1358150980194912</v>
      </c>
      <c r="M903" t="b">
        <f t="shared" si="103"/>
        <v>0</v>
      </c>
      <c r="N903" s="24">
        <f t="shared" si="104"/>
        <v>450000</v>
      </c>
      <c r="O903" t="str">
        <f t="shared" si="105"/>
        <v>ASALARIADO</v>
      </c>
      <c r="P903">
        <f t="shared" si="106"/>
        <v>58</v>
      </c>
      <c r="Q903"/>
    </row>
    <row r="904" spans="1:17" x14ac:dyDescent="0.25">
      <c r="A904">
        <v>903</v>
      </c>
      <c r="B904" t="s">
        <v>15</v>
      </c>
      <c r="C904" s="23">
        <v>297046</v>
      </c>
      <c r="D904" t="s">
        <v>18</v>
      </c>
      <c r="E904" t="s">
        <v>16</v>
      </c>
      <c r="F904" t="s">
        <v>12</v>
      </c>
      <c r="G904" t="s">
        <v>13</v>
      </c>
      <c r="H904" t="s">
        <v>13</v>
      </c>
      <c r="I904">
        <v>34</v>
      </c>
      <c r="J904">
        <f t="shared" si="100"/>
        <v>-0.44449718558642509</v>
      </c>
      <c r="K904" t="b">
        <f t="shared" si="101"/>
        <v>0</v>
      </c>
      <c r="L904">
        <f t="shared" si="102"/>
        <v>-0.55799282383180893</v>
      </c>
      <c r="M904" t="b">
        <f t="shared" si="103"/>
        <v>0</v>
      </c>
      <c r="N904" s="24">
        <f t="shared" si="104"/>
        <v>297046</v>
      </c>
      <c r="O904" t="str">
        <f t="shared" si="105"/>
        <v>TRABAJADOR INDEPENDIENTE</v>
      </c>
      <c r="P904">
        <f t="shared" si="106"/>
        <v>34</v>
      </c>
      <c r="Q904"/>
    </row>
    <row r="905" spans="1:17" x14ac:dyDescent="0.25">
      <c r="A905">
        <v>904</v>
      </c>
      <c r="B905" t="s">
        <v>9</v>
      </c>
      <c r="C905" s="23">
        <v>785016.42</v>
      </c>
      <c r="D905" t="s">
        <v>10</v>
      </c>
      <c r="E905" t="s">
        <v>16</v>
      </c>
      <c r="F905" t="s">
        <v>12</v>
      </c>
      <c r="G905" t="s">
        <v>13</v>
      </c>
      <c r="H905" t="s">
        <v>13</v>
      </c>
      <c r="I905">
        <v>22</v>
      </c>
      <c r="J905">
        <f t="shared" si="100"/>
        <v>0.15719081074923849</v>
      </c>
      <c r="K905" t="b">
        <f t="shared" si="101"/>
        <v>0</v>
      </c>
      <c r="L905">
        <f t="shared" si="102"/>
        <v>-1.4048967847574589</v>
      </c>
      <c r="M905" t="b">
        <f t="shared" si="103"/>
        <v>0</v>
      </c>
      <c r="N905" s="24">
        <f t="shared" si="104"/>
        <v>785016.42</v>
      </c>
      <c r="O905" t="str">
        <f t="shared" si="105"/>
        <v>ASALARIADO</v>
      </c>
      <c r="P905">
        <f t="shared" si="106"/>
        <v>22</v>
      </c>
      <c r="Q905"/>
    </row>
    <row r="906" spans="1:17" x14ac:dyDescent="0.25">
      <c r="A906">
        <v>905</v>
      </c>
      <c r="B906" t="s">
        <v>9</v>
      </c>
      <c r="C906" s="23">
        <v>299065</v>
      </c>
      <c r="D906" t="s">
        <v>10</v>
      </c>
      <c r="E906" t="s">
        <v>16</v>
      </c>
      <c r="F906" t="s">
        <v>12</v>
      </c>
      <c r="G906" t="s">
        <v>13</v>
      </c>
      <c r="H906" t="s">
        <v>13</v>
      </c>
      <c r="I906">
        <v>36</v>
      </c>
      <c r="J906">
        <f t="shared" si="100"/>
        <v>-0.44200767389716794</v>
      </c>
      <c r="K906" t="b">
        <f t="shared" si="101"/>
        <v>0</v>
      </c>
      <c r="L906">
        <f t="shared" si="102"/>
        <v>-0.41684216367753391</v>
      </c>
      <c r="M906" t="b">
        <f t="shared" si="103"/>
        <v>0</v>
      </c>
      <c r="N906" s="24">
        <f t="shared" si="104"/>
        <v>299065</v>
      </c>
      <c r="O906" t="str">
        <f t="shared" si="105"/>
        <v>ASALARIADO</v>
      </c>
      <c r="P906">
        <f t="shared" si="106"/>
        <v>36</v>
      </c>
      <c r="Q906"/>
    </row>
    <row r="907" spans="1:17" x14ac:dyDescent="0.25">
      <c r="A907">
        <v>906</v>
      </c>
      <c r="B907" t="s">
        <v>15</v>
      </c>
      <c r="C907" s="23">
        <v>338166</v>
      </c>
      <c r="D907" t="s">
        <v>18</v>
      </c>
      <c r="E907" t="s">
        <v>16</v>
      </c>
      <c r="F907" t="s">
        <v>12</v>
      </c>
      <c r="G907" t="s">
        <v>13</v>
      </c>
      <c r="H907" t="s">
        <v>12</v>
      </c>
      <c r="I907">
        <v>29</v>
      </c>
      <c r="J907">
        <f t="shared" si="100"/>
        <v>-0.39379450076113898</v>
      </c>
      <c r="K907" t="b">
        <f t="shared" si="101"/>
        <v>0</v>
      </c>
      <c r="L907">
        <f t="shared" si="102"/>
        <v>-0.91086947421749642</v>
      </c>
      <c r="M907" t="b">
        <f t="shared" si="103"/>
        <v>0</v>
      </c>
      <c r="N907" s="24">
        <f t="shared" si="104"/>
        <v>338166</v>
      </c>
      <c r="O907" t="str">
        <f t="shared" si="105"/>
        <v>TRABAJADOR INDEPENDIENTE</v>
      </c>
      <c r="P907">
        <f t="shared" si="106"/>
        <v>29</v>
      </c>
      <c r="Q907"/>
    </row>
    <row r="908" spans="1:17" x14ac:dyDescent="0.25">
      <c r="A908">
        <v>907</v>
      </c>
      <c r="B908" t="s">
        <v>15</v>
      </c>
      <c r="C908" s="23">
        <v>2623756.52</v>
      </c>
      <c r="D908" t="s">
        <v>10</v>
      </c>
      <c r="E908" t="s">
        <v>11</v>
      </c>
      <c r="F908" t="s">
        <v>12</v>
      </c>
      <c r="G908" t="s">
        <v>13</v>
      </c>
      <c r="H908" t="s">
        <v>13</v>
      </c>
      <c r="I908">
        <v>42</v>
      </c>
      <c r="J908">
        <f t="shared" si="100"/>
        <v>2.4244344820993127</v>
      </c>
      <c r="K908" t="b">
        <f t="shared" si="101"/>
        <v>1</v>
      </c>
      <c r="L908">
        <f t="shared" si="102"/>
        <v>6.6098167852911317E-3</v>
      </c>
      <c r="M908" t="b">
        <f t="shared" si="103"/>
        <v>0</v>
      </c>
      <c r="N908" s="24">
        <f t="shared" si="104"/>
        <v>2623756.52</v>
      </c>
      <c r="O908" t="str">
        <f t="shared" si="105"/>
        <v>ASALARIADO</v>
      </c>
      <c r="P908">
        <f t="shared" si="106"/>
        <v>42</v>
      </c>
      <c r="Q908"/>
    </row>
    <row r="909" spans="1:17" x14ac:dyDescent="0.25">
      <c r="A909">
        <v>908</v>
      </c>
      <c r="B909" t="s">
        <v>15</v>
      </c>
      <c r="C909" s="23">
        <v>2085526.5</v>
      </c>
      <c r="D909" t="s">
        <v>10</v>
      </c>
      <c r="E909" t="s">
        <v>11</v>
      </c>
      <c r="F909" t="s">
        <v>12</v>
      </c>
      <c r="G909" t="s">
        <v>13</v>
      </c>
      <c r="H909" t="s">
        <v>13</v>
      </c>
      <c r="I909">
        <v>56</v>
      </c>
      <c r="J909">
        <f t="shared" si="100"/>
        <v>1.7607742907674195</v>
      </c>
      <c r="K909" t="b">
        <f t="shared" si="101"/>
        <v>0</v>
      </c>
      <c r="L909">
        <f t="shared" si="102"/>
        <v>0.99466443786521619</v>
      </c>
      <c r="M909" t="b">
        <f t="shared" si="103"/>
        <v>0</v>
      </c>
      <c r="N909" s="24">
        <f t="shared" si="104"/>
        <v>2085526.5</v>
      </c>
      <c r="O909" t="str">
        <f t="shared" si="105"/>
        <v>ASALARIADO</v>
      </c>
      <c r="P909">
        <f t="shared" si="106"/>
        <v>56</v>
      </c>
      <c r="Q909"/>
    </row>
    <row r="910" spans="1:17" x14ac:dyDescent="0.25">
      <c r="A910">
        <v>909</v>
      </c>
      <c r="B910" t="s">
        <v>9</v>
      </c>
      <c r="C910" s="23">
        <v>930427.8</v>
      </c>
      <c r="D910" t="s">
        <v>10</v>
      </c>
      <c r="E910" t="s">
        <v>16</v>
      </c>
      <c r="F910" t="s">
        <v>12</v>
      </c>
      <c r="G910" t="s">
        <v>13</v>
      </c>
      <c r="H910" t="s">
        <v>13</v>
      </c>
      <c r="I910">
        <v>33</v>
      </c>
      <c r="J910">
        <f t="shared" si="100"/>
        <v>0.33648914173537448</v>
      </c>
      <c r="K910" t="b">
        <f t="shared" si="101"/>
        <v>0</v>
      </c>
      <c r="L910">
        <f t="shared" si="102"/>
        <v>-0.62856815390894638</v>
      </c>
      <c r="M910" t="b">
        <f t="shared" si="103"/>
        <v>0</v>
      </c>
      <c r="N910" s="24">
        <f t="shared" si="104"/>
        <v>930427.8</v>
      </c>
      <c r="O910" t="str">
        <f t="shared" si="105"/>
        <v>ASALARIADO</v>
      </c>
      <c r="P910">
        <f t="shared" si="106"/>
        <v>33</v>
      </c>
      <c r="Q910"/>
    </row>
    <row r="911" spans="1:17" x14ac:dyDescent="0.25">
      <c r="A911">
        <v>910</v>
      </c>
      <c r="B911" t="s">
        <v>9</v>
      </c>
      <c r="C911" s="23">
        <v>150000</v>
      </c>
      <c r="D911" t="s">
        <v>10</v>
      </c>
      <c r="E911" t="s">
        <v>16</v>
      </c>
      <c r="F911" t="s">
        <v>12</v>
      </c>
      <c r="G911" t="s">
        <v>13</v>
      </c>
      <c r="H911" t="s">
        <v>13</v>
      </c>
      <c r="I911">
        <v>43</v>
      </c>
      <c r="J911">
        <f t="shared" si="100"/>
        <v>-0.62581107159856075</v>
      </c>
      <c r="K911" t="b">
        <f t="shared" si="101"/>
        <v>0</v>
      </c>
      <c r="L911">
        <f t="shared" si="102"/>
        <v>7.7185146862428639E-2</v>
      </c>
      <c r="M911" t="b">
        <f t="shared" si="103"/>
        <v>0</v>
      </c>
      <c r="N911" s="24">
        <f t="shared" si="104"/>
        <v>150000</v>
      </c>
      <c r="O911" t="str">
        <f t="shared" si="105"/>
        <v>ASALARIADO</v>
      </c>
      <c r="P911">
        <f t="shared" si="106"/>
        <v>43</v>
      </c>
      <c r="Q911"/>
    </row>
    <row r="912" spans="1:17" x14ac:dyDescent="0.25">
      <c r="A912">
        <v>911</v>
      </c>
      <c r="B912" t="s">
        <v>9</v>
      </c>
      <c r="C912" s="23">
        <v>299647</v>
      </c>
      <c r="D912" t="s">
        <v>17</v>
      </c>
      <c r="E912" t="s">
        <v>16</v>
      </c>
      <c r="F912" t="s">
        <v>12</v>
      </c>
      <c r="G912" t="s">
        <v>13</v>
      </c>
      <c r="H912" t="s">
        <v>13</v>
      </c>
      <c r="I912">
        <v>75</v>
      </c>
      <c r="J912">
        <f t="shared" si="100"/>
        <v>-0.44129004348451434</v>
      </c>
      <c r="K912" t="b">
        <f t="shared" si="101"/>
        <v>0</v>
      </c>
      <c r="L912">
        <f t="shared" si="102"/>
        <v>2.3355957093308288</v>
      </c>
      <c r="M912" t="b">
        <f t="shared" si="103"/>
        <v>1</v>
      </c>
      <c r="N912" s="24">
        <f t="shared" si="104"/>
        <v>299647</v>
      </c>
      <c r="O912" t="str">
        <f t="shared" si="105"/>
        <v>ASEGURADO VOLUNTARIO</v>
      </c>
      <c r="P912">
        <f t="shared" si="106"/>
        <v>75</v>
      </c>
      <c r="Q912"/>
    </row>
    <row r="913" spans="1:17" x14ac:dyDescent="0.25">
      <c r="A913">
        <v>912</v>
      </c>
      <c r="B913" t="s">
        <v>9</v>
      </c>
      <c r="C913" s="23">
        <v>385548</v>
      </c>
      <c r="D913" t="s">
        <v>18</v>
      </c>
      <c r="E913" t="s">
        <v>16</v>
      </c>
      <c r="F913" t="s">
        <v>12</v>
      </c>
      <c r="G913" t="s">
        <v>13</v>
      </c>
      <c r="H913" t="s">
        <v>12</v>
      </c>
      <c r="I913">
        <v>66</v>
      </c>
      <c r="J913">
        <f t="shared" si="100"/>
        <v>-0.33537050726912276</v>
      </c>
      <c r="K913" t="b">
        <f t="shared" si="101"/>
        <v>0</v>
      </c>
      <c r="L913">
        <f t="shared" si="102"/>
        <v>1.7004177386365913</v>
      </c>
      <c r="M913" t="b">
        <f t="shared" si="103"/>
        <v>0</v>
      </c>
      <c r="N913" s="24">
        <f t="shared" si="104"/>
        <v>385548</v>
      </c>
      <c r="O913" t="str">
        <f t="shared" si="105"/>
        <v>TRABAJADOR INDEPENDIENTE</v>
      </c>
      <c r="P913">
        <f t="shared" si="106"/>
        <v>66</v>
      </c>
      <c r="Q913"/>
    </row>
    <row r="914" spans="1:17" x14ac:dyDescent="0.25">
      <c r="A914">
        <v>913</v>
      </c>
      <c r="B914" t="s">
        <v>9</v>
      </c>
      <c r="C914" s="23">
        <v>2894048.26</v>
      </c>
      <c r="D914" t="s">
        <v>14</v>
      </c>
      <c r="E914" t="s">
        <v>11</v>
      </c>
      <c r="F914" t="s">
        <v>12</v>
      </c>
      <c r="G914" t="s">
        <v>13</v>
      </c>
      <c r="H914" t="s">
        <v>13</v>
      </c>
      <c r="I914">
        <v>63</v>
      </c>
      <c r="J914">
        <f t="shared" si="100"/>
        <v>2.7577155352145404</v>
      </c>
      <c r="K914" t="b">
        <f t="shared" si="101"/>
        <v>1</v>
      </c>
      <c r="L914">
        <f t="shared" si="102"/>
        <v>1.4886917484051787</v>
      </c>
      <c r="M914" t="b">
        <f t="shared" si="103"/>
        <v>0</v>
      </c>
      <c r="N914" s="24">
        <f t="shared" si="104"/>
        <v>2894048.26</v>
      </c>
      <c r="O914" t="str">
        <f t="shared" si="105"/>
        <v>PENSIONADOS EN SU PROPIO SISTEMA</v>
      </c>
      <c r="P914">
        <f t="shared" si="106"/>
        <v>63</v>
      </c>
      <c r="Q914"/>
    </row>
    <row r="915" spans="1:17" x14ac:dyDescent="0.25">
      <c r="A915">
        <v>914</v>
      </c>
      <c r="B915" t="s">
        <v>15</v>
      </c>
      <c r="C915" s="23">
        <v>297046</v>
      </c>
      <c r="D915" t="s">
        <v>17</v>
      </c>
      <c r="E915" t="s">
        <v>16</v>
      </c>
      <c r="F915" t="s">
        <v>12</v>
      </c>
      <c r="G915" t="s">
        <v>13</v>
      </c>
      <c r="H915" t="s">
        <v>12</v>
      </c>
      <c r="I915">
        <v>60</v>
      </c>
      <c r="J915">
        <f t="shared" si="100"/>
        <v>-0.44449718558642509</v>
      </c>
      <c r="K915" t="b">
        <f t="shared" si="101"/>
        <v>0</v>
      </c>
      <c r="L915">
        <f t="shared" si="102"/>
        <v>1.2769657581737661</v>
      </c>
      <c r="M915" t="b">
        <f t="shared" si="103"/>
        <v>0</v>
      </c>
      <c r="N915" s="24">
        <f t="shared" si="104"/>
        <v>297046</v>
      </c>
      <c r="O915" t="str">
        <f t="shared" si="105"/>
        <v>ASEGURADO VOLUNTARIO</v>
      </c>
      <c r="P915">
        <f t="shared" si="106"/>
        <v>60</v>
      </c>
      <c r="Q915"/>
    </row>
    <row r="916" spans="1:17" x14ac:dyDescent="0.25">
      <c r="A916">
        <v>915</v>
      </c>
      <c r="B916" t="s">
        <v>15</v>
      </c>
      <c r="C916" s="23">
        <v>451350</v>
      </c>
      <c r="D916" t="s">
        <v>10</v>
      </c>
      <c r="E916" t="s">
        <v>16</v>
      </c>
      <c r="F916" t="s">
        <v>12</v>
      </c>
      <c r="G916" t="s">
        <v>13</v>
      </c>
      <c r="H916" t="s">
        <v>13</v>
      </c>
      <c r="I916">
        <v>25</v>
      </c>
      <c r="J916">
        <f t="shared" si="100"/>
        <v>-0.25423388112920364</v>
      </c>
      <c r="K916" t="b">
        <f t="shared" si="101"/>
        <v>0</v>
      </c>
      <c r="L916">
        <f t="shared" si="102"/>
        <v>-1.1931707945260464</v>
      </c>
      <c r="M916" t="b">
        <f t="shared" si="103"/>
        <v>0</v>
      </c>
      <c r="N916" s="24">
        <f t="shared" si="104"/>
        <v>451350</v>
      </c>
      <c r="O916" t="str">
        <f t="shared" si="105"/>
        <v>ASALARIADO</v>
      </c>
      <c r="P916">
        <f t="shared" si="106"/>
        <v>25</v>
      </c>
      <c r="Q916"/>
    </row>
    <row r="917" spans="1:17" x14ac:dyDescent="0.25">
      <c r="A917">
        <v>916</v>
      </c>
      <c r="B917" t="s">
        <v>15</v>
      </c>
      <c r="C917" s="23">
        <v>639148</v>
      </c>
      <c r="D917" t="s">
        <v>18</v>
      </c>
      <c r="E917" t="s">
        <v>16</v>
      </c>
      <c r="F917" t="s">
        <v>12</v>
      </c>
      <c r="G917" t="s">
        <v>12</v>
      </c>
      <c r="H917" t="s">
        <v>13</v>
      </c>
      <c r="I917">
        <v>66</v>
      </c>
      <c r="J917">
        <f t="shared" si="100"/>
        <v>-2.267106972796144E-2</v>
      </c>
      <c r="K917" t="b">
        <f t="shared" si="101"/>
        <v>0</v>
      </c>
      <c r="L917">
        <f t="shared" si="102"/>
        <v>1.7004177386365913</v>
      </c>
      <c r="M917" t="b">
        <f t="shared" si="103"/>
        <v>0</v>
      </c>
      <c r="N917" s="24">
        <f t="shared" si="104"/>
        <v>639148</v>
      </c>
      <c r="O917" t="str">
        <f t="shared" si="105"/>
        <v>TRABAJADOR INDEPENDIENTE</v>
      </c>
      <c r="P917">
        <f t="shared" si="106"/>
        <v>66</v>
      </c>
      <c r="Q917"/>
    </row>
    <row r="918" spans="1:17" x14ac:dyDescent="0.25">
      <c r="A918">
        <v>917</v>
      </c>
      <c r="B918" t="s">
        <v>9</v>
      </c>
      <c r="C918" s="23">
        <v>1529085.26</v>
      </c>
      <c r="D918" t="s">
        <v>10</v>
      </c>
      <c r="E918" t="s">
        <v>11</v>
      </c>
      <c r="F918" t="s">
        <v>12</v>
      </c>
      <c r="G918" t="s">
        <v>13</v>
      </c>
      <c r="H918" t="s">
        <v>13</v>
      </c>
      <c r="I918">
        <v>28</v>
      </c>
      <c r="J918">
        <f t="shared" si="100"/>
        <v>1.0746589012851391</v>
      </c>
      <c r="K918" t="b">
        <f t="shared" si="101"/>
        <v>0</v>
      </c>
      <c r="L918">
        <f t="shared" si="102"/>
        <v>-0.98144480429463388</v>
      </c>
      <c r="M918" t="b">
        <f t="shared" si="103"/>
        <v>0</v>
      </c>
      <c r="N918" s="24">
        <f t="shared" si="104"/>
        <v>1529085.26</v>
      </c>
      <c r="O918" t="str">
        <f t="shared" si="105"/>
        <v>ASALARIADO</v>
      </c>
      <c r="P918">
        <f t="shared" si="106"/>
        <v>28</v>
      </c>
      <c r="Q918"/>
    </row>
    <row r="919" spans="1:17" x14ac:dyDescent="0.25">
      <c r="A919">
        <v>918</v>
      </c>
      <c r="B919" t="s">
        <v>9</v>
      </c>
      <c r="C919" s="23">
        <v>230212.72</v>
      </c>
      <c r="D919" t="s">
        <v>10</v>
      </c>
      <c r="E919" t="s">
        <v>16</v>
      </c>
      <c r="F919" t="s">
        <v>12</v>
      </c>
      <c r="G919" t="s">
        <v>13</v>
      </c>
      <c r="H919" t="s">
        <v>13</v>
      </c>
      <c r="I919">
        <v>20</v>
      </c>
      <c r="J919">
        <f t="shared" si="100"/>
        <v>-0.5269054232245598</v>
      </c>
      <c r="K919" t="b">
        <f t="shared" si="101"/>
        <v>0</v>
      </c>
      <c r="L919">
        <f t="shared" si="102"/>
        <v>-1.5460474449117341</v>
      </c>
      <c r="M919" t="b">
        <f t="shared" si="103"/>
        <v>0</v>
      </c>
      <c r="N919" s="24">
        <f t="shared" si="104"/>
        <v>230212.72</v>
      </c>
      <c r="O919" t="str">
        <f t="shared" si="105"/>
        <v>ASALARIADO</v>
      </c>
      <c r="P919">
        <f t="shared" si="106"/>
        <v>20</v>
      </c>
      <c r="Q919"/>
    </row>
    <row r="920" spans="1:17" x14ac:dyDescent="0.25">
      <c r="A920">
        <v>919</v>
      </c>
      <c r="B920" t="s">
        <v>9</v>
      </c>
      <c r="C920" s="23">
        <v>620245</v>
      </c>
      <c r="D920" t="s">
        <v>18</v>
      </c>
      <c r="E920" t="s">
        <v>16</v>
      </c>
      <c r="F920" t="s">
        <v>12</v>
      </c>
      <c r="G920" t="s">
        <v>13</v>
      </c>
      <c r="H920" t="s">
        <v>12</v>
      </c>
      <c r="I920">
        <v>37</v>
      </c>
      <c r="J920">
        <f t="shared" si="100"/>
        <v>-4.5979261635850137E-2</v>
      </c>
      <c r="K920" t="b">
        <f t="shared" si="101"/>
        <v>0</v>
      </c>
      <c r="L920">
        <f t="shared" si="102"/>
        <v>-0.3462668336003964</v>
      </c>
      <c r="M920" t="b">
        <f t="shared" si="103"/>
        <v>0</v>
      </c>
      <c r="N920" s="24">
        <f t="shared" si="104"/>
        <v>620245</v>
      </c>
      <c r="O920" t="str">
        <f t="shared" si="105"/>
        <v>TRABAJADOR INDEPENDIENTE</v>
      </c>
      <c r="P920">
        <f t="shared" si="106"/>
        <v>37</v>
      </c>
      <c r="Q920"/>
    </row>
    <row r="921" spans="1:17" x14ac:dyDescent="0.25">
      <c r="A921">
        <v>920</v>
      </c>
      <c r="B921" t="s">
        <v>9</v>
      </c>
      <c r="C921" s="23">
        <v>353240</v>
      </c>
      <c r="D921" t="s">
        <v>10</v>
      </c>
      <c r="E921" t="s">
        <v>11</v>
      </c>
      <c r="F921" t="s">
        <v>12</v>
      </c>
      <c r="G921" t="s">
        <v>13</v>
      </c>
      <c r="H921" t="s">
        <v>13</v>
      </c>
      <c r="I921">
        <v>35</v>
      </c>
      <c r="J921">
        <f t="shared" si="100"/>
        <v>-0.3752076264650212</v>
      </c>
      <c r="K921" t="b">
        <f t="shared" si="101"/>
        <v>0</v>
      </c>
      <c r="L921">
        <f t="shared" si="102"/>
        <v>-0.48741749375467142</v>
      </c>
      <c r="M921" t="b">
        <f t="shared" si="103"/>
        <v>0</v>
      </c>
      <c r="N921" s="24">
        <f t="shared" si="104"/>
        <v>353240</v>
      </c>
      <c r="O921" t="str">
        <f t="shared" si="105"/>
        <v>ASALARIADO</v>
      </c>
      <c r="P921">
        <f t="shared" si="106"/>
        <v>35</v>
      </c>
      <c r="Q921"/>
    </row>
    <row r="922" spans="1:17" x14ac:dyDescent="0.25">
      <c r="A922">
        <v>921</v>
      </c>
      <c r="B922" t="s">
        <v>9</v>
      </c>
      <c r="C922" s="23">
        <v>523001.59999999998</v>
      </c>
      <c r="D922" t="s">
        <v>10</v>
      </c>
      <c r="E922" t="s">
        <v>16</v>
      </c>
      <c r="F922" t="s">
        <v>12</v>
      </c>
      <c r="G922" t="s">
        <v>13</v>
      </c>
      <c r="H922" t="s">
        <v>13</v>
      </c>
      <c r="I922">
        <v>38</v>
      </c>
      <c r="J922">
        <f t="shared" si="100"/>
        <v>-0.16588445282114264</v>
      </c>
      <c r="K922" t="b">
        <f t="shared" si="101"/>
        <v>0</v>
      </c>
      <c r="L922">
        <f t="shared" si="102"/>
        <v>-0.27569150352325889</v>
      </c>
      <c r="M922" t="b">
        <f t="shared" si="103"/>
        <v>0</v>
      </c>
      <c r="N922" s="24">
        <f t="shared" si="104"/>
        <v>523001.59999999998</v>
      </c>
      <c r="O922" t="str">
        <f t="shared" si="105"/>
        <v>ASALARIADO</v>
      </c>
      <c r="P922">
        <f t="shared" si="106"/>
        <v>38</v>
      </c>
      <c r="Q922"/>
    </row>
    <row r="923" spans="1:17" x14ac:dyDescent="0.25">
      <c r="A923">
        <v>922</v>
      </c>
      <c r="B923" t="s">
        <v>9</v>
      </c>
      <c r="C923" s="23">
        <v>477172.1</v>
      </c>
      <c r="D923" t="s">
        <v>10</v>
      </c>
      <c r="E923" t="s">
        <v>16</v>
      </c>
      <c r="F923" t="s">
        <v>12</v>
      </c>
      <c r="G923" t="s">
        <v>13</v>
      </c>
      <c r="H923" t="s">
        <v>13</v>
      </c>
      <c r="I923">
        <v>20</v>
      </c>
      <c r="J923">
        <f t="shared" si="100"/>
        <v>-0.22239414869177612</v>
      </c>
      <c r="K923" t="b">
        <f t="shared" si="101"/>
        <v>0</v>
      </c>
      <c r="L923">
        <f t="shared" si="102"/>
        <v>-1.5460474449117341</v>
      </c>
      <c r="M923" t="b">
        <f t="shared" si="103"/>
        <v>0</v>
      </c>
      <c r="N923" s="24">
        <f t="shared" si="104"/>
        <v>477172.1</v>
      </c>
      <c r="O923" t="str">
        <f t="shared" si="105"/>
        <v>ASALARIADO</v>
      </c>
      <c r="P923">
        <f t="shared" si="106"/>
        <v>20</v>
      </c>
      <c r="Q923"/>
    </row>
    <row r="924" spans="1:17" x14ac:dyDescent="0.25">
      <c r="A924">
        <v>923</v>
      </c>
      <c r="B924" t="s">
        <v>9</v>
      </c>
      <c r="C924" s="23">
        <v>297046</v>
      </c>
      <c r="D924" t="s">
        <v>18</v>
      </c>
      <c r="E924" t="s">
        <v>16</v>
      </c>
      <c r="F924" t="s">
        <v>12</v>
      </c>
      <c r="G924" t="s">
        <v>13</v>
      </c>
      <c r="H924" t="s">
        <v>13</v>
      </c>
      <c r="I924">
        <v>35</v>
      </c>
      <c r="J924">
        <f t="shared" si="100"/>
        <v>-0.44449718558642509</v>
      </c>
      <c r="K924" t="b">
        <f t="shared" si="101"/>
        <v>0</v>
      </c>
      <c r="L924">
        <f t="shared" si="102"/>
        <v>-0.48741749375467142</v>
      </c>
      <c r="M924" t="b">
        <f t="shared" si="103"/>
        <v>0</v>
      </c>
      <c r="N924" s="24">
        <f t="shared" si="104"/>
        <v>297046</v>
      </c>
      <c r="O924" t="str">
        <f t="shared" si="105"/>
        <v>TRABAJADOR INDEPENDIENTE</v>
      </c>
      <c r="P924">
        <f t="shared" si="106"/>
        <v>35</v>
      </c>
      <c r="Q924"/>
    </row>
    <row r="925" spans="1:17" x14ac:dyDescent="0.25">
      <c r="A925">
        <v>924</v>
      </c>
      <c r="B925" t="s">
        <v>9</v>
      </c>
      <c r="C925" s="23">
        <v>458557</v>
      </c>
      <c r="D925" t="s">
        <v>18</v>
      </c>
      <c r="E925" t="s">
        <v>16</v>
      </c>
      <c r="F925" t="s">
        <v>12</v>
      </c>
      <c r="G925" t="s">
        <v>12</v>
      </c>
      <c r="H925" t="s">
        <v>12</v>
      </c>
      <c r="I925">
        <v>41</v>
      </c>
      <c r="J925">
        <f t="shared" si="100"/>
        <v>-0.24534734782337103</v>
      </c>
      <c r="K925" t="b">
        <f t="shared" si="101"/>
        <v>0</v>
      </c>
      <c r="L925">
        <f t="shared" si="102"/>
        <v>-6.3965513291846368E-2</v>
      </c>
      <c r="M925" t="b">
        <f t="shared" si="103"/>
        <v>0</v>
      </c>
      <c r="N925" s="24">
        <f t="shared" si="104"/>
        <v>458557</v>
      </c>
      <c r="O925" t="str">
        <f t="shared" si="105"/>
        <v>TRABAJADOR INDEPENDIENTE</v>
      </c>
      <c r="P925">
        <f t="shared" si="106"/>
        <v>41</v>
      </c>
      <c r="Q925"/>
    </row>
    <row r="926" spans="1:17" x14ac:dyDescent="0.25">
      <c r="A926">
        <v>925</v>
      </c>
      <c r="B926" t="s">
        <v>9</v>
      </c>
      <c r="C926" s="23">
        <v>639148</v>
      </c>
      <c r="D926" t="s">
        <v>18</v>
      </c>
      <c r="E926" t="s">
        <v>16</v>
      </c>
      <c r="F926" t="s">
        <v>12</v>
      </c>
      <c r="G926" t="s">
        <v>13</v>
      </c>
      <c r="H926" t="s">
        <v>12</v>
      </c>
      <c r="I926">
        <v>50</v>
      </c>
      <c r="J926">
        <f t="shared" si="100"/>
        <v>-2.267106972796144E-2</v>
      </c>
      <c r="K926" t="b">
        <f t="shared" si="101"/>
        <v>0</v>
      </c>
      <c r="L926">
        <f t="shared" si="102"/>
        <v>0.57121245740239113</v>
      </c>
      <c r="M926" t="b">
        <f t="shared" si="103"/>
        <v>0</v>
      </c>
      <c r="N926" s="24">
        <f t="shared" si="104"/>
        <v>639148</v>
      </c>
      <c r="O926" t="str">
        <f t="shared" si="105"/>
        <v>TRABAJADOR INDEPENDIENTE</v>
      </c>
      <c r="P926">
        <f t="shared" si="106"/>
        <v>50</v>
      </c>
      <c r="Q926"/>
    </row>
    <row r="927" spans="1:17" x14ac:dyDescent="0.25">
      <c r="A927">
        <v>926</v>
      </c>
      <c r="B927" t="s">
        <v>15</v>
      </c>
      <c r="C927" s="23">
        <v>299647</v>
      </c>
      <c r="D927" t="s">
        <v>17</v>
      </c>
      <c r="E927" t="s">
        <v>16</v>
      </c>
      <c r="F927" t="s">
        <v>12</v>
      </c>
      <c r="G927" t="s">
        <v>13</v>
      </c>
      <c r="H927" t="s">
        <v>13</v>
      </c>
      <c r="I927">
        <v>68</v>
      </c>
      <c r="J927">
        <f t="shared" si="100"/>
        <v>-0.44129004348451434</v>
      </c>
      <c r="K927" t="b">
        <f t="shared" si="101"/>
        <v>0</v>
      </c>
      <c r="L927">
        <f t="shared" si="102"/>
        <v>1.8415683987908662</v>
      </c>
      <c r="M927" t="b">
        <f t="shared" si="103"/>
        <v>0</v>
      </c>
      <c r="N927" s="24">
        <f t="shared" si="104"/>
        <v>299647</v>
      </c>
      <c r="O927" t="str">
        <f t="shared" si="105"/>
        <v>ASEGURADO VOLUNTARIO</v>
      </c>
      <c r="P927">
        <f t="shared" si="106"/>
        <v>68</v>
      </c>
      <c r="Q927"/>
    </row>
    <row r="928" spans="1:17" x14ac:dyDescent="0.25">
      <c r="A928">
        <v>927</v>
      </c>
      <c r="B928" t="s">
        <v>15</v>
      </c>
      <c r="C928" s="23">
        <v>996543.9</v>
      </c>
      <c r="D928" t="s">
        <v>10</v>
      </c>
      <c r="E928" t="s">
        <v>11</v>
      </c>
      <c r="F928" t="s">
        <v>12</v>
      </c>
      <c r="G928" t="s">
        <v>13</v>
      </c>
      <c r="H928" t="s">
        <v>13</v>
      </c>
      <c r="I928">
        <v>54</v>
      </c>
      <c r="J928">
        <f t="shared" si="100"/>
        <v>0.41801306635057622</v>
      </c>
      <c r="K928" t="b">
        <f t="shared" si="101"/>
        <v>0</v>
      </c>
      <c r="L928">
        <f t="shared" si="102"/>
        <v>0.85351377771094117</v>
      </c>
      <c r="M928" t="b">
        <f t="shared" si="103"/>
        <v>0</v>
      </c>
      <c r="N928" s="24">
        <f t="shared" si="104"/>
        <v>996543.9</v>
      </c>
      <c r="O928" t="str">
        <f t="shared" si="105"/>
        <v>ASALARIADO</v>
      </c>
      <c r="P928">
        <f t="shared" si="106"/>
        <v>54</v>
      </c>
      <c r="Q928"/>
    </row>
    <row r="929" spans="1:17" x14ac:dyDescent="0.25">
      <c r="A929">
        <v>928</v>
      </c>
      <c r="B929" t="s">
        <v>9</v>
      </c>
      <c r="C929" s="23">
        <v>355000</v>
      </c>
      <c r="D929" t="s">
        <v>10</v>
      </c>
      <c r="E929" t="s">
        <v>16</v>
      </c>
      <c r="F929" t="s">
        <v>12</v>
      </c>
      <c r="G929" t="s">
        <v>13</v>
      </c>
      <c r="H929" t="s">
        <v>13</v>
      </c>
      <c r="I929">
        <v>60</v>
      </c>
      <c r="J929">
        <f t="shared" si="100"/>
        <v>-0.3730374726398144</v>
      </c>
      <c r="K929" t="b">
        <f t="shared" si="101"/>
        <v>0</v>
      </c>
      <c r="L929">
        <f t="shared" si="102"/>
        <v>1.2769657581737661</v>
      </c>
      <c r="M929" t="b">
        <f t="shared" si="103"/>
        <v>0</v>
      </c>
      <c r="N929" s="24">
        <f t="shared" si="104"/>
        <v>355000</v>
      </c>
      <c r="O929" t="str">
        <f t="shared" si="105"/>
        <v>ASALARIADO</v>
      </c>
      <c r="P929">
        <f t="shared" si="106"/>
        <v>60</v>
      </c>
      <c r="Q929"/>
    </row>
    <row r="930" spans="1:17" x14ac:dyDescent="0.25">
      <c r="A930">
        <v>929</v>
      </c>
      <c r="B930" t="s">
        <v>15</v>
      </c>
      <c r="C930" s="23">
        <v>319590</v>
      </c>
      <c r="D930" t="s">
        <v>10</v>
      </c>
      <c r="E930" t="s">
        <v>16</v>
      </c>
      <c r="F930" t="s">
        <v>12</v>
      </c>
      <c r="G930" t="s">
        <v>13</v>
      </c>
      <c r="H930" t="s">
        <v>13</v>
      </c>
      <c r="I930">
        <v>35</v>
      </c>
      <c r="J930">
        <f t="shared" si="100"/>
        <v>-0.41669948795263984</v>
      </c>
      <c r="K930" t="b">
        <f t="shared" si="101"/>
        <v>0</v>
      </c>
      <c r="L930">
        <f t="shared" si="102"/>
        <v>-0.48741749375467142</v>
      </c>
      <c r="M930" t="b">
        <f t="shared" si="103"/>
        <v>0</v>
      </c>
      <c r="N930" s="24">
        <f t="shared" si="104"/>
        <v>319590</v>
      </c>
      <c r="O930" t="str">
        <f t="shared" si="105"/>
        <v>ASALARIADO</v>
      </c>
      <c r="P930">
        <f t="shared" si="106"/>
        <v>35</v>
      </c>
      <c r="Q930"/>
    </row>
    <row r="931" spans="1:17" x14ac:dyDescent="0.25">
      <c r="A931">
        <v>930</v>
      </c>
      <c r="B931" t="s">
        <v>15</v>
      </c>
      <c r="C931" s="23">
        <v>74000</v>
      </c>
      <c r="D931" t="s">
        <v>10</v>
      </c>
      <c r="E931" t="s">
        <v>16</v>
      </c>
      <c r="F931" t="s">
        <v>12</v>
      </c>
      <c r="G931" t="s">
        <v>13</v>
      </c>
      <c r="H931" t="s">
        <v>13</v>
      </c>
      <c r="I931">
        <v>34</v>
      </c>
      <c r="J931">
        <f t="shared" si="100"/>
        <v>-0.71952225950521798</v>
      </c>
      <c r="K931" t="b">
        <f t="shared" si="101"/>
        <v>0</v>
      </c>
      <c r="L931">
        <f t="shared" si="102"/>
        <v>-0.55799282383180893</v>
      </c>
      <c r="M931" t="b">
        <f t="shared" si="103"/>
        <v>0</v>
      </c>
      <c r="N931" s="24">
        <f t="shared" si="104"/>
        <v>74000</v>
      </c>
      <c r="O931" t="str">
        <f t="shared" si="105"/>
        <v>ASALARIADO</v>
      </c>
      <c r="P931">
        <f t="shared" si="106"/>
        <v>34</v>
      </c>
      <c r="Q931"/>
    </row>
    <row r="932" spans="1:17" x14ac:dyDescent="0.25">
      <c r="A932">
        <v>931</v>
      </c>
      <c r="B932" t="s">
        <v>9</v>
      </c>
      <c r="C932" s="23">
        <v>442546.73</v>
      </c>
      <c r="D932" t="s">
        <v>10</v>
      </c>
      <c r="E932" t="s">
        <v>16</v>
      </c>
      <c r="F932" t="s">
        <v>12</v>
      </c>
      <c r="G932" t="s">
        <v>13</v>
      </c>
      <c r="H932" t="s">
        <v>13</v>
      </c>
      <c r="I932">
        <v>40</v>
      </c>
      <c r="J932">
        <f t="shared" si="100"/>
        <v>-0.26508868230240151</v>
      </c>
      <c r="K932" t="b">
        <f t="shared" si="101"/>
        <v>0</v>
      </c>
      <c r="L932">
        <f t="shared" si="102"/>
        <v>-0.13454084336898386</v>
      </c>
      <c r="M932" t="b">
        <f t="shared" si="103"/>
        <v>0</v>
      </c>
      <c r="N932" s="24">
        <f t="shared" si="104"/>
        <v>442546.73</v>
      </c>
      <c r="O932" t="str">
        <f t="shared" si="105"/>
        <v>ASALARIADO</v>
      </c>
      <c r="P932">
        <f t="shared" si="106"/>
        <v>40</v>
      </c>
      <c r="Q932"/>
    </row>
    <row r="933" spans="1:17" x14ac:dyDescent="0.25">
      <c r="A933">
        <v>932</v>
      </c>
      <c r="B933" t="s">
        <v>9</v>
      </c>
      <c r="C933" s="23">
        <v>1249086</v>
      </c>
      <c r="D933" t="s">
        <v>14</v>
      </c>
      <c r="E933" t="s">
        <v>11</v>
      </c>
      <c r="F933" t="s">
        <v>12</v>
      </c>
      <c r="G933" t="s">
        <v>13</v>
      </c>
      <c r="H933" t="s">
        <v>13</v>
      </c>
      <c r="I933">
        <v>73</v>
      </c>
      <c r="J933">
        <f t="shared" si="100"/>
        <v>0.72940806881691578</v>
      </c>
      <c r="K933" t="b">
        <f t="shared" si="101"/>
        <v>0</v>
      </c>
      <c r="L933">
        <f t="shared" si="102"/>
        <v>2.1944450491765539</v>
      </c>
      <c r="M933" t="b">
        <f t="shared" si="103"/>
        <v>1</v>
      </c>
      <c r="N933" s="24">
        <f t="shared" si="104"/>
        <v>1249086</v>
      </c>
      <c r="O933" t="str">
        <f t="shared" si="105"/>
        <v>PENSIONADOS EN SU PROPIO SISTEMA</v>
      </c>
      <c r="P933">
        <f t="shared" si="106"/>
        <v>73</v>
      </c>
      <c r="Q933"/>
    </row>
    <row r="934" spans="1:17" x14ac:dyDescent="0.25">
      <c r="A934">
        <v>933</v>
      </c>
      <c r="B934" t="s">
        <v>9</v>
      </c>
      <c r="C934" s="23">
        <v>505000</v>
      </c>
      <c r="D934" t="s">
        <v>10</v>
      </c>
      <c r="E934" t="s">
        <v>16</v>
      </c>
      <c r="F934" t="s">
        <v>12</v>
      </c>
      <c r="G934" t="s">
        <v>13</v>
      </c>
      <c r="H934" t="s">
        <v>13</v>
      </c>
      <c r="I934">
        <v>21</v>
      </c>
      <c r="J934">
        <f t="shared" si="100"/>
        <v>-0.18808118071878049</v>
      </c>
      <c r="K934" t="b">
        <f t="shared" si="101"/>
        <v>0</v>
      </c>
      <c r="L934">
        <f t="shared" si="102"/>
        <v>-1.4754721148345964</v>
      </c>
      <c r="M934" t="b">
        <f t="shared" si="103"/>
        <v>0</v>
      </c>
      <c r="N934" s="24">
        <f t="shared" si="104"/>
        <v>505000</v>
      </c>
      <c r="O934" t="str">
        <f t="shared" si="105"/>
        <v>ASALARIADO</v>
      </c>
      <c r="P934">
        <f t="shared" si="106"/>
        <v>21</v>
      </c>
      <c r="Q934"/>
    </row>
    <row r="935" spans="1:17" x14ac:dyDescent="0.25">
      <c r="A935">
        <v>934</v>
      </c>
      <c r="B935" t="s">
        <v>9</v>
      </c>
      <c r="C935" s="23">
        <v>2471797</v>
      </c>
      <c r="D935" t="s">
        <v>14</v>
      </c>
      <c r="E935" t="s">
        <v>11</v>
      </c>
      <c r="F935" t="s">
        <v>12</v>
      </c>
      <c r="G935" t="s">
        <v>13</v>
      </c>
      <c r="H935" t="s">
        <v>13</v>
      </c>
      <c r="I935">
        <v>78</v>
      </c>
      <c r="J935">
        <f t="shared" si="100"/>
        <v>2.2370620198239779</v>
      </c>
      <c r="K935" t="b">
        <f t="shared" si="101"/>
        <v>1</v>
      </c>
      <c r="L935">
        <f t="shared" si="102"/>
        <v>2.5473216995622412</v>
      </c>
      <c r="M935" t="b">
        <f t="shared" si="103"/>
        <v>1</v>
      </c>
      <c r="N935" s="24">
        <f t="shared" si="104"/>
        <v>2471797</v>
      </c>
      <c r="O935" t="str">
        <f t="shared" si="105"/>
        <v>PENSIONADOS EN SU PROPIO SISTEMA</v>
      </c>
      <c r="P935">
        <f t="shared" si="106"/>
        <v>78</v>
      </c>
      <c r="Q935"/>
    </row>
    <row r="936" spans="1:17" x14ac:dyDescent="0.25">
      <c r="A936">
        <v>935</v>
      </c>
      <c r="B936" t="s">
        <v>15</v>
      </c>
      <c r="C936" s="23">
        <v>146600</v>
      </c>
      <c r="D936" t="s">
        <v>10</v>
      </c>
      <c r="E936" t="s">
        <v>16</v>
      </c>
      <c r="F936" t="s">
        <v>12</v>
      </c>
      <c r="G936" t="s">
        <v>13</v>
      </c>
      <c r="H936" t="s">
        <v>13</v>
      </c>
      <c r="I936">
        <v>36</v>
      </c>
      <c r="J936">
        <f t="shared" si="100"/>
        <v>-0.6300034142154376</v>
      </c>
      <c r="K936" t="b">
        <f t="shared" si="101"/>
        <v>0</v>
      </c>
      <c r="L936">
        <f t="shared" si="102"/>
        <v>-0.41684216367753391</v>
      </c>
      <c r="M936" t="b">
        <f t="shared" si="103"/>
        <v>0</v>
      </c>
      <c r="N936" s="24">
        <f t="shared" si="104"/>
        <v>146600</v>
      </c>
      <c r="O936" t="str">
        <f t="shared" si="105"/>
        <v>ASALARIADO</v>
      </c>
      <c r="P936">
        <f t="shared" si="106"/>
        <v>36</v>
      </c>
      <c r="Q936"/>
    </row>
    <row r="937" spans="1:17" x14ac:dyDescent="0.25">
      <c r="A937">
        <v>936</v>
      </c>
      <c r="B937" t="s">
        <v>15</v>
      </c>
      <c r="C937" s="23">
        <v>300932.62</v>
      </c>
      <c r="D937" t="s">
        <v>10</v>
      </c>
      <c r="E937" t="s">
        <v>16</v>
      </c>
      <c r="F937" t="s">
        <v>12</v>
      </c>
      <c r="G937" t="s">
        <v>13</v>
      </c>
      <c r="H937" t="s">
        <v>13</v>
      </c>
      <c r="I937">
        <v>52</v>
      </c>
      <c r="J937">
        <f t="shared" si="100"/>
        <v>-0.43970482009771755</v>
      </c>
      <c r="K937" t="b">
        <f t="shared" si="101"/>
        <v>0</v>
      </c>
      <c r="L937">
        <f t="shared" si="102"/>
        <v>0.71236311755666615</v>
      </c>
      <c r="M937" t="b">
        <f t="shared" si="103"/>
        <v>0</v>
      </c>
      <c r="N937" s="24">
        <f t="shared" si="104"/>
        <v>300932.62</v>
      </c>
      <c r="O937" t="str">
        <f t="shared" si="105"/>
        <v>ASALARIADO</v>
      </c>
      <c r="P937">
        <f t="shared" si="106"/>
        <v>52</v>
      </c>
      <c r="Q937"/>
    </row>
    <row r="938" spans="1:17" x14ac:dyDescent="0.25">
      <c r="A938">
        <v>937</v>
      </c>
      <c r="B938" t="s">
        <v>9</v>
      </c>
      <c r="C938" s="23">
        <v>275000</v>
      </c>
      <c r="D938" t="s">
        <v>10</v>
      </c>
      <c r="E938" t="s">
        <v>16</v>
      </c>
      <c r="F938" t="s">
        <v>12</v>
      </c>
      <c r="G938" t="s">
        <v>13</v>
      </c>
      <c r="H938" t="s">
        <v>13</v>
      </c>
      <c r="I938">
        <v>42</v>
      </c>
      <c r="J938">
        <f t="shared" si="100"/>
        <v>-0.47168082833103253</v>
      </c>
      <c r="K938" t="b">
        <f t="shared" si="101"/>
        <v>0</v>
      </c>
      <c r="L938">
        <f t="shared" si="102"/>
        <v>6.6098167852911317E-3</v>
      </c>
      <c r="M938" t="b">
        <f t="shared" si="103"/>
        <v>0</v>
      </c>
      <c r="N938" s="24">
        <f t="shared" si="104"/>
        <v>275000</v>
      </c>
      <c r="O938" t="str">
        <f t="shared" si="105"/>
        <v>ASALARIADO</v>
      </c>
      <c r="P938">
        <f t="shared" si="106"/>
        <v>42</v>
      </c>
      <c r="Q938"/>
    </row>
    <row r="939" spans="1:17" x14ac:dyDescent="0.25">
      <c r="A939">
        <v>938</v>
      </c>
      <c r="B939" t="s">
        <v>9</v>
      </c>
      <c r="C939" s="23">
        <v>515165</v>
      </c>
      <c r="D939" t="s">
        <v>10</v>
      </c>
      <c r="E939" t="s">
        <v>16</v>
      </c>
      <c r="F939" t="s">
        <v>12</v>
      </c>
      <c r="G939" t="s">
        <v>13</v>
      </c>
      <c r="H939" t="s">
        <v>13</v>
      </c>
      <c r="I939">
        <v>46</v>
      </c>
      <c r="J939">
        <f t="shared" si="100"/>
        <v>-0.17554730933626511</v>
      </c>
      <c r="K939" t="b">
        <f t="shared" si="101"/>
        <v>0</v>
      </c>
      <c r="L939">
        <f t="shared" si="102"/>
        <v>0.28891113709384114</v>
      </c>
      <c r="M939" t="b">
        <f t="shared" si="103"/>
        <v>0</v>
      </c>
      <c r="N939" s="24">
        <f t="shared" si="104"/>
        <v>515165</v>
      </c>
      <c r="O939" t="str">
        <f t="shared" si="105"/>
        <v>ASALARIADO</v>
      </c>
      <c r="P939">
        <f t="shared" si="106"/>
        <v>46</v>
      </c>
      <c r="Q939"/>
    </row>
    <row r="940" spans="1:17" x14ac:dyDescent="0.25">
      <c r="A940">
        <v>939</v>
      </c>
      <c r="B940" t="s">
        <v>15</v>
      </c>
      <c r="C940" s="23">
        <v>297046</v>
      </c>
      <c r="D940" t="s">
        <v>17</v>
      </c>
      <c r="E940" t="s">
        <v>16</v>
      </c>
      <c r="F940" t="s">
        <v>12</v>
      </c>
      <c r="G940" t="s">
        <v>13</v>
      </c>
      <c r="H940" t="s">
        <v>13</v>
      </c>
      <c r="I940">
        <v>56</v>
      </c>
      <c r="J940">
        <f t="shared" si="100"/>
        <v>-0.44449718558642509</v>
      </c>
      <c r="K940" t="b">
        <f t="shared" si="101"/>
        <v>0</v>
      </c>
      <c r="L940">
        <f t="shared" si="102"/>
        <v>0.99466443786521619</v>
      </c>
      <c r="M940" t="b">
        <f t="shared" si="103"/>
        <v>0</v>
      </c>
      <c r="N940" s="24">
        <f t="shared" si="104"/>
        <v>297046</v>
      </c>
      <c r="O940" t="str">
        <f t="shared" si="105"/>
        <v>ASEGURADO VOLUNTARIO</v>
      </c>
      <c r="P940">
        <f t="shared" si="106"/>
        <v>56</v>
      </c>
      <c r="Q940"/>
    </row>
    <row r="941" spans="1:17" x14ac:dyDescent="0.25">
      <c r="A941">
        <v>940</v>
      </c>
      <c r="B941" t="s">
        <v>15</v>
      </c>
      <c r="C941" s="23">
        <v>1205262.5</v>
      </c>
      <c r="D941" t="s">
        <v>10</v>
      </c>
      <c r="E941" t="s">
        <v>11</v>
      </c>
      <c r="F941" t="s">
        <v>12</v>
      </c>
      <c r="G941" t="s">
        <v>13</v>
      </c>
      <c r="H941" t="s">
        <v>13</v>
      </c>
      <c r="I941">
        <v>31</v>
      </c>
      <c r="J941">
        <f t="shared" si="100"/>
        <v>0.67537185509023956</v>
      </c>
      <c r="K941" t="b">
        <f t="shared" si="101"/>
        <v>0</v>
      </c>
      <c r="L941">
        <f t="shared" si="102"/>
        <v>-0.7697188140632214</v>
      </c>
      <c r="M941" t="b">
        <f t="shared" si="103"/>
        <v>0</v>
      </c>
      <c r="N941" s="24">
        <f t="shared" si="104"/>
        <v>1205262.5</v>
      </c>
      <c r="O941" t="str">
        <f t="shared" si="105"/>
        <v>ASALARIADO</v>
      </c>
      <c r="P941">
        <f t="shared" si="106"/>
        <v>31</v>
      </c>
      <c r="Q941"/>
    </row>
    <row r="942" spans="1:17" x14ac:dyDescent="0.25">
      <c r="A942">
        <v>941</v>
      </c>
      <c r="B942" t="s">
        <v>9</v>
      </c>
      <c r="C942" s="23">
        <v>1578046.6</v>
      </c>
      <c r="D942" t="s">
        <v>10</v>
      </c>
      <c r="E942" t="s">
        <v>16</v>
      </c>
      <c r="F942" t="s">
        <v>12</v>
      </c>
      <c r="G942" t="s">
        <v>13</v>
      </c>
      <c r="H942" t="s">
        <v>13</v>
      </c>
      <c r="I942">
        <v>35</v>
      </c>
      <c r="J942">
        <f t="shared" si="100"/>
        <v>1.1350302872443725</v>
      </c>
      <c r="K942" t="b">
        <f t="shared" si="101"/>
        <v>0</v>
      </c>
      <c r="L942">
        <f t="shared" si="102"/>
        <v>-0.48741749375467142</v>
      </c>
      <c r="M942" t="b">
        <f t="shared" si="103"/>
        <v>0</v>
      </c>
      <c r="N942" s="24">
        <f t="shared" si="104"/>
        <v>1578046.6</v>
      </c>
      <c r="O942" t="str">
        <f t="shared" si="105"/>
        <v>ASALARIADO</v>
      </c>
      <c r="P942">
        <f t="shared" si="106"/>
        <v>35</v>
      </c>
      <c r="Q942"/>
    </row>
    <row r="943" spans="1:17" x14ac:dyDescent="0.25">
      <c r="A943">
        <v>942</v>
      </c>
      <c r="B943" t="s">
        <v>15</v>
      </c>
      <c r="C943" s="23">
        <v>271673.09000000003</v>
      </c>
      <c r="D943" t="s">
        <v>10</v>
      </c>
      <c r="E943" t="s">
        <v>16</v>
      </c>
      <c r="F943" t="s">
        <v>12</v>
      </c>
      <c r="G943" t="s">
        <v>13</v>
      </c>
      <c r="H943" t="s">
        <v>13</v>
      </c>
      <c r="I943">
        <v>24</v>
      </c>
      <c r="J943">
        <f t="shared" si="100"/>
        <v>-0.47578304791206588</v>
      </c>
      <c r="K943" t="b">
        <f t="shared" si="101"/>
        <v>0</v>
      </c>
      <c r="L943">
        <f t="shared" si="102"/>
        <v>-1.263746124603184</v>
      </c>
      <c r="M943" t="b">
        <f t="shared" si="103"/>
        <v>0</v>
      </c>
      <c r="N943" s="24">
        <f t="shared" si="104"/>
        <v>271673.09000000003</v>
      </c>
      <c r="O943" t="str">
        <f t="shared" si="105"/>
        <v>ASALARIADO</v>
      </c>
      <c r="P943">
        <f t="shared" si="106"/>
        <v>24</v>
      </c>
      <c r="Q943"/>
    </row>
    <row r="944" spans="1:17" x14ac:dyDescent="0.25">
      <c r="A944">
        <v>943</v>
      </c>
      <c r="B944" t="s">
        <v>9</v>
      </c>
      <c r="C944" s="23">
        <v>297050</v>
      </c>
      <c r="D944" t="s">
        <v>17</v>
      </c>
      <c r="E944" t="s">
        <v>16</v>
      </c>
      <c r="F944" t="s">
        <v>12</v>
      </c>
      <c r="G944" t="s">
        <v>13</v>
      </c>
      <c r="H944" t="s">
        <v>13</v>
      </c>
      <c r="I944">
        <v>46</v>
      </c>
      <c r="J944">
        <f t="shared" si="100"/>
        <v>-0.44449225341864051</v>
      </c>
      <c r="K944" t="b">
        <f t="shared" si="101"/>
        <v>0</v>
      </c>
      <c r="L944">
        <f t="shared" si="102"/>
        <v>0.28891113709384114</v>
      </c>
      <c r="M944" t="b">
        <f t="shared" si="103"/>
        <v>0</v>
      </c>
      <c r="N944" s="24">
        <f t="shared" si="104"/>
        <v>297050</v>
      </c>
      <c r="O944" t="str">
        <f t="shared" si="105"/>
        <v>ASEGURADO VOLUNTARIO</v>
      </c>
      <c r="P944">
        <f t="shared" si="106"/>
        <v>46</v>
      </c>
      <c r="Q944"/>
    </row>
    <row r="945" spans="1:17" x14ac:dyDescent="0.25">
      <c r="A945">
        <v>944</v>
      </c>
      <c r="B945" t="s">
        <v>15</v>
      </c>
      <c r="C945" s="23">
        <v>691550</v>
      </c>
      <c r="D945" t="s">
        <v>10</v>
      </c>
      <c r="E945" t="s">
        <v>16</v>
      </c>
      <c r="F945" t="s">
        <v>12</v>
      </c>
      <c r="G945" t="s">
        <v>13</v>
      </c>
      <c r="H945" t="s">
        <v>12</v>
      </c>
      <c r="I945">
        <v>43</v>
      </c>
      <c r="J945">
        <f t="shared" si="100"/>
        <v>4.1942794333678687E-2</v>
      </c>
      <c r="K945" t="b">
        <f t="shared" si="101"/>
        <v>0</v>
      </c>
      <c r="L945">
        <f t="shared" si="102"/>
        <v>7.7185146862428639E-2</v>
      </c>
      <c r="M945" t="b">
        <f t="shared" si="103"/>
        <v>0</v>
      </c>
      <c r="N945" s="24">
        <f t="shared" si="104"/>
        <v>691550</v>
      </c>
      <c r="O945" t="str">
        <f t="shared" si="105"/>
        <v>ASALARIADO</v>
      </c>
      <c r="P945">
        <f t="shared" si="106"/>
        <v>43</v>
      </c>
      <c r="Q945"/>
    </row>
    <row r="946" spans="1:17" x14ac:dyDescent="0.25">
      <c r="A946">
        <v>945</v>
      </c>
      <c r="B946" t="s">
        <v>15</v>
      </c>
      <c r="C946" s="23">
        <v>322474</v>
      </c>
      <c r="D946" t="s">
        <v>17</v>
      </c>
      <c r="E946" t="s">
        <v>16</v>
      </c>
      <c r="F946" t="s">
        <v>12</v>
      </c>
      <c r="G946" t="s">
        <v>13</v>
      </c>
      <c r="H946" t="s">
        <v>13</v>
      </c>
      <c r="I946">
        <v>28</v>
      </c>
      <c r="J946">
        <f t="shared" si="100"/>
        <v>-0.41314339497997143</v>
      </c>
      <c r="K946" t="b">
        <f t="shared" si="101"/>
        <v>0</v>
      </c>
      <c r="L946">
        <f t="shared" si="102"/>
        <v>-0.98144480429463388</v>
      </c>
      <c r="M946" t="b">
        <f t="shared" si="103"/>
        <v>0</v>
      </c>
      <c r="N946" s="24">
        <f t="shared" si="104"/>
        <v>322474</v>
      </c>
      <c r="O946" t="str">
        <f t="shared" si="105"/>
        <v>ASEGURADO VOLUNTARIO</v>
      </c>
      <c r="P946">
        <f t="shared" si="106"/>
        <v>28</v>
      </c>
      <c r="Q946"/>
    </row>
    <row r="947" spans="1:17" x14ac:dyDescent="0.25">
      <c r="A947">
        <v>946</v>
      </c>
      <c r="B947" t="s">
        <v>9</v>
      </c>
      <c r="C947" s="23">
        <v>540083</v>
      </c>
      <c r="D947" t="s">
        <v>18</v>
      </c>
      <c r="E947" t="s">
        <v>16</v>
      </c>
      <c r="F947" t="s">
        <v>12</v>
      </c>
      <c r="G947" t="s">
        <v>13</v>
      </c>
      <c r="H947" t="s">
        <v>12</v>
      </c>
      <c r="I947">
        <v>60</v>
      </c>
      <c r="J947">
        <f t="shared" si="100"/>
        <v>-0.14482237012234295</v>
      </c>
      <c r="K947" t="b">
        <f t="shared" si="101"/>
        <v>0</v>
      </c>
      <c r="L947">
        <f t="shared" si="102"/>
        <v>1.2769657581737661</v>
      </c>
      <c r="M947" t="b">
        <f t="shared" si="103"/>
        <v>0</v>
      </c>
      <c r="N947" s="24">
        <f t="shared" si="104"/>
        <v>540083</v>
      </c>
      <c r="O947" t="str">
        <f t="shared" si="105"/>
        <v>TRABAJADOR INDEPENDIENTE</v>
      </c>
      <c r="P947">
        <f t="shared" si="106"/>
        <v>60</v>
      </c>
      <c r="Q947"/>
    </row>
    <row r="948" spans="1:17" x14ac:dyDescent="0.25">
      <c r="A948">
        <v>947</v>
      </c>
      <c r="B948" t="s">
        <v>15</v>
      </c>
      <c r="C948" s="23">
        <v>291108</v>
      </c>
      <c r="D948" t="s">
        <v>10</v>
      </c>
      <c r="E948" t="s">
        <v>16</v>
      </c>
      <c r="F948" t="s">
        <v>12</v>
      </c>
      <c r="G948" t="s">
        <v>12</v>
      </c>
      <c r="H948" t="s">
        <v>13</v>
      </c>
      <c r="I948">
        <v>40</v>
      </c>
      <c r="J948">
        <f t="shared" si="100"/>
        <v>-0.45181898866260573</v>
      </c>
      <c r="K948" t="b">
        <f t="shared" si="101"/>
        <v>0</v>
      </c>
      <c r="L948">
        <f t="shared" si="102"/>
        <v>-0.13454084336898386</v>
      </c>
      <c r="M948" t="b">
        <f t="shared" si="103"/>
        <v>0</v>
      </c>
      <c r="N948" s="24">
        <f t="shared" si="104"/>
        <v>291108</v>
      </c>
      <c r="O948" t="str">
        <f t="shared" si="105"/>
        <v>ASALARIADO</v>
      </c>
      <c r="P948">
        <f t="shared" si="106"/>
        <v>40</v>
      </c>
      <c r="Q948"/>
    </row>
    <row r="949" spans="1:17" x14ac:dyDescent="0.25">
      <c r="A949">
        <v>948</v>
      </c>
      <c r="B949" t="s">
        <v>15</v>
      </c>
      <c r="C949" s="23">
        <v>557449.5</v>
      </c>
      <c r="D949" t="s">
        <v>10</v>
      </c>
      <c r="E949" t="s">
        <v>11</v>
      </c>
      <c r="F949" t="s">
        <v>12</v>
      </c>
      <c r="G949" t="s">
        <v>13</v>
      </c>
      <c r="H949" t="s">
        <v>13</v>
      </c>
      <c r="I949">
        <v>36</v>
      </c>
      <c r="J949">
        <f t="shared" si="100"/>
        <v>-0.12340874716469871</v>
      </c>
      <c r="K949" t="b">
        <f t="shared" si="101"/>
        <v>0</v>
      </c>
      <c r="L949">
        <f t="shared" si="102"/>
        <v>-0.41684216367753391</v>
      </c>
      <c r="M949" t="b">
        <f t="shared" si="103"/>
        <v>0</v>
      </c>
      <c r="N949" s="24">
        <f t="shared" si="104"/>
        <v>557449.5</v>
      </c>
      <c r="O949" t="str">
        <f t="shared" si="105"/>
        <v>ASALARIADO</v>
      </c>
      <c r="P949">
        <f t="shared" si="106"/>
        <v>36</v>
      </c>
      <c r="Q949"/>
    </row>
    <row r="950" spans="1:17" x14ac:dyDescent="0.25">
      <c r="A950">
        <v>949</v>
      </c>
      <c r="B950" t="s">
        <v>9</v>
      </c>
      <c r="C950" s="23">
        <v>682612</v>
      </c>
      <c r="D950" t="s">
        <v>10</v>
      </c>
      <c r="E950" t="s">
        <v>16</v>
      </c>
      <c r="F950" t="s">
        <v>12</v>
      </c>
      <c r="G950" t="s">
        <v>13</v>
      </c>
      <c r="H950" t="s">
        <v>13</v>
      </c>
      <c r="I950">
        <v>31</v>
      </c>
      <c r="J950">
        <f t="shared" si="100"/>
        <v>3.0921865419077349E-2</v>
      </c>
      <c r="K950" t="b">
        <f t="shared" si="101"/>
        <v>0</v>
      </c>
      <c r="L950">
        <f t="shared" si="102"/>
        <v>-0.7697188140632214</v>
      </c>
      <c r="M950" t="b">
        <f t="shared" si="103"/>
        <v>0</v>
      </c>
      <c r="N950" s="24">
        <f t="shared" si="104"/>
        <v>682612</v>
      </c>
      <c r="O950" t="str">
        <f t="shared" si="105"/>
        <v>ASALARIADO</v>
      </c>
      <c r="P950">
        <f t="shared" si="106"/>
        <v>31</v>
      </c>
      <c r="Q950"/>
    </row>
    <row r="951" spans="1:17" x14ac:dyDescent="0.25">
      <c r="A951">
        <v>950</v>
      </c>
      <c r="B951" t="s">
        <v>15</v>
      </c>
      <c r="C951" s="23">
        <v>359550</v>
      </c>
      <c r="D951" t="s">
        <v>10</v>
      </c>
      <c r="E951" t="s">
        <v>16</v>
      </c>
      <c r="F951" t="s">
        <v>12</v>
      </c>
      <c r="G951" t="s">
        <v>13</v>
      </c>
      <c r="H951" t="s">
        <v>13</v>
      </c>
      <c r="I951">
        <v>54</v>
      </c>
      <c r="J951">
        <f t="shared" si="100"/>
        <v>-0.3674271317848764</v>
      </c>
      <c r="K951" t="b">
        <f t="shared" si="101"/>
        <v>0</v>
      </c>
      <c r="L951">
        <f t="shared" si="102"/>
        <v>0.85351377771094117</v>
      </c>
      <c r="M951" t="b">
        <f t="shared" si="103"/>
        <v>0</v>
      </c>
      <c r="N951" s="24">
        <f t="shared" si="104"/>
        <v>359550</v>
      </c>
      <c r="O951" t="str">
        <f t="shared" si="105"/>
        <v>ASALARIADO</v>
      </c>
      <c r="P951">
        <f t="shared" si="106"/>
        <v>54</v>
      </c>
      <c r="Q951"/>
    </row>
    <row r="952" spans="1:17" x14ac:dyDescent="0.25">
      <c r="A952">
        <v>951</v>
      </c>
      <c r="B952" t="s">
        <v>15</v>
      </c>
      <c r="C952" s="23">
        <v>444886.15</v>
      </c>
      <c r="D952" t="s">
        <v>10</v>
      </c>
      <c r="E952" t="s">
        <v>16</v>
      </c>
      <c r="F952" t="s">
        <v>12</v>
      </c>
      <c r="G952" t="s">
        <v>13</v>
      </c>
      <c r="H952" t="s">
        <v>13</v>
      </c>
      <c r="I952">
        <v>43</v>
      </c>
      <c r="J952">
        <f t="shared" si="100"/>
        <v>-0.26220407931276213</v>
      </c>
      <c r="K952" t="b">
        <f t="shared" si="101"/>
        <v>0</v>
      </c>
      <c r="L952">
        <f t="shared" si="102"/>
        <v>7.7185146862428639E-2</v>
      </c>
      <c r="M952" t="b">
        <f t="shared" si="103"/>
        <v>0</v>
      </c>
      <c r="N952" s="24">
        <f t="shared" si="104"/>
        <v>444886.15</v>
      </c>
      <c r="O952" t="str">
        <f t="shared" si="105"/>
        <v>ASALARIADO</v>
      </c>
      <c r="P952">
        <f t="shared" si="106"/>
        <v>43</v>
      </c>
      <c r="Q952"/>
    </row>
    <row r="953" spans="1:17" x14ac:dyDescent="0.25">
      <c r="A953">
        <v>952</v>
      </c>
      <c r="B953" t="s">
        <v>9</v>
      </c>
      <c r="C953" s="23">
        <v>1027375.02</v>
      </c>
      <c r="D953" t="s">
        <v>14</v>
      </c>
      <c r="E953" t="s">
        <v>11</v>
      </c>
      <c r="F953" t="s">
        <v>12</v>
      </c>
      <c r="G953" t="s">
        <v>13</v>
      </c>
      <c r="H953" t="s">
        <v>13</v>
      </c>
      <c r="I953">
        <v>65</v>
      </c>
      <c r="J953">
        <f t="shared" si="100"/>
        <v>0.45602913055705907</v>
      </c>
      <c r="K953" t="b">
        <f t="shared" si="101"/>
        <v>0</v>
      </c>
      <c r="L953">
        <f t="shared" si="102"/>
        <v>1.6298424085594538</v>
      </c>
      <c r="M953" t="b">
        <f t="shared" si="103"/>
        <v>0</v>
      </c>
      <c r="N953" s="24">
        <f t="shared" si="104"/>
        <v>1027375.02</v>
      </c>
      <c r="O953" t="str">
        <f t="shared" si="105"/>
        <v>PENSIONADOS EN SU PROPIO SISTEMA</v>
      </c>
      <c r="P953">
        <f t="shared" si="106"/>
        <v>65</v>
      </c>
      <c r="Q953"/>
    </row>
    <row r="954" spans="1:17" x14ac:dyDescent="0.25">
      <c r="A954">
        <v>953</v>
      </c>
      <c r="B954" t="s">
        <v>9</v>
      </c>
      <c r="C954" s="23">
        <v>297046</v>
      </c>
      <c r="D954" t="s">
        <v>17</v>
      </c>
      <c r="E954" t="s">
        <v>16</v>
      </c>
      <c r="F954" t="s">
        <v>12</v>
      </c>
      <c r="G954" t="s">
        <v>13</v>
      </c>
      <c r="H954" t="s">
        <v>13</v>
      </c>
      <c r="I954">
        <v>24</v>
      </c>
      <c r="J954">
        <f t="shared" si="100"/>
        <v>-0.44449718558642509</v>
      </c>
      <c r="K954" t="b">
        <f t="shared" si="101"/>
        <v>0</v>
      </c>
      <c r="L954">
        <f t="shared" si="102"/>
        <v>-1.263746124603184</v>
      </c>
      <c r="M954" t="b">
        <f t="shared" si="103"/>
        <v>0</v>
      </c>
      <c r="N954" s="24">
        <f t="shared" si="104"/>
        <v>297046</v>
      </c>
      <c r="O954" t="str">
        <f t="shared" si="105"/>
        <v>ASEGURADO VOLUNTARIO</v>
      </c>
      <c r="P954">
        <f t="shared" si="106"/>
        <v>24</v>
      </c>
      <c r="Q954"/>
    </row>
    <row r="955" spans="1:17" x14ac:dyDescent="0.25">
      <c r="A955">
        <v>954</v>
      </c>
      <c r="B955" t="s">
        <v>9</v>
      </c>
      <c r="C955" s="23">
        <v>266831.25</v>
      </c>
      <c r="D955" t="s">
        <v>10</v>
      </c>
      <c r="E955" t="s">
        <v>16</v>
      </c>
      <c r="F955" t="s">
        <v>12</v>
      </c>
      <c r="G955" t="s">
        <v>13</v>
      </c>
      <c r="H955" t="s">
        <v>13</v>
      </c>
      <c r="I955">
        <v>21</v>
      </c>
      <c r="J955">
        <f t="shared" si="100"/>
        <v>-0.48175323972856549</v>
      </c>
      <c r="K955" t="b">
        <f t="shared" si="101"/>
        <v>0</v>
      </c>
      <c r="L955">
        <f t="shared" si="102"/>
        <v>-1.4754721148345964</v>
      </c>
      <c r="M955" t="b">
        <f t="shared" si="103"/>
        <v>0</v>
      </c>
      <c r="N955" s="24">
        <f t="shared" si="104"/>
        <v>266831.25</v>
      </c>
      <c r="O955" t="str">
        <f t="shared" si="105"/>
        <v>ASALARIADO</v>
      </c>
      <c r="P955">
        <f t="shared" si="106"/>
        <v>21</v>
      </c>
      <c r="Q955"/>
    </row>
    <row r="956" spans="1:17" x14ac:dyDescent="0.25">
      <c r="A956">
        <v>955</v>
      </c>
      <c r="B956" t="s">
        <v>9</v>
      </c>
      <c r="C956" s="23">
        <v>943684.2</v>
      </c>
      <c r="D956" t="s">
        <v>10</v>
      </c>
      <c r="E956" t="s">
        <v>11</v>
      </c>
      <c r="F956" t="s">
        <v>12</v>
      </c>
      <c r="G956" t="s">
        <v>13</v>
      </c>
      <c r="H956" t="s">
        <v>13</v>
      </c>
      <c r="I956">
        <v>39</v>
      </c>
      <c r="J956">
        <f t="shared" si="100"/>
        <v>0.35283483899018764</v>
      </c>
      <c r="K956" t="b">
        <f t="shared" si="101"/>
        <v>0</v>
      </c>
      <c r="L956">
        <f t="shared" si="102"/>
        <v>-0.20511617344612137</v>
      </c>
      <c r="M956" t="b">
        <f t="shared" si="103"/>
        <v>0</v>
      </c>
      <c r="N956" s="24">
        <f t="shared" si="104"/>
        <v>943684.2</v>
      </c>
      <c r="O956" t="str">
        <f t="shared" si="105"/>
        <v>ASALARIADO</v>
      </c>
      <c r="P956">
        <f t="shared" si="106"/>
        <v>39</v>
      </c>
      <c r="Q956"/>
    </row>
    <row r="957" spans="1:17" x14ac:dyDescent="0.25">
      <c r="A957">
        <v>956</v>
      </c>
      <c r="B957" t="s">
        <v>9</v>
      </c>
      <c r="C957" s="23">
        <v>814208</v>
      </c>
      <c r="D957" t="s">
        <v>18</v>
      </c>
      <c r="E957" t="s">
        <v>16</v>
      </c>
      <c r="F957" t="s">
        <v>12</v>
      </c>
      <c r="G957" t="s">
        <v>13</v>
      </c>
      <c r="H957" t="s">
        <v>13</v>
      </c>
      <c r="I957">
        <v>49</v>
      </c>
      <c r="J957">
        <f t="shared" si="100"/>
        <v>0.19318525336334655</v>
      </c>
      <c r="K957" t="b">
        <f t="shared" si="101"/>
        <v>0</v>
      </c>
      <c r="L957">
        <f t="shared" si="102"/>
        <v>0.50063712732525367</v>
      </c>
      <c r="M957" t="b">
        <f t="shared" si="103"/>
        <v>0</v>
      </c>
      <c r="N957" s="24">
        <f t="shared" si="104"/>
        <v>814208</v>
      </c>
      <c r="O957" t="str">
        <f t="shared" si="105"/>
        <v>TRABAJADOR INDEPENDIENTE</v>
      </c>
      <c r="P957">
        <f t="shared" si="106"/>
        <v>49</v>
      </c>
      <c r="Q957"/>
    </row>
    <row r="958" spans="1:17" x14ac:dyDescent="0.25">
      <c r="A958">
        <v>957</v>
      </c>
      <c r="B958" t="s">
        <v>9</v>
      </c>
      <c r="C958" s="23">
        <v>298155</v>
      </c>
      <c r="D958" t="s">
        <v>18</v>
      </c>
      <c r="E958" t="s">
        <v>16</v>
      </c>
      <c r="F958" t="s">
        <v>12</v>
      </c>
      <c r="G958" t="s">
        <v>13</v>
      </c>
      <c r="H958" t="s">
        <v>13</v>
      </c>
      <c r="I958">
        <v>63</v>
      </c>
      <c r="J958">
        <f t="shared" si="100"/>
        <v>-0.44312974206815559</v>
      </c>
      <c r="K958" t="b">
        <f t="shared" si="101"/>
        <v>0</v>
      </c>
      <c r="L958">
        <f t="shared" si="102"/>
        <v>1.4886917484051787</v>
      </c>
      <c r="M958" t="b">
        <f t="shared" si="103"/>
        <v>0</v>
      </c>
      <c r="N958" s="24">
        <f t="shared" si="104"/>
        <v>298155</v>
      </c>
      <c r="O958" t="str">
        <f t="shared" si="105"/>
        <v>TRABAJADOR INDEPENDIENTE</v>
      </c>
      <c r="P958">
        <f t="shared" si="106"/>
        <v>63</v>
      </c>
      <c r="Q958"/>
    </row>
    <row r="959" spans="1:17" x14ac:dyDescent="0.25">
      <c r="A959">
        <v>958</v>
      </c>
      <c r="B959" t="s">
        <v>15</v>
      </c>
      <c r="C959" s="23">
        <v>1102583.95</v>
      </c>
      <c r="D959" t="s">
        <v>10</v>
      </c>
      <c r="E959" t="s">
        <v>16</v>
      </c>
      <c r="F959" t="s">
        <v>12</v>
      </c>
      <c r="G959" t="s">
        <v>13</v>
      </c>
      <c r="H959" t="s">
        <v>13</v>
      </c>
      <c r="I959">
        <v>36</v>
      </c>
      <c r="J959">
        <f t="shared" si="100"/>
        <v>0.548764895971383</v>
      </c>
      <c r="K959" t="b">
        <f t="shared" si="101"/>
        <v>0</v>
      </c>
      <c r="L959">
        <f t="shared" si="102"/>
        <v>-0.41684216367753391</v>
      </c>
      <c r="M959" t="b">
        <f t="shared" si="103"/>
        <v>0</v>
      </c>
      <c r="N959" s="24">
        <f t="shared" si="104"/>
        <v>1102583.95</v>
      </c>
      <c r="O959" t="str">
        <f t="shared" si="105"/>
        <v>ASALARIADO</v>
      </c>
      <c r="P959">
        <f t="shared" si="106"/>
        <v>36</v>
      </c>
      <c r="Q959"/>
    </row>
    <row r="960" spans="1:17" x14ac:dyDescent="0.25">
      <c r="A960">
        <v>959</v>
      </c>
      <c r="B960" t="s">
        <v>9</v>
      </c>
      <c r="C960" s="23">
        <v>326749</v>
      </c>
      <c r="D960" t="s">
        <v>17</v>
      </c>
      <c r="E960" t="s">
        <v>16</v>
      </c>
      <c r="F960" t="s">
        <v>12</v>
      </c>
      <c r="G960" t="s">
        <v>13</v>
      </c>
      <c r="H960" t="s">
        <v>13</v>
      </c>
      <c r="I960">
        <v>47</v>
      </c>
      <c r="J960">
        <f t="shared" si="100"/>
        <v>-0.40787214066022193</v>
      </c>
      <c r="K960" t="b">
        <f t="shared" si="101"/>
        <v>0</v>
      </c>
      <c r="L960">
        <f t="shared" si="102"/>
        <v>0.35948646717097865</v>
      </c>
      <c r="M960" t="b">
        <f t="shared" si="103"/>
        <v>0</v>
      </c>
      <c r="N960" s="24">
        <f t="shared" si="104"/>
        <v>326749</v>
      </c>
      <c r="O960" t="str">
        <f t="shared" si="105"/>
        <v>ASEGURADO VOLUNTARIO</v>
      </c>
      <c r="P960">
        <f t="shared" si="106"/>
        <v>47</v>
      </c>
      <c r="Q960"/>
    </row>
    <row r="961" spans="1:17" x14ac:dyDescent="0.25">
      <c r="A961">
        <v>960</v>
      </c>
      <c r="B961" t="s">
        <v>9</v>
      </c>
      <c r="C961" s="23">
        <v>419576</v>
      </c>
      <c r="D961" t="s">
        <v>18</v>
      </c>
      <c r="E961" t="s">
        <v>16</v>
      </c>
      <c r="F961" t="s">
        <v>12</v>
      </c>
      <c r="G961" t="s">
        <v>13</v>
      </c>
      <c r="H961" t="s">
        <v>13</v>
      </c>
      <c r="I961">
        <v>59</v>
      </c>
      <c r="J961">
        <f t="shared" si="100"/>
        <v>-0.29341255592586318</v>
      </c>
      <c r="K961" t="b">
        <f t="shared" si="101"/>
        <v>0</v>
      </c>
      <c r="L961">
        <f t="shared" si="102"/>
        <v>1.2063904280966287</v>
      </c>
      <c r="M961" t="b">
        <f t="shared" si="103"/>
        <v>0</v>
      </c>
      <c r="N961" s="24">
        <f t="shared" si="104"/>
        <v>419576</v>
      </c>
      <c r="O961" t="str">
        <f t="shared" si="105"/>
        <v>TRABAJADOR INDEPENDIENTE</v>
      </c>
      <c r="P961">
        <f t="shared" si="106"/>
        <v>59</v>
      </c>
      <c r="Q961"/>
    </row>
    <row r="962" spans="1:17" x14ac:dyDescent="0.25">
      <c r="A962">
        <v>961</v>
      </c>
      <c r="B962" t="s">
        <v>15</v>
      </c>
      <c r="C962" s="23">
        <v>1828056.75</v>
      </c>
      <c r="D962" t="s">
        <v>10</v>
      </c>
      <c r="E962" t="s">
        <v>16</v>
      </c>
      <c r="F962" t="s">
        <v>12</v>
      </c>
      <c r="G962" t="s">
        <v>13</v>
      </c>
      <c r="H962" t="s">
        <v>13</v>
      </c>
      <c r="I962">
        <v>40</v>
      </c>
      <c r="J962">
        <f t="shared" ref="J962:J1025" si="107">(C962-$S$4)/STDEV($C$2:$C$5001)</f>
        <v>1.4433032891551822</v>
      </c>
      <c r="K962" t="b">
        <f t="shared" ref="K962:K1025" si="108">ABS(J962)&gt;1.96</f>
        <v>0</v>
      </c>
      <c r="L962">
        <f t="shared" ref="L962:L1025" si="109">(I962-$S$5)/_xlfn.STDEV.S($I$2:$I$5001)</f>
        <v>-0.13454084336898386</v>
      </c>
      <c r="M962" t="b">
        <f t="shared" ref="M962:M1025" si="110">ABS(L962)&gt;1.96</f>
        <v>0</v>
      </c>
      <c r="N962" s="24">
        <f t="shared" ref="N962:N1025" si="111">IF(ISBLANK(C962), $S$4, C962)</f>
        <v>1828056.75</v>
      </c>
      <c r="O962" t="str">
        <f t="shared" ref="O962:O1025" si="112">IF(D962="", "ASALARIADO", D962)</f>
        <v>ASALARIADO</v>
      </c>
      <c r="P962">
        <f t="shared" ref="P962:P1025" si="113">IF(ISBLANK(I962), $S$5, I962)</f>
        <v>40</v>
      </c>
      <c r="Q962"/>
    </row>
    <row r="963" spans="1:17" x14ac:dyDescent="0.25">
      <c r="A963">
        <v>962</v>
      </c>
      <c r="B963" t="s">
        <v>9</v>
      </c>
      <c r="C963" s="23">
        <v>1335784.1399999999</v>
      </c>
      <c r="D963" t="s">
        <v>10</v>
      </c>
      <c r="E963" t="s">
        <v>16</v>
      </c>
      <c r="F963" t="s">
        <v>12</v>
      </c>
      <c r="G963" t="s">
        <v>13</v>
      </c>
      <c r="H963" t="s">
        <v>13</v>
      </c>
      <c r="I963">
        <v>36</v>
      </c>
      <c r="J963">
        <f t="shared" si="107"/>
        <v>0.83631051208925344</v>
      </c>
      <c r="K963" t="b">
        <f t="shared" si="108"/>
        <v>0</v>
      </c>
      <c r="L963">
        <f t="shared" si="109"/>
        <v>-0.41684216367753391</v>
      </c>
      <c r="M963" t="b">
        <f t="shared" si="110"/>
        <v>0</v>
      </c>
      <c r="N963" s="24">
        <f t="shared" si="111"/>
        <v>1335784.1399999999</v>
      </c>
      <c r="O963" t="str">
        <f t="shared" si="112"/>
        <v>ASALARIADO</v>
      </c>
      <c r="P963">
        <f t="shared" si="113"/>
        <v>36</v>
      </c>
      <c r="Q963"/>
    </row>
    <row r="964" spans="1:17" x14ac:dyDescent="0.25">
      <c r="A964">
        <v>963</v>
      </c>
      <c r="B964" t="s">
        <v>9</v>
      </c>
      <c r="C964" s="23">
        <v>302470</v>
      </c>
      <c r="D964" t="s">
        <v>17</v>
      </c>
      <c r="E964" t="s">
        <v>16</v>
      </c>
      <c r="F964" t="s">
        <v>12</v>
      </c>
      <c r="G964" t="s">
        <v>13</v>
      </c>
      <c r="H964" t="s">
        <v>13</v>
      </c>
      <c r="I964">
        <v>43</v>
      </c>
      <c r="J964">
        <f t="shared" si="107"/>
        <v>-0.43780916607056047</v>
      </c>
      <c r="K964" t="b">
        <f t="shared" si="108"/>
        <v>0</v>
      </c>
      <c r="L964">
        <f t="shared" si="109"/>
        <v>7.7185146862428639E-2</v>
      </c>
      <c r="M964" t="b">
        <f t="shared" si="110"/>
        <v>0</v>
      </c>
      <c r="N964" s="24">
        <f t="shared" si="111"/>
        <v>302470</v>
      </c>
      <c r="O964" t="str">
        <f t="shared" si="112"/>
        <v>ASEGURADO VOLUNTARIO</v>
      </c>
      <c r="P964">
        <f t="shared" si="113"/>
        <v>43</v>
      </c>
      <c r="Q964"/>
    </row>
    <row r="965" spans="1:17" x14ac:dyDescent="0.25">
      <c r="A965">
        <v>964</v>
      </c>
      <c r="B965" t="s">
        <v>15</v>
      </c>
      <c r="C965" s="23">
        <v>538365</v>
      </c>
      <c r="D965" t="s">
        <v>14</v>
      </c>
      <c r="E965" t="s">
        <v>11</v>
      </c>
      <c r="F965" t="s">
        <v>12</v>
      </c>
      <c r="G965" t="s">
        <v>13</v>
      </c>
      <c r="H965" t="s">
        <v>13</v>
      </c>
      <c r="I965">
        <v>71</v>
      </c>
      <c r="J965">
        <f t="shared" si="107"/>
        <v>-0.14694073618581185</v>
      </c>
      <c r="K965" t="b">
        <f t="shared" si="108"/>
        <v>0</v>
      </c>
      <c r="L965">
        <f t="shared" si="109"/>
        <v>2.0532943890222786</v>
      </c>
      <c r="M965" t="b">
        <f t="shared" si="110"/>
        <v>1</v>
      </c>
      <c r="N965" s="24">
        <f t="shared" si="111"/>
        <v>538365</v>
      </c>
      <c r="O965" t="str">
        <f t="shared" si="112"/>
        <v>PENSIONADOS EN SU PROPIO SISTEMA</v>
      </c>
      <c r="P965">
        <f t="shared" si="113"/>
        <v>71</v>
      </c>
      <c r="Q965"/>
    </row>
    <row r="966" spans="1:17" x14ac:dyDescent="0.25">
      <c r="A966">
        <v>965</v>
      </c>
      <c r="B966" t="s">
        <v>15</v>
      </c>
      <c r="C966" s="23">
        <v>383420.24</v>
      </c>
      <c r="D966" t="s">
        <v>10</v>
      </c>
      <c r="E966" t="s">
        <v>16</v>
      </c>
      <c r="F966" t="s">
        <v>12</v>
      </c>
      <c r="G966" t="s">
        <v>13</v>
      </c>
      <c r="H966" t="s">
        <v>13</v>
      </c>
      <c r="I966">
        <v>23</v>
      </c>
      <c r="J966">
        <f t="shared" si="107"/>
        <v>-0.33799412460044215</v>
      </c>
      <c r="K966" t="b">
        <f t="shared" si="108"/>
        <v>0</v>
      </c>
      <c r="L966">
        <f t="shared" si="109"/>
        <v>-1.3343214546803215</v>
      </c>
      <c r="M966" t="b">
        <f t="shared" si="110"/>
        <v>0</v>
      </c>
      <c r="N966" s="24">
        <f t="shared" si="111"/>
        <v>383420.24</v>
      </c>
      <c r="O966" t="str">
        <f t="shared" si="112"/>
        <v>ASALARIADO</v>
      </c>
      <c r="P966">
        <f t="shared" si="113"/>
        <v>23</v>
      </c>
      <c r="Q966"/>
    </row>
    <row r="967" spans="1:17" x14ac:dyDescent="0.25">
      <c r="A967">
        <v>966</v>
      </c>
      <c r="B967" t="s">
        <v>15</v>
      </c>
      <c r="C967" s="23">
        <v>2385230</v>
      </c>
      <c r="D967" t="s">
        <v>10</v>
      </c>
      <c r="E967" t="s">
        <v>16</v>
      </c>
      <c r="F967" t="s">
        <v>12</v>
      </c>
      <c r="G967" t="s">
        <v>13</v>
      </c>
      <c r="H967" t="s">
        <v>13</v>
      </c>
      <c r="I967">
        <v>61</v>
      </c>
      <c r="J967">
        <f t="shared" si="107"/>
        <v>2.1303212776724569</v>
      </c>
      <c r="K967" t="b">
        <f t="shared" si="108"/>
        <v>1</v>
      </c>
      <c r="L967">
        <f t="shared" si="109"/>
        <v>1.3475410882509038</v>
      </c>
      <c r="M967" t="b">
        <f t="shared" si="110"/>
        <v>0</v>
      </c>
      <c r="N967" s="24">
        <f t="shared" si="111"/>
        <v>2385230</v>
      </c>
      <c r="O967" t="str">
        <f t="shared" si="112"/>
        <v>ASALARIADO</v>
      </c>
      <c r="P967">
        <f t="shared" si="113"/>
        <v>61</v>
      </c>
      <c r="Q967"/>
    </row>
    <row r="968" spans="1:17" x14ac:dyDescent="0.25">
      <c r="A968">
        <v>967</v>
      </c>
      <c r="B968" t="s">
        <v>15</v>
      </c>
      <c r="C968" s="23">
        <v>300018</v>
      </c>
      <c r="D968" t="s">
        <v>17</v>
      </c>
      <c r="E968" t="s">
        <v>16</v>
      </c>
      <c r="F968" t="s">
        <v>12</v>
      </c>
      <c r="G968" t="s">
        <v>13</v>
      </c>
      <c r="H968" t="s">
        <v>13</v>
      </c>
      <c r="I968">
        <v>47</v>
      </c>
      <c r="J968">
        <f t="shared" si="107"/>
        <v>-0.44083258492249633</v>
      </c>
      <c r="K968" t="b">
        <f t="shared" si="108"/>
        <v>0</v>
      </c>
      <c r="L968">
        <f t="shared" si="109"/>
        <v>0.35948646717097865</v>
      </c>
      <c r="M968" t="b">
        <f t="shared" si="110"/>
        <v>0</v>
      </c>
      <c r="N968" s="24">
        <f t="shared" si="111"/>
        <v>300018</v>
      </c>
      <c r="O968" t="str">
        <f t="shared" si="112"/>
        <v>ASEGURADO VOLUNTARIO</v>
      </c>
      <c r="P968">
        <f t="shared" si="113"/>
        <v>47</v>
      </c>
      <c r="Q968"/>
    </row>
    <row r="969" spans="1:17" x14ac:dyDescent="0.25">
      <c r="A969">
        <v>968</v>
      </c>
      <c r="B969" t="s">
        <v>15</v>
      </c>
      <c r="C969" s="23">
        <v>309100.09999999998</v>
      </c>
      <c r="D969" t="s">
        <v>10</v>
      </c>
      <c r="E969" t="s">
        <v>16</v>
      </c>
      <c r="F969" t="s">
        <v>12</v>
      </c>
      <c r="G969" t="s">
        <v>13</v>
      </c>
      <c r="H969" t="s">
        <v>13</v>
      </c>
      <c r="I969">
        <v>20</v>
      </c>
      <c r="J969">
        <f t="shared" si="107"/>
        <v>-0.42963397466345621</v>
      </c>
      <c r="K969" t="b">
        <f t="shared" si="108"/>
        <v>0</v>
      </c>
      <c r="L969">
        <f t="shared" si="109"/>
        <v>-1.5460474449117341</v>
      </c>
      <c r="M969" t="b">
        <f t="shared" si="110"/>
        <v>0</v>
      </c>
      <c r="N969" s="24">
        <f t="shared" si="111"/>
        <v>309100.09999999998</v>
      </c>
      <c r="O969" t="str">
        <f t="shared" si="112"/>
        <v>ASALARIADO</v>
      </c>
      <c r="P969">
        <f t="shared" si="113"/>
        <v>20</v>
      </c>
      <c r="Q969"/>
    </row>
    <row r="970" spans="1:17" x14ac:dyDescent="0.25">
      <c r="A970">
        <v>969</v>
      </c>
      <c r="B970" t="s">
        <v>9</v>
      </c>
      <c r="C970" s="23">
        <v>300000</v>
      </c>
      <c r="D970" t="s">
        <v>10</v>
      </c>
      <c r="E970" t="s">
        <v>16</v>
      </c>
      <c r="F970" t="s">
        <v>12</v>
      </c>
      <c r="G970" t="s">
        <v>13</v>
      </c>
      <c r="H970" t="s">
        <v>13</v>
      </c>
      <c r="I970">
        <v>60</v>
      </c>
      <c r="J970">
        <f t="shared" si="107"/>
        <v>-0.44085477967752684</v>
      </c>
      <c r="K970" t="b">
        <f t="shared" si="108"/>
        <v>0</v>
      </c>
      <c r="L970">
        <f t="shared" si="109"/>
        <v>1.2769657581737661</v>
      </c>
      <c r="M970" t="b">
        <f t="shared" si="110"/>
        <v>0</v>
      </c>
      <c r="N970" s="24">
        <f t="shared" si="111"/>
        <v>300000</v>
      </c>
      <c r="O970" t="str">
        <f t="shared" si="112"/>
        <v>ASALARIADO</v>
      </c>
      <c r="P970">
        <f t="shared" si="113"/>
        <v>60</v>
      </c>
      <c r="Q970"/>
    </row>
    <row r="971" spans="1:17" x14ac:dyDescent="0.25">
      <c r="A971">
        <v>970</v>
      </c>
      <c r="B971" t="s">
        <v>9</v>
      </c>
      <c r="C971" s="23">
        <v>420000</v>
      </c>
      <c r="D971" t="s">
        <v>10</v>
      </c>
      <c r="E971" t="s">
        <v>16</v>
      </c>
      <c r="F971" t="s">
        <v>12</v>
      </c>
      <c r="G971" t="s">
        <v>13</v>
      </c>
      <c r="H971" t="s">
        <v>13</v>
      </c>
      <c r="I971">
        <v>25</v>
      </c>
      <c r="J971">
        <f t="shared" si="107"/>
        <v>-0.29288974614069974</v>
      </c>
      <c r="K971" t="b">
        <f t="shared" si="108"/>
        <v>0</v>
      </c>
      <c r="L971">
        <f t="shared" si="109"/>
        <v>-1.1931707945260464</v>
      </c>
      <c r="M971" t="b">
        <f t="shared" si="110"/>
        <v>0</v>
      </c>
      <c r="N971" s="24">
        <f t="shared" si="111"/>
        <v>420000</v>
      </c>
      <c r="O971" t="str">
        <f t="shared" si="112"/>
        <v>ASALARIADO</v>
      </c>
      <c r="P971">
        <f t="shared" si="113"/>
        <v>25</v>
      </c>
      <c r="Q971"/>
    </row>
    <row r="972" spans="1:17" x14ac:dyDescent="0.25">
      <c r="A972">
        <v>971</v>
      </c>
      <c r="B972" t="s">
        <v>9</v>
      </c>
      <c r="C972" s="23">
        <v>1326988.8</v>
      </c>
      <c r="D972" t="s">
        <v>10</v>
      </c>
      <c r="E972" t="s">
        <v>11</v>
      </c>
      <c r="F972" t="s">
        <v>12</v>
      </c>
      <c r="G972" t="s">
        <v>13</v>
      </c>
      <c r="H972" t="s">
        <v>13</v>
      </c>
      <c r="I972">
        <v>38</v>
      </c>
      <c r="J972">
        <f t="shared" si="107"/>
        <v>0.82546548893868865</v>
      </c>
      <c r="K972" t="b">
        <f t="shared" si="108"/>
        <v>0</v>
      </c>
      <c r="L972">
        <f t="shared" si="109"/>
        <v>-0.27569150352325889</v>
      </c>
      <c r="M972" t="b">
        <f t="shared" si="110"/>
        <v>0</v>
      </c>
      <c r="N972" s="24">
        <f t="shared" si="111"/>
        <v>1326988.8</v>
      </c>
      <c r="O972" t="str">
        <f t="shared" si="112"/>
        <v>ASALARIADO</v>
      </c>
      <c r="P972">
        <f t="shared" si="113"/>
        <v>38</v>
      </c>
      <c r="Q972"/>
    </row>
    <row r="973" spans="1:17" x14ac:dyDescent="0.25">
      <c r="A973">
        <v>972</v>
      </c>
      <c r="B973" t="s">
        <v>9</v>
      </c>
      <c r="C973" s="23">
        <v>405798</v>
      </c>
      <c r="D973" t="s">
        <v>18</v>
      </c>
      <c r="E973" t="s">
        <v>16</v>
      </c>
      <c r="F973" t="s">
        <v>12</v>
      </c>
      <c r="G973" t="s">
        <v>13</v>
      </c>
      <c r="H973" t="s">
        <v>12</v>
      </c>
      <c r="I973">
        <v>60</v>
      </c>
      <c r="J973">
        <f t="shared" si="107"/>
        <v>-0.31040140785978321</v>
      </c>
      <c r="K973" t="b">
        <f t="shared" si="108"/>
        <v>0</v>
      </c>
      <c r="L973">
        <f t="shared" si="109"/>
        <v>1.2769657581737661</v>
      </c>
      <c r="M973" t="b">
        <f t="shared" si="110"/>
        <v>0</v>
      </c>
      <c r="N973" s="24">
        <f t="shared" si="111"/>
        <v>405798</v>
      </c>
      <c r="O973" t="str">
        <f t="shared" si="112"/>
        <v>TRABAJADOR INDEPENDIENTE</v>
      </c>
      <c r="P973">
        <f t="shared" si="113"/>
        <v>60</v>
      </c>
      <c r="Q973"/>
    </row>
    <row r="974" spans="1:17" x14ac:dyDescent="0.25">
      <c r="A974">
        <v>973</v>
      </c>
      <c r="B974" t="s">
        <v>15</v>
      </c>
      <c r="C974" s="23">
        <v>299647</v>
      </c>
      <c r="D974" t="s">
        <v>17</v>
      </c>
      <c r="E974" t="s">
        <v>16</v>
      </c>
      <c r="F974" t="s">
        <v>12</v>
      </c>
      <c r="G974" t="s">
        <v>13</v>
      </c>
      <c r="H974" t="s">
        <v>13</v>
      </c>
      <c r="I974">
        <v>40</v>
      </c>
      <c r="J974">
        <f t="shared" si="107"/>
        <v>-0.44129004348451434</v>
      </c>
      <c r="K974" t="b">
        <f t="shared" si="108"/>
        <v>0</v>
      </c>
      <c r="L974">
        <f t="shared" si="109"/>
        <v>-0.13454084336898386</v>
      </c>
      <c r="M974" t="b">
        <f t="shared" si="110"/>
        <v>0</v>
      </c>
      <c r="N974" s="24">
        <f t="shared" si="111"/>
        <v>299647</v>
      </c>
      <c r="O974" t="str">
        <f t="shared" si="112"/>
        <v>ASEGURADO VOLUNTARIO</v>
      </c>
      <c r="P974">
        <f t="shared" si="113"/>
        <v>40</v>
      </c>
      <c r="Q974"/>
    </row>
    <row r="975" spans="1:17" x14ac:dyDescent="0.25">
      <c r="A975">
        <v>974</v>
      </c>
      <c r="B975" t="s">
        <v>15</v>
      </c>
      <c r="C975" s="23">
        <v>837414</v>
      </c>
      <c r="D975" t="s">
        <v>18</v>
      </c>
      <c r="E975" t="s">
        <v>16</v>
      </c>
      <c r="F975" t="s">
        <v>12</v>
      </c>
      <c r="G975" t="s">
        <v>13</v>
      </c>
      <c r="H975" t="s">
        <v>13</v>
      </c>
      <c r="I975">
        <v>65</v>
      </c>
      <c r="J975">
        <f t="shared" si="107"/>
        <v>0.22179922476547664</v>
      </c>
      <c r="K975" t="b">
        <f t="shared" si="108"/>
        <v>0</v>
      </c>
      <c r="L975">
        <f t="shared" si="109"/>
        <v>1.6298424085594538</v>
      </c>
      <c r="M975" t="b">
        <f t="shared" si="110"/>
        <v>0</v>
      </c>
      <c r="N975" s="24">
        <f t="shared" si="111"/>
        <v>837414</v>
      </c>
      <c r="O975" t="str">
        <f t="shared" si="112"/>
        <v>TRABAJADOR INDEPENDIENTE</v>
      </c>
      <c r="P975">
        <f t="shared" si="113"/>
        <v>65</v>
      </c>
      <c r="Q975"/>
    </row>
    <row r="976" spans="1:17" x14ac:dyDescent="0.25">
      <c r="A976">
        <v>975</v>
      </c>
      <c r="B976" t="s">
        <v>9</v>
      </c>
      <c r="C976" s="23">
        <v>329119.93</v>
      </c>
      <c r="D976" t="s">
        <v>10</v>
      </c>
      <c r="E976" t="s">
        <v>16</v>
      </c>
      <c r="F976" t="s">
        <v>12</v>
      </c>
      <c r="G976" t="s">
        <v>13</v>
      </c>
      <c r="H976" t="s">
        <v>13</v>
      </c>
      <c r="I976">
        <v>28</v>
      </c>
      <c r="J976">
        <f t="shared" si="107"/>
        <v>-0.40494868451885968</v>
      </c>
      <c r="K976" t="b">
        <f t="shared" si="108"/>
        <v>0</v>
      </c>
      <c r="L976">
        <f t="shared" si="109"/>
        <v>-0.98144480429463388</v>
      </c>
      <c r="M976" t="b">
        <f t="shared" si="110"/>
        <v>0</v>
      </c>
      <c r="N976" s="24">
        <f t="shared" si="111"/>
        <v>329119.93</v>
      </c>
      <c r="O976" t="str">
        <f t="shared" si="112"/>
        <v>ASALARIADO</v>
      </c>
      <c r="P976">
        <f t="shared" si="113"/>
        <v>28</v>
      </c>
      <c r="Q976"/>
    </row>
    <row r="977" spans="1:17" x14ac:dyDescent="0.25">
      <c r="A977">
        <v>976</v>
      </c>
      <c r="B977" t="s">
        <v>9</v>
      </c>
      <c r="C977" s="23">
        <v>966467.2</v>
      </c>
      <c r="D977" t="s">
        <v>10</v>
      </c>
      <c r="E977" t="s">
        <v>16</v>
      </c>
      <c r="F977" t="s">
        <v>12</v>
      </c>
      <c r="G977" t="s">
        <v>12</v>
      </c>
      <c r="H977" t="s">
        <v>13</v>
      </c>
      <c r="I977">
        <v>29</v>
      </c>
      <c r="J977">
        <f t="shared" si="107"/>
        <v>0.38092723364910042</v>
      </c>
      <c r="K977" t="b">
        <f t="shared" si="108"/>
        <v>0</v>
      </c>
      <c r="L977">
        <f t="shared" si="109"/>
        <v>-0.91086947421749642</v>
      </c>
      <c r="M977" t="b">
        <f t="shared" si="110"/>
        <v>0</v>
      </c>
      <c r="N977" s="24">
        <f t="shared" si="111"/>
        <v>966467.2</v>
      </c>
      <c r="O977" t="str">
        <f t="shared" si="112"/>
        <v>ASALARIADO</v>
      </c>
      <c r="P977">
        <f t="shared" si="113"/>
        <v>29</v>
      </c>
      <c r="Q977"/>
    </row>
    <row r="978" spans="1:17" x14ac:dyDescent="0.25">
      <c r="A978">
        <v>977</v>
      </c>
      <c r="B978" t="s">
        <v>15</v>
      </c>
      <c r="C978" s="23">
        <v>424747.4</v>
      </c>
      <c r="D978" t="s">
        <v>10</v>
      </c>
      <c r="E978" t="s">
        <v>16</v>
      </c>
      <c r="F978" t="s">
        <v>12</v>
      </c>
      <c r="G978" t="s">
        <v>13</v>
      </c>
      <c r="H978" t="s">
        <v>13</v>
      </c>
      <c r="I978">
        <v>49</v>
      </c>
      <c r="J978">
        <f t="shared" si="107"/>
        <v>-0.2870360028055936</v>
      </c>
      <c r="K978" t="b">
        <f t="shared" si="108"/>
        <v>0</v>
      </c>
      <c r="L978">
        <f t="shared" si="109"/>
        <v>0.50063712732525367</v>
      </c>
      <c r="M978" t="b">
        <f t="shared" si="110"/>
        <v>0</v>
      </c>
      <c r="N978" s="24">
        <f t="shared" si="111"/>
        <v>424747.4</v>
      </c>
      <c r="O978" t="str">
        <f t="shared" si="112"/>
        <v>ASALARIADO</v>
      </c>
      <c r="P978">
        <f t="shared" si="113"/>
        <v>49</v>
      </c>
      <c r="Q978"/>
    </row>
    <row r="979" spans="1:17" x14ac:dyDescent="0.25">
      <c r="A979">
        <v>978</v>
      </c>
      <c r="B979" t="s">
        <v>15</v>
      </c>
      <c r="C979" s="23">
        <v>951165</v>
      </c>
      <c r="D979" t="s">
        <v>14</v>
      </c>
      <c r="E979" t="s">
        <v>11</v>
      </c>
      <c r="F979" t="s">
        <v>12</v>
      </c>
      <c r="G979" t="s">
        <v>13</v>
      </c>
      <c r="H979" t="s">
        <v>13</v>
      </c>
      <c r="I979">
        <v>69</v>
      </c>
      <c r="J979">
        <f t="shared" si="107"/>
        <v>0.36205897918087349</v>
      </c>
      <c r="K979" t="b">
        <f t="shared" si="108"/>
        <v>0</v>
      </c>
      <c r="L979">
        <f t="shared" si="109"/>
        <v>1.9121437288680037</v>
      </c>
      <c r="M979" t="b">
        <f t="shared" si="110"/>
        <v>0</v>
      </c>
      <c r="N979" s="24">
        <f t="shared" si="111"/>
        <v>951165</v>
      </c>
      <c r="O979" t="str">
        <f t="shared" si="112"/>
        <v>PENSIONADOS EN SU PROPIO SISTEMA</v>
      </c>
      <c r="P979">
        <f t="shared" si="113"/>
        <v>69</v>
      </c>
      <c r="Q979"/>
    </row>
    <row r="980" spans="1:17" x14ac:dyDescent="0.25">
      <c r="A980">
        <v>979</v>
      </c>
      <c r="B980" t="s">
        <v>9</v>
      </c>
      <c r="C980" s="23">
        <v>480560.24</v>
      </c>
      <c r="D980" t="s">
        <v>10</v>
      </c>
      <c r="E980" t="s">
        <v>16</v>
      </c>
      <c r="F980" t="s">
        <v>12</v>
      </c>
      <c r="G980" t="s">
        <v>13</v>
      </c>
      <c r="H980" t="s">
        <v>13</v>
      </c>
      <c r="I980">
        <v>25</v>
      </c>
      <c r="J980">
        <f t="shared" si="107"/>
        <v>-0.21821642995238055</v>
      </c>
      <c r="K980" t="b">
        <f t="shared" si="108"/>
        <v>0</v>
      </c>
      <c r="L980">
        <f t="shared" si="109"/>
        <v>-1.1931707945260464</v>
      </c>
      <c r="M980" t="b">
        <f t="shared" si="110"/>
        <v>0</v>
      </c>
      <c r="N980" s="24">
        <f t="shared" si="111"/>
        <v>480560.24</v>
      </c>
      <c r="O980" t="str">
        <f t="shared" si="112"/>
        <v>ASALARIADO</v>
      </c>
      <c r="P980">
        <f t="shared" si="113"/>
        <v>25</v>
      </c>
      <c r="Q980"/>
    </row>
    <row r="981" spans="1:17" x14ac:dyDescent="0.25">
      <c r="A981">
        <v>980</v>
      </c>
      <c r="B981" t="s">
        <v>15</v>
      </c>
      <c r="C981" s="23">
        <v>1713724</v>
      </c>
      <c r="D981" t="s">
        <v>14</v>
      </c>
      <c r="E981" t="s">
        <v>11</v>
      </c>
      <c r="F981" t="s">
        <v>12</v>
      </c>
      <c r="G981" t="s">
        <v>13</v>
      </c>
      <c r="H981" t="s">
        <v>13</v>
      </c>
      <c r="I981">
        <v>63</v>
      </c>
      <c r="J981">
        <f t="shared" si="107"/>
        <v>1.3023262125876183</v>
      </c>
      <c r="K981" t="b">
        <f t="shared" si="108"/>
        <v>0</v>
      </c>
      <c r="L981">
        <f t="shared" si="109"/>
        <v>1.4886917484051787</v>
      </c>
      <c r="M981" t="b">
        <f t="shared" si="110"/>
        <v>0</v>
      </c>
      <c r="N981" s="24">
        <f t="shared" si="111"/>
        <v>1713724</v>
      </c>
      <c r="O981" t="str">
        <f t="shared" si="112"/>
        <v>PENSIONADOS EN SU PROPIO SISTEMA</v>
      </c>
      <c r="P981">
        <f t="shared" si="113"/>
        <v>63</v>
      </c>
      <c r="Q981"/>
    </row>
    <row r="982" spans="1:17" x14ac:dyDescent="0.25">
      <c r="A982">
        <v>981</v>
      </c>
      <c r="B982" t="s">
        <v>9</v>
      </c>
      <c r="C982" s="23">
        <v>848691.7</v>
      </c>
      <c r="D982" t="s">
        <v>10</v>
      </c>
      <c r="E982" t="s">
        <v>16</v>
      </c>
      <c r="F982" t="s">
        <v>12</v>
      </c>
      <c r="G982" t="s">
        <v>13</v>
      </c>
      <c r="H982" t="s">
        <v>13</v>
      </c>
      <c r="I982">
        <v>49</v>
      </c>
      <c r="J982">
        <f t="shared" si="107"/>
        <v>0.23570510192146221</v>
      </c>
      <c r="K982" t="b">
        <f t="shared" si="108"/>
        <v>0</v>
      </c>
      <c r="L982">
        <f t="shared" si="109"/>
        <v>0.50063712732525367</v>
      </c>
      <c r="M982" t="b">
        <f t="shared" si="110"/>
        <v>0</v>
      </c>
      <c r="N982" s="24">
        <f t="shared" si="111"/>
        <v>848691.7</v>
      </c>
      <c r="O982" t="str">
        <f t="shared" si="112"/>
        <v>ASALARIADO</v>
      </c>
      <c r="P982">
        <f t="shared" si="113"/>
        <v>49</v>
      </c>
      <c r="Q982"/>
    </row>
    <row r="983" spans="1:17" x14ac:dyDescent="0.25">
      <c r="A983">
        <v>982</v>
      </c>
      <c r="B983" t="s">
        <v>15</v>
      </c>
      <c r="C983" s="23">
        <v>297046</v>
      </c>
      <c r="D983" t="s">
        <v>17</v>
      </c>
      <c r="E983" t="s">
        <v>16</v>
      </c>
      <c r="F983" t="s">
        <v>12</v>
      </c>
      <c r="G983" t="s">
        <v>12</v>
      </c>
      <c r="H983" t="s">
        <v>13</v>
      </c>
      <c r="I983">
        <v>51</v>
      </c>
      <c r="J983">
        <f t="shared" si="107"/>
        <v>-0.44449718558642509</v>
      </c>
      <c r="K983" t="b">
        <f t="shared" si="108"/>
        <v>0</v>
      </c>
      <c r="L983">
        <f t="shared" si="109"/>
        <v>0.64178778747952869</v>
      </c>
      <c r="M983" t="b">
        <f t="shared" si="110"/>
        <v>0</v>
      </c>
      <c r="N983" s="24">
        <f t="shared" si="111"/>
        <v>297046</v>
      </c>
      <c r="O983" t="str">
        <f t="shared" si="112"/>
        <v>ASEGURADO VOLUNTARIO</v>
      </c>
      <c r="P983">
        <f t="shared" si="113"/>
        <v>51</v>
      </c>
      <c r="Q983"/>
    </row>
    <row r="984" spans="1:17" x14ac:dyDescent="0.25">
      <c r="A984">
        <v>983</v>
      </c>
      <c r="B984" t="s">
        <v>9</v>
      </c>
      <c r="C984" s="23">
        <v>278030.99</v>
      </c>
      <c r="D984" t="s">
        <v>19</v>
      </c>
      <c r="E984" t="s">
        <v>16</v>
      </c>
      <c r="F984" t="s">
        <v>12</v>
      </c>
      <c r="G984" t="s">
        <v>13</v>
      </c>
      <c r="H984" t="s">
        <v>13</v>
      </c>
      <c r="I984">
        <v>30</v>
      </c>
      <c r="J984">
        <f t="shared" si="107"/>
        <v>-0.46794349052270096</v>
      </c>
      <c r="K984" t="b">
        <f t="shared" si="108"/>
        <v>0</v>
      </c>
      <c r="L984">
        <f t="shared" si="109"/>
        <v>-0.84029414414035897</v>
      </c>
      <c r="M984" t="b">
        <f t="shared" si="110"/>
        <v>0</v>
      </c>
      <c r="N984" s="24">
        <f t="shared" si="111"/>
        <v>278030.99</v>
      </c>
      <c r="O984" t="str">
        <f t="shared" si="112"/>
        <v>CONVENIOS ESPECIALES DE TRABAJADORES INDEPENDIENTES</v>
      </c>
      <c r="P984">
        <f t="shared" si="113"/>
        <v>30</v>
      </c>
      <c r="Q984"/>
    </row>
    <row r="985" spans="1:17" x14ac:dyDescent="0.25">
      <c r="A985">
        <v>984</v>
      </c>
      <c r="B985" t="s">
        <v>15</v>
      </c>
      <c r="C985" s="23">
        <v>297045</v>
      </c>
      <c r="D985" t="s">
        <v>17</v>
      </c>
      <c r="E985" t="s">
        <v>16</v>
      </c>
      <c r="F985" t="s">
        <v>12</v>
      </c>
      <c r="G985" t="s">
        <v>13</v>
      </c>
      <c r="H985" t="s">
        <v>13</v>
      </c>
      <c r="I985">
        <v>59</v>
      </c>
      <c r="J985">
        <f t="shared" si="107"/>
        <v>-0.44449841862837125</v>
      </c>
      <c r="K985" t="b">
        <f t="shared" si="108"/>
        <v>0</v>
      </c>
      <c r="L985">
        <f t="shared" si="109"/>
        <v>1.2063904280966287</v>
      </c>
      <c r="M985" t="b">
        <f t="shared" si="110"/>
        <v>0</v>
      </c>
      <c r="N985" s="24">
        <f t="shared" si="111"/>
        <v>297045</v>
      </c>
      <c r="O985" t="str">
        <f t="shared" si="112"/>
        <v>ASEGURADO VOLUNTARIO</v>
      </c>
      <c r="P985">
        <f t="shared" si="113"/>
        <v>59</v>
      </c>
      <c r="Q985"/>
    </row>
    <row r="986" spans="1:17" x14ac:dyDescent="0.25">
      <c r="A986">
        <v>985</v>
      </c>
      <c r="B986" t="s">
        <v>15</v>
      </c>
      <c r="C986" s="23">
        <v>297973.5</v>
      </c>
      <c r="D986" t="s">
        <v>10</v>
      </c>
      <c r="E986" t="s">
        <v>11</v>
      </c>
      <c r="F986" t="s">
        <v>12</v>
      </c>
      <c r="G986" t="s">
        <v>13</v>
      </c>
      <c r="H986" t="s">
        <v>12</v>
      </c>
      <c r="I986">
        <v>42</v>
      </c>
      <c r="J986">
        <f t="shared" si="107"/>
        <v>-0.44335353918138004</v>
      </c>
      <c r="K986" t="b">
        <f t="shared" si="108"/>
        <v>0</v>
      </c>
      <c r="L986">
        <f t="shared" si="109"/>
        <v>6.6098167852911317E-3</v>
      </c>
      <c r="M986" t="b">
        <f t="shared" si="110"/>
        <v>0</v>
      </c>
      <c r="N986" s="24">
        <f t="shared" si="111"/>
        <v>297973.5</v>
      </c>
      <c r="O986" t="str">
        <f t="shared" si="112"/>
        <v>ASALARIADO</v>
      </c>
      <c r="P986">
        <f t="shared" si="113"/>
        <v>42</v>
      </c>
      <c r="Q986"/>
    </row>
    <row r="987" spans="1:17" x14ac:dyDescent="0.25">
      <c r="A987">
        <v>986</v>
      </c>
      <c r="B987" t="s">
        <v>15</v>
      </c>
      <c r="C987" s="23">
        <v>1079349.94</v>
      </c>
      <c r="D987" t="s">
        <v>10</v>
      </c>
      <c r="E987" t="s">
        <v>16</v>
      </c>
      <c r="F987" t="s">
        <v>12</v>
      </c>
      <c r="G987" t="s">
        <v>13</v>
      </c>
      <c r="H987" t="s">
        <v>13</v>
      </c>
      <c r="I987">
        <v>37</v>
      </c>
      <c r="J987">
        <f t="shared" si="107"/>
        <v>0.5201163870643416</v>
      </c>
      <c r="K987" t="b">
        <f t="shared" si="108"/>
        <v>0</v>
      </c>
      <c r="L987">
        <f t="shared" si="109"/>
        <v>-0.3462668336003964</v>
      </c>
      <c r="M987" t="b">
        <f t="shared" si="110"/>
        <v>0</v>
      </c>
      <c r="N987" s="24">
        <f t="shared" si="111"/>
        <v>1079349.94</v>
      </c>
      <c r="O987" t="str">
        <f t="shared" si="112"/>
        <v>ASALARIADO</v>
      </c>
      <c r="P987">
        <f t="shared" si="113"/>
        <v>37</v>
      </c>
      <c r="Q987"/>
    </row>
    <row r="988" spans="1:17" x14ac:dyDescent="0.25">
      <c r="A988">
        <v>987</v>
      </c>
      <c r="B988" t="s">
        <v>9</v>
      </c>
      <c r="C988" s="23">
        <v>326749</v>
      </c>
      <c r="D988" t="s">
        <v>17</v>
      </c>
      <c r="E988" t="s">
        <v>16</v>
      </c>
      <c r="F988" t="s">
        <v>12</v>
      </c>
      <c r="G988" t="s">
        <v>13</v>
      </c>
      <c r="H988" t="s">
        <v>13</v>
      </c>
      <c r="I988">
        <v>56</v>
      </c>
      <c r="J988">
        <f t="shared" si="107"/>
        <v>-0.40787214066022193</v>
      </c>
      <c r="K988" t="b">
        <f t="shared" si="108"/>
        <v>0</v>
      </c>
      <c r="L988">
        <f t="shared" si="109"/>
        <v>0.99466443786521619</v>
      </c>
      <c r="M988" t="b">
        <f t="shared" si="110"/>
        <v>0</v>
      </c>
      <c r="N988" s="24">
        <f t="shared" si="111"/>
        <v>326749</v>
      </c>
      <c r="O988" t="str">
        <f t="shared" si="112"/>
        <v>ASEGURADO VOLUNTARIO</v>
      </c>
      <c r="P988">
        <f t="shared" si="113"/>
        <v>56</v>
      </c>
      <c r="Q988"/>
    </row>
    <row r="989" spans="1:17" x14ac:dyDescent="0.25">
      <c r="A989">
        <v>988</v>
      </c>
      <c r="B989" t="s">
        <v>9</v>
      </c>
      <c r="C989" s="23">
        <v>377926.85</v>
      </c>
      <c r="D989" t="s">
        <v>10</v>
      </c>
      <c r="E989" t="s">
        <v>16</v>
      </c>
      <c r="F989" t="s">
        <v>12</v>
      </c>
      <c r="G989" t="s">
        <v>13</v>
      </c>
      <c r="H989" t="s">
        <v>13</v>
      </c>
      <c r="I989">
        <v>22</v>
      </c>
      <c r="J989">
        <f t="shared" si="107"/>
        <v>-0.34476770489694941</v>
      </c>
      <c r="K989" t="b">
        <f t="shared" si="108"/>
        <v>0</v>
      </c>
      <c r="L989">
        <f t="shared" si="109"/>
        <v>-1.4048967847574589</v>
      </c>
      <c r="M989" t="b">
        <f t="shared" si="110"/>
        <v>0</v>
      </c>
      <c r="N989" s="24">
        <f t="shared" si="111"/>
        <v>377926.85</v>
      </c>
      <c r="O989" t="str">
        <f t="shared" si="112"/>
        <v>ASALARIADO</v>
      </c>
      <c r="P989">
        <f t="shared" si="113"/>
        <v>22</v>
      </c>
      <c r="Q989"/>
    </row>
    <row r="990" spans="1:17" x14ac:dyDescent="0.25">
      <c r="A990">
        <v>989</v>
      </c>
      <c r="B990" t="s">
        <v>9</v>
      </c>
      <c r="C990" s="23">
        <v>324047</v>
      </c>
      <c r="D990" t="s">
        <v>18</v>
      </c>
      <c r="E990" t="s">
        <v>16</v>
      </c>
      <c r="F990" t="s">
        <v>12</v>
      </c>
      <c r="G990" t="s">
        <v>12</v>
      </c>
      <c r="H990" t="s">
        <v>12</v>
      </c>
      <c r="I990">
        <v>48</v>
      </c>
      <c r="J990">
        <f t="shared" si="107"/>
        <v>-0.41120381999869282</v>
      </c>
      <c r="K990" t="b">
        <f t="shared" si="108"/>
        <v>0</v>
      </c>
      <c r="L990">
        <f t="shared" si="109"/>
        <v>0.43006179724811616</v>
      </c>
      <c r="M990" t="b">
        <f t="shared" si="110"/>
        <v>0</v>
      </c>
      <c r="N990" s="24">
        <f t="shared" si="111"/>
        <v>324047</v>
      </c>
      <c r="O990" t="str">
        <f t="shared" si="112"/>
        <v>TRABAJADOR INDEPENDIENTE</v>
      </c>
      <c r="P990">
        <f t="shared" si="113"/>
        <v>48</v>
      </c>
      <c r="Q990"/>
    </row>
    <row r="991" spans="1:17" x14ac:dyDescent="0.25">
      <c r="A991">
        <v>990</v>
      </c>
      <c r="B991" t="s">
        <v>15</v>
      </c>
      <c r="C991" s="23">
        <v>374301</v>
      </c>
      <c r="D991" t="s">
        <v>18</v>
      </c>
      <c r="E991" t="s">
        <v>16</v>
      </c>
      <c r="F991" t="s">
        <v>12</v>
      </c>
      <c r="G991" t="s">
        <v>13</v>
      </c>
      <c r="H991" t="s">
        <v>13</v>
      </c>
      <c r="I991">
        <v>33</v>
      </c>
      <c r="J991">
        <f t="shared" si="107"/>
        <v>-0.34923853003736194</v>
      </c>
      <c r="K991" t="b">
        <f t="shared" si="108"/>
        <v>0</v>
      </c>
      <c r="L991">
        <f t="shared" si="109"/>
        <v>-0.62856815390894638</v>
      </c>
      <c r="M991" t="b">
        <f t="shared" si="110"/>
        <v>0</v>
      </c>
      <c r="N991" s="24">
        <f t="shared" si="111"/>
        <v>374301</v>
      </c>
      <c r="O991" t="str">
        <f t="shared" si="112"/>
        <v>TRABAJADOR INDEPENDIENTE</v>
      </c>
      <c r="P991">
        <f t="shared" si="113"/>
        <v>33</v>
      </c>
      <c r="Q991"/>
    </row>
    <row r="992" spans="1:17" x14ac:dyDescent="0.25">
      <c r="A992">
        <v>991</v>
      </c>
      <c r="B992" t="s">
        <v>15</v>
      </c>
      <c r="C992" s="23">
        <v>297973.8</v>
      </c>
      <c r="D992" t="s">
        <v>10</v>
      </c>
      <c r="E992" t="s">
        <v>11</v>
      </c>
      <c r="F992" t="s">
        <v>12</v>
      </c>
      <c r="G992" t="s">
        <v>13</v>
      </c>
      <c r="H992" t="s">
        <v>13</v>
      </c>
      <c r="I992">
        <v>60</v>
      </c>
      <c r="J992">
        <f t="shared" si="107"/>
        <v>-0.4433531692687962</v>
      </c>
      <c r="K992" t="b">
        <f t="shared" si="108"/>
        <v>0</v>
      </c>
      <c r="L992">
        <f t="shared" si="109"/>
        <v>1.2769657581737661</v>
      </c>
      <c r="M992" t="b">
        <f t="shared" si="110"/>
        <v>0</v>
      </c>
      <c r="N992" s="24">
        <f t="shared" si="111"/>
        <v>297973.8</v>
      </c>
      <c r="O992" t="str">
        <f t="shared" si="112"/>
        <v>ASALARIADO</v>
      </c>
      <c r="P992">
        <f t="shared" si="113"/>
        <v>60</v>
      </c>
      <c r="Q992"/>
    </row>
    <row r="993" spans="1:17" x14ac:dyDescent="0.25">
      <c r="A993">
        <v>992</v>
      </c>
      <c r="B993" t="s">
        <v>15</v>
      </c>
      <c r="C993" s="23">
        <v>355060</v>
      </c>
      <c r="D993" t="s">
        <v>10</v>
      </c>
      <c r="E993" t="s">
        <v>16</v>
      </c>
      <c r="F993" t="s">
        <v>12</v>
      </c>
      <c r="G993" t="s">
        <v>12</v>
      </c>
      <c r="H993" t="s">
        <v>13</v>
      </c>
      <c r="I993">
        <v>56</v>
      </c>
      <c r="J993">
        <f t="shared" si="107"/>
        <v>-0.37296349012304603</v>
      </c>
      <c r="K993" t="b">
        <f t="shared" si="108"/>
        <v>0</v>
      </c>
      <c r="L993">
        <f t="shared" si="109"/>
        <v>0.99466443786521619</v>
      </c>
      <c r="M993" t="b">
        <f t="shared" si="110"/>
        <v>0</v>
      </c>
      <c r="N993" s="24">
        <f t="shared" si="111"/>
        <v>355060</v>
      </c>
      <c r="O993" t="str">
        <f t="shared" si="112"/>
        <v>ASALARIADO</v>
      </c>
      <c r="P993">
        <f t="shared" si="113"/>
        <v>56</v>
      </c>
      <c r="Q993"/>
    </row>
    <row r="994" spans="1:17" x14ac:dyDescent="0.25">
      <c r="A994">
        <v>993</v>
      </c>
      <c r="B994" t="s">
        <v>15</v>
      </c>
      <c r="C994" s="23">
        <v>297046</v>
      </c>
      <c r="D994" t="s">
        <v>17</v>
      </c>
      <c r="E994" t="s">
        <v>16</v>
      </c>
      <c r="F994" t="s">
        <v>12</v>
      </c>
      <c r="G994" t="s">
        <v>13</v>
      </c>
      <c r="H994" t="s">
        <v>13</v>
      </c>
      <c r="I994">
        <v>19</v>
      </c>
      <c r="J994">
        <f t="shared" si="107"/>
        <v>-0.44449718558642509</v>
      </c>
      <c r="K994" t="b">
        <f t="shared" si="108"/>
        <v>0</v>
      </c>
      <c r="L994">
        <f t="shared" si="109"/>
        <v>-1.6166227749888715</v>
      </c>
      <c r="M994" t="b">
        <f t="shared" si="110"/>
        <v>0</v>
      </c>
      <c r="N994" s="24">
        <f t="shared" si="111"/>
        <v>297046</v>
      </c>
      <c r="O994" t="str">
        <f t="shared" si="112"/>
        <v>ASEGURADO VOLUNTARIO</v>
      </c>
      <c r="P994">
        <f t="shared" si="113"/>
        <v>19</v>
      </c>
      <c r="Q994"/>
    </row>
    <row r="995" spans="1:17" x14ac:dyDescent="0.25">
      <c r="A995">
        <v>994</v>
      </c>
      <c r="B995" t="s">
        <v>9</v>
      </c>
      <c r="C995" s="23">
        <v>342028</v>
      </c>
      <c r="D995" t="s">
        <v>10</v>
      </c>
      <c r="E995" t="s">
        <v>16</v>
      </c>
      <c r="F995" t="s">
        <v>12</v>
      </c>
      <c r="G995" t="s">
        <v>13</v>
      </c>
      <c r="H995" t="s">
        <v>13</v>
      </c>
      <c r="I995">
        <v>35</v>
      </c>
      <c r="J995">
        <f t="shared" si="107"/>
        <v>-0.38903249276514545</v>
      </c>
      <c r="K995" t="b">
        <f t="shared" si="108"/>
        <v>0</v>
      </c>
      <c r="L995">
        <f t="shared" si="109"/>
        <v>-0.48741749375467142</v>
      </c>
      <c r="M995" t="b">
        <f t="shared" si="110"/>
        <v>0</v>
      </c>
      <c r="N995" s="24">
        <f t="shared" si="111"/>
        <v>342028</v>
      </c>
      <c r="O995" t="str">
        <f t="shared" si="112"/>
        <v>ASALARIADO</v>
      </c>
      <c r="P995">
        <f t="shared" si="113"/>
        <v>35</v>
      </c>
      <c r="Q995"/>
    </row>
    <row r="996" spans="1:17" x14ac:dyDescent="0.25">
      <c r="A996">
        <v>995</v>
      </c>
      <c r="B996" t="s">
        <v>9</v>
      </c>
      <c r="C996" s="23">
        <v>343836</v>
      </c>
      <c r="D996" t="s">
        <v>18</v>
      </c>
      <c r="E996" t="s">
        <v>16</v>
      </c>
      <c r="F996" t="s">
        <v>12</v>
      </c>
      <c r="G996" t="s">
        <v>12</v>
      </c>
      <c r="H996" t="s">
        <v>12</v>
      </c>
      <c r="I996">
        <v>40</v>
      </c>
      <c r="J996">
        <f t="shared" si="107"/>
        <v>-0.3868031529265239</v>
      </c>
      <c r="K996" t="b">
        <f t="shared" si="108"/>
        <v>0</v>
      </c>
      <c r="L996">
        <f t="shared" si="109"/>
        <v>-0.13454084336898386</v>
      </c>
      <c r="M996" t="b">
        <f t="shared" si="110"/>
        <v>0</v>
      </c>
      <c r="N996" s="24">
        <f t="shared" si="111"/>
        <v>343836</v>
      </c>
      <c r="O996" t="str">
        <f t="shared" si="112"/>
        <v>TRABAJADOR INDEPENDIENTE</v>
      </c>
      <c r="P996">
        <f t="shared" si="113"/>
        <v>40</v>
      </c>
      <c r="Q996"/>
    </row>
    <row r="997" spans="1:17" x14ac:dyDescent="0.25">
      <c r="A997">
        <v>996</v>
      </c>
      <c r="B997" t="s">
        <v>9</v>
      </c>
      <c r="C997" s="23">
        <v>430591.65</v>
      </c>
      <c r="D997" t="s">
        <v>10</v>
      </c>
      <c r="E997" t="s">
        <v>16</v>
      </c>
      <c r="F997" t="s">
        <v>12</v>
      </c>
      <c r="G997" t="s">
        <v>13</v>
      </c>
      <c r="H997" t="s">
        <v>13</v>
      </c>
      <c r="I997">
        <v>23</v>
      </c>
      <c r="J997">
        <f t="shared" si="107"/>
        <v>-0.27982979741186359</v>
      </c>
      <c r="K997" t="b">
        <f t="shared" si="108"/>
        <v>0</v>
      </c>
      <c r="L997">
        <f t="shared" si="109"/>
        <v>-1.3343214546803215</v>
      </c>
      <c r="M997" t="b">
        <f t="shared" si="110"/>
        <v>0</v>
      </c>
      <c r="N997" s="24">
        <f t="shared" si="111"/>
        <v>430591.65</v>
      </c>
      <c r="O997" t="str">
        <f t="shared" si="112"/>
        <v>ASALARIADO</v>
      </c>
      <c r="P997">
        <f t="shared" si="113"/>
        <v>23</v>
      </c>
      <c r="Q997"/>
    </row>
    <row r="998" spans="1:17" x14ac:dyDescent="0.25">
      <c r="A998">
        <v>997</v>
      </c>
      <c r="B998" t="s">
        <v>9</v>
      </c>
      <c r="C998" s="23">
        <v>979079.94</v>
      </c>
      <c r="D998" t="s">
        <v>10</v>
      </c>
      <c r="E998" t="s">
        <v>11</v>
      </c>
      <c r="F998" t="s">
        <v>12</v>
      </c>
      <c r="G998" t="s">
        <v>13</v>
      </c>
      <c r="H998" t="s">
        <v>13</v>
      </c>
      <c r="I998">
        <v>48</v>
      </c>
      <c r="J998">
        <f t="shared" si="107"/>
        <v>0.39647927112486109</v>
      </c>
      <c r="K998" t="b">
        <f t="shared" si="108"/>
        <v>0</v>
      </c>
      <c r="L998">
        <f t="shared" si="109"/>
        <v>0.43006179724811616</v>
      </c>
      <c r="M998" t="b">
        <f t="shared" si="110"/>
        <v>0</v>
      </c>
      <c r="N998" s="24">
        <f t="shared" si="111"/>
        <v>979079.94</v>
      </c>
      <c r="O998" t="str">
        <f t="shared" si="112"/>
        <v>ASALARIADO</v>
      </c>
      <c r="P998">
        <f t="shared" si="113"/>
        <v>48</v>
      </c>
      <c r="Q998"/>
    </row>
    <row r="999" spans="1:17" x14ac:dyDescent="0.25">
      <c r="A999">
        <v>998</v>
      </c>
      <c r="B999" t="s">
        <v>15</v>
      </c>
      <c r="C999" s="23">
        <v>428662.7</v>
      </c>
      <c r="D999" t="s">
        <v>10</v>
      </c>
      <c r="E999" t="s">
        <v>16</v>
      </c>
      <c r="F999" t="s">
        <v>12</v>
      </c>
      <c r="G999" t="s">
        <v>12</v>
      </c>
      <c r="H999" t="s">
        <v>13</v>
      </c>
      <c r="I999">
        <v>45</v>
      </c>
      <c r="J999">
        <f t="shared" si="107"/>
        <v>-0.28220827367387075</v>
      </c>
      <c r="K999" t="b">
        <f t="shared" si="108"/>
        <v>0</v>
      </c>
      <c r="L999">
        <f t="shared" si="109"/>
        <v>0.21833580701670366</v>
      </c>
      <c r="M999" t="b">
        <f t="shared" si="110"/>
        <v>0</v>
      </c>
      <c r="N999" s="24">
        <f t="shared" si="111"/>
        <v>428662.7</v>
      </c>
      <c r="O999" t="str">
        <f t="shared" si="112"/>
        <v>ASALARIADO</v>
      </c>
      <c r="P999">
        <f t="shared" si="113"/>
        <v>45</v>
      </c>
      <c r="Q999"/>
    </row>
    <row r="1000" spans="1:17" x14ac:dyDescent="0.25">
      <c r="A1000">
        <v>999</v>
      </c>
      <c r="B1000" t="s">
        <v>9</v>
      </c>
      <c r="C1000" s="23">
        <v>278030</v>
      </c>
      <c r="D1000" t="s">
        <v>19</v>
      </c>
      <c r="E1000" t="s">
        <v>16</v>
      </c>
      <c r="F1000" t="s">
        <v>12</v>
      </c>
      <c r="G1000" t="s">
        <v>13</v>
      </c>
      <c r="H1000" t="s">
        <v>13</v>
      </c>
      <c r="I1000">
        <v>62</v>
      </c>
      <c r="J1000">
        <f t="shared" si="107"/>
        <v>-0.46794471123422759</v>
      </c>
      <c r="K1000" t="b">
        <f t="shared" si="108"/>
        <v>0</v>
      </c>
      <c r="L1000">
        <f t="shared" si="109"/>
        <v>1.4181164183280413</v>
      </c>
      <c r="M1000" t="b">
        <f t="shared" si="110"/>
        <v>0</v>
      </c>
      <c r="N1000" s="24">
        <f t="shared" si="111"/>
        <v>278030</v>
      </c>
      <c r="O1000" t="str">
        <f t="shared" si="112"/>
        <v>CONVENIOS ESPECIALES DE TRABAJADORES INDEPENDIENTES</v>
      </c>
      <c r="P1000">
        <f t="shared" si="113"/>
        <v>62</v>
      </c>
      <c r="Q1000"/>
    </row>
    <row r="1001" spans="1:17" x14ac:dyDescent="0.25">
      <c r="A1001">
        <v>1000</v>
      </c>
      <c r="B1001" t="s">
        <v>9</v>
      </c>
      <c r="C1001" s="23">
        <v>324741.92</v>
      </c>
      <c r="D1001" t="s">
        <v>10</v>
      </c>
      <c r="E1001" t="s">
        <v>16</v>
      </c>
      <c r="F1001" t="s">
        <v>12</v>
      </c>
      <c r="G1001" t="s">
        <v>12</v>
      </c>
      <c r="H1001" t="s">
        <v>13</v>
      </c>
      <c r="I1001">
        <v>47</v>
      </c>
      <c r="J1001">
        <f t="shared" si="107"/>
        <v>-0.41034695448948111</v>
      </c>
      <c r="K1001" t="b">
        <f t="shared" si="108"/>
        <v>0</v>
      </c>
      <c r="L1001">
        <f t="shared" si="109"/>
        <v>0.35948646717097865</v>
      </c>
      <c r="M1001" t="b">
        <f t="shared" si="110"/>
        <v>0</v>
      </c>
      <c r="N1001" s="24">
        <f t="shared" si="111"/>
        <v>324741.92</v>
      </c>
      <c r="O1001" t="str">
        <f t="shared" si="112"/>
        <v>ASALARIADO</v>
      </c>
      <c r="P1001">
        <f t="shared" si="113"/>
        <v>47</v>
      </c>
      <c r="Q1001"/>
    </row>
    <row r="1002" spans="1:17" x14ac:dyDescent="0.25">
      <c r="A1002">
        <v>1001</v>
      </c>
      <c r="B1002" t="s">
        <v>9</v>
      </c>
      <c r="C1002" s="23">
        <v>390128.11</v>
      </c>
      <c r="D1002" t="s">
        <v>10</v>
      </c>
      <c r="E1002" t="s">
        <v>16</v>
      </c>
      <c r="F1002" t="s">
        <v>12</v>
      </c>
      <c r="G1002" t="s">
        <v>13</v>
      </c>
      <c r="H1002" t="s">
        <v>13</v>
      </c>
      <c r="I1002">
        <v>30</v>
      </c>
      <c r="J1002">
        <f t="shared" si="107"/>
        <v>-0.32972303952118648</v>
      </c>
      <c r="K1002" t="b">
        <f t="shared" si="108"/>
        <v>0</v>
      </c>
      <c r="L1002">
        <f t="shared" si="109"/>
        <v>-0.84029414414035897</v>
      </c>
      <c r="M1002" t="b">
        <f t="shared" si="110"/>
        <v>0</v>
      </c>
      <c r="N1002" s="24">
        <f t="shared" si="111"/>
        <v>390128.11</v>
      </c>
      <c r="O1002" t="str">
        <f t="shared" si="112"/>
        <v>ASALARIADO</v>
      </c>
      <c r="P1002">
        <f t="shared" si="113"/>
        <v>30</v>
      </c>
      <c r="Q1002"/>
    </row>
    <row r="1003" spans="1:17" x14ac:dyDescent="0.25">
      <c r="A1003">
        <v>1002</v>
      </c>
      <c r="B1003" t="s">
        <v>9</v>
      </c>
      <c r="C1003" s="23">
        <v>713928</v>
      </c>
      <c r="D1003" t="s">
        <v>10</v>
      </c>
      <c r="E1003" t="s">
        <v>16</v>
      </c>
      <c r="F1003" t="s">
        <v>12</v>
      </c>
      <c r="G1003" t="s">
        <v>12</v>
      </c>
      <c r="H1003" t="s">
        <v>13</v>
      </c>
      <c r="I1003">
        <v>24</v>
      </c>
      <c r="J1003">
        <f t="shared" si="107"/>
        <v>6.9535807004404676E-2</v>
      </c>
      <c r="K1003" t="b">
        <f t="shared" si="108"/>
        <v>0</v>
      </c>
      <c r="L1003">
        <f t="shared" si="109"/>
        <v>-1.263746124603184</v>
      </c>
      <c r="M1003" t="b">
        <f t="shared" si="110"/>
        <v>0</v>
      </c>
      <c r="N1003" s="24">
        <f t="shared" si="111"/>
        <v>713928</v>
      </c>
      <c r="O1003" t="str">
        <f t="shared" si="112"/>
        <v>ASALARIADO</v>
      </c>
      <c r="P1003">
        <f t="shared" si="113"/>
        <v>24</v>
      </c>
      <c r="Q1003"/>
    </row>
    <row r="1004" spans="1:17" x14ac:dyDescent="0.25">
      <c r="A1004">
        <v>1003</v>
      </c>
      <c r="B1004" t="s">
        <v>9</v>
      </c>
      <c r="C1004" s="23">
        <v>1077120</v>
      </c>
      <c r="D1004" t="s">
        <v>10</v>
      </c>
      <c r="E1004" t="s">
        <v>16</v>
      </c>
      <c r="F1004" t="s">
        <v>12</v>
      </c>
      <c r="G1004" t="s">
        <v>13</v>
      </c>
      <c r="H1004" t="s">
        <v>13</v>
      </c>
      <c r="I1004">
        <v>44</v>
      </c>
      <c r="J1004">
        <f t="shared" si="107"/>
        <v>0.51736677750696569</v>
      </c>
      <c r="K1004" t="b">
        <f t="shared" si="108"/>
        <v>0</v>
      </c>
      <c r="L1004">
        <f t="shared" si="109"/>
        <v>0.14776047693956615</v>
      </c>
      <c r="M1004" t="b">
        <f t="shared" si="110"/>
        <v>0</v>
      </c>
      <c r="N1004" s="24">
        <f t="shared" si="111"/>
        <v>1077120</v>
      </c>
      <c r="O1004" t="str">
        <f t="shared" si="112"/>
        <v>ASALARIADO</v>
      </c>
      <c r="P1004">
        <f t="shared" si="113"/>
        <v>44</v>
      </c>
      <c r="Q1004"/>
    </row>
    <row r="1005" spans="1:17" x14ac:dyDescent="0.25">
      <c r="A1005">
        <v>1004</v>
      </c>
      <c r="B1005" t="s">
        <v>15</v>
      </c>
      <c r="C1005" s="23">
        <v>433738.95</v>
      </c>
      <c r="D1005" t="s">
        <v>10</v>
      </c>
      <c r="E1005" t="s">
        <v>16</v>
      </c>
      <c r="F1005" t="s">
        <v>12</v>
      </c>
      <c r="G1005" t="s">
        <v>13</v>
      </c>
      <c r="H1005" t="s">
        <v>13</v>
      </c>
      <c r="I1005">
        <v>45</v>
      </c>
      <c r="J1005">
        <f t="shared" si="107"/>
        <v>-0.27594904449477642</v>
      </c>
      <c r="K1005" t="b">
        <f t="shared" si="108"/>
        <v>0</v>
      </c>
      <c r="L1005">
        <f t="shared" si="109"/>
        <v>0.21833580701670366</v>
      </c>
      <c r="M1005" t="b">
        <f t="shared" si="110"/>
        <v>0</v>
      </c>
      <c r="N1005" s="24">
        <f t="shared" si="111"/>
        <v>433738.95</v>
      </c>
      <c r="O1005" t="str">
        <f t="shared" si="112"/>
        <v>ASALARIADO</v>
      </c>
      <c r="P1005">
        <f t="shared" si="113"/>
        <v>45</v>
      </c>
      <c r="Q1005"/>
    </row>
    <row r="1006" spans="1:17" x14ac:dyDescent="0.25">
      <c r="A1006">
        <v>1005</v>
      </c>
      <c r="B1006" t="s">
        <v>15</v>
      </c>
      <c r="C1006" s="23">
        <v>176387.09</v>
      </c>
      <c r="D1006" t="s">
        <v>14</v>
      </c>
      <c r="E1006" t="s">
        <v>11</v>
      </c>
      <c r="F1006" t="s">
        <v>12</v>
      </c>
      <c r="G1006" t="s">
        <v>13</v>
      </c>
      <c r="H1006" t="s">
        <v>13</v>
      </c>
      <c r="I1006">
        <v>88</v>
      </c>
      <c r="J1006">
        <f t="shared" si="107"/>
        <v>-0.59327468279198348</v>
      </c>
      <c r="K1006" t="b">
        <f t="shared" si="108"/>
        <v>0</v>
      </c>
      <c r="L1006">
        <f t="shared" si="109"/>
        <v>3.2530750003336162</v>
      </c>
      <c r="M1006" t="b">
        <f t="shared" si="110"/>
        <v>1</v>
      </c>
      <c r="N1006" s="24">
        <f t="shared" si="111"/>
        <v>176387.09</v>
      </c>
      <c r="O1006" t="str">
        <f t="shared" si="112"/>
        <v>PENSIONADOS EN SU PROPIO SISTEMA</v>
      </c>
      <c r="P1006">
        <f t="shared" si="113"/>
        <v>88</v>
      </c>
      <c r="Q1006"/>
    </row>
    <row r="1007" spans="1:17" x14ac:dyDescent="0.25">
      <c r="A1007">
        <v>1006</v>
      </c>
      <c r="B1007" t="s">
        <v>9</v>
      </c>
      <c r="C1007" s="23">
        <v>278030</v>
      </c>
      <c r="D1007" t="s">
        <v>19</v>
      </c>
      <c r="E1007" t="s">
        <v>16</v>
      </c>
      <c r="F1007" t="s">
        <v>12</v>
      </c>
      <c r="G1007" t="s">
        <v>13</v>
      </c>
      <c r="H1007" t="s">
        <v>13</v>
      </c>
      <c r="I1007">
        <v>50</v>
      </c>
      <c r="J1007">
        <f t="shared" si="107"/>
        <v>-0.46794471123422759</v>
      </c>
      <c r="K1007" t="b">
        <f t="shared" si="108"/>
        <v>0</v>
      </c>
      <c r="L1007">
        <f t="shared" si="109"/>
        <v>0.57121245740239113</v>
      </c>
      <c r="M1007" t="b">
        <f t="shared" si="110"/>
        <v>0</v>
      </c>
      <c r="N1007" s="24">
        <f t="shared" si="111"/>
        <v>278030</v>
      </c>
      <c r="O1007" t="str">
        <f t="shared" si="112"/>
        <v>CONVENIOS ESPECIALES DE TRABAJADORES INDEPENDIENTES</v>
      </c>
      <c r="P1007">
        <f t="shared" si="113"/>
        <v>50</v>
      </c>
      <c r="Q1007"/>
    </row>
    <row r="1008" spans="1:17" x14ac:dyDescent="0.25">
      <c r="A1008">
        <v>1007</v>
      </c>
      <c r="B1008" t="s">
        <v>15</v>
      </c>
      <c r="C1008" s="23">
        <v>1407034.2</v>
      </c>
      <c r="D1008" t="s">
        <v>10</v>
      </c>
      <c r="E1008" t="s">
        <v>16</v>
      </c>
      <c r="F1008" t="s">
        <v>12</v>
      </c>
      <c r="G1008" t="s">
        <v>13</v>
      </c>
      <c r="H1008" t="s">
        <v>13</v>
      </c>
      <c r="I1008">
        <v>31</v>
      </c>
      <c r="J1008">
        <f t="shared" si="107"/>
        <v>0.92416482473426143</v>
      </c>
      <c r="K1008" t="b">
        <f t="shared" si="108"/>
        <v>0</v>
      </c>
      <c r="L1008">
        <f t="shared" si="109"/>
        <v>-0.7697188140632214</v>
      </c>
      <c r="M1008" t="b">
        <f t="shared" si="110"/>
        <v>0</v>
      </c>
      <c r="N1008" s="24">
        <f t="shared" si="111"/>
        <v>1407034.2</v>
      </c>
      <c r="O1008" t="str">
        <f t="shared" si="112"/>
        <v>ASALARIADO</v>
      </c>
      <c r="P1008">
        <f t="shared" si="113"/>
        <v>31</v>
      </c>
      <c r="Q1008"/>
    </row>
    <row r="1009" spans="1:17" x14ac:dyDescent="0.25">
      <c r="A1009">
        <v>1008</v>
      </c>
      <c r="B1009" t="s">
        <v>9</v>
      </c>
      <c r="C1009" s="23">
        <v>1656666.67</v>
      </c>
      <c r="D1009" t="s">
        <v>10</v>
      </c>
      <c r="E1009" t="s">
        <v>16</v>
      </c>
      <c r="F1009" t="s">
        <v>12</v>
      </c>
      <c r="G1009" t="s">
        <v>13</v>
      </c>
      <c r="H1009" t="s">
        <v>13</v>
      </c>
      <c r="I1009">
        <v>37</v>
      </c>
      <c r="J1009">
        <f t="shared" si="107"/>
        <v>1.2319721313628531</v>
      </c>
      <c r="K1009" t="b">
        <f t="shared" si="108"/>
        <v>0</v>
      </c>
      <c r="L1009">
        <f t="shared" si="109"/>
        <v>-0.3462668336003964</v>
      </c>
      <c r="M1009" t="b">
        <f t="shared" si="110"/>
        <v>0</v>
      </c>
      <c r="N1009" s="24">
        <f t="shared" si="111"/>
        <v>1656666.67</v>
      </c>
      <c r="O1009" t="str">
        <f t="shared" si="112"/>
        <v>ASALARIADO</v>
      </c>
      <c r="P1009">
        <f t="shared" si="113"/>
        <v>37</v>
      </c>
      <c r="Q1009"/>
    </row>
    <row r="1010" spans="1:17" x14ac:dyDescent="0.25">
      <c r="A1010">
        <v>1009</v>
      </c>
      <c r="B1010" t="s">
        <v>15</v>
      </c>
      <c r="C1010" s="23">
        <v>199161</v>
      </c>
      <c r="D1010" t="s">
        <v>10</v>
      </c>
      <c r="E1010" t="s">
        <v>16</v>
      </c>
      <c r="F1010" t="s">
        <v>12</v>
      </c>
      <c r="G1010" t="s">
        <v>12</v>
      </c>
      <c r="H1010" t="s">
        <v>12</v>
      </c>
      <c r="I1010">
        <v>54</v>
      </c>
      <c r="J1010">
        <f t="shared" si="107"/>
        <v>-0.56519349648436112</v>
      </c>
      <c r="K1010" t="b">
        <f t="shared" si="108"/>
        <v>0</v>
      </c>
      <c r="L1010">
        <f t="shared" si="109"/>
        <v>0.85351377771094117</v>
      </c>
      <c r="M1010" t="b">
        <f t="shared" si="110"/>
        <v>0</v>
      </c>
      <c r="N1010" s="24">
        <f t="shared" si="111"/>
        <v>199161</v>
      </c>
      <c r="O1010" t="str">
        <f t="shared" si="112"/>
        <v>ASALARIADO</v>
      </c>
      <c r="P1010">
        <f t="shared" si="113"/>
        <v>54</v>
      </c>
      <c r="Q1010"/>
    </row>
    <row r="1011" spans="1:17" x14ac:dyDescent="0.25">
      <c r="A1011">
        <v>1010</v>
      </c>
      <c r="B1011" t="s">
        <v>9</v>
      </c>
      <c r="C1011" s="23">
        <v>600473</v>
      </c>
      <c r="D1011" t="s">
        <v>10</v>
      </c>
      <c r="E1011" t="s">
        <v>11</v>
      </c>
      <c r="F1011" t="s">
        <v>12</v>
      </c>
      <c r="G1011" t="s">
        <v>13</v>
      </c>
      <c r="H1011" t="s">
        <v>13</v>
      </c>
      <c r="I1011">
        <v>32</v>
      </c>
      <c r="J1011">
        <f t="shared" si="107"/>
        <v>-7.0358966994934685E-2</v>
      </c>
      <c r="K1011" t="b">
        <f t="shared" si="108"/>
        <v>0</v>
      </c>
      <c r="L1011">
        <f t="shared" si="109"/>
        <v>-0.69914348398608395</v>
      </c>
      <c r="M1011" t="b">
        <f t="shared" si="110"/>
        <v>0</v>
      </c>
      <c r="N1011" s="24">
        <f t="shared" si="111"/>
        <v>600473</v>
      </c>
      <c r="O1011" t="str">
        <f t="shared" si="112"/>
        <v>ASALARIADO</v>
      </c>
      <c r="P1011">
        <f t="shared" si="113"/>
        <v>32</v>
      </c>
      <c r="Q1011"/>
    </row>
    <row r="1012" spans="1:17" x14ac:dyDescent="0.25">
      <c r="A1012">
        <v>1011</v>
      </c>
      <c r="B1012" t="s">
        <v>9</v>
      </c>
      <c r="C1012" s="23">
        <v>544648</v>
      </c>
      <c r="D1012" t="s">
        <v>18</v>
      </c>
      <c r="E1012" t="s">
        <v>16</v>
      </c>
      <c r="F1012" t="s">
        <v>12</v>
      </c>
      <c r="G1012" t="s">
        <v>13</v>
      </c>
      <c r="H1012" t="s">
        <v>13</v>
      </c>
      <c r="I1012">
        <v>39</v>
      </c>
      <c r="J1012">
        <f t="shared" si="107"/>
        <v>-0.13919353363821282</v>
      </c>
      <c r="K1012" t="b">
        <f t="shared" si="108"/>
        <v>0</v>
      </c>
      <c r="L1012">
        <f t="shared" si="109"/>
        <v>-0.20511617344612137</v>
      </c>
      <c r="M1012" t="b">
        <f t="shared" si="110"/>
        <v>0</v>
      </c>
      <c r="N1012" s="24">
        <f t="shared" si="111"/>
        <v>544648</v>
      </c>
      <c r="O1012" t="str">
        <f t="shared" si="112"/>
        <v>TRABAJADOR INDEPENDIENTE</v>
      </c>
      <c r="P1012">
        <f t="shared" si="113"/>
        <v>39</v>
      </c>
      <c r="Q1012"/>
    </row>
    <row r="1013" spans="1:17" x14ac:dyDescent="0.25">
      <c r="A1013">
        <v>1012</v>
      </c>
      <c r="B1013" t="s">
        <v>15</v>
      </c>
      <c r="C1013" s="23">
        <v>757952.07</v>
      </c>
      <c r="D1013" t="s">
        <v>10</v>
      </c>
      <c r="E1013" t="s">
        <v>11</v>
      </c>
      <c r="F1013" t="s">
        <v>12</v>
      </c>
      <c r="G1013" t="s">
        <v>13</v>
      </c>
      <c r="H1013" t="s">
        <v>13</v>
      </c>
      <c r="I1013">
        <v>34</v>
      </c>
      <c r="J1013">
        <f t="shared" si="107"/>
        <v>0.12381933195421815</v>
      </c>
      <c r="K1013" t="b">
        <f t="shared" si="108"/>
        <v>0</v>
      </c>
      <c r="L1013">
        <f t="shared" si="109"/>
        <v>-0.55799282383180893</v>
      </c>
      <c r="M1013" t="b">
        <f t="shared" si="110"/>
        <v>0</v>
      </c>
      <c r="N1013" s="24">
        <f t="shared" si="111"/>
        <v>757952.07</v>
      </c>
      <c r="O1013" t="str">
        <f t="shared" si="112"/>
        <v>ASALARIADO</v>
      </c>
      <c r="P1013">
        <f t="shared" si="113"/>
        <v>34</v>
      </c>
      <c r="Q1013"/>
    </row>
    <row r="1014" spans="1:17" x14ac:dyDescent="0.25">
      <c r="A1014">
        <v>1013</v>
      </c>
      <c r="B1014" t="s">
        <v>9</v>
      </c>
      <c r="C1014" s="23">
        <v>297045</v>
      </c>
      <c r="D1014" t="s">
        <v>17</v>
      </c>
      <c r="E1014" t="s">
        <v>16</v>
      </c>
      <c r="F1014" t="s">
        <v>12</v>
      </c>
      <c r="G1014" t="s">
        <v>13</v>
      </c>
      <c r="H1014" t="s">
        <v>13</v>
      </c>
      <c r="I1014">
        <v>60</v>
      </c>
      <c r="J1014">
        <f t="shared" si="107"/>
        <v>-0.44449841862837125</v>
      </c>
      <c r="K1014" t="b">
        <f t="shared" si="108"/>
        <v>0</v>
      </c>
      <c r="L1014">
        <f t="shared" si="109"/>
        <v>1.2769657581737661</v>
      </c>
      <c r="M1014" t="b">
        <f t="shared" si="110"/>
        <v>0</v>
      </c>
      <c r="N1014" s="24">
        <f t="shared" si="111"/>
        <v>297045</v>
      </c>
      <c r="O1014" t="str">
        <f t="shared" si="112"/>
        <v>ASEGURADO VOLUNTARIO</v>
      </c>
      <c r="P1014">
        <f t="shared" si="113"/>
        <v>60</v>
      </c>
      <c r="Q1014"/>
    </row>
    <row r="1015" spans="1:17" x14ac:dyDescent="0.25">
      <c r="A1015">
        <v>1014</v>
      </c>
      <c r="B1015" t="s">
        <v>15</v>
      </c>
      <c r="C1015" s="23">
        <v>514678</v>
      </c>
      <c r="D1015" t="s">
        <v>14</v>
      </c>
      <c r="E1015" t="s">
        <v>11</v>
      </c>
      <c r="F1015" t="s">
        <v>12</v>
      </c>
      <c r="G1015" t="s">
        <v>13</v>
      </c>
      <c r="H1015" t="s">
        <v>13</v>
      </c>
      <c r="I1015">
        <v>73</v>
      </c>
      <c r="J1015">
        <f t="shared" si="107"/>
        <v>-0.17614780076403538</v>
      </c>
      <c r="K1015" t="b">
        <f t="shared" si="108"/>
        <v>0</v>
      </c>
      <c r="L1015">
        <f t="shared" si="109"/>
        <v>2.1944450491765539</v>
      </c>
      <c r="M1015" t="b">
        <f t="shared" si="110"/>
        <v>1</v>
      </c>
      <c r="N1015" s="24">
        <f t="shared" si="111"/>
        <v>514678</v>
      </c>
      <c r="O1015" t="str">
        <f t="shared" si="112"/>
        <v>PENSIONADOS EN SU PROPIO SISTEMA</v>
      </c>
      <c r="P1015">
        <f t="shared" si="113"/>
        <v>73</v>
      </c>
      <c r="Q1015"/>
    </row>
    <row r="1016" spans="1:17" x14ac:dyDescent="0.25">
      <c r="A1016">
        <v>1015</v>
      </c>
      <c r="B1016" t="s">
        <v>9</v>
      </c>
      <c r="C1016" s="23">
        <v>207840</v>
      </c>
      <c r="D1016" t="s">
        <v>10</v>
      </c>
      <c r="E1016" t="s">
        <v>16</v>
      </c>
      <c r="F1016" t="s">
        <v>12</v>
      </c>
      <c r="G1016" t="s">
        <v>12</v>
      </c>
      <c r="H1016" t="s">
        <v>13</v>
      </c>
      <c r="I1016">
        <v>41</v>
      </c>
      <c r="J1016">
        <f t="shared" si="107"/>
        <v>-0.5544919254338101</v>
      </c>
      <c r="K1016" t="b">
        <f t="shared" si="108"/>
        <v>0</v>
      </c>
      <c r="L1016">
        <f t="shared" si="109"/>
        <v>-6.3965513291846368E-2</v>
      </c>
      <c r="M1016" t="b">
        <f t="shared" si="110"/>
        <v>0</v>
      </c>
      <c r="N1016" s="24">
        <f t="shared" si="111"/>
        <v>207840</v>
      </c>
      <c r="O1016" t="str">
        <f t="shared" si="112"/>
        <v>ASALARIADO</v>
      </c>
      <c r="P1016">
        <f t="shared" si="113"/>
        <v>41</v>
      </c>
      <c r="Q1016"/>
    </row>
    <row r="1017" spans="1:17" x14ac:dyDescent="0.25">
      <c r="A1017">
        <v>1016</v>
      </c>
      <c r="B1017" t="s">
        <v>15</v>
      </c>
      <c r="C1017" s="23">
        <v>592970</v>
      </c>
      <c r="D1017" t="s">
        <v>10</v>
      </c>
      <c r="E1017" t="s">
        <v>11</v>
      </c>
      <c r="F1017" t="s">
        <v>12</v>
      </c>
      <c r="G1017" t="s">
        <v>13</v>
      </c>
      <c r="H1017" t="s">
        <v>12</v>
      </c>
      <c r="I1017">
        <v>37</v>
      </c>
      <c r="J1017">
        <f t="shared" si="107"/>
        <v>-7.9610480716824805E-2</v>
      </c>
      <c r="K1017" t="b">
        <f t="shared" si="108"/>
        <v>0</v>
      </c>
      <c r="L1017">
        <f t="shared" si="109"/>
        <v>-0.3462668336003964</v>
      </c>
      <c r="M1017" t="b">
        <f t="shared" si="110"/>
        <v>0</v>
      </c>
      <c r="N1017" s="24">
        <f t="shared" si="111"/>
        <v>592970</v>
      </c>
      <c r="O1017" t="str">
        <f t="shared" si="112"/>
        <v>ASALARIADO</v>
      </c>
      <c r="P1017">
        <f t="shared" si="113"/>
        <v>37</v>
      </c>
      <c r="Q1017"/>
    </row>
    <row r="1018" spans="1:17" x14ac:dyDescent="0.25">
      <c r="A1018">
        <v>1017</v>
      </c>
      <c r="B1018" t="s">
        <v>9</v>
      </c>
      <c r="C1018" s="23">
        <v>418054</v>
      </c>
      <c r="D1018" t="s">
        <v>18</v>
      </c>
      <c r="E1018" t="s">
        <v>16</v>
      </c>
      <c r="F1018" t="s">
        <v>12</v>
      </c>
      <c r="G1018" t="s">
        <v>13</v>
      </c>
      <c r="H1018" t="s">
        <v>12</v>
      </c>
      <c r="I1018">
        <v>48</v>
      </c>
      <c r="J1018">
        <f t="shared" si="107"/>
        <v>-0.29528924576788862</v>
      </c>
      <c r="K1018" t="b">
        <f t="shared" si="108"/>
        <v>0</v>
      </c>
      <c r="L1018">
        <f t="shared" si="109"/>
        <v>0.43006179724811616</v>
      </c>
      <c r="M1018" t="b">
        <f t="shared" si="110"/>
        <v>0</v>
      </c>
      <c r="N1018" s="24">
        <f t="shared" si="111"/>
        <v>418054</v>
      </c>
      <c r="O1018" t="str">
        <f t="shared" si="112"/>
        <v>TRABAJADOR INDEPENDIENTE</v>
      </c>
      <c r="P1018">
        <f t="shared" si="113"/>
        <v>48</v>
      </c>
      <c r="Q1018"/>
    </row>
    <row r="1019" spans="1:17" x14ac:dyDescent="0.25">
      <c r="A1019">
        <v>1018</v>
      </c>
      <c r="B1019" t="s">
        <v>9</v>
      </c>
      <c r="C1019" s="23">
        <v>140375</v>
      </c>
      <c r="D1019" t="s">
        <v>10</v>
      </c>
      <c r="E1019" t="s">
        <v>16</v>
      </c>
      <c r="F1019" t="s">
        <v>12</v>
      </c>
      <c r="G1019" t="s">
        <v>13</v>
      </c>
      <c r="H1019" t="s">
        <v>13</v>
      </c>
      <c r="I1019">
        <v>54</v>
      </c>
      <c r="J1019">
        <f t="shared" si="107"/>
        <v>-0.6376791003301604</v>
      </c>
      <c r="K1019" t="b">
        <f t="shared" si="108"/>
        <v>0</v>
      </c>
      <c r="L1019">
        <f t="shared" si="109"/>
        <v>0.85351377771094117</v>
      </c>
      <c r="M1019" t="b">
        <f t="shared" si="110"/>
        <v>0</v>
      </c>
      <c r="N1019" s="24">
        <f t="shared" si="111"/>
        <v>140375</v>
      </c>
      <c r="O1019" t="str">
        <f t="shared" si="112"/>
        <v>ASALARIADO</v>
      </c>
      <c r="P1019">
        <f t="shared" si="113"/>
        <v>54</v>
      </c>
      <c r="Q1019"/>
    </row>
    <row r="1020" spans="1:17" x14ac:dyDescent="0.25">
      <c r="A1020">
        <v>1019</v>
      </c>
      <c r="B1020" t="s">
        <v>15</v>
      </c>
      <c r="C1020" s="23">
        <v>2152089.7000000002</v>
      </c>
      <c r="D1020" t="s">
        <v>10</v>
      </c>
      <c r="E1020" t="s">
        <v>11</v>
      </c>
      <c r="F1020" t="s">
        <v>12</v>
      </c>
      <c r="G1020" t="s">
        <v>13</v>
      </c>
      <c r="H1020" t="s">
        <v>13</v>
      </c>
      <c r="I1020">
        <v>42</v>
      </c>
      <c r="J1020">
        <f t="shared" si="107"/>
        <v>1.8428495084367409</v>
      </c>
      <c r="K1020" t="b">
        <f t="shared" si="108"/>
        <v>0</v>
      </c>
      <c r="L1020">
        <f t="shared" si="109"/>
        <v>6.6098167852911317E-3</v>
      </c>
      <c r="M1020" t="b">
        <f t="shared" si="110"/>
        <v>0</v>
      </c>
      <c r="N1020" s="24">
        <f t="shared" si="111"/>
        <v>2152089.7000000002</v>
      </c>
      <c r="O1020" t="str">
        <f t="shared" si="112"/>
        <v>ASALARIADO</v>
      </c>
      <c r="P1020">
        <f t="shared" si="113"/>
        <v>42</v>
      </c>
      <c r="Q1020"/>
    </row>
    <row r="1021" spans="1:17" x14ac:dyDescent="0.25">
      <c r="A1021">
        <v>1020</v>
      </c>
      <c r="B1021" t="s">
        <v>15</v>
      </c>
      <c r="C1021" s="23">
        <v>1444541</v>
      </c>
      <c r="D1021" t="s">
        <v>14</v>
      </c>
      <c r="E1021" t="s">
        <v>11</v>
      </c>
      <c r="F1021" t="s">
        <v>12</v>
      </c>
      <c r="G1021" t="s">
        <v>13</v>
      </c>
      <c r="H1021" t="s">
        <v>13</v>
      </c>
      <c r="I1021">
        <v>69</v>
      </c>
      <c r="J1021">
        <f t="shared" si="107"/>
        <v>0.97041228239975375</v>
      </c>
      <c r="K1021" t="b">
        <f t="shared" si="108"/>
        <v>0</v>
      </c>
      <c r="L1021">
        <f t="shared" si="109"/>
        <v>1.9121437288680037</v>
      </c>
      <c r="M1021" t="b">
        <f t="shared" si="110"/>
        <v>0</v>
      </c>
      <c r="N1021" s="24">
        <f t="shared" si="111"/>
        <v>1444541</v>
      </c>
      <c r="O1021" t="str">
        <f t="shared" si="112"/>
        <v>PENSIONADOS EN SU PROPIO SISTEMA</v>
      </c>
      <c r="P1021">
        <f t="shared" si="113"/>
        <v>69</v>
      </c>
      <c r="Q1021"/>
    </row>
    <row r="1022" spans="1:17" x14ac:dyDescent="0.25">
      <c r="A1022">
        <v>1021</v>
      </c>
      <c r="B1022" t="s">
        <v>9</v>
      </c>
      <c r="C1022" s="23">
        <v>326749</v>
      </c>
      <c r="D1022" t="s">
        <v>18</v>
      </c>
      <c r="E1022" t="s">
        <v>16</v>
      </c>
      <c r="F1022" t="s">
        <v>12</v>
      </c>
      <c r="G1022" t="s">
        <v>13</v>
      </c>
      <c r="H1022" t="s">
        <v>12</v>
      </c>
      <c r="I1022">
        <v>58</v>
      </c>
      <c r="J1022">
        <f t="shared" si="107"/>
        <v>-0.40787214066022193</v>
      </c>
      <c r="K1022" t="b">
        <f t="shared" si="108"/>
        <v>0</v>
      </c>
      <c r="L1022">
        <f t="shared" si="109"/>
        <v>1.1358150980194912</v>
      </c>
      <c r="M1022" t="b">
        <f t="shared" si="110"/>
        <v>0</v>
      </c>
      <c r="N1022" s="24">
        <f t="shared" si="111"/>
        <v>326749</v>
      </c>
      <c r="O1022" t="str">
        <f t="shared" si="112"/>
        <v>TRABAJADOR INDEPENDIENTE</v>
      </c>
      <c r="P1022">
        <f t="shared" si="113"/>
        <v>58</v>
      </c>
      <c r="Q1022"/>
    </row>
    <row r="1023" spans="1:17" x14ac:dyDescent="0.25">
      <c r="A1023">
        <v>1022</v>
      </c>
      <c r="B1023" t="s">
        <v>9</v>
      </c>
      <c r="C1023" s="23">
        <v>4644820.8</v>
      </c>
      <c r="D1023" t="s">
        <v>10</v>
      </c>
      <c r="E1023" t="s">
        <v>11</v>
      </c>
      <c r="F1023" t="s">
        <v>12</v>
      </c>
      <c r="G1023" t="s">
        <v>13</v>
      </c>
      <c r="H1023" t="s">
        <v>13</v>
      </c>
      <c r="I1023">
        <v>37</v>
      </c>
      <c r="J1023">
        <f t="shared" si="107"/>
        <v>4.9164915151850073</v>
      </c>
      <c r="K1023" t="b">
        <f t="shared" si="108"/>
        <v>1</v>
      </c>
      <c r="L1023">
        <f t="shared" si="109"/>
        <v>-0.3462668336003964</v>
      </c>
      <c r="M1023" t="b">
        <f t="shared" si="110"/>
        <v>0</v>
      </c>
      <c r="N1023" s="24">
        <f t="shared" si="111"/>
        <v>4644820.8</v>
      </c>
      <c r="O1023" t="str">
        <f t="shared" si="112"/>
        <v>ASALARIADO</v>
      </c>
      <c r="P1023">
        <f t="shared" si="113"/>
        <v>37</v>
      </c>
      <c r="Q1023"/>
    </row>
    <row r="1024" spans="1:17" x14ac:dyDescent="0.25">
      <c r="A1024">
        <v>1023</v>
      </c>
      <c r="B1024" t="s">
        <v>15</v>
      </c>
      <c r="C1024" s="23">
        <v>517053.85</v>
      </c>
      <c r="D1024" t="s">
        <v>10</v>
      </c>
      <c r="E1024" t="s">
        <v>16</v>
      </c>
      <c r="F1024" t="s">
        <v>12</v>
      </c>
      <c r="G1024" t="s">
        <v>13</v>
      </c>
      <c r="H1024" t="s">
        <v>12</v>
      </c>
      <c r="I1024">
        <v>28</v>
      </c>
      <c r="J1024">
        <f t="shared" si="107"/>
        <v>-0.17321827805629816</v>
      </c>
      <c r="K1024" t="b">
        <f t="shared" si="108"/>
        <v>0</v>
      </c>
      <c r="L1024">
        <f t="shared" si="109"/>
        <v>-0.98144480429463388</v>
      </c>
      <c r="M1024" t="b">
        <f t="shared" si="110"/>
        <v>0</v>
      </c>
      <c r="N1024" s="24">
        <f t="shared" si="111"/>
        <v>517053.85</v>
      </c>
      <c r="O1024" t="str">
        <f t="shared" si="112"/>
        <v>ASALARIADO</v>
      </c>
      <c r="P1024">
        <f t="shared" si="113"/>
        <v>28</v>
      </c>
      <c r="Q1024"/>
    </row>
    <row r="1025" spans="1:17" x14ac:dyDescent="0.25">
      <c r="A1025">
        <v>1024</v>
      </c>
      <c r="B1025" t="s">
        <v>9</v>
      </c>
      <c r="C1025" s="23">
        <v>3692520</v>
      </c>
      <c r="D1025" t="s">
        <v>10</v>
      </c>
      <c r="E1025" t="s">
        <v>16</v>
      </c>
      <c r="F1025" t="s">
        <v>12</v>
      </c>
      <c r="G1025" t="s">
        <v>13</v>
      </c>
      <c r="H1025" t="s">
        <v>13</v>
      </c>
      <c r="I1025">
        <v>47</v>
      </c>
      <c r="J1025">
        <f t="shared" si="107"/>
        <v>3.7422646834421132</v>
      </c>
      <c r="K1025" t="b">
        <f t="shared" si="108"/>
        <v>1</v>
      </c>
      <c r="L1025">
        <f t="shared" si="109"/>
        <v>0.35948646717097865</v>
      </c>
      <c r="M1025" t="b">
        <f t="shared" si="110"/>
        <v>0</v>
      </c>
      <c r="N1025" s="24">
        <f t="shared" si="111"/>
        <v>3692520</v>
      </c>
      <c r="O1025" t="str">
        <f t="shared" si="112"/>
        <v>ASALARIADO</v>
      </c>
      <c r="P1025">
        <f t="shared" si="113"/>
        <v>47</v>
      </c>
      <c r="Q1025"/>
    </row>
    <row r="1026" spans="1:17" x14ac:dyDescent="0.25">
      <c r="A1026">
        <v>1025</v>
      </c>
      <c r="B1026" t="s">
        <v>9</v>
      </c>
      <c r="C1026" s="23">
        <v>333671</v>
      </c>
      <c r="D1026" t="s">
        <v>10</v>
      </c>
      <c r="E1026" t="s">
        <v>16</v>
      </c>
      <c r="F1026" t="s">
        <v>12</v>
      </c>
      <c r="G1026" t="s">
        <v>12</v>
      </c>
      <c r="H1026" t="s">
        <v>13</v>
      </c>
      <c r="I1026">
        <v>23</v>
      </c>
      <c r="J1026">
        <f t="shared" ref="J1026:J1089" si="114">(C1026-$S$4)/STDEV($C$2:$C$5001)</f>
        <v>-0.39933702430903928</v>
      </c>
      <c r="K1026" t="b">
        <f t="shared" ref="K1026:K1089" si="115">ABS(J1026)&gt;1.96</f>
        <v>0</v>
      </c>
      <c r="L1026">
        <f t="shared" ref="L1026:L1089" si="116">(I1026-$S$5)/_xlfn.STDEV.S($I$2:$I$5001)</f>
        <v>-1.3343214546803215</v>
      </c>
      <c r="M1026" t="b">
        <f t="shared" ref="M1026:M1089" si="117">ABS(L1026)&gt;1.96</f>
        <v>0</v>
      </c>
      <c r="N1026" s="24">
        <f t="shared" ref="N1026:N1089" si="118">IF(ISBLANK(C1026), $S$4, C1026)</f>
        <v>333671</v>
      </c>
      <c r="O1026" t="str">
        <f t="shared" ref="O1026:O1089" si="119">IF(D1026="", "ASALARIADO", D1026)</f>
        <v>ASALARIADO</v>
      </c>
      <c r="P1026">
        <f t="shared" ref="P1026:P1089" si="120">IF(ISBLANK(I1026), $S$5, I1026)</f>
        <v>23</v>
      </c>
      <c r="Q1026"/>
    </row>
    <row r="1027" spans="1:17" x14ac:dyDescent="0.25">
      <c r="A1027">
        <v>1026</v>
      </c>
      <c r="B1027" t="s">
        <v>15</v>
      </c>
      <c r="C1027" s="23">
        <v>504571.88</v>
      </c>
      <c r="D1027" t="s">
        <v>10</v>
      </c>
      <c r="E1027" t="s">
        <v>16</v>
      </c>
      <c r="F1027" t="s">
        <v>12</v>
      </c>
      <c r="G1027" t="s">
        <v>13</v>
      </c>
      <c r="H1027" t="s">
        <v>13</v>
      </c>
      <c r="I1027">
        <v>31</v>
      </c>
      <c r="J1027">
        <f t="shared" si="114"/>
        <v>-0.18860907063676205</v>
      </c>
      <c r="K1027" t="b">
        <f t="shared" si="115"/>
        <v>0</v>
      </c>
      <c r="L1027">
        <f t="shared" si="116"/>
        <v>-0.7697188140632214</v>
      </c>
      <c r="M1027" t="b">
        <f t="shared" si="117"/>
        <v>0</v>
      </c>
      <c r="N1027" s="24">
        <f t="shared" si="118"/>
        <v>504571.88</v>
      </c>
      <c r="O1027" t="str">
        <f t="shared" si="119"/>
        <v>ASALARIADO</v>
      </c>
      <c r="P1027">
        <f t="shared" si="120"/>
        <v>31</v>
      </c>
      <c r="Q1027"/>
    </row>
    <row r="1028" spans="1:17" x14ac:dyDescent="0.25">
      <c r="A1028">
        <v>1027</v>
      </c>
      <c r="B1028" t="s">
        <v>15</v>
      </c>
      <c r="C1028" s="23">
        <v>264120</v>
      </c>
      <c r="D1028" t="s">
        <v>10</v>
      </c>
      <c r="E1028" t="s">
        <v>16</v>
      </c>
      <c r="F1028" t="s">
        <v>12</v>
      </c>
      <c r="G1028" t="s">
        <v>13</v>
      </c>
      <c r="H1028" t="s">
        <v>12</v>
      </c>
      <c r="I1028">
        <v>32</v>
      </c>
      <c r="J1028">
        <f t="shared" si="114"/>
        <v>-0.48509632470503816</v>
      </c>
      <c r="K1028" t="b">
        <f t="shared" si="115"/>
        <v>0</v>
      </c>
      <c r="L1028">
        <f t="shared" si="116"/>
        <v>-0.69914348398608395</v>
      </c>
      <c r="M1028" t="b">
        <f t="shared" si="117"/>
        <v>0</v>
      </c>
      <c r="N1028" s="24">
        <f t="shared" si="118"/>
        <v>264120</v>
      </c>
      <c r="O1028" t="str">
        <f t="shared" si="119"/>
        <v>ASALARIADO</v>
      </c>
      <c r="P1028">
        <f t="shared" si="120"/>
        <v>32</v>
      </c>
      <c r="Q1028"/>
    </row>
    <row r="1029" spans="1:17" x14ac:dyDescent="0.25">
      <c r="A1029">
        <v>1028</v>
      </c>
      <c r="B1029" t="s">
        <v>15</v>
      </c>
      <c r="C1029" s="23">
        <v>766575.22</v>
      </c>
      <c r="D1029" t="s">
        <v>14</v>
      </c>
      <c r="E1029" t="s">
        <v>11</v>
      </c>
      <c r="F1029" t="s">
        <v>12</v>
      </c>
      <c r="G1029" t="s">
        <v>13</v>
      </c>
      <c r="H1029" t="s">
        <v>13</v>
      </c>
      <c r="I1029">
        <v>71</v>
      </c>
      <c r="J1029">
        <f t="shared" si="114"/>
        <v>0.13445203761207727</v>
      </c>
      <c r="K1029" t="b">
        <f t="shared" si="115"/>
        <v>0</v>
      </c>
      <c r="L1029">
        <f t="shared" si="116"/>
        <v>2.0532943890222786</v>
      </c>
      <c r="M1029" t="b">
        <f t="shared" si="117"/>
        <v>1</v>
      </c>
      <c r="N1029" s="24">
        <f t="shared" si="118"/>
        <v>766575.22</v>
      </c>
      <c r="O1029" t="str">
        <f t="shared" si="119"/>
        <v>PENSIONADOS EN SU PROPIO SISTEMA</v>
      </c>
      <c r="P1029">
        <f t="shared" si="120"/>
        <v>71</v>
      </c>
      <c r="Q1029"/>
    </row>
    <row r="1030" spans="1:17" x14ac:dyDescent="0.25">
      <c r="A1030">
        <v>1029</v>
      </c>
      <c r="B1030" t="s">
        <v>9</v>
      </c>
      <c r="C1030" s="23">
        <v>1020006.8</v>
      </c>
      <c r="D1030" t="s">
        <v>10</v>
      </c>
      <c r="E1030" t="s">
        <v>16</v>
      </c>
      <c r="F1030" t="s">
        <v>12</v>
      </c>
      <c r="G1030" t="s">
        <v>13</v>
      </c>
      <c r="H1030" t="s">
        <v>13</v>
      </c>
      <c r="I1030">
        <v>30</v>
      </c>
      <c r="J1030">
        <f t="shared" si="114"/>
        <v>0.44694380622866975</v>
      </c>
      <c r="K1030" t="b">
        <f t="shared" si="115"/>
        <v>0</v>
      </c>
      <c r="L1030">
        <f t="shared" si="116"/>
        <v>-0.84029414414035897</v>
      </c>
      <c r="M1030" t="b">
        <f t="shared" si="117"/>
        <v>0</v>
      </c>
      <c r="N1030" s="24">
        <f t="shared" si="118"/>
        <v>1020006.8</v>
      </c>
      <c r="O1030" t="str">
        <f t="shared" si="119"/>
        <v>ASALARIADO</v>
      </c>
      <c r="P1030">
        <f t="shared" si="120"/>
        <v>30</v>
      </c>
      <c r="Q1030"/>
    </row>
    <row r="1031" spans="1:17" x14ac:dyDescent="0.25">
      <c r="A1031">
        <v>1030</v>
      </c>
      <c r="B1031" t="s">
        <v>9</v>
      </c>
      <c r="C1031" s="23">
        <v>701742</v>
      </c>
      <c r="D1031" t="s">
        <v>10</v>
      </c>
      <c r="E1031" t="s">
        <v>11</v>
      </c>
      <c r="F1031" t="s">
        <v>12</v>
      </c>
      <c r="G1031" t="s">
        <v>13</v>
      </c>
      <c r="H1031" t="s">
        <v>13</v>
      </c>
      <c r="I1031">
        <v>30</v>
      </c>
      <c r="J1031">
        <f t="shared" si="114"/>
        <v>5.4509957848739875E-2</v>
      </c>
      <c r="K1031" t="b">
        <f t="shared" si="115"/>
        <v>0</v>
      </c>
      <c r="L1031">
        <f t="shared" si="116"/>
        <v>-0.84029414414035897</v>
      </c>
      <c r="M1031" t="b">
        <f t="shared" si="117"/>
        <v>0</v>
      </c>
      <c r="N1031" s="24">
        <f t="shared" si="118"/>
        <v>701742</v>
      </c>
      <c r="O1031" t="str">
        <f t="shared" si="119"/>
        <v>ASALARIADO</v>
      </c>
      <c r="P1031">
        <f t="shared" si="120"/>
        <v>30</v>
      </c>
      <c r="Q1031"/>
    </row>
    <row r="1032" spans="1:17" x14ac:dyDescent="0.25">
      <c r="A1032">
        <v>1031</v>
      </c>
      <c r="B1032" t="s">
        <v>9</v>
      </c>
      <c r="C1032" s="23">
        <v>320000</v>
      </c>
      <c r="D1032" t="s">
        <v>10</v>
      </c>
      <c r="E1032" t="s">
        <v>16</v>
      </c>
      <c r="F1032" t="s">
        <v>12</v>
      </c>
      <c r="G1032" t="s">
        <v>12</v>
      </c>
      <c r="H1032" t="s">
        <v>13</v>
      </c>
      <c r="I1032">
        <v>41</v>
      </c>
      <c r="J1032">
        <f t="shared" si="114"/>
        <v>-0.41619394075472232</v>
      </c>
      <c r="K1032" t="b">
        <f t="shared" si="115"/>
        <v>0</v>
      </c>
      <c r="L1032">
        <f t="shared" si="116"/>
        <v>-6.3965513291846368E-2</v>
      </c>
      <c r="M1032" t="b">
        <f t="shared" si="117"/>
        <v>0</v>
      </c>
      <c r="N1032" s="24">
        <f t="shared" si="118"/>
        <v>320000</v>
      </c>
      <c r="O1032" t="str">
        <f t="shared" si="119"/>
        <v>ASALARIADO</v>
      </c>
      <c r="P1032">
        <f t="shared" si="120"/>
        <v>41</v>
      </c>
      <c r="Q1032"/>
    </row>
    <row r="1033" spans="1:17" x14ac:dyDescent="0.25">
      <c r="A1033">
        <v>1032</v>
      </c>
      <c r="B1033" t="s">
        <v>9</v>
      </c>
      <c r="C1033" s="23">
        <v>1340270.3400000001</v>
      </c>
      <c r="D1033" t="s">
        <v>10</v>
      </c>
      <c r="E1033" t="s">
        <v>16</v>
      </c>
      <c r="F1033" t="s">
        <v>12</v>
      </c>
      <c r="G1033" t="s">
        <v>13</v>
      </c>
      <c r="H1033" t="s">
        <v>13</v>
      </c>
      <c r="I1033">
        <v>32</v>
      </c>
      <c r="J1033">
        <f t="shared" si="114"/>
        <v>0.84184218486802798</v>
      </c>
      <c r="K1033" t="b">
        <f t="shared" si="115"/>
        <v>0</v>
      </c>
      <c r="L1033">
        <f t="shared" si="116"/>
        <v>-0.69914348398608395</v>
      </c>
      <c r="M1033" t="b">
        <f t="shared" si="117"/>
        <v>0</v>
      </c>
      <c r="N1033" s="24">
        <f t="shared" si="118"/>
        <v>1340270.3400000001</v>
      </c>
      <c r="O1033" t="str">
        <f t="shared" si="119"/>
        <v>ASALARIADO</v>
      </c>
      <c r="P1033">
        <f t="shared" si="120"/>
        <v>32</v>
      </c>
      <c r="Q1033"/>
    </row>
    <row r="1034" spans="1:17" x14ac:dyDescent="0.25">
      <c r="A1034">
        <v>1033</v>
      </c>
      <c r="B1034" t="s">
        <v>9</v>
      </c>
      <c r="C1034" s="23">
        <v>639148</v>
      </c>
      <c r="D1034" t="s">
        <v>18</v>
      </c>
      <c r="E1034" t="s">
        <v>16</v>
      </c>
      <c r="F1034" t="s">
        <v>12</v>
      </c>
      <c r="G1034" t="s">
        <v>13</v>
      </c>
      <c r="H1034" t="s">
        <v>12</v>
      </c>
      <c r="I1034">
        <v>73</v>
      </c>
      <c r="J1034">
        <f t="shared" si="114"/>
        <v>-2.267106972796144E-2</v>
      </c>
      <c r="K1034" t="b">
        <f t="shared" si="115"/>
        <v>0</v>
      </c>
      <c r="L1034">
        <f t="shared" si="116"/>
        <v>2.1944450491765539</v>
      </c>
      <c r="M1034" t="b">
        <f t="shared" si="117"/>
        <v>1</v>
      </c>
      <c r="N1034" s="24">
        <f t="shared" si="118"/>
        <v>639148</v>
      </c>
      <c r="O1034" t="str">
        <f t="shared" si="119"/>
        <v>TRABAJADOR INDEPENDIENTE</v>
      </c>
      <c r="P1034">
        <f t="shared" si="120"/>
        <v>73</v>
      </c>
      <c r="Q1034"/>
    </row>
    <row r="1035" spans="1:17" x14ac:dyDescent="0.25">
      <c r="A1035">
        <v>1034</v>
      </c>
      <c r="B1035" t="s">
        <v>15</v>
      </c>
      <c r="C1035" s="23">
        <v>1790761</v>
      </c>
      <c r="D1035" t="s">
        <v>10</v>
      </c>
      <c r="E1035" t="s">
        <v>11</v>
      </c>
      <c r="F1035" t="s">
        <v>12</v>
      </c>
      <c r="G1035" t="s">
        <v>13</v>
      </c>
      <c r="H1035" t="s">
        <v>12</v>
      </c>
      <c r="I1035">
        <v>54</v>
      </c>
      <c r="J1035">
        <f t="shared" si="114"/>
        <v>1.3973160649924228</v>
      </c>
      <c r="K1035" t="b">
        <f t="shared" si="115"/>
        <v>0</v>
      </c>
      <c r="L1035">
        <f t="shared" si="116"/>
        <v>0.85351377771094117</v>
      </c>
      <c r="M1035" t="b">
        <f t="shared" si="117"/>
        <v>0</v>
      </c>
      <c r="N1035" s="24">
        <f t="shared" si="118"/>
        <v>1790761</v>
      </c>
      <c r="O1035" t="str">
        <f t="shared" si="119"/>
        <v>ASALARIADO</v>
      </c>
      <c r="P1035">
        <f t="shared" si="120"/>
        <v>54</v>
      </c>
      <c r="Q1035"/>
    </row>
    <row r="1036" spans="1:17" x14ac:dyDescent="0.25">
      <c r="A1036">
        <v>1035</v>
      </c>
      <c r="B1036" t="s">
        <v>9</v>
      </c>
      <c r="C1036" s="23">
        <v>1170360</v>
      </c>
      <c r="D1036" t="s">
        <v>19</v>
      </c>
      <c r="E1036" t="s">
        <v>16</v>
      </c>
      <c r="F1036" t="s">
        <v>12</v>
      </c>
      <c r="G1036" t="s">
        <v>13</v>
      </c>
      <c r="H1036" t="s">
        <v>13</v>
      </c>
      <c r="I1036">
        <v>61</v>
      </c>
      <c r="J1036">
        <f t="shared" si="114"/>
        <v>0.63233560856508031</v>
      </c>
      <c r="K1036" t="b">
        <f t="shared" si="115"/>
        <v>0</v>
      </c>
      <c r="L1036">
        <f t="shared" si="116"/>
        <v>1.3475410882509038</v>
      </c>
      <c r="M1036" t="b">
        <f t="shared" si="117"/>
        <v>0</v>
      </c>
      <c r="N1036" s="24">
        <f t="shared" si="118"/>
        <v>1170360</v>
      </c>
      <c r="O1036" t="str">
        <f t="shared" si="119"/>
        <v>CONVENIOS ESPECIALES DE TRABAJADORES INDEPENDIENTES</v>
      </c>
      <c r="P1036">
        <f t="shared" si="120"/>
        <v>61</v>
      </c>
      <c r="Q1036"/>
    </row>
    <row r="1037" spans="1:17" x14ac:dyDescent="0.25">
      <c r="A1037">
        <v>1036</v>
      </c>
      <c r="B1037" t="s">
        <v>15</v>
      </c>
      <c r="C1037" s="23">
        <v>196106.25</v>
      </c>
      <c r="D1037" t="s">
        <v>10</v>
      </c>
      <c r="E1037" t="s">
        <v>11</v>
      </c>
      <c r="F1037" t="s">
        <v>12</v>
      </c>
      <c r="G1037" t="s">
        <v>13</v>
      </c>
      <c r="H1037" t="s">
        <v>13</v>
      </c>
      <c r="I1037">
        <v>38</v>
      </c>
      <c r="J1037">
        <f t="shared" si="114"/>
        <v>-0.56896013136933299</v>
      </c>
      <c r="K1037" t="b">
        <f t="shared" si="115"/>
        <v>0</v>
      </c>
      <c r="L1037">
        <f t="shared" si="116"/>
        <v>-0.27569150352325889</v>
      </c>
      <c r="M1037" t="b">
        <f t="shared" si="117"/>
        <v>0</v>
      </c>
      <c r="N1037" s="24">
        <f t="shared" si="118"/>
        <v>196106.25</v>
      </c>
      <c r="O1037" t="str">
        <f t="shared" si="119"/>
        <v>ASALARIADO</v>
      </c>
      <c r="P1037">
        <f t="shared" si="120"/>
        <v>38</v>
      </c>
      <c r="Q1037"/>
    </row>
    <row r="1038" spans="1:17" x14ac:dyDescent="0.25">
      <c r="A1038">
        <v>1037</v>
      </c>
      <c r="B1038" t="s">
        <v>15</v>
      </c>
      <c r="C1038" s="23">
        <v>1510021</v>
      </c>
      <c r="D1038" t="s">
        <v>10</v>
      </c>
      <c r="E1038" t="s">
        <v>11</v>
      </c>
      <c r="F1038" t="s">
        <v>12</v>
      </c>
      <c r="G1038" t="s">
        <v>13</v>
      </c>
      <c r="H1038" t="s">
        <v>12</v>
      </c>
      <c r="I1038">
        <v>46</v>
      </c>
      <c r="J1038">
        <f t="shared" si="114"/>
        <v>1.0511518690330157</v>
      </c>
      <c r="K1038" t="b">
        <f t="shared" si="115"/>
        <v>0</v>
      </c>
      <c r="L1038">
        <f t="shared" si="116"/>
        <v>0.28891113709384114</v>
      </c>
      <c r="M1038" t="b">
        <f t="shared" si="117"/>
        <v>0</v>
      </c>
      <c r="N1038" s="24">
        <f t="shared" si="118"/>
        <v>1510021</v>
      </c>
      <c r="O1038" t="str">
        <f t="shared" si="119"/>
        <v>ASALARIADO</v>
      </c>
      <c r="P1038">
        <f t="shared" si="120"/>
        <v>46</v>
      </c>
      <c r="Q1038"/>
    </row>
    <row r="1039" spans="1:17" x14ac:dyDescent="0.25">
      <c r="A1039">
        <v>1038</v>
      </c>
      <c r="B1039" t="s">
        <v>9</v>
      </c>
      <c r="C1039" s="23">
        <v>297058</v>
      </c>
      <c r="D1039" t="s">
        <v>17</v>
      </c>
      <c r="E1039" t="s">
        <v>16</v>
      </c>
      <c r="F1039" t="s">
        <v>13</v>
      </c>
      <c r="G1039" t="s">
        <v>13</v>
      </c>
      <c r="H1039" t="s">
        <v>12</v>
      </c>
      <c r="I1039">
        <v>43</v>
      </c>
      <c r="J1039">
        <f t="shared" si="114"/>
        <v>-0.44448238908307142</v>
      </c>
      <c r="K1039" t="b">
        <f t="shared" si="115"/>
        <v>0</v>
      </c>
      <c r="L1039">
        <f t="shared" si="116"/>
        <v>7.7185146862428639E-2</v>
      </c>
      <c r="M1039" t="b">
        <f t="shared" si="117"/>
        <v>0</v>
      </c>
      <c r="N1039" s="24">
        <f t="shared" si="118"/>
        <v>297058</v>
      </c>
      <c r="O1039" t="str">
        <f t="shared" si="119"/>
        <v>ASEGURADO VOLUNTARIO</v>
      </c>
      <c r="P1039">
        <f t="shared" si="120"/>
        <v>43</v>
      </c>
      <c r="Q1039"/>
    </row>
    <row r="1040" spans="1:17" x14ac:dyDescent="0.25">
      <c r="A1040">
        <v>1039</v>
      </c>
      <c r="B1040" t="s">
        <v>15</v>
      </c>
      <c r="C1040" s="23">
        <v>465916</v>
      </c>
      <c r="D1040" t="s">
        <v>10</v>
      </c>
      <c r="E1040" t="s">
        <v>11</v>
      </c>
      <c r="F1040" t="s">
        <v>12</v>
      </c>
      <c r="G1040" t="s">
        <v>13</v>
      </c>
      <c r="H1040" t="s">
        <v>13</v>
      </c>
      <c r="I1040">
        <v>36</v>
      </c>
      <c r="J1040">
        <f t="shared" si="114"/>
        <v>-0.2362733921417251</v>
      </c>
      <c r="K1040" t="b">
        <f t="shared" si="115"/>
        <v>0</v>
      </c>
      <c r="L1040">
        <f t="shared" si="116"/>
        <v>-0.41684216367753391</v>
      </c>
      <c r="M1040" t="b">
        <f t="shared" si="117"/>
        <v>0</v>
      </c>
      <c r="N1040" s="24">
        <f t="shared" si="118"/>
        <v>465916</v>
      </c>
      <c r="O1040" t="str">
        <f t="shared" si="119"/>
        <v>ASALARIADO</v>
      </c>
      <c r="P1040">
        <f t="shared" si="120"/>
        <v>36</v>
      </c>
      <c r="Q1040"/>
    </row>
    <row r="1041" spans="1:17" x14ac:dyDescent="0.25">
      <c r="A1041">
        <v>1040</v>
      </c>
      <c r="B1041" t="s">
        <v>15</v>
      </c>
      <c r="C1041" s="23">
        <v>632704.4</v>
      </c>
      <c r="D1041" t="s">
        <v>10</v>
      </c>
      <c r="E1041" t="s">
        <v>11</v>
      </c>
      <c r="F1041" t="s">
        <v>12</v>
      </c>
      <c r="G1041" t="s">
        <v>13</v>
      </c>
      <c r="H1041" t="s">
        <v>13</v>
      </c>
      <c r="I1041">
        <v>35</v>
      </c>
      <c r="J1041">
        <f t="shared" si="114"/>
        <v>-3.0616298812110573E-2</v>
      </c>
      <c r="K1041" t="b">
        <f t="shared" si="115"/>
        <v>0</v>
      </c>
      <c r="L1041">
        <f t="shared" si="116"/>
        <v>-0.48741749375467142</v>
      </c>
      <c r="M1041" t="b">
        <f t="shared" si="117"/>
        <v>0</v>
      </c>
      <c r="N1041" s="24">
        <f t="shared" si="118"/>
        <v>632704.4</v>
      </c>
      <c r="O1041" t="str">
        <f t="shared" si="119"/>
        <v>ASALARIADO</v>
      </c>
      <c r="P1041">
        <f t="shared" si="120"/>
        <v>35</v>
      </c>
      <c r="Q1041"/>
    </row>
    <row r="1042" spans="1:17" x14ac:dyDescent="0.25">
      <c r="A1042">
        <v>1041</v>
      </c>
      <c r="B1042" t="s">
        <v>15</v>
      </c>
      <c r="C1042" s="23">
        <v>952206</v>
      </c>
      <c r="D1042" t="s">
        <v>10</v>
      </c>
      <c r="E1042" t="s">
        <v>11</v>
      </c>
      <c r="F1042" t="s">
        <v>12</v>
      </c>
      <c r="G1042" t="s">
        <v>13</v>
      </c>
      <c r="H1042" t="s">
        <v>12</v>
      </c>
      <c r="I1042">
        <v>57</v>
      </c>
      <c r="J1042">
        <f t="shared" si="114"/>
        <v>0.36334257584680546</v>
      </c>
      <c r="K1042" t="b">
        <f t="shared" si="115"/>
        <v>0</v>
      </c>
      <c r="L1042">
        <f t="shared" si="116"/>
        <v>1.0652397679423538</v>
      </c>
      <c r="M1042" t="b">
        <f t="shared" si="117"/>
        <v>0</v>
      </c>
      <c r="N1042" s="24">
        <f t="shared" si="118"/>
        <v>952206</v>
      </c>
      <c r="O1042" t="str">
        <f t="shared" si="119"/>
        <v>ASALARIADO</v>
      </c>
      <c r="P1042">
        <f t="shared" si="120"/>
        <v>57</v>
      </c>
      <c r="Q1042"/>
    </row>
    <row r="1043" spans="1:17" x14ac:dyDescent="0.25">
      <c r="A1043">
        <v>1042</v>
      </c>
      <c r="B1043" t="s">
        <v>9</v>
      </c>
      <c r="C1043" s="23">
        <v>1902994.84</v>
      </c>
      <c r="D1043" t="s">
        <v>10</v>
      </c>
      <c r="E1043" t="s">
        <v>11</v>
      </c>
      <c r="F1043" t="s">
        <v>12</v>
      </c>
      <c r="G1043" t="s">
        <v>13</v>
      </c>
      <c r="H1043" t="s">
        <v>13</v>
      </c>
      <c r="I1043">
        <v>40</v>
      </c>
      <c r="J1043">
        <f t="shared" si="114"/>
        <v>1.5357050974888136</v>
      </c>
      <c r="K1043" t="b">
        <f t="shared" si="115"/>
        <v>0</v>
      </c>
      <c r="L1043">
        <f t="shared" si="116"/>
        <v>-0.13454084336898386</v>
      </c>
      <c r="M1043" t="b">
        <f t="shared" si="117"/>
        <v>0</v>
      </c>
      <c r="N1043" s="24">
        <f t="shared" si="118"/>
        <v>1902994.84</v>
      </c>
      <c r="O1043" t="str">
        <f t="shared" si="119"/>
        <v>ASALARIADO</v>
      </c>
      <c r="P1043">
        <f t="shared" si="120"/>
        <v>40</v>
      </c>
      <c r="Q1043"/>
    </row>
    <row r="1044" spans="1:17" x14ac:dyDescent="0.25">
      <c r="A1044">
        <v>1043</v>
      </c>
      <c r="B1044" t="s">
        <v>15</v>
      </c>
      <c r="C1044" s="23">
        <v>1215206.99</v>
      </c>
      <c r="D1044" t="s">
        <v>10</v>
      </c>
      <c r="E1044" t="s">
        <v>16</v>
      </c>
      <c r="F1044" t="s">
        <v>12</v>
      </c>
      <c r="G1044" t="s">
        <v>13</v>
      </c>
      <c r="H1044" t="s">
        <v>13</v>
      </c>
      <c r="I1044">
        <v>36</v>
      </c>
      <c r="J1044">
        <f t="shared" si="114"/>
        <v>0.68763382839321163</v>
      </c>
      <c r="K1044" t="b">
        <f t="shared" si="115"/>
        <v>0</v>
      </c>
      <c r="L1044">
        <f t="shared" si="116"/>
        <v>-0.41684216367753391</v>
      </c>
      <c r="M1044" t="b">
        <f t="shared" si="117"/>
        <v>0</v>
      </c>
      <c r="N1044" s="24">
        <f t="shared" si="118"/>
        <v>1215206.99</v>
      </c>
      <c r="O1044" t="str">
        <f t="shared" si="119"/>
        <v>ASALARIADO</v>
      </c>
      <c r="P1044">
        <f t="shared" si="120"/>
        <v>36</v>
      </c>
      <c r="Q1044"/>
    </row>
    <row r="1045" spans="1:17" x14ac:dyDescent="0.25">
      <c r="A1045">
        <v>1044</v>
      </c>
      <c r="B1045" t="s">
        <v>15</v>
      </c>
      <c r="C1045" s="23">
        <v>518584.68</v>
      </c>
      <c r="D1045" t="s">
        <v>10</v>
      </c>
      <c r="E1045" t="s">
        <v>16</v>
      </c>
      <c r="F1045" t="s">
        <v>12</v>
      </c>
      <c r="G1045" t="s">
        <v>13</v>
      </c>
      <c r="H1045" t="s">
        <v>13</v>
      </c>
      <c r="I1045">
        <v>19</v>
      </c>
      <c r="J1045">
        <f t="shared" si="114"/>
        <v>-0.17133070045388829</v>
      </c>
      <c r="K1045" t="b">
        <f t="shared" si="115"/>
        <v>0</v>
      </c>
      <c r="L1045">
        <f t="shared" si="116"/>
        <v>-1.6166227749888715</v>
      </c>
      <c r="M1045" t="b">
        <f t="shared" si="117"/>
        <v>0</v>
      </c>
      <c r="N1045" s="24">
        <f t="shared" si="118"/>
        <v>518584.68</v>
      </c>
      <c r="O1045" t="str">
        <f t="shared" si="119"/>
        <v>ASALARIADO</v>
      </c>
      <c r="P1045">
        <f t="shared" si="120"/>
        <v>19</v>
      </c>
      <c r="Q1045"/>
    </row>
    <row r="1046" spans="1:17" x14ac:dyDescent="0.25">
      <c r="A1046">
        <v>1045</v>
      </c>
      <c r="B1046" t="s">
        <v>15</v>
      </c>
      <c r="C1046" s="23">
        <v>426767.25</v>
      </c>
      <c r="D1046" t="s">
        <v>10</v>
      </c>
      <c r="E1046" t="s">
        <v>16</v>
      </c>
      <c r="F1046" t="s">
        <v>12</v>
      </c>
      <c r="G1046" t="s">
        <v>13</v>
      </c>
      <c r="H1046" t="s">
        <v>13</v>
      </c>
      <c r="I1046">
        <v>27</v>
      </c>
      <c r="J1046">
        <f t="shared" si="114"/>
        <v>-0.2845454430306823</v>
      </c>
      <c r="K1046" t="b">
        <f t="shared" si="115"/>
        <v>0</v>
      </c>
      <c r="L1046">
        <f t="shared" si="116"/>
        <v>-1.0520201343717714</v>
      </c>
      <c r="M1046" t="b">
        <f t="shared" si="117"/>
        <v>0</v>
      </c>
      <c r="N1046" s="24">
        <f t="shared" si="118"/>
        <v>426767.25</v>
      </c>
      <c r="O1046" t="str">
        <f t="shared" si="119"/>
        <v>ASALARIADO</v>
      </c>
      <c r="P1046">
        <f t="shared" si="120"/>
        <v>27</v>
      </c>
      <c r="Q1046"/>
    </row>
    <row r="1047" spans="1:17" x14ac:dyDescent="0.25">
      <c r="A1047">
        <v>1046</v>
      </c>
      <c r="B1047" t="s">
        <v>9</v>
      </c>
      <c r="C1047" s="23">
        <v>325779.37</v>
      </c>
      <c r="D1047" t="s">
        <v>10</v>
      </c>
      <c r="E1047" t="s">
        <v>16</v>
      </c>
      <c r="F1047" t="s">
        <v>12</v>
      </c>
      <c r="G1047" t="s">
        <v>13</v>
      </c>
      <c r="H1047" t="s">
        <v>13</v>
      </c>
      <c r="I1047">
        <v>20</v>
      </c>
      <c r="J1047">
        <f t="shared" si="114"/>
        <v>-0.40906773512245792</v>
      </c>
      <c r="K1047" t="b">
        <f t="shared" si="115"/>
        <v>0</v>
      </c>
      <c r="L1047">
        <f t="shared" si="116"/>
        <v>-1.5460474449117341</v>
      </c>
      <c r="M1047" t="b">
        <f t="shared" si="117"/>
        <v>0</v>
      </c>
      <c r="N1047" s="24">
        <f t="shared" si="118"/>
        <v>325779.37</v>
      </c>
      <c r="O1047" t="str">
        <f t="shared" si="119"/>
        <v>ASALARIADO</v>
      </c>
      <c r="P1047">
        <f t="shared" si="120"/>
        <v>20</v>
      </c>
      <c r="Q1047"/>
    </row>
    <row r="1048" spans="1:17" x14ac:dyDescent="0.25">
      <c r="A1048">
        <v>1047</v>
      </c>
      <c r="B1048" t="s">
        <v>9</v>
      </c>
      <c r="C1048" s="23">
        <v>355776</v>
      </c>
      <c r="D1048" t="s">
        <v>10</v>
      </c>
      <c r="E1048" t="s">
        <v>16</v>
      </c>
      <c r="F1048" t="s">
        <v>12</v>
      </c>
      <c r="G1048" t="s">
        <v>13</v>
      </c>
      <c r="H1048" t="s">
        <v>13</v>
      </c>
      <c r="I1048">
        <v>22</v>
      </c>
      <c r="J1048">
        <f t="shared" si="114"/>
        <v>-0.37208063208960962</v>
      </c>
      <c r="K1048" t="b">
        <f t="shared" si="115"/>
        <v>0</v>
      </c>
      <c r="L1048">
        <f t="shared" si="116"/>
        <v>-1.4048967847574589</v>
      </c>
      <c r="M1048" t="b">
        <f t="shared" si="117"/>
        <v>0</v>
      </c>
      <c r="N1048" s="24">
        <f t="shared" si="118"/>
        <v>355776</v>
      </c>
      <c r="O1048" t="str">
        <f t="shared" si="119"/>
        <v>ASALARIADO</v>
      </c>
      <c r="P1048">
        <f t="shared" si="120"/>
        <v>22</v>
      </c>
      <c r="Q1048"/>
    </row>
    <row r="1049" spans="1:17" x14ac:dyDescent="0.25">
      <c r="A1049">
        <v>1048</v>
      </c>
      <c r="B1049" t="s">
        <v>9</v>
      </c>
      <c r="C1049" s="23">
        <v>150000</v>
      </c>
      <c r="D1049" t="s">
        <v>10</v>
      </c>
      <c r="E1049" t="s">
        <v>16</v>
      </c>
      <c r="F1049" t="s">
        <v>12</v>
      </c>
      <c r="G1049" t="s">
        <v>12</v>
      </c>
      <c r="H1049" t="s">
        <v>13</v>
      </c>
      <c r="I1049">
        <v>31</v>
      </c>
      <c r="J1049">
        <f t="shared" si="114"/>
        <v>-0.62581107159856075</v>
      </c>
      <c r="K1049" t="b">
        <f t="shared" si="115"/>
        <v>0</v>
      </c>
      <c r="L1049">
        <f t="shared" si="116"/>
        <v>-0.7697188140632214</v>
      </c>
      <c r="M1049" t="b">
        <f t="shared" si="117"/>
        <v>0</v>
      </c>
      <c r="N1049" s="24">
        <f t="shared" si="118"/>
        <v>150000</v>
      </c>
      <c r="O1049" t="str">
        <f t="shared" si="119"/>
        <v>ASALARIADO</v>
      </c>
      <c r="P1049">
        <f t="shared" si="120"/>
        <v>31</v>
      </c>
      <c r="Q1049"/>
    </row>
    <row r="1050" spans="1:17" x14ac:dyDescent="0.25">
      <c r="A1050">
        <v>1049</v>
      </c>
      <c r="B1050" t="s">
        <v>9</v>
      </c>
      <c r="C1050" s="23">
        <v>297429</v>
      </c>
      <c r="D1050" t="s">
        <v>18</v>
      </c>
      <c r="E1050" t="s">
        <v>16</v>
      </c>
      <c r="F1050" t="s">
        <v>12</v>
      </c>
      <c r="G1050" t="s">
        <v>13</v>
      </c>
      <c r="H1050" t="s">
        <v>12</v>
      </c>
      <c r="I1050">
        <v>28</v>
      </c>
      <c r="J1050">
        <f t="shared" si="114"/>
        <v>-0.44402493052105335</v>
      </c>
      <c r="K1050" t="b">
        <f t="shared" si="115"/>
        <v>0</v>
      </c>
      <c r="L1050">
        <f t="shared" si="116"/>
        <v>-0.98144480429463388</v>
      </c>
      <c r="M1050" t="b">
        <f t="shared" si="117"/>
        <v>0</v>
      </c>
      <c r="N1050" s="24">
        <f t="shared" si="118"/>
        <v>297429</v>
      </c>
      <c r="O1050" t="str">
        <f t="shared" si="119"/>
        <v>TRABAJADOR INDEPENDIENTE</v>
      </c>
      <c r="P1050">
        <f t="shared" si="120"/>
        <v>28</v>
      </c>
      <c r="Q1050"/>
    </row>
    <row r="1051" spans="1:17" x14ac:dyDescent="0.25">
      <c r="A1051">
        <v>1050</v>
      </c>
      <c r="B1051" t="s">
        <v>9</v>
      </c>
      <c r="C1051" s="23">
        <v>327400</v>
      </c>
      <c r="D1051" t="s">
        <v>10</v>
      </c>
      <c r="E1051" t="s">
        <v>16</v>
      </c>
      <c r="F1051" t="s">
        <v>12</v>
      </c>
      <c r="G1051" t="s">
        <v>13</v>
      </c>
      <c r="H1051" t="s">
        <v>13</v>
      </c>
      <c r="I1051">
        <v>27</v>
      </c>
      <c r="J1051">
        <f t="shared" si="114"/>
        <v>-0.40706943035328463</v>
      </c>
      <c r="K1051" t="b">
        <f t="shared" si="115"/>
        <v>0</v>
      </c>
      <c r="L1051">
        <f t="shared" si="116"/>
        <v>-1.0520201343717714</v>
      </c>
      <c r="M1051" t="b">
        <f t="shared" si="117"/>
        <v>0</v>
      </c>
      <c r="N1051" s="24">
        <f t="shared" si="118"/>
        <v>327400</v>
      </c>
      <c r="O1051" t="str">
        <f t="shared" si="119"/>
        <v>ASALARIADO</v>
      </c>
      <c r="P1051">
        <f t="shared" si="120"/>
        <v>27</v>
      </c>
      <c r="Q1051"/>
    </row>
    <row r="1052" spans="1:17" x14ac:dyDescent="0.25">
      <c r="A1052">
        <v>1051</v>
      </c>
      <c r="B1052" t="s">
        <v>9</v>
      </c>
      <c r="C1052" s="23">
        <v>4742229.6399999997</v>
      </c>
      <c r="D1052" t="s">
        <v>10</v>
      </c>
      <c r="E1052" t="s">
        <v>16</v>
      </c>
      <c r="F1052" t="s">
        <v>12</v>
      </c>
      <c r="G1052" t="s">
        <v>13</v>
      </c>
      <c r="H1052" t="s">
        <v>13</v>
      </c>
      <c r="I1052">
        <v>49</v>
      </c>
      <c r="J1052">
        <f t="shared" si="114"/>
        <v>5.0366007008298688</v>
      </c>
      <c r="K1052" t="b">
        <f t="shared" si="115"/>
        <v>1</v>
      </c>
      <c r="L1052">
        <f t="shared" si="116"/>
        <v>0.50063712732525367</v>
      </c>
      <c r="M1052" t="b">
        <f t="shared" si="117"/>
        <v>0</v>
      </c>
      <c r="N1052" s="24">
        <f t="shared" si="118"/>
        <v>4742229.6399999997</v>
      </c>
      <c r="O1052" t="str">
        <f t="shared" si="119"/>
        <v>ASALARIADO</v>
      </c>
      <c r="P1052">
        <f t="shared" si="120"/>
        <v>49</v>
      </c>
      <c r="Q1052"/>
    </row>
    <row r="1053" spans="1:17" x14ac:dyDescent="0.25">
      <c r="A1053">
        <v>1052</v>
      </c>
      <c r="B1053" t="s">
        <v>15</v>
      </c>
      <c r="C1053" s="23">
        <v>396057</v>
      </c>
      <c r="D1053" t="s">
        <v>18</v>
      </c>
      <c r="E1053" t="s">
        <v>16</v>
      </c>
      <c r="F1053" t="s">
        <v>12</v>
      </c>
      <c r="G1053" t="s">
        <v>13</v>
      </c>
      <c r="H1053" t="s">
        <v>13</v>
      </c>
      <c r="I1053">
        <v>19</v>
      </c>
      <c r="J1053">
        <f t="shared" si="114"/>
        <v>-0.32241246945713514</v>
      </c>
      <c r="K1053" t="b">
        <f t="shared" si="115"/>
        <v>0</v>
      </c>
      <c r="L1053">
        <f t="shared" si="116"/>
        <v>-1.6166227749888715</v>
      </c>
      <c r="M1053" t="b">
        <f t="shared" si="117"/>
        <v>0</v>
      </c>
      <c r="N1053" s="24">
        <f t="shared" si="118"/>
        <v>396057</v>
      </c>
      <c r="O1053" t="str">
        <f t="shared" si="119"/>
        <v>TRABAJADOR INDEPENDIENTE</v>
      </c>
      <c r="P1053">
        <f t="shared" si="120"/>
        <v>19</v>
      </c>
      <c r="Q1053"/>
    </row>
    <row r="1054" spans="1:17" x14ac:dyDescent="0.25">
      <c r="A1054">
        <v>1053</v>
      </c>
      <c r="B1054" t="s">
        <v>9</v>
      </c>
      <c r="C1054" s="23">
        <v>1492126.5</v>
      </c>
      <c r="D1054" t="s">
        <v>10</v>
      </c>
      <c r="E1054" t="s">
        <v>11</v>
      </c>
      <c r="F1054" t="s">
        <v>12</v>
      </c>
      <c r="G1054" t="s">
        <v>13</v>
      </c>
      <c r="H1054" t="s">
        <v>13</v>
      </c>
      <c r="I1054">
        <v>41</v>
      </c>
      <c r="J1054">
        <f t="shared" si="114"/>
        <v>1.0290871999278095</v>
      </c>
      <c r="K1054" t="b">
        <f t="shared" si="115"/>
        <v>0</v>
      </c>
      <c r="L1054">
        <f t="shared" si="116"/>
        <v>-6.3965513291846368E-2</v>
      </c>
      <c r="M1054" t="b">
        <f t="shared" si="117"/>
        <v>0</v>
      </c>
      <c r="N1054" s="24">
        <f t="shared" si="118"/>
        <v>1492126.5</v>
      </c>
      <c r="O1054" t="str">
        <f t="shared" si="119"/>
        <v>ASALARIADO</v>
      </c>
      <c r="P1054">
        <f t="shared" si="120"/>
        <v>41</v>
      </c>
      <c r="Q1054"/>
    </row>
    <row r="1055" spans="1:17" x14ac:dyDescent="0.25">
      <c r="A1055">
        <v>1054</v>
      </c>
      <c r="B1055" t="s">
        <v>9</v>
      </c>
      <c r="C1055" s="23">
        <v>1301239</v>
      </c>
      <c r="D1055" t="s">
        <v>14</v>
      </c>
      <c r="E1055" t="s">
        <v>11</v>
      </c>
      <c r="F1055" t="s">
        <v>12</v>
      </c>
      <c r="G1055" t="s">
        <v>13</v>
      </c>
      <c r="H1055" t="s">
        <v>13</v>
      </c>
      <c r="I1055">
        <v>76</v>
      </c>
      <c r="J1055">
        <f t="shared" si="114"/>
        <v>0.79371490543396706</v>
      </c>
      <c r="K1055" t="b">
        <f t="shared" si="115"/>
        <v>0</v>
      </c>
      <c r="L1055">
        <f t="shared" si="116"/>
        <v>2.4061710394079663</v>
      </c>
      <c r="M1055" t="b">
        <f t="shared" si="117"/>
        <v>1</v>
      </c>
      <c r="N1055" s="24">
        <f t="shared" si="118"/>
        <v>1301239</v>
      </c>
      <c r="O1055" t="str">
        <f t="shared" si="119"/>
        <v>PENSIONADOS EN SU PROPIO SISTEMA</v>
      </c>
      <c r="P1055">
        <f t="shared" si="120"/>
        <v>76</v>
      </c>
      <c r="Q1055"/>
    </row>
    <row r="1056" spans="1:17" x14ac:dyDescent="0.25">
      <c r="A1056">
        <v>1055</v>
      </c>
      <c r="B1056" t="s">
        <v>15</v>
      </c>
      <c r="C1056" s="23">
        <v>359544.27</v>
      </c>
      <c r="D1056" t="s">
        <v>21</v>
      </c>
      <c r="E1056" t="s">
        <v>16</v>
      </c>
      <c r="F1056" t="s">
        <v>12</v>
      </c>
      <c r="G1056" t="s">
        <v>12</v>
      </c>
      <c r="H1056" t="s">
        <v>13</v>
      </c>
      <c r="I1056">
        <v>26</v>
      </c>
      <c r="J1056">
        <f t="shared" si="114"/>
        <v>-0.36743419711522773</v>
      </c>
      <c r="K1056" t="b">
        <f t="shared" si="115"/>
        <v>0</v>
      </c>
      <c r="L1056">
        <f t="shared" si="116"/>
        <v>-1.1225954644489089</v>
      </c>
      <c r="M1056" t="b">
        <f t="shared" si="117"/>
        <v>0</v>
      </c>
      <c r="N1056" s="24">
        <f t="shared" si="118"/>
        <v>359544.27</v>
      </c>
      <c r="O1056" t="str">
        <f t="shared" si="119"/>
        <v>CONVENIOS ESPECIALES DE ASEGURADOS VOLUNTARIOS</v>
      </c>
      <c r="P1056">
        <f t="shared" si="120"/>
        <v>26</v>
      </c>
      <c r="Q1056"/>
    </row>
    <row r="1057" spans="1:17" x14ac:dyDescent="0.25">
      <c r="A1057">
        <v>1056</v>
      </c>
      <c r="B1057" t="s">
        <v>15</v>
      </c>
      <c r="C1057" s="23">
        <v>297110</v>
      </c>
      <c r="D1057" t="s">
        <v>18</v>
      </c>
      <c r="E1057" t="s">
        <v>16</v>
      </c>
      <c r="F1057" t="s">
        <v>12</v>
      </c>
      <c r="G1057" t="s">
        <v>13</v>
      </c>
      <c r="H1057" t="s">
        <v>12</v>
      </c>
      <c r="I1057">
        <v>35</v>
      </c>
      <c r="J1057">
        <f t="shared" si="114"/>
        <v>-0.44441827090187208</v>
      </c>
      <c r="K1057" t="b">
        <f t="shared" si="115"/>
        <v>0</v>
      </c>
      <c r="L1057">
        <f t="shared" si="116"/>
        <v>-0.48741749375467142</v>
      </c>
      <c r="M1057" t="b">
        <f t="shared" si="117"/>
        <v>0</v>
      </c>
      <c r="N1057" s="24">
        <f t="shared" si="118"/>
        <v>297110</v>
      </c>
      <c r="O1057" t="str">
        <f t="shared" si="119"/>
        <v>TRABAJADOR INDEPENDIENTE</v>
      </c>
      <c r="P1057">
        <f t="shared" si="120"/>
        <v>35</v>
      </c>
      <c r="Q1057"/>
    </row>
    <row r="1058" spans="1:17" x14ac:dyDescent="0.25">
      <c r="A1058">
        <v>1057</v>
      </c>
      <c r="B1058" t="s">
        <v>15</v>
      </c>
      <c r="C1058" s="23">
        <v>467500.65</v>
      </c>
      <c r="D1058" t="s">
        <v>10</v>
      </c>
      <c r="E1058" t="s">
        <v>16</v>
      </c>
      <c r="F1058" t="s">
        <v>12</v>
      </c>
      <c r="G1058" t="s">
        <v>13</v>
      </c>
      <c r="H1058" t="s">
        <v>13</v>
      </c>
      <c r="I1058">
        <v>43</v>
      </c>
      <c r="J1058">
        <f t="shared" si="114"/>
        <v>-0.23431945222177394</v>
      </c>
      <c r="K1058" t="b">
        <f t="shared" si="115"/>
        <v>0</v>
      </c>
      <c r="L1058">
        <f t="shared" si="116"/>
        <v>7.7185146862428639E-2</v>
      </c>
      <c r="M1058" t="b">
        <f t="shared" si="117"/>
        <v>0</v>
      </c>
      <c r="N1058" s="24">
        <f t="shared" si="118"/>
        <v>467500.65</v>
      </c>
      <c r="O1058" t="str">
        <f t="shared" si="119"/>
        <v>ASALARIADO</v>
      </c>
      <c r="P1058">
        <f t="shared" si="120"/>
        <v>43</v>
      </c>
      <c r="Q1058"/>
    </row>
    <row r="1059" spans="1:17" x14ac:dyDescent="0.25">
      <c r="A1059">
        <v>1058</v>
      </c>
      <c r="B1059" t="s">
        <v>15</v>
      </c>
      <c r="C1059" s="23">
        <v>297046</v>
      </c>
      <c r="D1059" t="s">
        <v>17</v>
      </c>
      <c r="E1059" t="s">
        <v>16</v>
      </c>
      <c r="F1059" t="s">
        <v>12</v>
      </c>
      <c r="G1059" t="s">
        <v>12</v>
      </c>
      <c r="H1059" t="s">
        <v>13</v>
      </c>
      <c r="I1059">
        <v>22</v>
      </c>
      <c r="J1059">
        <f t="shared" si="114"/>
        <v>-0.44449718558642509</v>
      </c>
      <c r="K1059" t="b">
        <f t="shared" si="115"/>
        <v>0</v>
      </c>
      <c r="L1059">
        <f t="shared" si="116"/>
        <v>-1.4048967847574589</v>
      </c>
      <c r="M1059" t="b">
        <f t="shared" si="117"/>
        <v>0</v>
      </c>
      <c r="N1059" s="24">
        <f t="shared" si="118"/>
        <v>297046</v>
      </c>
      <c r="O1059" t="str">
        <f t="shared" si="119"/>
        <v>ASEGURADO VOLUNTARIO</v>
      </c>
      <c r="P1059">
        <f t="shared" si="120"/>
        <v>22</v>
      </c>
      <c r="Q1059"/>
    </row>
    <row r="1060" spans="1:17" x14ac:dyDescent="0.25">
      <c r="A1060">
        <v>1059</v>
      </c>
      <c r="B1060" t="s">
        <v>9</v>
      </c>
      <c r="C1060" s="23">
        <v>276964.83</v>
      </c>
      <c r="D1060" t="s">
        <v>10</v>
      </c>
      <c r="E1060" t="s">
        <v>16</v>
      </c>
      <c r="F1060" t="s">
        <v>12</v>
      </c>
      <c r="G1060" t="s">
        <v>13</v>
      </c>
      <c r="H1060" t="s">
        <v>13</v>
      </c>
      <c r="I1060">
        <v>58</v>
      </c>
      <c r="J1060">
        <f t="shared" si="114"/>
        <v>-0.4692581105239978</v>
      </c>
      <c r="K1060" t="b">
        <f t="shared" si="115"/>
        <v>0</v>
      </c>
      <c r="L1060">
        <f t="shared" si="116"/>
        <v>1.1358150980194912</v>
      </c>
      <c r="M1060" t="b">
        <f t="shared" si="117"/>
        <v>0</v>
      </c>
      <c r="N1060" s="24">
        <f t="shared" si="118"/>
        <v>276964.83</v>
      </c>
      <c r="O1060" t="str">
        <f t="shared" si="119"/>
        <v>ASALARIADO</v>
      </c>
      <c r="P1060">
        <f t="shared" si="120"/>
        <v>58</v>
      </c>
      <c r="Q1060"/>
    </row>
    <row r="1061" spans="1:17" x14ac:dyDescent="0.25">
      <c r="A1061">
        <v>1060</v>
      </c>
      <c r="B1061" t="s">
        <v>9</v>
      </c>
      <c r="C1061" s="23">
        <v>360000</v>
      </c>
      <c r="D1061" t="s">
        <v>10</v>
      </c>
      <c r="E1061" t="s">
        <v>16</v>
      </c>
      <c r="F1061" t="s">
        <v>12</v>
      </c>
      <c r="G1061" t="s">
        <v>13</v>
      </c>
      <c r="H1061" t="s">
        <v>13</v>
      </c>
      <c r="I1061">
        <v>40</v>
      </c>
      <c r="J1061">
        <f t="shared" si="114"/>
        <v>-0.36687226290911329</v>
      </c>
      <c r="K1061" t="b">
        <f t="shared" si="115"/>
        <v>0</v>
      </c>
      <c r="L1061">
        <f t="shared" si="116"/>
        <v>-0.13454084336898386</v>
      </c>
      <c r="M1061" t="b">
        <f t="shared" si="117"/>
        <v>0</v>
      </c>
      <c r="N1061" s="24">
        <f t="shared" si="118"/>
        <v>360000</v>
      </c>
      <c r="O1061" t="str">
        <f t="shared" si="119"/>
        <v>ASALARIADO</v>
      </c>
      <c r="P1061">
        <f t="shared" si="120"/>
        <v>40</v>
      </c>
      <c r="Q1061"/>
    </row>
    <row r="1062" spans="1:17" x14ac:dyDescent="0.25">
      <c r="A1062">
        <v>1061</v>
      </c>
      <c r="B1062" t="s">
        <v>9</v>
      </c>
      <c r="C1062" s="23">
        <v>491540.23</v>
      </c>
      <c r="D1062" t="s">
        <v>10</v>
      </c>
      <c r="E1062" t="s">
        <v>16</v>
      </c>
      <c r="F1062" t="s">
        <v>12</v>
      </c>
      <c r="G1062" t="s">
        <v>13</v>
      </c>
      <c r="H1062" t="s">
        <v>13</v>
      </c>
      <c r="I1062">
        <v>50</v>
      </c>
      <c r="J1062">
        <f t="shared" si="114"/>
        <v>-0.20467764171418035</v>
      </c>
      <c r="K1062" t="b">
        <f t="shared" si="115"/>
        <v>0</v>
      </c>
      <c r="L1062">
        <f t="shared" si="116"/>
        <v>0.57121245740239113</v>
      </c>
      <c r="M1062" t="b">
        <f t="shared" si="117"/>
        <v>0</v>
      </c>
      <c r="N1062" s="24">
        <f t="shared" si="118"/>
        <v>491540.23</v>
      </c>
      <c r="O1062" t="str">
        <f t="shared" si="119"/>
        <v>ASALARIADO</v>
      </c>
      <c r="P1062">
        <f t="shared" si="120"/>
        <v>50</v>
      </c>
      <c r="Q1062"/>
    </row>
    <row r="1063" spans="1:17" x14ac:dyDescent="0.25">
      <c r="A1063">
        <v>1062</v>
      </c>
      <c r="B1063" t="s">
        <v>15</v>
      </c>
      <c r="C1063" s="23">
        <v>307401</v>
      </c>
      <c r="D1063" t="s">
        <v>10</v>
      </c>
      <c r="E1063" t="s">
        <v>11</v>
      </c>
      <c r="F1063" t="s">
        <v>12</v>
      </c>
      <c r="G1063" t="s">
        <v>13</v>
      </c>
      <c r="H1063" t="s">
        <v>12</v>
      </c>
      <c r="I1063">
        <v>28</v>
      </c>
      <c r="J1063">
        <f t="shared" si="114"/>
        <v>-0.43172903623414305</v>
      </c>
      <c r="K1063" t="b">
        <f t="shared" si="115"/>
        <v>0</v>
      </c>
      <c r="L1063">
        <f t="shared" si="116"/>
        <v>-0.98144480429463388</v>
      </c>
      <c r="M1063" t="b">
        <f t="shared" si="117"/>
        <v>0</v>
      </c>
      <c r="N1063" s="24">
        <f t="shared" si="118"/>
        <v>307401</v>
      </c>
      <c r="O1063" t="str">
        <f t="shared" si="119"/>
        <v>ASALARIADO</v>
      </c>
      <c r="P1063">
        <f t="shared" si="120"/>
        <v>28</v>
      </c>
      <c r="Q1063"/>
    </row>
    <row r="1064" spans="1:17" x14ac:dyDescent="0.25">
      <c r="A1064">
        <v>1063</v>
      </c>
      <c r="B1064" t="s">
        <v>9</v>
      </c>
      <c r="C1064" s="23">
        <v>141510.22</v>
      </c>
      <c r="D1064" t="s">
        <v>14</v>
      </c>
      <c r="E1064" t="s">
        <v>11</v>
      </c>
      <c r="F1064" t="s">
        <v>12</v>
      </c>
      <c r="G1064" t="s">
        <v>13</v>
      </c>
      <c r="H1064" t="s">
        <v>13</v>
      </c>
      <c r="I1064">
        <v>90</v>
      </c>
      <c r="J1064">
        <f t="shared" si="114"/>
        <v>-0.6362793264520632</v>
      </c>
      <c r="K1064" t="b">
        <f t="shared" si="115"/>
        <v>0</v>
      </c>
      <c r="L1064">
        <f t="shared" si="116"/>
        <v>3.3942256604878915</v>
      </c>
      <c r="M1064" t="b">
        <f t="shared" si="117"/>
        <v>1</v>
      </c>
      <c r="N1064" s="24">
        <f t="shared" si="118"/>
        <v>141510.22</v>
      </c>
      <c r="O1064" t="str">
        <f t="shared" si="119"/>
        <v>PENSIONADOS EN SU PROPIO SISTEMA</v>
      </c>
      <c r="P1064">
        <f t="shared" si="120"/>
        <v>90</v>
      </c>
      <c r="Q1064"/>
    </row>
    <row r="1065" spans="1:17" x14ac:dyDescent="0.25">
      <c r="A1065">
        <v>1064</v>
      </c>
      <c r="B1065" t="s">
        <v>15</v>
      </c>
      <c r="C1065" s="23">
        <v>721809</v>
      </c>
      <c r="D1065" t="s">
        <v>10</v>
      </c>
      <c r="E1065" t="s">
        <v>11</v>
      </c>
      <c r="F1065" t="s">
        <v>12</v>
      </c>
      <c r="G1065" t="s">
        <v>13</v>
      </c>
      <c r="H1065" t="s">
        <v>12</v>
      </c>
      <c r="I1065">
        <v>46</v>
      </c>
      <c r="J1065">
        <f t="shared" si="114"/>
        <v>7.9253410581935788E-2</v>
      </c>
      <c r="K1065" t="b">
        <f t="shared" si="115"/>
        <v>0</v>
      </c>
      <c r="L1065">
        <f t="shared" si="116"/>
        <v>0.28891113709384114</v>
      </c>
      <c r="M1065" t="b">
        <f t="shared" si="117"/>
        <v>0</v>
      </c>
      <c r="N1065" s="24">
        <f t="shared" si="118"/>
        <v>721809</v>
      </c>
      <c r="O1065" t="str">
        <f t="shared" si="119"/>
        <v>ASALARIADO</v>
      </c>
      <c r="P1065">
        <f t="shared" si="120"/>
        <v>46</v>
      </c>
      <c r="Q1065"/>
    </row>
    <row r="1066" spans="1:17" x14ac:dyDescent="0.25">
      <c r="A1066">
        <v>1065</v>
      </c>
      <c r="B1066" t="s">
        <v>9</v>
      </c>
      <c r="C1066" s="23">
        <v>363793</v>
      </c>
      <c r="D1066" t="s">
        <v>10</v>
      </c>
      <c r="E1066" t="s">
        <v>16</v>
      </c>
      <c r="F1066" t="s">
        <v>12</v>
      </c>
      <c r="G1066" t="s">
        <v>12</v>
      </c>
      <c r="H1066" t="s">
        <v>13</v>
      </c>
      <c r="I1066">
        <v>51</v>
      </c>
      <c r="J1066">
        <f t="shared" si="114"/>
        <v>-0.3621953348074034</v>
      </c>
      <c r="K1066" t="b">
        <f t="shared" si="115"/>
        <v>0</v>
      </c>
      <c r="L1066">
        <f t="shared" si="116"/>
        <v>0.64178778747952869</v>
      </c>
      <c r="M1066" t="b">
        <f t="shared" si="117"/>
        <v>0</v>
      </c>
      <c r="N1066" s="24">
        <f t="shared" si="118"/>
        <v>363793</v>
      </c>
      <c r="O1066" t="str">
        <f t="shared" si="119"/>
        <v>ASALARIADO</v>
      </c>
      <c r="P1066">
        <f t="shared" si="120"/>
        <v>51</v>
      </c>
      <c r="Q1066"/>
    </row>
    <row r="1067" spans="1:17" x14ac:dyDescent="0.25">
      <c r="A1067">
        <v>1066</v>
      </c>
      <c r="B1067" t="s">
        <v>9</v>
      </c>
      <c r="C1067" s="23">
        <v>592200</v>
      </c>
      <c r="D1067" t="s">
        <v>10</v>
      </c>
      <c r="E1067" t="s">
        <v>16</v>
      </c>
      <c r="F1067" t="s">
        <v>12</v>
      </c>
      <c r="G1067" t="s">
        <v>12</v>
      </c>
      <c r="H1067" t="s">
        <v>13</v>
      </c>
      <c r="I1067">
        <v>53</v>
      </c>
      <c r="J1067">
        <f t="shared" si="114"/>
        <v>-8.055992301535278E-2</v>
      </c>
      <c r="K1067" t="b">
        <f t="shared" si="115"/>
        <v>0</v>
      </c>
      <c r="L1067">
        <f t="shared" si="116"/>
        <v>0.78293844763380371</v>
      </c>
      <c r="M1067" t="b">
        <f t="shared" si="117"/>
        <v>0</v>
      </c>
      <c r="N1067" s="24">
        <f t="shared" si="118"/>
        <v>592200</v>
      </c>
      <c r="O1067" t="str">
        <f t="shared" si="119"/>
        <v>ASALARIADO</v>
      </c>
      <c r="P1067">
        <f t="shared" si="120"/>
        <v>53</v>
      </c>
      <c r="Q1067"/>
    </row>
    <row r="1068" spans="1:17" x14ac:dyDescent="0.25">
      <c r="A1068">
        <v>1067</v>
      </c>
      <c r="B1068" t="s">
        <v>15</v>
      </c>
      <c r="C1068" s="23">
        <v>2196851</v>
      </c>
      <c r="D1068" t="s">
        <v>10</v>
      </c>
      <c r="E1068" t="s">
        <v>16</v>
      </c>
      <c r="F1068" t="s">
        <v>12</v>
      </c>
      <c r="G1068" t="s">
        <v>13</v>
      </c>
      <c r="H1068" t="s">
        <v>13</v>
      </c>
      <c r="I1068">
        <v>41</v>
      </c>
      <c r="J1068">
        <f t="shared" si="114"/>
        <v>1.8980420689005073</v>
      </c>
      <c r="K1068" t="b">
        <f t="shared" si="115"/>
        <v>0</v>
      </c>
      <c r="L1068">
        <f t="shared" si="116"/>
        <v>-6.3965513291846368E-2</v>
      </c>
      <c r="M1068" t="b">
        <f t="shared" si="117"/>
        <v>0</v>
      </c>
      <c r="N1068" s="24">
        <f t="shared" si="118"/>
        <v>2196851</v>
      </c>
      <c r="O1068" t="str">
        <f t="shared" si="119"/>
        <v>ASALARIADO</v>
      </c>
      <c r="P1068">
        <f t="shared" si="120"/>
        <v>41</v>
      </c>
      <c r="Q1068"/>
    </row>
    <row r="1069" spans="1:17" x14ac:dyDescent="0.25">
      <c r="A1069">
        <v>1068</v>
      </c>
      <c r="B1069" t="s">
        <v>9</v>
      </c>
      <c r="C1069" s="23">
        <v>495108.62</v>
      </c>
      <c r="D1069" t="s">
        <v>10</v>
      </c>
      <c r="E1069" t="s">
        <v>11</v>
      </c>
      <c r="F1069" t="s">
        <v>12</v>
      </c>
      <c r="G1069" t="s">
        <v>13</v>
      </c>
      <c r="H1069" t="s">
        <v>13</v>
      </c>
      <c r="I1069">
        <v>25</v>
      </c>
      <c r="J1069">
        <f t="shared" si="114"/>
        <v>-0.20027766716399301</v>
      </c>
      <c r="K1069" t="b">
        <f t="shared" si="115"/>
        <v>0</v>
      </c>
      <c r="L1069">
        <f t="shared" si="116"/>
        <v>-1.1931707945260464</v>
      </c>
      <c r="M1069" t="b">
        <f t="shared" si="117"/>
        <v>0</v>
      </c>
      <c r="N1069" s="24">
        <f t="shared" si="118"/>
        <v>495108.62</v>
      </c>
      <c r="O1069" t="str">
        <f t="shared" si="119"/>
        <v>ASALARIADO</v>
      </c>
      <c r="P1069">
        <f t="shared" si="120"/>
        <v>25</v>
      </c>
      <c r="Q1069"/>
    </row>
    <row r="1070" spans="1:17" x14ac:dyDescent="0.25">
      <c r="A1070">
        <v>1069</v>
      </c>
      <c r="B1070" t="s">
        <v>15</v>
      </c>
      <c r="C1070" s="23">
        <v>380000</v>
      </c>
      <c r="D1070" t="s">
        <v>10</v>
      </c>
      <c r="E1070" t="s">
        <v>16</v>
      </c>
      <c r="F1070" t="s">
        <v>12</v>
      </c>
      <c r="G1070" t="s">
        <v>13</v>
      </c>
      <c r="H1070" t="s">
        <v>13</v>
      </c>
      <c r="I1070">
        <v>57</v>
      </c>
      <c r="J1070">
        <f t="shared" si="114"/>
        <v>-0.34221142398630877</v>
      </c>
      <c r="K1070" t="b">
        <f t="shared" si="115"/>
        <v>0</v>
      </c>
      <c r="L1070">
        <f t="shared" si="116"/>
        <v>1.0652397679423538</v>
      </c>
      <c r="M1070" t="b">
        <f t="shared" si="117"/>
        <v>0</v>
      </c>
      <c r="N1070" s="24">
        <f t="shared" si="118"/>
        <v>380000</v>
      </c>
      <c r="O1070" t="str">
        <f t="shared" si="119"/>
        <v>ASALARIADO</v>
      </c>
      <c r="P1070">
        <f t="shared" si="120"/>
        <v>57</v>
      </c>
      <c r="Q1070"/>
    </row>
    <row r="1071" spans="1:17" x14ac:dyDescent="0.25">
      <c r="A1071">
        <v>1070</v>
      </c>
      <c r="B1071" t="s">
        <v>15</v>
      </c>
      <c r="C1071" s="23">
        <v>2183054.04</v>
      </c>
      <c r="D1071" t="s">
        <v>10</v>
      </c>
      <c r="E1071" t="s">
        <v>16</v>
      </c>
      <c r="F1071" t="s">
        <v>12</v>
      </c>
      <c r="G1071" t="s">
        <v>13</v>
      </c>
      <c r="H1071" t="s">
        <v>13</v>
      </c>
      <c r="I1071">
        <v>32</v>
      </c>
      <c r="J1071">
        <f t="shared" si="114"/>
        <v>1.8810298384912885</v>
      </c>
      <c r="K1071" t="b">
        <f t="shared" si="115"/>
        <v>0</v>
      </c>
      <c r="L1071">
        <f t="shared" si="116"/>
        <v>-0.69914348398608395</v>
      </c>
      <c r="M1071" t="b">
        <f t="shared" si="117"/>
        <v>0</v>
      </c>
      <c r="N1071" s="24">
        <f t="shared" si="118"/>
        <v>2183054.04</v>
      </c>
      <c r="O1071" t="str">
        <f t="shared" si="119"/>
        <v>ASALARIADO</v>
      </c>
      <c r="P1071">
        <f t="shared" si="120"/>
        <v>32</v>
      </c>
      <c r="Q1071"/>
    </row>
    <row r="1072" spans="1:17" x14ac:dyDescent="0.25">
      <c r="A1072">
        <v>1071</v>
      </c>
      <c r="B1072" t="s">
        <v>9</v>
      </c>
      <c r="C1072" s="23">
        <v>651535</v>
      </c>
      <c r="D1072" t="s">
        <v>10</v>
      </c>
      <c r="E1072" t="s">
        <v>16</v>
      </c>
      <c r="F1072" t="s">
        <v>12</v>
      </c>
      <c r="G1072" t="s">
        <v>13</v>
      </c>
      <c r="H1072" t="s">
        <v>13</v>
      </c>
      <c r="I1072">
        <v>34</v>
      </c>
      <c r="J1072">
        <f t="shared" si="114"/>
        <v>-7.39737914112246E-3</v>
      </c>
      <c r="K1072" t="b">
        <f t="shared" si="115"/>
        <v>0</v>
      </c>
      <c r="L1072">
        <f t="shared" si="116"/>
        <v>-0.55799282383180893</v>
      </c>
      <c r="M1072" t="b">
        <f t="shared" si="117"/>
        <v>0</v>
      </c>
      <c r="N1072" s="24">
        <f t="shared" si="118"/>
        <v>651535</v>
      </c>
      <c r="O1072" t="str">
        <f t="shared" si="119"/>
        <v>ASALARIADO</v>
      </c>
      <c r="P1072">
        <f t="shared" si="120"/>
        <v>34</v>
      </c>
      <c r="Q1072"/>
    </row>
    <row r="1073" spans="1:17" x14ac:dyDescent="0.25">
      <c r="A1073">
        <v>1072</v>
      </c>
      <c r="B1073" t="s">
        <v>15</v>
      </c>
      <c r="C1073" s="23">
        <v>278030</v>
      </c>
      <c r="D1073" t="s">
        <v>19</v>
      </c>
      <c r="E1073" t="s">
        <v>16</v>
      </c>
      <c r="F1073" t="s">
        <v>12</v>
      </c>
      <c r="G1073" t="s">
        <v>13</v>
      </c>
      <c r="H1073" t="s">
        <v>13</v>
      </c>
      <c r="I1073">
        <v>29</v>
      </c>
      <c r="J1073">
        <f t="shared" si="114"/>
        <v>-0.46794471123422759</v>
      </c>
      <c r="K1073" t="b">
        <f t="shared" si="115"/>
        <v>0</v>
      </c>
      <c r="L1073">
        <f t="shared" si="116"/>
        <v>-0.91086947421749642</v>
      </c>
      <c r="M1073" t="b">
        <f t="shared" si="117"/>
        <v>0</v>
      </c>
      <c r="N1073" s="24">
        <f t="shared" si="118"/>
        <v>278030</v>
      </c>
      <c r="O1073" t="str">
        <f t="shared" si="119"/>
        <v>CONVENIOS ESPECIALES DE TRABAJADORES INDEPENDIENTES</v>
      </c>
      <c r="P1073">
        <f t="shared" si="120"/>
        <v>29</v>
      </c>
      <c r="Q1073"/>
    </row>
    <row r="1074" spans="1:17" x14ac:dyDescent="0.25">
      <c r="A1074">
        <v>1073</v>
      </c>
      <c r="B1074" t="s">
        <v>9</v>
      </c>
      <c r="C1074" s="23">
        <v>299647</v>
      </c>
      <c r="D1074" t="s">
        <v>17</v>
      </c>
      <c r="E1074" t="s">
        <v>16</v>
      </c>
      <c r="F1074" t="s">
        <v>12</v>
      </c>
      <c r="G1074" t="s">
        <v>13</v>
      </c>
      <c r="H1074" t="s">
        <v>13</v>
      </c>
      <c r="I1074">
        <v>64</v>
      </c>
      <c r="J1074">
        <f t="shared" si="114"/>
        <v>-0.44129004348451434</v>
      </c>
      <c r="K1074" t="b">
        <f t="shared" si="115"/>
        <v>0</v>
      </c>
      <c r="L1074">
        <f t="shared" si="116"/>
        <v>1.5592670784823162</v>
      </c>
      <c r="M1074" t="b">
        <f t="shared" si="117"/>
        <v>0</v>
      </c>
      <c r="N1074" s="24">
        <f t="shared" si="118"/>
        <v>299647</v>
      </c>
      <c r="O1074" t="str">
        <f t="shared" si="119"/>
        <v>ASEGURADO VOLUNTARIO</v>
      </c>
      <c r="P1074">
        <f t="shared" si="120"/>
        <v>64</v>
      </c>
      <c r="Q1074"/>
    </row>
    <row r="1075" spans="1:17" x14ac:dyDescent="0.25">
      <c r="A1075">
        <v>1074</v>
      </c>
      <c r="B1075" t="s">
        <v>15</v>
      </c>
      <c r="C1075" s="23">
        <v>347520</v>
      </c>
      <c r="D1075" t="s">
        <v>10</v>
      </c>
      <c r="E1075" t="s">
        <v>16</v>
      </c>
      <c r="F1075" t="s">
        <v>12</v>
      </c>
      <c r="G1075" t="s">
        <v>13</v>
      </c>
      <c r="H1075" t="s">
        <v>13</v>
      </c>
      <c r="I1075">
        <v>35</v>
      </c>
      <c r="J1075">
        <f t="shared" si="114"/>
        <v>-0.3822606263969433</v>
      </c>
      <c r="K1075" t="b">
        <f t="shared" si="115"/>
        <v>0</v>
      </c>
      <c r="L1075">
        <f t="shared" si="116"/>
        <v>-0.48741749375467142</v>
      </c>
      <c r="M1075" t="b">
        <f t="shared" si="117"/>
        <v>0</v>
      </c>
      <c r="N1075" s="24">
        <f t="shared" si="118"/>
        <v>347520</v>
      </c>
      <c r="O1075" t="str">
        <f t="shared" si="119"/>
        <v>ASALARIADO</v>
      </c>
      <c r="P1075">
        <f t="shared" si="120"/>
        <v>35</v>
      </c>
      <c r="Q1075"/>
    </row>
    <row r="1076" spans="1:17" x14ac:dyDescent="0.25">
      <c r="A1076">
        <v>1075</v>
      </c>
      <c r="B1076" t="s">
        <v>9</v>
      </c>
      <c r="C1076" s="23">
        <v>594640</v>
      </c>
      <c r="D1076" t="s">
        <v>10</v>
      </c>
      <c r="E1076" t="s">
        <v>16</v>
      </c>
      <c r="F1076" t="s">
        <v>12</v>
      </c>
      <c r="G1076" t="s">
        <v>13</v>
      </c>
      <c r="H1076" t="s">
        <v>13</v>
      </c>
      <c r="I1076">
        <v>36</v>
      </c>
      <c r="J1076">
        <f t="shared" si="114"/>
        <v>-7.7551300666770628E-2</v>
      </c>
      <c r="K1076" t="b">
        <f t="shared" si="115"/>
        <v>0</v>
      </c>
      <c r="L1076">
        <f t="shared" si="116"/>
        <v>-0.41684216367753391</v>
      </c>
      <c r="M1076" t="b">
        <f t="shared" si="117"/>
        <v>0</v>
      </c>
      <c r="N1076" s="24">
        <f t="shared" si="118"/>
        <v>594640</v>
      </c>
      <c r="O1076" t="str">
        <f t="shared" si="119"/>
        <v>ASALARIADO</v>
      </c>
      <c r="P1076">
        <f t="shared" si="120"/>
        <v>36</v>
      </c>
      <c r="Q1076"/>
    </row>
    <row r="1077" spans="1:17" x14ac:dyDescent="0.25">
      <c r="A1077">
        <v>1076</v>
      </c>
      <c r="B1077" t="s">
        <v>9</v>
      </c>
      <c r="C1077" s="23">
        <v>207858</v>
      </c>
      <c r="D1077" t="s">
        <v>10</v>
      </c>
      <c r="E1077" t="s">
        <v>16</v>
      </c>
      <c r="F1077" t="s">
        <v>12</v>
      </c>
      <c r="G1077" t="s">
        <v>13</v>
      </c>
      <c r="H1077" t="s">
        <v>13</v>
      </c>
      <c r="I1077">
        <v>55</v>
      </c>
      <c r="J1077">
        <f t="shared" si="114"/>
        <v>-0.55446973067877958</v>
      </c>
      <c r="K1077" t="b">
        <f t="shared" si="115"/>
        <v>0</v>
      </c>
      <c r="L1077">
        <f t="shared" si="116"/>
        <v>0.92408910778807873</v>
      </c>
      <c r="M1077" t="b">
        <f t="shared" si="117"/>
        <v>0</v>
      </c>
      <c r="N1077" s="24">
        <f t="shared" si="118"/>
        <v>207858</v>
      </c>
      <c r="O1077" t="str">
        <f t="shared" si="119"/>
        <v>ASALARIADO</v>
      </c>
      <c r="P1077">
        <f t="shared" si="120"/>
        <v>55</v>
      </c>
      <c r="Q1077"/>
    </row>
    <row r="1078" spans="1:17" x14ac:dyDescent="0.25">
      <c r="A1078">
        <v>1077</v>
      </c>
      <c r="B1078" t="s">
        <v>9</v>
      </c>
      <c r="C1078" s="23">
        <v>3211392</v>
      </c>
      <c r="D1078" t="s">
        <v>10</v>
      </c>
      <c r="E1078" t="s">
        <v>11</v>
      </c>
      <c r="F1078" t="s">
        <v>12</v>
      </c>
      <c r="G1078" t="s">
        <v>13</v>
      </c>
      <c r="H1078" t="s">
        <v>13</v>
      </c>
      <c r="I1078">
        <v>60</v>
      </c>
      <c r="J1078">
        <f t="shared" si="114"/>
        <v>3.1490136779795583</v>
      </c>
      <c r="K1078" t="b">
        <f t="shared" si="115"/>
        <v>1</v>
      </c>
      <c r="L1078">
        <f t="shared" si="116"/>
        <v>1.2769657581737661</v>
      </c>
      <c r="M1078" t="b">
        <f t="shared" si="117"/>
        <v>0</v>
      </c>
      <c r="N1078" s="24">
        <f t="shared" si="118"/>
        <v>3211392</v>
      </c>
      <c r="O1078" t="str">
        <f t="shared" si="119"/>
        <v>ASALARIADO</v>
      </c>
      <c r="P1078">
        <f t="shared" si="120"/>
        <v>60</v>
      </c>
      <c r="Q1078"/>
    </row>
    <row r="1079" spans="1:17" x14ac:dyDescent="0.25">
      <c r="A1079">
        <v>1078</v>
      </c>
      <c r="B1079" t="s">
        <v>9</v>
      </c>
      <c r="C1079" s="23">
        <v>631550.63</v>
      </c>
      <c r="D1079" t="s">
        <v>10</v>
      </c>
      <c r="E1079" t="s">
        <v>16</v>
      </c>
      <c r="F1079" t="s">
        <v>12</v>
      </c>
      <c r="G1079" t="s">
        <v>13</v>
      </c>
      <c r="H1079" t="s">
        <v>13</v>
      </c>
      <c r="I1079">
        <v>38</v>
      </c>
      <c r="J1079">
        <f t="shared" si="114"/>
        <v>-3.2038945618308806E-2</v>
      </c>
      <c r="K1079" t="b">
        <f t="shared" si="115"/>
        <v>0</v>
      </c>
      <c r="L1079">
        <f t="shared" si="116"/>
        <v>-0.27569150352325889</v>
      </c>
      <c r="M1079" t="b">
        <f t="shared" si="117"/>
        <v>0</v>
      </c>
      <c r="N1079" s="24">
        <f t="shared" si="118"/>
        <v>631550.63</v>
      </c>
      <c r="O1079" t="str">
        <f t="shared" si="119"/>
        <v>ASALARIADO</v>
      </c>
      <c r="P1079">
        <f t="shared" si="120"/>
        <v>38</v>
      </c>
      <c r="Q1079"/>
    </row>
    <row r="1080" spans="1:17" x14ac:dyDescent="0.25">
      <c r="A1080">
        <v>1079</v>
      </c>
      <c r="B1080" t="s">
        <v>9</v>
      </c>
      <c r="C1080" s="23">
        <v>374222.12</v>
      </c>
      <c r="D1080" t="s">
        <v>10</v>
      </c>
      <c r="E1080" t="s">
        <v>16</v>
      </c>
      <c r="F1080" t="s">
        <v>12</v>
      </c>
      <c r="G1080" t="s">
        <v>13</v>
      </c>
      <c r="H1080" t="s">
        <v>13</v>
      </c>
      <c r="I1080">
        <v>31</v>
      </c>
      <c r="J1080">
        <f t="shared" si="114"/>
        <v>-0.34933579238607348</v>
      </c>
      <c r="K1080" t="b">
        <f t="shared" si="115"/>
        <v>0</v>
      </c>
      <c r="L1080">
        <f t="shared" si="116"/>
        <v>-0.7697188140632214</v>
      </c>
      <c r="M1080" t="b">
        <f t="shared" si="117"/>
        <v>0</v>
      </c>
      <c r="N1080" s="24">
        <f t="shared" si="118"/>
        <v>374222.12</v>
      </c>
      <c r="O1080" t="str">
        <f t="shared" si="119"/>
        <v>ASALARIADO</v>
      </c>
      <c r="P1080">
        <f t="shared" si="120"/>
        <v>31</v>
      </c>
      <c r="Q1080"/>
    </row>
    <row r="1081" spans="1:17" x14ac:dyDescent="0.25">
      <c r="A1081">
        <v>1080</v>
      </c>
      <c r="B1081" t="s">
        <v>15</v>
      </c>
      <c r="C1081" s="23">
        <v>338166</v>
      </c>
      <c r="D1081" t="s">
        <v>17</v>
      </c>
      <c r="E1081" t="s">
        <v>16</v>
      </c>
      <c r="F1081" t="s">
        <v>12</v>
      </c>
      <c r="G1081" t="s">
        <v>13</v>
      </c>
      <c r="H1081" t="s">
        <v>13</v>
      </c>
      <c r="I1081">
        <v>63</v>
      </c>
      <c r="J1081">
        <f t="shared" si="114"/>
        <v>-0.39379450076113898</v>
      </c>
      <c r="K1081" t="b">
        <f t="shared" si="115"/>
        <v>0</v>
      </c>
      <c r="L1081">
        <f t="shared" si="116"/>
        <v>1.4886917484051787</v>
      </c>
      <c r="M1081" t="b">
        <f t="shared" si="117"/>
        <v>0</v>
      </c>
      <c r="N1081" s="24">
        <f t="shared" si="118"/>
        <v>338166</v>
      </c>
      <c r="O1081" t="str">
        <f t="shared" si="119"/>
        <v>ASEGURADO VOLUNTARIO</v>
      </c>
      <c r="P1081">
        <f t="shared" si="120"/>
        <v>63</v>
      </c>
      <c r="Q1081"/>
    </row>
    <row r="1082" spans="1:17" x14ac:dyDescent="0.25">
      <c r="A1082">
        <v>1081</v>
      </c>
      <c r="B1082" t="s">
        <v>15</v>
      </c>
      <c r="C1082" s="23">
        <v>180000</v>
      </c>
      <c r="D1082" t="s">
        <v>10</v>
      </c>
      <c r="E1082" t="s">
        <v>16</v>
      </c>
      <c r="F1082" t="s">
        <v>12</v>
      </c>
      <c r="G1082" t="s">
        <v>12</v>
      </c>
      <c r="H1082" t="s">
        <v>13</v>
      </c>
      <c r="I1082">
        <v>78</v>
      </c>
      <c r="J1082">
        <f t="shared" si="114"/>
        <v>-0.58881981321435395</v>
      </c>
      <c r="K1082" t="b">
        <f t="shared" si="115"/>
        <v>0</v>
      </c>
      <c r="L1082">
        <f t="shared" si="116"/>
        <v>2.5473216995622412</v>
      </c>
      <c r="M1082" t="b">
        <f t="shared" si="117"/>
        <v>1</v>
      </c>
      <c r="N1082" s="24">
        <f t="shared" si="118"/>
        <v>180000</v>
      </c>
      <c r="O1082" t="str">
        <f t="shared" si="119"/>
        <v>ASALARIADO</v>
      </c>
      <c r="P1082">
        <f t="shared" si="120"/>
        <v>78</v>
      </c>
      <c r="Q1082"/>
    </row>
    <row r="1083" spans="1:17" x14ac:dyDescent="0.25">
      <c r="A1083">
        <v>1082</v>
      </c>
      <c r="B1083" t="s">
        <v>15</v>
      </c>
      <c r="C1083" s="23">
        <v>582638</v>
      </c>
      <c r="D1083" t="s">
        <v>18</v>
      </c>
      <c r="E1083" t="s">
        <v>16</v>
      </c>
      <c r="F1083" t="s">
        <v>12</v>
      </c>
      <c r="G1083" t="s">
        <v>12</v>
      </c>
      <c r="H1083" t="s">
        <v>12</v>
      </c>
      <c r="I1083">
        <v>60</v>
      </c>
      <c r="J1083">
        <f t="shared" si="114"/>
        <v>-9.2350270104345614E-2</v>
      </c>
      <c r="K1083" t="b">
        <f t="shared" si="115"/>
        <v>0</v>
      </c>
      <c r="L1083">
        <f t="shared" si="116"/>
        <v>1.2769657581737661</v>
      </c>
      <c r="M1083" t="b">
        <f t="shared" si="117"/>
        <v>0</v>
      </c>
      <c r="N1083" s="24">
        <f t="shared" si="118"/>
        <v>582638</v>
      </c>
      <c r="O1083" t="str">
        <f t="shared" si="119"/>
        <v>TRABAJADOR INDEPENDIENTE</v>
      </c>
      <c r="P1083">
        <f t="shared" si="120"/>
        <v>60</v>
      </c>
      <c r="Q1083"/>
    </row>
    <row r="1084" spans="1:17" x14ac:dyDescent="0.25">
      <c r="A1084">
        <v>1083</v>
      </c>
      <c r="B1084" t="s">
        <v>15</v>
      </c>
      <c r="C1084" s="23">
        <v>818240.4</v>
      </c>
      <c r="D1084" t="s">
        <v>10</v>
      </c>
      <c r="E1084" t="s">
        <v>16</v>
      </c>
      <c r="F1084" t="s">
        <v>12</v>
      </c>
      <c r="G1084" t="s">
        <v>13</v>
      </c>
      <c r="H1084" t="s">
        <v>13</v>
      </c>
      <c r="I1084">
        <v>26</v>
      </c>
      <c r="J1084">
        <f t="shared" si="114"/>
        <v>0.19815737170696243</v>
      </c>
      <c r="K1084" t="b">
        <f t="shared" si="115"/>
        <v>0</v>
      </c>
      <c r="L1084">
        <f t="shared" si="116"/>
        <v>-1.1225954644489089</v>
      </c>
      <c r="M1084" t="b">
        <f t="shared" si="117"/>
        <v>0</v>
      </c>
      <c r="N1084" s="24">
        <f t="shared" si="118"/>
        <v>818240.4</v>
      </c>
      <c r="O1084" t="str">
        <f t="shared" si="119"/>
        <v>ASALARIADO</v>
      </c>
      <c r="P1084">
        <f t="shared" si="120"/>
        <v>26</v>
      </c>
      <c r="Q1084"/>
    </row>
    <row r="1085" spans="1:17" x14ac:dyDescent="0.25">
      <c r="A1085">
        <v>1084</v>
      </c>
      <c r="B1085" t="s">
        <v>15</v>
      </c>
      <c r="C1085" s="23">
        <v>317915</v>
      </c>
      <c r="D1085" t="s">
        <v>10</v>
      </c>
      <c r="E1085" t="s">
        <v>16</v>
      </c>
      <c r="F1085" t="s">
        <v>12</v>
      </c>
      <c r="G1085" t="s">
        <v>13</v>
      </c>
      <c r="H1085" t="s">
        <v>13</v>
      </c>
      <c r="I1085">
        <v>41</v>
      </c>
      <c r="J1085">
        <f t="shared" si="114"/>
        <v>-0.41876483321242469</v>
      </c>
      <c r="K1085" t="b">
        <f t="shared" si="115"/>
        <v>0</v>
      </c>
      <c r="L1085">
        <f t="shared" si="116"/>
        <v>-6.3965513291846368E-2</v>
      </c>
      <c r="M1085" t="b">
        <f t="shared" si="117"/>
        <v>0</v>
      </c>
      <c r="N1085" s="24">
        <f t="shared" si="118"/>
        <v>317915</v>
      </c>
      <c r="O1085" t="str">
        <f t="shared" si="119"/>
        <v>ASALARIADO</v>
      </c>
      <c r="P1085">
        <f t="shared" si="120"/>
        <v>41</v>
      </c>
      <c r="Q1085"/>
    </row>
    <row r="1086" spans="1:17" x14ac:dyDescent="0.25">
      <c r="A1086">
        <v>1085</v>
      </c>
      <c r="B1086" t="s">
        <v>9</v>
      </c>
      <c r="C1086" s="23">
        <v>449694.75</v>
      </c>
      <c r="D1086" t="s">
        <v>10</v>
      </c>
      <c r="E1086" t="s">
        <v>16</v>
      </c>
      <c r="F1086" t="s">
        <v>12</v>
      </c>
      <c r="G1086" t="s">
        <v>13</v>
      </c>
      <c r="H1086" t="s">
        <v>13</v>
      </c>
      <c r="I1086">
        <v>21</v>
      </c>
      <c r="J1086">
        <f t="shared" si="114"/>
        <v>-0.25627487381055225</v>
      </c>
      <c r="K1086" t="b">
        <f t="shared" si="115"/>
        <v>0</v>
      </c>
      <c r="L1086">
        <f t="shared" si="116"/>
        <v>-1.4754721148345964</v>
      </c>
      <c r="M1086" t="b">
        <f t="shared" si="117"/>
        <v>0</v>
      </c>
      <c r="N1086" s="24">
        <f t="shared" si="118"/>
        <v>449694.75</v>
      </c>
      <c r="O1086" t="str">
        <f t="shared" si="119"/>
        <v>ASALARIADO</v>
      </c>
      <c r="P1086">
        <f t="shared" si="120"/>
        <v>21</v>
      </c>
      <c r="Q1086"/>
    </row>
    <row r="1087" spans="1:17" x14ac:dyDescent="0.25">
      <c r="A1087">
        <v>1086</v>
      </c>
      <c r="B1087" t="s">
        <v>15</v>
      </c>
      <c r="C1087" s="23">
        <v>607000</v>
      </c>
      <c r="D1087" t="s">
        <v>10</v>
      </c>
      <c r="E1087" t="s">
        <v>16</v>
      </c>
      <c r="F1087" t="s">
        <v>12</v>
      </c>
      <c r="G1087" t="s">
        <v>13</v>
      </c>
      <c r="H1087" t="s">
        <v>13</v>
      </c>
      <c r="I1087">
        <v>41</v>
      </c>
      <c r="J1087">
        <f t="shared" si="114"/>
        <v>-6.2310902212477433E-2</v>
      </c>
      <c r="K1087" t="b">
        <f t="shared" si="115"/>
        <v>0</v>
      </c>
      <c r="L1087">
        <f t="shared" si="116"/>
        <v>-6.3965513291846368E-2</v>
      </c>
      <c r="M1087" t="b">
        <f t="shared" si="117"/>
        <v>0</v>
      </c>
      <c r="N1087" s="24">
        <f t="shared" si="118"/>
        <v>607000</v>
      </c>
      <c r="O1087" t="str">
        <f t="shared" si="119"/>
        <v>ASALARIADO</v>
      </c>
      <c r="P1087">
        <f t="shared" si="120"/>
        <v>41</v>
      </c>
      <c r="Q1087"/>
    </row>
    <row r="1088" spans="1:17" x14ac:dyDescent="0.25">
      <c r="A1088">
        <v>1087</v>
      </c>
      <c r="B1088" t="s">
        <v>9</v>
      </c>
      <c r="C1088" s="23">
        <v>302470</v>
      </c>
      <c r="D1088" t="s">
        <v>18</v>
      </c>
      <c r="E1088" t="s">
        <v>16</v>
      </c>
      <c r="F1088" t="s">
        <v>12</v>
      </c>
      <c r="G1088" t="s">
        <v>13</v>
      </c>
      <c r="H1088" t="s">
        <v>12</v>
      </c>
      <c r="I1088">
        <v>31</v>
      </c>
      <c r="J1088">
        <f t="shared" si="114"/>
        <v>-0.43780916607056047</v>
      </c>
      <c r="K1088" t="b">
        <f t="shared" si="115"/>
        <v>0</v>
      </c>
      <c r="L1088">
        <f t="shared" si="116"/>
        <v>-0.7697188140632214</v>
      </c>
      <c r="M1088" t="b">
        <f t="shared" si="117"/>
        <v>0</v>
      </c>
      <c r="N1088" s="24">
        <f t="shared" si="118"/>
        <v>302470</v>
      </c>
      <c r="O1088" t="str">
        <f t="shared" si="119"/>
        <v>TRABAJADOR INDEPENDIENTE</v>
      </c>
      <c r="P1088">
        <f t="shared" si="120"/>
        <v>31</v>
      </c>
      <c r="Q1088"/>
    </row>
    <row r="1089" spans="1:17" x14ac:dyDescent="0.25">
      <c r="A1089">
        <v>1088</v>
      </c>
      <c r="B1089" t="s">
        <v>9</v>
      </c>
      <c r="C1089" s="23">
        <v>300000</v>
      </c>
      <c r="D1089" t="s">
        <v>10</v>
      </c>
      <c r="E1089" t="s">
        <v>16</v>
      </c>
      <c r="F1089" t="s">
        <v>12</v>
      </c>
      <c r="G1089" t="s">
        <v>13</v>
      </c>
      <c r="H1089" t="s">
        <v>13</v>
      </c>
      <c r="I1089">
        <v>58</v>
      </c>
      <c r="J1089">
        <f t="shared" si="114"/>
        <v>-0.44085477967752684</v>
      </c>
      <c r="K1089" t="b">
        <f t="shared" si="115"/>
        <v>0</v>
      </c>
      <c r="L1089">
        <f t="shared" si="116"/>
        <v>1.1358150980194912</v>
      </c>
      <c r="M1089" t="b">
        <f t="shared" si="117"/>
        <v>0</v>
      </c>
      <c r="N1089" s="24">
        <f t="shared" si="118"/>
        <v>300000</v>
      </c>
      <c r="O1089" t="str">
        <f t="shared" si="119"/>
        <v>ASALARIADO</v>
      </c>
      <c r="P1089">
        <f t="shared" si="120"/>
        <v>58</v>
      </c>
      <c r="Q1089"/>
    </row>
    <row r="1090" spans="1:17" x14ac:dyDescent="0.25">
      <c r="A1090">
        <v>1089</v>
      </c>
      <c r="B1090" t="s">
        <v>9</v>
      </c>
      <c r="C1090" s="23">
        <v>359543</v>
      </c>
      <c r="D1090" t="s">
        <v>10</v>
      </c>
      <c r="E1090" t="s">
        <v>16</v>
      </c>
      <c r="F1090" t="s">
        <v>12</v>
      </c>
      <c r="G1090" t="s">
        <v>13</v>
      </c>
      <c r="H1090" t="s">
        <v>13</v>
      </c>
      <c r="I1090">
        <v>20</v>
      </c>
      <c r="J1090">
        <f t="shared" ref="J1090:J1153" si="121">(C1090-$S$4)/STDEV($C$2:$C$5001)</f>
        <v>-0.36743576307849934</v>
      </c>
      <c r="K1090" t="b">
        <f t="shared" ref="K1090:K1153" si="122">ABS(J1090)&gt;1.96</f>
        <v>0</v>
      </c>
      <c r="L1090">
        <f t="shared" ref="L1090:L1153" si="123">(I1090-$S$5)/_xlfn.STDEV.S($I$2:$I$5001)</f>
        <v>-1.5460474449117341</v>
      </c>
      <c r="M1090" t="b">
        <f t="shared" ref="M1090:M1153" si="124">ABS(L1090)&gt;1.96</f>
        <v>0</v>
      </c>
      <c r="N1090" s="24">
        <f t="shared" ref="N1090:N1153" si="125">IF(ISBLANK(C1090), $S$4, C1090)</f>
        <v>359543</v>
      </c>
      <c r="O1090" t="str">
        <f t="shared" ref="O1090:O1153" si="126">IF(D1090="", "ASALARIADO", D1090)</f>
        <v>ASALARIADO</v>
      </c>
      <c r="P1090">
        <f t="shared" ref="P1090:P1153" si="127">IF(ISBLANK(I1090), $S$5, I1090)</f>
        <v>20</v>
      </c>
      <c r="Q1090"/>
    </row>
    <row r="1091" spans="1:17" x14ac:dyDescent="0.25">
      <c r="A1091">
        <v>1090</v>
      </c>
      <c r="B1091" t="s">
        <v>15</v>
      </c>
      <c r="C1091" s="23">
        <v>717302</v>
      </c>
      <c r="D1091" t="s">
        <v>10</v>
      </c>
      <c r="E1091" t="s">
        <v>16</v>
      </c>
      <c r="F1091" t="s">
        <v>12</v>
      </c>
      <c r="G1091" t="s">
        <v>13</v>
      </c>
      <c r="H1091" t="s">
        <v>13</v>
      </c>
      <c r="I1091">
        <v>42</v>
      </c>
      <c r="J1091">
        <f t="shared" si="121"/>
        <v>7.3696090530681796E-2</v>
      </c>
      <c r="K1091" t="b">
        <f t="shared" si="122"/>
        <v>0</v>
      </c>
      <c r="L1091">
        <f t="shared" si="123"/>
        <v>6.6098167852911317E-3</v>
      </c>
      <c r="M1091" t="b">
        <f t="shared" si="124"/>
        <v>0</v>
      </c>
      <c r="N1091" s="24">
        <f t="shared" si="125"/>
        <v>717302</v>
      </c>
      <c r="O1091" t="str">
        <f t="shared" si="126"/>
        <v>ASALARIADO</v>
      </c>
      <c r="P1091">
        <f t="shared" si="127"/>
        <v>42</v>
      </c>
      <c r="Q1091"/>
    </row>
    <row r="1092" spans="1:17" x14ac:dyDescent="0.25">
      <c r="A1092">
        <v>1091</v>
      </c>
      <c r="B1092" t="s">
        <v>9</v>
      </c>
      <c r="C1092" s="23">
        <v>301597.40000000002</v>
      </c>
      <c r="D1092" t="s">
        <v>10</v>
      </c>
      <c r="E1092" t="s">
        <v>16</v>
      </c>
      <c r="F1092" t="s">
        <v>12</v>
      </c>
      <c r="G1092" t="s">
        <v>12</v>
      </c>
      <c r="H1092" t="s">
        <v>13</v>
      </c>
      <c r="I1092">
        <v>46</v>
      </c>
      <c r="J1092">
        <f t="shared" si="121"/>
        <v>-0.4388851184727624</v>
      </c>
      <c r="K1092" t="b">
        <f t="shared" si="122"/>
        <v>0</v>
      </c>
      <c r="L1092">
        <f t="shared" si="123"/>
        <v>0.28891113709384114</v>
      </c>
      <c r="M1092" t="b">
        <f t="shared" si="124"/>
        <v>0</v>
      </c>
      <c r="N1092" s="24">
        <f t="shared" si="125"/>
        <v>301597.40000000002</v>
      </c>
      <c r="O1092" t="str">
        <f t="shared" si="126"/>
        <v>ASALARIADO</v>
      </c>
      <c r="P1092">
        <f t="shared" si="127"/>
        <v>46</v>
      </c>
      <c r="Q1092"/>
    </row>
    <row r="1093" spans="1:17" x14ac:dyDescent="0.25">
      <c r="A1093">
        <v>1092</v>
      </c>
      <c r="B1093" t="s">
        <v>15</v>
      </c>
      <c r="C1093" s="23">
        <v>297046</v>
      </c>
      <c r="D1093" t="s">
        <v>17</v>
      </c>
      <c r="E1093" t="s">
        <v>16</v>
      </c>
      <c r="F1093" t="s">
        <v>12</v>
      </c>
      <c r="G1093" t="s">
        <v>13</v>
      </c>
      <c r="H1093" t="s">
        <v>13</v>
      </c>
      <c r="I1093">
        <v>34</v>
      </c>
      <c r="J1093">
        <f t="shared" si="121"/>
        <v>-0.44449718558642509</v>
      </c>
      <c r="K1093" t="b">
        <f t="shared" si="122"/>
        <v>0</v>
      </c>
      <c r="L1093">
        <f t="shared" si="123"/>
        <v>-0.55799282383180893</v>
      </c>
      <c r="M1093" t="b">
        <f t="shared" si="124"/>
        <v>0</v>
      </c>
      <c r="N1093" s="24">
        <f t="shared" si="125"/>
        <v>297046</v>
      </c>
      <c r="O1093" t="str">
        <f t="shared" si="126"/>
        <v>ASEGURADO VOLUNTARIO</v>
      </c>
      <c r="P1093">
        <f t="shared" si="127"/>
        <v>34</v>
      </c>
      <c r="Q1093"/>
    </row>
    <row r="1094" spans="1:17" x14ac:dyDescent="0.25">
      <c r="A1094">
        <v>1093</v>
      </c>
      <c r="B1094" t="s">
        <v>9</v>
      </c>
      <c r="C1094" s="23">
        <v>700000</v>
      </c>
      <c r="D1094" t="s">
        <v>10</v>
      </c>
      <c r="E1094" t="s">
        <v>16</v>
      </c>
      <c r="F1094" t="s">
        <v>12</v>
      </c>
      <c r="G1094" t="s">
        <v>13</v>
      </c>
      <c r="H1094" t="s">
        <v>13</v>
      </c>
      <c r="I1094">
        <v>22</v>
      </c>
      <c r="J1094">
        <f t="shared" si="121"/>
        <v>5.2361998778563602E-2</v>
      </c>
      <c r="K1094" t="b">
        <f t="shared" si="122"/>
        <v>0</v>
      </c>
      <c r="L1094">
        <f t="shared" si="123"/>
        <v>-1.4048967847574589</v>
      </c>
      <c r="M1094" t="b">
        <f t="shared" si="124"/>
        <v>0</v>
      </c>
      <c r="N1094" s="24">
        <f t="shared" si="125"/>
        <v>700000</v>
      </c>
      <c r="O1094" t="str">
        <f t="shared" si="126"/>
        <v>ASALARIADO</v>
      </c>
      <c r="P1094">
        <f t="shared" si="127"/>
        <v>22</v>
      </c>
      <c r="Q1094"/>
    </row>
    <row r="1095" spans="1:17" x14ac:dyDescent="0.25">
      <c r="A1095">
        <v>1094</v>
      </c>
      <c r="B1095" t="s">
        <v>15</v>
      </c>
      <c r="C1095" s="23">
        <v>384000</v>
      </c>
      <c r="D1095" t="s">
        <v>10</v>
      </c>
      <c r="E1095" t="s">
        <v>16</v>
      </c>
      <c r="F1095" t="s">
        <v>12</v>
      </c>
      <c r="G1095" t="s">
        <v>13</v>
      </c>
      <c r="H1095" t="s">
        <v>13</v>
      </c>
      <c r="I1095">
        <v>48</v>
      </c>
      <c r="J1095">
        <f t="shared" si="121"/>
        <v>-0.33727925620174787</v>
      </c>
      <c r="K1095" t="b">
        <f t="shared" si="122"/>
        <v>0</v>
      </c>
      <c r="L1095">
        <f t="shared" si="123"/>
        <v>0.43006179724811616</v>
      </c>
      <c r="M1095" t="b">
        <f t="shared" si="124"/>
        <v>0</v>
      </c>
      <c r="N1095" s="24">
        <f t="shared" si="125"/>
        <v>384000</v>
      </c>
      <c r="O1095" t="str">
        <f t="shared" si="126"/>
        <v>ASALARIADO</v>
      </c>
      <c r="P1095">
        <f t="shared" si="127"/>
        <v>48</v>
      </c>
      <c r="Q1095"/>
    </row>
    <row r="1096" spans="1:17" x14ac:dyDescent="0.25">
      <c r="A1096">
        <v>1095</v>
      </c>
      <c r="B1096" t="s">
        <v>9</v>
      </c>
      <c r="C1096" s="23">
        <v>783349.9</v>
      </c>
      <c r="D1096" t="s">
        <v>10</v>
      </c>
      <c r="E1096" t="s">
        <v>11</v>
      </c>
      <c r="F1096" t="s">
        <v>12</v>
      </c>
      <c r="G1096" t="s">
        <v>13</v>
      </c>
      <c r="H1096" t="s">
        <v>13</v>
      </c>
      <c r="I1096">
        <v>45</v>
      </c>
      <c r="J1096">
        <f t="shared" si="121"/>
        <v>0.15513592168515686</v>
      </c>
      <c r="K1096" t="b">
        <f t="shared" si="122"/>
        <v>0</v>
      </c>
      <c r="L1096">
        <f t="shared" si="123"/>
        <v>0.21833580701670366</v>
      </c>
      <c r="M1096" t="b">
        <f t="shared" si="124"/>
        <v>0</v>
      </c>
      <c r="N1096" s="24">
        <f t="shared" si="125"/>
        <v>783349.9</v>
      </c>
      <c r="O1096" t="str">
        <f t="shared" si="126"/>
        <v>ASALARIADO</v>
      </c>
      <c r="P1096">
        <f t="shared" si="127"/>
        <v>45</v>
      </c>
      <c r="Q1096"/>
    </row>
    <row r="1097" spans="1:17" x14ac:dyDescent="0.25">
      <c r="A1097">
        <v>1096</v>
      </c>
      <c r="B1097" t="s">
        <v>9</v>
      </c>
      <c r="C1097" s="23">
        <v>1615550.07</v>
      </c>
      <c r="D1097" t="s">
        <v>10</v>
      </c>
      <c r="E1097" t="s">
        <v>16</v>
      </c>
      <c r="F1097" t="s">
        <v>12</v>
      </c>
      <c r="G1097" t="s">
        <v>13</v>
      </c>
      <c r="H1097" t="s">
        <v>12</v>
      </c>
      <c r="I1097">
        <v>37</v>
      </c>
      <c r="J1097">
        <f t="shared" si="121"/>
        <v>1.1812736388801839</v>
      </c>
      <c r="K1097" t="b">
        <f t="shared" si="122"/>
        <v>0</v>
      </c>
      <c r="L1097">
        <f t="shared" si="123"/>
        <v>-0.3462668336003964</v>
      </c>
      <c r="M1097" t="b">
        <f t="shared" si="124"/>
        <v>0</v>
      </c>
      <c r="N1097" s="24">
        <f t="shared" si="125"/>
        <v>1615550.07</v>
      </c>
      <c r="O1097" t="str">
        <f t="shared" si="126"/>
        <v>ASALARIADO</v>
      </c>
      <c r="P1097">
        <f t="shared" si="127"/>
        <v>37</v>
      </c>
      <c r="Q1097"/>
    </row>
    <row r="1098" spans="1:17" x14ac:dyDescent="0.25">
      <c r="A1098">
        <v>1097</v>
      </c>
      <c r="B1098" t="s">
        <v>15</v>
      </c>
      <c r="C1098" s="23">
        <v>247663</v>
      </c>
      <c r="D1098" t="s">
        <v>10</v>
      </c>
      <c r="E1098" t="s">
        <v>16</v>
      </c>
      <c r="F1098" t="s">
        <v>12</v>
      </c>
      <c r="G1098" t="s">
        <v>13</v>
      </c>
      <c r="H1098" t="s">
        <v>13</v>
      </c>
      <c r="I1098">
        <v>19</v>
      </c>
      <c r="J1098">
        <f t="shared" si="121"/>
        <v>-0.50538849601266789</v>
      </c>
      <c r="K1098" t="b">
        <f t="shared" si="122"/>
        <v>0</v>
      </c>
      <c r="L1098">
        <f t="shared" si="123"/>
        <v>-1.6166227749888715</v>
      </c>
      <c r="M1098" t="b">
        <f t="shared" si="124"/>
        <v>0</v>
      </c>
      <c r="N1098" s="24">
        <f t="shared" si="125"/>
        <v>247663</v>
      </c>
      <c r="O1098" t="str">
        <f t="shared" si="126"/>
        <v>ASALARIADO</v>
      </c>
      <c r="P1098">
        <f t="shared" si="127"/>
        <v>19</v>
      </c>
      <c r="Q1098"/>
    </row>
    <row r="1099" spans="1:17" x14ac:dyDescent="0.25">
      <c r="A1099">
        <v>1098</v>
      </c>
      <c r="B1099" t="s">
        <v>15</v>
      </c>
      <c r="C1099" s="23">
        <v>1267616.3899999999</v>
      </c>
      <c r="D1099" t="s">
        <v>10</v>
      </c>
      <c r="E1099" t="s">
        <v>16</v>
      </c>
      <c r="F1099" t="s">
        <v>12</v>
      </c>
      <c r="G1099" t="s">
        <v>13</v>
      </c>
      <c r="H1099" t="s">
        <v>13</v>
      </c>
      <c r="I1099">
        <v>35</v>
      </c>
      <c r="J1099">
        <f t="shared" si="121"/>
        <v>0.75225681696525304</v>
      </c>
      <c r="K1099" t="b">
        <f t="shared" si="122"/>
        <v>0</v>
      </c>
      <c r="L1099">
        <f t="shared" si="123"/>
        <v>-0.48741749375467142</v>
      </c>
      <c r="M1099" t="b">
        <f t="shared" si="124"/>
        <v>0</v>
      </c>
      <c r="N1099" s="24">
        <f t="shared" si="125"/>
        <v>1267616.3899999999</v>
      </c>
      <c r="O1099" t="str">
        <f t="shared" si="126"/>
        <v>ASALARIADO</v>
      </c>
      <c r="P1099">
        <f t="shared" si="127"/>
        <v>35</v>
      </c>
      <c r="Q1099"/>
    </row>
    <row r="1100" spans="1:17" x14ac:dyDescent="0.25">
      <c r="A1100">
        <v>1099</v>
      </c>
      <c r="B1100" t="s">
        <v>9</v>
      </c>
      <c r="C1100" s="23">
        <v>377999</v>
      </c>
      <c r="D1100" t="s">
        <v>18</v>
      </c>
      <c r="E1100" t="s">
        <v>16</v>
      </c>
      <c r="F1100" t="s">
        <v>12</v>
      </c>
      <c r="G1100" t="s">
        <v>13</v>
      </c>
      <c r="H1100" t="s">
        <v>12</v>
      </c>
      <c r="I1100">
        <v>37</v>
      </c>
      <c r="J1100">
        <f t="shared" si="121"/>
        <v>-0.34467874092053535</v>
      </c>
      <c r="K1100" t="b">
        <f t="shared" si="122"/>
        <v>0</v>
      </c>
      <c r="L1100">
        <f t="shared" si="123"/>
        <v>-0.3462668336003964</v>
      </c>
      <c r="M1100" t="b">
        <f t="shared" si="124"/>
        <v>0</v>
      </c>
      <c r="N1100" s="24">
        <f t="shared" si="125"/>
        <v>377999</v>
      </c>
      <c r="O1100" t="str">
        <f t="shared" si="126"/>
        <v>TRABAJADOR INDEPENDIENTE</v>
      </c>
      <c r="P1100">
        <f t="shared" si="127"/>
        <v>37</v>
      </c>
      <c r="Q1100"/>
    </row>
    <row r="1101" spans="1:17" x14ac:dyDescent="0.25">
      <c r="A1101">
        <v>1100</v>
      </c>
      <c r="B1101" t="s">
        <v>15</v>
      </c>
      <c r="C1101" s="23">
        <v>297044</v>
      </c>
      <c r="D1101" t="s">
        <v>17</v>
      </c>
      <c r="E1101" t="s">
        <v>16</v>
      </c>
      <c r="F1101" t="s">
        <v>12</v>
      </c>
      <c r="G1101" t="s">
        <v>13</v>
      </c>
      <c r="H1101" t="s">
        <v>13</v>
      </c>
      <c r="I1101">
        <v>53</v>
      </c>
      <c r="J1101">
        <f t="shared" si="121"/>
        <v>-0.44449965167031735</v>
      </c>
      <c r="K1101" t="b">
        <f t="shared" si="122"/>
        <v>0</v>
      </c>
      <c r="L1101">
        <f t="shared" si="123"/>
        <v>0.78293844763380371</v>
      </c>
      <c r="M1101" t="b">
        <f t="shared" si="124"/>
        <v>0</v>
      </c>
      <c r="N1101" s="24">
        <f t="shared" si="125"/>
        <v>297044</v>
      </c>
      <c r="O1101" t="str">
        <f t="shared" si="126"/>
        <v>ASEGURADO VOLUNTARIO</v>
      </c>
      <c r="P1101">
        <f t="shared" si="127"/>
        <v>53</v>
      </c>
      <c r="Q1101"/>
    </row>
    <row r="1102" spans="1:17" x14ac:dyDescent="0.25">
      <c r="A1102">
        <v>1101</v>
      </c>
      <c r="B1102" t="s">
        <v>9</v>
      </c>
      <c r="C1102" s="23">
        <v>278030</v>
      </c>
      <c r="D1102" t="s">
        <v>19</v>
      </c>
      <c r="E1102" t="s">
        <v>16</v>
      </c>
      <c r="F1102" t="s">
        <v>12</v>
      </c>
      <c r="G1102" t="s">
        <v>13</v>
      </c>
      <c r="H1102" t="s">
        <v>13</v>
      </c>
      <c r="I1102">
        <v>24</v>
      </c>
      <c r="J1102">
        <f t="shared" si="121"/>
        <v>-0.46794471123422759</v>
      </c>
      <c r="K1102" t="b">
        <f t="shared" si="122"/>
        <v>0</v>
      </c>
      <c r="L1102">
        <f t="shared" si="123"/>
        <v>-1.263746124603184</v>
      </c>
      <c r="M1102" t="b">
        <f t="shared" si="124"/>
        <v>0</v>
      </c>
      <c r="N1102" s="24">
        <f t="shared" si="125"/>
        <v>278030</v>
      </c>
      <c r="O1102" t="str">
        <f t="shared" si="126"/>
        <v>CONVENIOS ESPECIALES DE TRABAJADORES INDEPENDIENTES</v>
      </c>
      <c r="P1102">
        <f t="shared" si="127"/>
        <v>24</v>
      </c>
      <c r="Q1102"/>
    </row>
    <row r="1103" spans="1:17" x14ac:dyDescent="0.25">
      <c r="A1103">
        <v>1102</v>
      </c>
      <c r="B1103" t="s">
        <v>9</v>
      </c>
      <c r="C1103" s="23">
        <v>297045</v>
      </c>
      <c r="D1103" t="s">
        <v>18</v>
      </c>
      <c r="E1103" t="s">
        <v>16</v>
      </c>
      <c r="F1103" t="s">
        <v>12</v>
      </c>
      <c r="G1103" t="s">
        <v>13</v>
      </c>
      <c r="H1103" t="s">
        <v>12</v>
      </c>
      <c r="I1103">
        <v>33</v>
      </c>
      <c r="J1103">
        <f t="shared" si="121"/>
        <v>-0.44449841862837125</v>
      </c>
      <c r="K1103" t="b">
        <f t="shared" si="122"/>
        <v>0</v>
      </c>
      <c r="L1103">
        <f t="shared" si="123"/>
        <v>-0.62856815390894638</v>
      </c>
      <c r="M1103" t="b">
        <f t="shared" si="124"/>
        <v>0</v>
      </c>
      <c r="N1103" s="24">
        <f t="shared" si="125"/>
        <v>297045</v>
      </c>
      <c r="O1103" t="str">
        <f t="shared" si="126"/>
        <v>TRABAJADOR INDEPENDIENTE</v>
      </c>
      <c r="P1103">
        <f t="shared" si="127"/>
        <v>33</v>
      </c>
      <c r="Q1103"/>
    </row>
    <row r="1104" spans="1:17" x14ac:dyDescent="0.25">
      <c r="A1104">
        <v>1103</v>
      </c>
      <c r="B1104" t="s">
        <v>9</v>
      </c>
      <c r="C1104" s="23">
        <v>239460</v>
      </c>
      <c r="D1104" t="s">
        <v>10</v>
      </c>
      <c r="E1104" t="s">
        <v>16</v>
      </c>
      <c r="F1104" t="s">
        <v>12</v>
      </c>
      <c r="G1104" t="s">
        <v>13</v>
      </c>
      <c r="H1104" t="s">
        <v>13</v>
      </c>
      <c r="I1104">
        <v>26</v>
      </c>
      <c r="J1104">
        <f t="shared" si="121"/>
        <v>-0.51550313909685619</v>
      </c>
      <c r="K1104" t="b">
        <f t="shared" si="122"/>
        <v>0</v>
      </c>
      <c r="L1104">
        <f t="shared" si="123"/>
        <v>-1.1225954644489089</v>
      </c>
      <c r="M1104" t="b">
        <f t="shared" si="124"/>
        <v>0</v>
      </c>
      <c r="N1104" s="24">
        <f t="shared" si="125"/>
        <v>239460</v>
      </c>
      <c r="O1104" t="str">
        <f t="shared" si="126"/>
        <v>ASALARIADO</v>
      </c>
      <c r="P1104">
        <f t="shared" si="127"/>
        <v>26</v>
      </c>
      <c r="Q1104"/>
    </row>
    <row r="1105" spans="1:17" x14ac:dyDescent="0.25">
      <c r="A1105">
        <v>1104</v>
      </c>
      <c r="B1105" t="s">
        <v>9</v>
      </c>
      <c r="C1105" s="23">
        <v>331181</v>
      </c>
      <c r="D1105" t="s">
        <v>18</v>
      </c>
      <c r="E1105" t="s">
        <v>16</v>
      </c>
      <c r="F1105" t="s">
        <v>12</v>
      </c>
      <c r="G1105" t="s">
        <v>12</v>
      </c>
      <c r="H1105" t="s">
        <v>12</v>
      </c>
      <c r="I1105">
        <v>30</v>
      </c>
      <c r="J1105">
        <f t="shared" si="121"/>
        <v>-0.40240729875492848</v>
      </c>
      <c r="K1105" t="b">
        <f t="shared" si="122"/>
        <v>0</v>
      </c>
      <c r="L1105">
        <f t="shared" si="123"/>
        <v>-0.84029414414035897</v>
      </c>
      <c r="M1105" t="b">
        <f t="shared" si="124"/>
        <v>0</v>
      </c>
      <c r="N1105" s="24">
        <f t="shared" si="125"/>
        <v>331181</v>
      </c>
      <c r="O1105" t="str">
        <f t="shared" si="126"/>
        <v>TRABAJADOR INDEPENDIENTE</v>
      </c>
      <c r="P1105">
        <f t="shared" si="127"/>
        <v>30</v>
      </c>
      <c r="Q1105"/>
    </row>
    <row r="1106" spans="1:17" x14ac:dyDescent="0.25">
      <c r="A1106">
        <v>1105</v>
      </c>
      <c r="B1106" t="s">
        <v>9</v>
      </c>
      <c r="C1106" s="23">
        <v>580840.93999999994</v>
      </c>
      <c r="D1106" t="s">
        <v>10</v>
      </c>
      <c r="E1106" t="s">
        <v>16</v>
      </c>
      <c r="F1106" t="s">
        <v>12</v>
      </c>
      <c r="G1106" t="s">
        <v>13</v>
      </c>
      <c r="H1106" t="s">
        <v>13</v>
      </c>
      <c r="I1106">
        <v>37</v>
      </c>
      <c r="J1106">
        <f t="shared" si="121"/>
        <v>-9.4566120464076447E-2</v>
      </c>
      <c r="K1106" t="b">
        <f t="shared" si="122"/>
        <v>0</v>
      </c>
      <c r="L1106">
        <f t="shared" si="123"/>
        <v>-0.3462668336003964</v>
      </c>
      <c r="M1106" t="b">
        <f t="shared" si="124"/>
        <v>0</v>
      </c>
      <c r="N1106" s="24">
        <f t="shared" si="125"/>
        <v>580840.93999999994</v>
      </c>
      <c r="O1106" t="str">
        <f t="shared" si="126"/>
        <v>ASALARIADO</v>
      </c>
      <c r="P1106">
        <f t="shared" si="127"/>
        <v>37</v>
      </c>
      <c r="Q1106"/>
    </row>
    <row r="1107" spans="1:17" x14ac:dyDescent="0.25">
      <c r="A1107">
        <v>1106</v>
      </c>
      <c r="B1107" t="s">
        <v>15</v>
      </c>
      <c r="C1107" s="23">
        <v>850000</v>
      </c>
      <c r="D1107" t="s">
        <v>10</v>
      </c>
      <c r="E1107" t="s">
        <v>16</v>
      </c>
      <c r="F1107" t="s">
        <v>12</v>
      </c>
      <c r="G1107" t="s">
        <v>13</v>
      </c>
      <c r="H1107" t="s">
        <v>13</v>
      </c>
      <c r="I1107">
        <v>38</v>
      </c>
      <c r="J1107">
        <f t="shared" si="121"/>
        <v>0.23731829069959753</v>
      </c>
      <c r="K1107" t="b">
        <f t="shared" si="122"/>
        <v>0</v>
      </c>
      <c r="L1107">
        <f t="shared" si="123"/>
        <v>-0.27569150352325889</v>
      </c>
      <c r="M1107" t="b">
        <f t="shared" si="124"/>
        <v>0</v>
      </c>
      <c r="N1107" s="24">
        <f t="shared" si="125"/>
        <v>850000</v>
      </c>
      <c r="O1107" t="str">
        <f t="shared" si="126"/>
        <v>ASALARIADO</v>
      </c>
      <c r="P1107">
        <f t="shared" si="127"/>
        <v>38</v>
      </c>
      <c r="Q1107"/>
    </row>
    <row r="1108" spans="1:17" x14ac:dyDescent="0.25">
      <c r="A1108">
        <v>1107</v>
      </c>
      <c r="B1108" t="s">
        <v>9</v>
      </c>
      <c r="C1108" s="23">
        <v>367500</v>
      </c>
      <c r="D1108" t="s">
        <v>10</v>
      </c>
      <c r="E1108" t="s">
        <v>16</v>
      </c>
      <c r="F1108" t="s">
        <v>12</v>
      </c>
      <c r="G1108" t="s">
        <v>13</v>
      </c>
      <c r="H1108" t="s">
        <v>13</v>
      </c>
      <c r="I1108">
        <v>32</v>
      </c>
      <c r="J1108">
        <f t="shared" si="121"/>
        <v>-0.35762444831306162</v>
      </c>
      <c r="K1108" t="b">
        <f t="shared" si="122"/>
        <v>0</v>
      </c>
      <c r="L1108">
        <f t="shared" si="123"/>
        <v>-0.69914348398608395</v>
      </c>
      <c r="M1108" t="b">
        <f t="shared" si="124"/>
        <v>0</v>
      </c>
      <c r="N1108" s="24">
        <f t="shared" si="125"/>
        <v>367500</v>
      </c>
      <c r="O1108" t="str">
        <f t="shared" si="126"/>
        <v>ASALARIADO</v>
      </c>
      <c r="P1108">
        <f t="shared" si="127"/>
        <v>32</v>
      </c>
      <c r="Q1108"/>
    </row>
    <row r="1109" spans="1:17" x14ac:dyDescent="0.25">
      <c r="A1109">
        <v>1108</v>
      </c>
      <c r="B1109" t="s">
        <v>9</v>
      </c>
      <c r="C1109" s="23">
        <v>594092</v>
      </c>
      <c r="D1109" t="s">
        <v>18</v>
      </c>
      <c r="E1109" t="s">
        <v>16</v>
      </c>
      <c r="F1109" t="s">
        <v>12</v>
      </c>
      <c r="G1109" t="s">
        <v>13</v>
      </c>
      <c r="H1109" t="s">
        <v>13</v>
      </c>
      <c r="I1109">
        <v>62</v>
      </c>
      <c r="J1109">
        <f t="shared" si="121"/>
        <v>-7.8227007653255465E-2</v>
      </c>
      <c r="K1109" t="b">
        <f t="shared" si="122"/>
        <v>0</v>
      </c>
      <c r="L1109">
        <f t="shared" si="123"/>
        <v>1.4181164183280413</v>
      </c>
      <c r="M1109" t="b">
        <f t="shared" si="124"/>
        <v>0</v>
      </c>
      <c r="N1109" s="24">
        <f t="shared" si="125"/>
        <v>594092</v>
      </c>
      <c r="O1109" t="str">
        <f t="shared" si="126"/>
        <v>TRABAJADOR INDEPENDIENTE</v>
      </c>
      <c r="P1109">
        <f t="shared" si="127"/>
        <v>62</v>
      </c>
      <c r="Q1109"/>
    </row>
    <row r="1110" spans="1:17" x14ac:dyDescent="0.25">
      <c r="A1110">
        <v>1109</v>
      </c>
      <c r="B1110" t="s">
        <v>15</v>
      </c>
      <c r="C1110" s="23">
        <v>297046</v>
      </c>
      <c r="D1110" t="s">
        <v>18</v>
      </c>
      <c r="E1110" t="s">
        <v>16</v>
      </c>
      <c r="F1110" t="s">
        <v>12</v>
      </c>
      <c r="G1110" t="s">
        <v>13</v>
      </c>
      <c r="H1110" t="s">
        <v>13</v>
      </c>
      <c r="I1110">
        <v>33</v>
      </c>
      <c r="J1110">
        <f t="shared" si="121"/>
        <v>-0.44449718558642509</v>
      </c>
      <c r="K1110" t="b">
        <f t="shared" si="122"/>
        <v>0</v>
      </c>
      <c r="L1110">
        <f t="shared" si="123"/>
        <v>-0.62856815390894638</v>
      </c>
      <c r="M1110" t="b">
        <f t="shared" si="124"/>
        <v>0</v>
      </c>
      <c r="N1110" s="24">
        <f t="shared" si="125"/>
        <v>297046</v>
      </c>
      <c r="O1110" t="str">
        <f t="shared" si="126"/>
        <v>TRABAJADOR INDEPENDIENTE</v>
      </c>
      <c r="P1110">
        <f t="shared" si="127"/>
        <v>33</v>
      </c>
      <c r="Q1110"/>
    </row>
    <row r="1111" spans="1:17" x14ac:dyDescent="0.25">
      <c r="A1111">
        <v>1110</v>
      </c>
      <c r="B1111" t="s">
        <v>9</v>
      </c>
      <c r="C1111" s="23">
        <v>429000</v>
      </c>
      <c r="D1111" t="s">
        <v>10</v>
      </c>
      <c r="E1111" t="s">
        <v>16</v>
      </c>
      <c r="F1111" t="s">
        <v>12</v>
      </c>
      <c r="G1111" t="s">
        <v>12</v>
      </c>
      <c r="H1111" t="s">
        <v>13</v>
      </c>
      <c r="I1111">
        <v>53</v>
      </c>
      <c r="J1111">
        <f t="shared" si="121"/>
        <v>-0.28179236862543766</v>
      </c>
      <c r="K1111" t="b">
        <f t="shared" si="122"/>
        <v>0</v>
      </c>
      <c r="L1111">
        <f t="shared" si="123"/>
        <v>0.78293844763380371</v>
      </c>
      <c r="M1111" t="b">
        <f t="shared" si="124"/>
        <v>0</v>
      </c>
      <c r="N1111" s="24">
        <f t="shared" si="125"/>
        <v>429000</v>
      </c>
      <c r="O1111" t="str">
        <f t="shared" si="126"/>
        <v>ASALARIADO</v>
      </c>
      <c r="P1111">
        <f t="shared" si="127"/>
        <v>53</v>
      </c>
      <c r="Q1111"/>
    </row>
    <row r="1112" spans="1:17" x14ac:dyDescent="0.25">
      <c r="A1112">
        <v>1111</v>
      </c>
      <c r="B1112" t="s">
        <v>9</v>
      </c>
      <c r="C1112" s="23">
        <v>460742.68</v>
      </c>
      <c r="D1112" t="s">
        <v>10</v>
      </c>
      <c r="E1112" t="s">
        <v>16</v>
      </c>
      <c r="F1112" t="s">
        <v>12</v>
      </c>
      <c r="G1112" t="s">
        <v>13</v>
      </c>
      <c r="H1112" t="s">
        <v>13</v>
      </c>
      <c r="I1112">
        <v>34</v>
      </c>
      <c r="J1112">
        <f t="shared" si="121"/>
        <v>-0.24265231270253126</v>
      </c>
      <c r="K1112" t="b">
        <f t="shared" si="122"/>
        <v>0</v>
      </c>
      <c r="L1112">
        <f t="shared" si="123"/>
        <v>-0.55799282383180893</v>
      </c>
      <c r="M1112" t="b">
        <f t="shared" si="124"/>
        <v>0</v>
      </c>
      <c r="N1112" s="24">
        <f t="shared" si="125"/>
        <v>460742.68</v>
      </c>
      <c r="O1112" t="str">
        <f t="shared" si="126"/>
        <v>ASALARIADO</v>
      </c>
      <c r="P1112">
        <f t="shared" si="127"/>
        <v>34</v>
      </c>
      <c r="Q1112"/>
    </row>
    <row r="1113" spans="1:17" x14ac:dyDescent="0.25">
      <c r="A1113">
        <v>1112</v>
      </c>
      <c r="B1113" t="s">
        <v>15</v>
      </c>
      <c r="C1113" s="23">
        <v>469397.06</v>
      </c>
      <c r="D1113" t="s">
        <v>10</v>
      </c>
      <c r="E1113" t="s">
        <v>16</v>
      </c>
      <c r="F1113" t="s">
        <v>12</v>
      </c>
      <c r="G1113" t="s">
        <v>13</v>
      </c>
      <c r="H1113" t="s">
        <v>13</v>
      </c>
      <c r="I1113">
        <v>21</v>
      </c>
      <c r="J1113">
        <f t="shared" si="121"/>
        <v>-0.2319810991446942</v>
      </c>
      <c r="K1113" t="b">
        <f t="shared" si="122"/>
        <v>0</v>
      </c>
      <c r="L1113">
        <f t="shared" si="123"/>
        <v>-1.4754721148345964</v>
      </c>
      <c r="M1113" t="b">
        <f t="shared" si="124"/>
        <v>0</v>
      </c>
      <c r="N1113" s="24">
        <f t="shared" si="125"/>
        <v>469397.06</v>
      </c>
      <c r="O1113" t="str">
        <f t="shared" si="126"/>
        <v>ASALARIADO</v>
      </c>
      <c r="P1113">
        <f t="shared" si="127"/>
        <v>21</v>
      </c>
      <c r="Q1113"/>
    </row>
    <row r="1114" spans="1:17" x14ac:dyDescent="0.25">
      <c r="A1114">
        <v>1113</v>
      </c>
      <c r="B1114" t="s">
        <v>9</v>
      </c>
      <c r="C1114" s="23">
        <v>509509</v>
      </c>
      <c r="D1114" t="s">
        <v>18</v>
      </c>
      <c r="E1114" t="s">
        <v>16</v>
      </c>
      <c r="F1114" t="s">
        <v>12</v>
      </c>
      <c r="G1114" t="s">
        <v>13</v>
      </c>
      <c r="H1114" t="s">
        <v>12</v>
      </c>
      <c r="I1114">
        <v>48</v>
      </c>
      <c r="J1114">
        <f t="shared" si="121"/>
        <v>-0.18252139458363423</v>
      </c>
      <c r="K1114" t="b">
        <f t="shared" si="122"/>
        <v>0</v>
      </c>
      <c r="L1114">
        <f t="shared" si="123"/>
        <v>0.43006179724811616</v>
      </c>
      <c r="M1114" t="b">
        <f t="shared" si="124"/>
        <v>0</v>
      </c>
      <c r="N1114" s="24">
        <f t="shared" si="125"/>
        <v>509509</v>
      </c>
      <c r="O1114" t="str">
        <f t="shared" si="126"/>
        <v>TRABAJADOR INDEPENDIENTE</v>
      </c>
      <c r="P1114">
        <f t="shared" si="127"/>
        <v>48</v>
      </c>
      <c r="Q1114"/>
    </row>
    <row r="1115" spans="1:17" x14ac:dyDescent="0.25">
      <c r="A1115">
        <v>1114</v>
      </c>
      <c r="B1115" t="s">
        <v>15</v>
      </c>
      <c r="C1115" s="23">
        <v>297046</v>
      </c>
      <c r="D1115" t="s">
        <v>17</v>
      </c>
      <c r="E1115" t="s">
        <v>16</v>
      </c>
      <c r="F1115" t="s">
        <v>12</v>
      </c>
      <c r="G1115" t="s">
        <v>13</v>
      </c>
      <c r="H1115" t="s">
        <v>13</v>
      </c>
      <c r="I1115">
        <v>43</v>
      </c>
      <c r="J1115">
        <f t="shared" si="121"/>
        <v>-0.44449718558642509</v>
      </c>
      <c r="K1115" t="b">
        <f t="shared" si="122"/>
        <v>0</v>
      </c>
      <c r="L1115">
        <f t="shared" si="123"/>
        <v>7.7185146862428639E-2</v>
      </c>
      <c r="M1115" t="b">
        <f t="shared" si="124"/>
        <v>0</v>
      </c>
      <c r="N1115" s="24">
        <f t="shared" si="125"/>
        <v>297046</v>
      </c>
      <c r="O1115" t="str">
        <f t="shared" si="126"/>
        <v>ASEGURADO VOLUNTARIO</v>
      </c>
      <c r="P1115">
        <f t="shared" si="127"/>
        <v>43</v>
      </c>
      <c r="Q1115"/>
    </row>
    <row r="1116" spans="1:17" x14ac:dyDescent="0.25">
      <c r="A1116">
        <v>1115</v>
      </c>
      <c r="B1116" t="s">
        <v>15</v>
      </c>
      <c r="C1116" s="23">
        <v>326036</v>
      </c>
      <c r="D1116" t="s">
        <v>10</v>
      </c>
      <c r="E1116" t="s">
        <v>16</v>
      </c>
      <c r="F1116" t="s">
        <v>12</v>
      </c>
      <c r="G1116" t="s">
        <v>13</v>
      </c>
      <c r="H1116" t="s">
        <v>12</v>
      </c>
      <c r="I1116">
        <v>54</v>
      </c>
      <c r="J1116">
        <f t="shared" si="121"/>
        <v>-0.40875129956781991</v>
      </c>
      <c r="K1116" t="b">
        <f t="shared" si="122"/>
        <v>0</v>
      </c>
      <c r="L1116">
        <f t="shared" si="123"/>
        <v>0.85351377771094117</v>
      </c>
      <c r="M1116" t="b">
        <f t="shared" si="124"/>
        <v>0</v>
      </c>
      <c r="N1116" s="24">
        <f t="shared" si="125"/>
        <v>326036</v>
      </c>
      <c r="O1116" t="str">
        <f t="shared" si="126"/>
        <v>ASALARIADO</v>
      </c>
      <c r="P1116">
        <f t="shared" si="127"/>
        <v>54</v>
      </c>
      <c r="Q1116"/>
    </row>
    <row r="1117" spans="1:17" x14ac:dyDescent="0.25">
      <c r="A1117">
        <v>1116</v>
      </c>
      <c r="B1117" t="s">
        <v>9</v>
      </c>
      <c r="C1117" s="23">
        <v>297046</v>
      </c>
      <c r="D1117" t="s">
        <v>18</v>
      </c>
      <c r="E1117" t="s">
        <v>16</v>
      </c>
      <c r="F1117" t="s">
        <v>12</v>
      </c>
      <c r="G1117" t="s">
        <v>13</v>
      </c>
      <c r="H1117" t="s">
        <v>13</v>
      </c>
      <c r="I1117">
        <v>53</v>
      </c>
      <c r="J1117">
        <f t="shared" si="121"/>
        <v>-0.44449718558642509</v>
      </c>
      <c r="K1117" t="b">
        <f t="shared" si="122"/>
        <v>0</v>
      </c>
      <c r="L1117">
        <f t="shared" si="123"/>
        <v>0.78293844763380371</v>
      </c>
      <c r="M1117" t="b">
        <f t="shared" si="124"/>
        <v>0</v>
      </c>
      <c r="N1117" s="24">
        <f t="shared" si="125"/>
        <v>297046</v>
      </c>
      <c r="O1117" t="str">
        <f t="shared" si="126"/>
        <v>TRABAJADOR INDEPENDIENTE</v>
      </c>
      <c r="P1117">
        <f t="shared" si="127"/>
        <v>53</v>
      </c>
      <c r="Q1117"/>
    </row>
    <row r="1118" spans="1:17" x14ac:dyDescent="0.25">
      <c r="A1118">
        <v>1117</v>
      </c>
      <c r="B1118" t="s">
        <v>9</v>
      </c>
      <c r="C1118" s="23">
        <v>425000</v>
      </c>
      <c r="D1118" t="s">
        <v>10</v>
      </c>
      <c r="E1118" t="s">
        <v>16</v>
      </c>
      <c r="F1118" t="s">
        <v>12</v>
      </c>
      <c r="G1118" t="s">
        <v>13</v>
      </c>
      <c r="H1118" t="s">
        <v>13</v>
      </c>
      <c r="I1118">
        <v>20</v>
      </c>
      <c r="J1118">
        <f t="shared" si="121"/>
        <v>-0.28672453640999856</v>
      </c>
      <c r="K1118" t="b">
        <f t="shared" si="122"/>
        <v>0</v>
      </c>
      <c r="L1118">
        <f t="shared" si="123"/>
        <v>-1.5460474449117341</v>
      </c>
      <c r="M1118" t="b">
        <f t="shared" si="124"/>
        <v>0</v>
      </c>
      <c r="N1118" s="24">
        <f t="shared" si="125"/>
        <v>425000</v>
      </c>
      <c r="O1118" t="str">
        <f t="shared" si="126"/>
        <v>ASALARIADO</v>
      </c>
      <c r="P1118">
        <f t="shared" si="127"/>
        <v>20</v>
      </c>
      <c r="Q1118"/>
    </row>
    <row r="1119" spans="1:17" x14ac:dyDescent="0.25">
      <c r="A1119">
        <v>1118</v>
      </c>
      <c r="B1119" t="s">
        <v>9</v>
      </c>
      <c r="C1119" s="23">
        <v>1427100.52</v>
      </c>
      <c r="D1119" t="s">
        <v>10</v>
      </c>
      <c r="E1119" t="s">
        <v>11</v>
      </c>
      <c r="F1119" t="s">
        <v>12</v>
      </c>
      <c r="G1119" t="s">
        <v>13</v>
      </c>
      <c r="H1119" t="s">
        <v>13</v>
      </c>
      <c r="I1119">
        <v>44</v>
      </c>
      <c r="J1119">
        <f t="shared" si="121"/>
        <v>0.94890743899893404</v>
      </c>
      <c r="K1119" t="b">
        <f t="shared" si="122"/>
        <v>0</v>
      </c>
      <c r="L1119">
        <f t="shared" si="123"/>
        <v>0.14776047693956615</v>
      </c>
      <c r="M1119" t="b">
        <f t="shared" si="124"/>
        <v>0</v>
      </c>
      <c r="N1119" s="24">
        <f t="shared" si="125"/>
        <v>1427100.52</v>
      </c>
      <c r="O1119" t="str">
        <f t="shared" si="126"/>
        <v>ASALARIADO</v>
      </c>
      <c r="P1119">
        <f t="shared" si="127"/>
        <v>44</v>
      </c>
      <c r="Q1119"/>
    </row>
    <row r="1120" spans="1:17" x14ac:dyDescent="0.25">
      <c r="A1120">
        <v>1119</v>
      </c>
      <c r="B1120" t="s">
        <v>9</v>
      </c>
      <c r="C1120" s="23">
        <v>321287</v>
      </c>
      <c r="D1120" t="s">
        <v>17</v>
      </c>
      <c r="E1120" t="s">
        <v>16</v>
      </c>
      <c r="F1120" t="s">
        <v>12</v>
      </c>
      <c r="G1120" t="s">
        <v>13</v>
      </c>
      <c r="H1120" t="s">
        <v>13</v>
      </c>
      <c r="I1120">
        <v>54</v>
      </c>
      <c r="J1120">
        <f t="shared" si="121"/>
        <v>-0.41460701577003983</v>
      </c>
      <c r="K1120" t="b">
        <f t="shared" si="122"/>
        <v>0</v>
      </c>
      <c r="L1120">
        <f t="shared" si="123"/>
        <v>0.85351377771094117</v>
      </c>
      <c r="M1120" t="b">
        <f t="shared" si="124"/>
        <v>0</v>
      </c>
      <c r="N1120" s="24">
        <f t="shared" si="125"/>
        <v>321287</v>
      </c>
      <c r="O1120" t="str">
        <f t="shared" si="126"/>
        <v>ASEGURADO VOLUNTARIO</v>
      </c>
      <c r="P1120">
        <f t="shared" si="127"/>
        <v>54</v>
      </c>
      <c r="Q1120"/>
    </row>
    <row r="1121" spans="1:17" x14ac:dyDescent="0.25">
      <c r="A1121">
        <v>1120</v>
      </c>
      <c r="B1121" t="s">
        <v>9</v>
      </c>
      <c r="C1121" s="23">
        <v>610142</v>
      </c>
      <c r="D1121" t="s">
        <v>18</v>
      </c>
      <c r="E1121" t="s">
        <v>16</v>
      </c>
      <c r="F1121" t="s">
        <v>12</v>
      </c>
      <c r="G1121" t="s">
        <v>13</v>
      </c>
      <c r="H1121" t="s">
        <v>13</v>
      </c>
      <c r="I1121">
        <v>61</v>
      </c>
      <c r="J1121">
        <f t="shared" si="121"/>
        <v>-5.8436684417704839E-2</v>
      </c>
      <c r="K1121" t="b">
        <f t="shared" si="122"/>
        <v>0</v>
      </c>
      <c r="L1121">
        <f t="shared" si="123"/>
        <v>1.3475410882509038</v>
      </c>
      <c r="M1121" t="b">
        <f t="shared" si="124"/>
        <v>0</v>
      </c>
      <c r="N1121" s="24">
        <f t="shared" si="125"/>
        <v>610142</v>
      </c>
      <c r="O1121" t="str">
        <f t="shared" si="126"/>
        <v>TRABAJADOR INDEPENDIENTE</v>
      </c>
      <c r="P1121">
        <f t="shared" si="127"/>
        <v>61</v>
      </c>
      <c r="Q1121"/>
    </row>
    <row r="1122" spans="1:17" x14ac:dyDescent="0.25">
      <c r="A1122">
        <v>1121</v>
      </c>
      <c r="B1122" t="s">
        <v>9</v>
      </c>
      <c r="C1122" s="23">
        <v>1602501</v>
      </c>
      <c r="D1122" t="s">
        <v>14</v>
      </c>
      <c r="E1122" t="s">
        <v>11</v>
      </c>
      <c r="F1122" t="s">
        <v>12</v>
      </c>
      <c r="G1122" t="s">
        <v>13</v>
      </c>
      <c r="H1122" t="s">
        <v>13</v>
      </c>
      <c r="I1122">
        <v>60</v>
      </c>
      <c r="J1122">
        <f t="shared" si="121"/>
        <v>1.1651835882120638</v>
      </c>
      <c r="K1122" t="b">
        <f t="shared" si="122"/>
        <v>0</v>
      </c>
      <c r="L1122">
        <f t="shared" si="123"/>
        <v>1.2769657581737661</v>
      </c>
      <c r="M1122" t="b">
        <f t="shared" si="124"/>
        <v>0</v>
      </c>
      <c r="N1122" s="24">
        <f t="shared" si="125"/>
        <v>1602501</v>
      </c>
      <c r="O1122" t="str">
        <f t="shared" si="126"/>
        <v>PENSIONADOS EN SU PROPIO SISTEMA</v>
      </c>
      <c r="P1122">
        <f t="shared" si="127"/>
        <v>60</v>
      </c>
      <c r="Q1122"/>
    </row>
    <row r="1123" spans="1:17" x14ac:dyDescent="0.25">
      <c r="A1123">
        <v>1122</v>
      </c>
      <c r="B1123" t="s">
        <v>9</v>
      </c>
      <c r="C1123" s="23">
        <v>440086.31</v>
      </c>
      <c r="D1123" t="s">
        <v>10</v>
      </c>
      <c r="E1123" t="s">
        <v>16</v>
      </c>
      <c r="F1123" t="s">
        <v>12</v>
      </c>
      <c r="G1123" t="s">
        <v>13</v>
      </c>
      <c r="H1123" t="s">
        <v>13</v>
      </c>
      <c r="I1123">
        <v>53</v>
      </c>
      <c r="J1123">
        <f t="shared" si="121"/>
        <v>-0.26812248336752381</v>
      </c>
      <c r="K1123" t="b">
        <f t="shared" si="122"/>
        <v>0</v>
      </c>
      <c r="L1123">
        <f t="shared" si="123"/>
        <v>0.78293844763380371</v>
      </c>
      <c r="M1123" t="b">
        <f t="shared" si="124"/>
        <v>0</v>
      </c>
      <c r="N1123" s="24">
        <f t="shared" si="125"/>
        <v>440086.31</v>
      </c>
      <c r="O1123" t="str">
        <f t="shared" si="126"/>
        <v>ASALARIADO</v>
      </c>
      <c r="P1123">
        <f t="shared" si="127"/>
        <v>53</v>
      </c>
      <c r="Q1123"/>
    </row>
    <row r="1124" spans="1:17" x14ac:dyDescent="0.25">
      <c r="A1124">
        <v>1123</v>
      </c>
      <c r="B1124" t="s">
        <v>9</v>
      </c>
      <c r="C1124" s="23">
        <v>812849</v>
      </c>
      <c r="D1124" t="s">
        <v>17</v>
      </c>
      <c r="E1124" t="s">
        <v>16</v>
      </c>
      <c r="F1124" t="s">
        <v>12</v>
      </c>
      <c r="G1124" t="s">
        <v>12</v>
      </c>
      <c r="H1124" t="s">
        <v>13</v>
      </c>
      <c r="I1124">
        <v>74</v>
      </c>
      <c r="J1124">
        <f t="shared" si="121"/>
        <v>0.19150954935854198</v>
      </c>
      <c r="K1124" t="b">
        <f t="shared" si="122"/>
        <v>0</v>
      </c>
      <c r="L1124">
        <f t="shared" si="123"/>
        <v>2.2650203792536914</v>
      </c>
      <c r="M1124" t="b">
        <f t="shared" si="124"/>
        <v>1</v>
      </c>
      <c r="N1124" s="24">
        <f t="shared" si="125"/>
        <v>812849</v>
      </c>
      <c r="O1124" t="str">
        <f t="shared" si="126"/>
        <v>ASEGURADO VOLUNTARIO</v>
      </c>
      <c r="P1124">
        <f t="shared" si="127"/>
        <v>74</v>
      </c>
      <c r="Q1124"/>
    </row>
    <row r="1125" spans="1:17" x14ac:dyDescent="0.25">
      <c r="A1125">
        <v>1124</v>
      </c>
      <c r="B1125" t="s">
        <v>9</v>
      </c>
      <c r="C1125" s="23">
        <v>449060</v>
      </c>
      <c r="D1125" t="s">
        <v>10</v>
      </c>
      <c r="E1125" t="s">
        <v>11</v>
      </c>
      <c r="F1125" t="s">
        <v>12</v>
      </c>
      <c r="G1125" t="s">
        <v>13</v>
      </c>
      <c r="H1125" t="s">
        <v>12</v>
      </c>
      <c r="I1125">
        <v>58</v>
      </c>
      <c r="J1125">
        <f t="shared" si="121"/>
        <v>-0.25705754718586477</v>
      </c>
      <c r="K1125" t="b">
        <f t="shared" si="122"/>
        <v>0</v>
      </c>
      <c r="L1125">
        <f t="shared" si="123"/>
        <v>1.1358150980194912</v>
      </c>
      <c r="M1125" t="b">
        <f t="shared" si="124"/>
        <v>0</v>
      </c>
      <c r="N1125" s="24">
        <f t="shared" si="125"/>
        <v>449060</v>
      </c>
      <c r="O1125" t="str">
        <f t="shared" si="126"/>
        <v>ASALARIADO</v>
      </c>
      <c r="P1125">
        <f t="shared" si="127"/>
        <v>58</v>
      </c>
      <c r="Q1125"/>
    </row>
    <row r="1126" spans="1:17" x14ac:dyDescent="0.25">
      <c r="A1126">
        <v>1125</v>
      </c>
      <c r="B1126" t="s">
        <v>9</v>
      </c>
      <c r="C1126" s="23">
        <v>326753</v>
      </c>
      <c r="D1126" t="s">
        <v>17</v>
      </c>
      <c r="E1126" t="s">
        <v>16</v>
      </c>
      <c r="F1126" t="s">
        <v>12</v>
      </c>
      <c r="G1126" t="s">
        <v>13</v>
      </c>
      <c r="H1126" t="s">
        <v>13</v>
      </c>
      <c r="I1126">
        <v>42</v>
      </c>
      <c r="J1126">
        <f t="shared" si="121"/>
        <v>-0.40786720849243741</v>
      </c>
      <c r="K1126" t="b">
        <f t="shared" si="122"/>
        <v>0</v>
      </c>
      <c r="L1126">
        <f t="shared" si="123"/>
        <v>6.6098167852911317E-3</v>
      </c>
      <c r="M1126" t="b">
        <f t="shared" si="124"/>
        <v>0</v>
      </c>
      <c r="N1126" s="24">
        <f t="shared" si="125"/>
        <v>326753</v>
      </c>
      <c r="O1126" t="str">
        <f t="shared" si="126"/>
        <v>ASEGURADO VOLUNTARIO</v>
      </c>
      <c r="P1126">
        <f t="shared" si="127"/>
        <v>42</v>
      </c>
      <c r="Q1126"/>
    </row>
    <row r="1127" spans="1:17" x14ac:dyDescent="0.25">
      <c r="A1127">
        <v>1126</v>
      </c>
      <c r="B1127" t="s">
        <v>9</v>
      </c>
      <c r="C1127" s="23">
        <v>364062.51</v>
      </c>
      <c r="D1127" t="s">
        <v>10</v>
      </c>
      <c r="E1127" t="s">
        <v>16</v>
      </c>
      <c r="F1127" t="s">
        <v>12</v>
      </c>
      <c r="G1127" t="s">
        <v>13</v>
      </c>
      <c r="H1127" t="s">
        <v>13</v>
      </c>
      <c r="I1127">
        <v>27</v>
      </c>
      <c r="J1127">
        <f t="shared" si="121"/>
        <v>-0.36186301767249912</v>
      </c>
      <c r="K1127" t="b">
        <f t="shared" si="122"/>
        <v>0</v>
      </c>
      <c r="L1127">
        <f t="shared" si="123"/>
        <v>-1.0520201343717714</v>
      </c>
      <c r="M1127" t="b">
        <f t="shared" si="124"/>
        <v>0</v>
      </c>
      <c r="N1127" s="24">
        <f t="shared" si="125"/>
        <v>364062.51</v>
      </c>
      <c r="O1127" t="str">
        <f t="shared" si="126"/>
        <v>ASALARIADO</v>
      </c>
      <c r="P1127">
        <f t="shared" si="127"/>
        <v>27</v>
      </c>
      <c r="Q1127"/>
    </row>
    <row r="1128" spans="1:17" x14ac:dyDescent="0.25">
      <c r="A1128">
        <v>1127</v>
      </c>
      <c r="B1128" t="s">
        <v>9</v>
      </c>
      <c r="C1128" s="23">
        <v>278030.99</v>
      </c>
      <c r="D1128" t="s">
        <v>19</v>
      </c>
      <c r="E1128" t="s">
        <v>16</v>
      </c>
      <c r="F1128" t="s">
        <v>12</v>
      </c>
      <c r="G1128" t="s">
        <v>13</v>
      </c>
      <c r="H1128" t="s">
        <v>13</v>
      </c>
      <c r="I1128">
        <v>31</v>
      </c>
      <c r="J1128">
        <f t="shared" si="121"/>
        <v>-0.46794349052270096</v>
      </c>
      <c r="K1128" t="b">
        <f t="shared" si="122"/>
        <v>0</v>
      </c>
      <c r="L1128">
        <f t="shared" si="123"/>
        <v>-0.7697188140632214</v>
      </c>
      <c r="M1128" t="b">
        <f t="shared" si="124"/>
        <v>0</v>
      </c>
      <c r="N1128" s="24">
        <f t="shared" si="125"/>
        <v>278030.99</v>
      </c>
      <c r="O1128" t="str">
        <f t="shared" si="126"/>
        <v>CONVENIOS ESPECIALES DE TRABAJADORES INDEPENDIENTES</v>
      </c>
      <c r="P1128">
        <f t="shared" si="127"/>
        <v>31</v>
      </c>
      <c r="Q1128"/>
    </row>
    <row r="1129" spans="1:17" x14ac:dyDescent="0.25">
      <c r="A1129">
        <v>1128</v>
      </c>
      <c r="B1129" t="s">
        <v>9</v>
      </c>
      <c r="C1129" s="23">
        <v>876640.38</v>
      </c>
      <c r="D1129" t="s">
        <v>10</v>
      </c>
      <c r="E1129" t="s">
        <v>16</v>
      </c>
      <c r="F1129" t="s">
        <v>12</v>
      </c>
      <c r="G1129" t="s">
        <v>13</v>
      </c>
      <c r="H1129" t="s">
        <v>13</v>
      </c>
      <c r="I1129">
        <v>49</v>
      </c>
      <c r="J1129">
        <f t="shared" si="121"/>
        <v>0.2701669967007127</v>
      </c>
      <c r="K1129" t="b">
        <f t="shared" si="122"/>
        <v>0</v>
      </c>
      <c r="L1129">
        <f t="shared" si="123"/>
        <v>0.50063712732525367</v>
      </c>
      <c r="M1129" t="b">
        <f t="shared" si="124"/>
        <v>0</v>
      </c>
      <c r="N1129" s="24">
        <f t="shared" si="125"/>
        <v>876640.38</v>
      </c>
      <c r="O1129" t="str">
        <f t="shared" si="126"/>
        <v>ASALARIADO</v>
      </c>
      <c r="P1129">
        <f t="shared" si="127"/>
        <v>49</v>
      </c>
      <c r="Q1129"/>
    </row>
    <row r="1130" spans="1:17" x14ac:dyDescent="0.25">
      <c r="A1130">
        <v>1129</v>
      </c>
      <c r="B1130" t="s">
        <v>9</v>
      </c>
      <c r="C1130" s="23">
        <v>288203</v>
      </c>
      <c r="D1130" t="s">
        <v>10</v>
      </c>
      <c r="E1130" t="s">
        <v>11</v>
      </c>
      <c r="F1130" t="s">
        <v>12</v>
      </c>
      <c r="G1130" t="s">
        <v>13</v>
      </c>
      <c r="H1130" t="s">
        <v>12</v>
      </c>
      <c r="I1130">
        <v>26</v>
      </c>
      <c r="J1130">
        <f t="shared" si="121"/>
        <v>-0.45540097551614311</v>
      </c>
      <c r="K1130" t="b">
        <f t="shared" si="122"/>
        <v>0</v>
      </c>
      <c r="L1130">
        <f t="shared" si="123"/>
        <v>-1.1225954644489089</v>
      </c>
      <c r="M1130" t="b">
        <f t="shared" si="124"/>
        <v>0</v>
      </c>
      <c r="N1130" s="24">
        <f t="shared" si="125"/>
        <v>288203</v>
      </c>
      <c r="O1130" t="str">
        <f t="shared" si="126"/>
        <v>ASALARIADO</v>
      </c>
      <c r="P1130">
        <f t="shared" si="127"/>
        <v>26</v>
      </c>
      <c r="Q1130"/>
    </row>
    <row r="1131" spans="1:17" x14ac:dyDescent="0.25">
      <c r="A1131">
        <v>1130</v>
      </c>
      <c r="B1131" t="s">
        <v>9</v>
      </c>
      <c r="C1131" s="23">
        <v>51450.83</v>
      </c>
      <c r="D1131" t="s">
        <v>10</v>
      </c>
      <c r="E1131" t="s">
        <v>16</v>
      </c>
      <c r="F1131" t="s">
        <v>12</v>
      </c>
      <c r="G1131" t="s">
        <v>12</v>
      </c>
      <c r="H1131" t="s">
        <v>13</v>
      </c>
      <c r="I1131">
        <v>50</v>
      </c>
      <c r="J1131">
        <f t="shared" si="121"/>
        <v>-0.74732633196586484</v>
      </c>
      <c r="K1131" t="b">
        <f t="shared" si="122"/>
        <v>0</v>
      </c>
      <c r="L1131">
        <f t="shared" si="123"/>
        <v>0.57121245740239113</v>
      </c>
      <c r="M1131" t="b">
        <f t="shared" si="124"/>
        <v>0</v>
      </c>
      <c r="N1131" s="24">
        <f t="shared" si="125"/>
        <v>51450.83</v>
      </c>
      <c r="O1131" t="str">
        <f t="shared" si="126"/>
        <v>ASALARIADO</v>
      </c>
      <c r="P1131">
        <f t="shared" si="127"/>
        <v>50</v>
      </c>
      <c r="Q1131"/>
    </row>
    <row r="1132" spans="1:17" x14ac:dyDescent="0.25">
      <c r="A1132">
        <v>1131</v>
      </c>
      <c r="B1132" t="s">
        <v>9</v>
      </c>
      <c r="C1132" s="23">
        <v>538446.65</v>
      </c>
      <c r="D1132" t="s">
        <v>10</v>
      </c>
      <c r="E1132" t="s">
        <v>16</v>
      </c>
      <c r="F1132" t="s">
        <v>12</v>
      </c>
      <c r="G1132" t="s">
        <v>13</v>
      </c>
      <c r="H1132" t="s">
        <v>13</v>
      </c>
      <c r="I1132">
        <v>28</v>
      </c>
      <c r="J1132">
        <f t="shared" si="121"/>
        <v>-0.14684005831090946</v>
      </c>
      <c r="K1132" t="b">
        <f t="shared" si="122"/>
        <v>0</v>
      </c>
      <c r="L1132">
        <f t="shared" si="123"/>
        <v>-0.98144480429463388</v>
      </c>
      <c r="M1132" t="b">
        <f t="shared" si="124"/>
        <v>0</v>
      </c>
      <c r="N1132" s="24">
        <f t="shared" si="125"/>
        <v>538446.65</v>
      </c>
      <c r="O1132" t="str">
        <f t="shared" si="126"/>
        <v>ASALARIADO</v>
      </c>
      <c r="P1132">
        <f t="shared" si="127"/>
        <v>28</v>
      </c>
      <c r="Q1132"/>
    </row>
    <row r="1133" spans="1:17" x14ac:dyDescent="0.25">
      <c r="A1133">
        <v>1132</v>
      </c>
      <c r="B1133" t="s">
        <v>15</v>
      </c>
      <c r="C1133" s="23">
        <v>198257.15</v>
      </c>
      <c r="D1133" t="s">
        <v>14</v>
      </c>
      <c r="E1133" t="s">
        <v>11</v>
      </c>
      <c r="F1133" t="s">
        <v>12</v>
      </c>
      <c r="G1133" t="s">
        <v>13</v>
      </c>
      <c r="H1133" t="s">
        <v>13</v>
      </c>
      <c r="I1133">
        <v>97</v>
      </c>
      <c r="J1133">
        <f t="shared" si="121"/>
        <v>-0.56630798144737993</v>
      </c>
      <c r="K1133" t="b">
        <f t="shared" si="122"/>
        <v>0</v>
      </c>
      <c r="L1133">
        <f t="shared" si="123"/>
        <v>3.8882529710278537</v>
      </c>
      <c r="M1133" t="b">
        <f t="shared" si="124"/>
        <v>1</v>
      </c>
      <c r="N1133" s="24">
        <f t="shared" si="125"/>
        <v>198257.15</v>
      </c>
      <c r="O1133" t="str">
        <f t="shared" si="126"/>
        <v>PENSIONADOS EN SU PROPIO SISTEMA</v>
      </c>
      <c r="P1133">
        <f t="shared" si="127"/>
        <v>97</v>
      </c>
      <c r="Q1133"/>
    </row>
    <row r="1134" spans="1:17" x14ac:dyDescent="0.25">
      <c r="A1134">
        <v>1133</v>
      </c>
      <c r="B1134" t="s">
        <v>9</v>
      </c>
      <c r="C1134" s="23">
        <v>278030</v>
      </c>
      <c r="D1134" t="s">
        <v>19</v>
      </c>
      <c r="E1134" t="s">
        <v>16</v>
      </c>
      <c r="F1134" t="s">
        <v>12</v>
      </c>
      <c r="G1134" t="s">
        <v>12</v>
      </c>
      <c r="H1134" t="s">
        <v>13</v>
      </c>
      <c r="I1134">
        <v>39</v>
      </c>
      <c r="J1134">
        <f t="shared" si="121"/>
        <v>-0.46794471123422759</v>
      </c>
      <c r="K1134" t="b">
        <f t="shared" si="122"/>
        <v>0</v>
      </c>
      <c r="L1134">
        <f t="shared" si="123"/>
        <v>-0.20511617344612137</v>
      </c>
      <c r="M1134" t="b">
        <f t="shared" si="124"/>
        <v>0</v>
      </c>
      <c r="N1134" s="24">
        <f t="shared" si="125"/>
        <v>278030</v>
      </c>
      <c r="O1134" t="str">
        <f t="shared" si="126"/>
        <v>CONVENIOS ESPECIALES DE TRABAJADORES INDEPENDIENTES</v>
      </c>
      <c r="P1134">
        <f t="shared" si="127"/>
        <v>39</v>
      </c>
      <c r="Q1134"/>
    </row>
    <row r="1135" spans="1:17" x14ac:dyDescent="0.25">
      <c r="A1135">
        <v>1134</v>
      </c>
      <c r="B1135" t="s">
        <v>9</v>
      </c>
      <c r="C1135" s="23">
        <v>636889</v>
      </c>
      <c r="D1135" t="s">
        <v>18</v>
      </c>
      <c r="E1135" t="s">
        <v>16</v>
      </c>
      <c r="F1135" t="s">
        <v>12</v>
      </c>
      <c r="G1135" t="s">
        <v>13</v>
      </c>
      <c r="H1135" t="s">
        <v>12</v>
      </c>
      <c r="I1135">
        <v>49</v>
      </c>
      <c r="J1135">
        <f t="shared" si="121"/>
        <v>-2.5456511484292212E-2</v>
      </c>
      <c r="K1135" t="b">
        <f t="shared" si="122"/>
        <v>0</v>
      </c>
      <c r="L1135">
        <f t="shared" si="123"/>
        <v>0.50063712732525367</v>
      </c>
      <c r="M1135" t="b">
        <f t="shared" si="124"/>
        <v>0</v>
      </c>
      <c r="N1135" s="24">
        <f t="shared" si="125"/>
        <v>636889</v>
      </c>
      <c r="O1135" t="str">
        <f t="shared" si="126"/>
        <v>TRABAJADOR INDEPENDIENTE</v>
      </c>
      <c r="P1135">
        <f t="shared" si="127"/>
        <v>49</v>
      </c>
      <c r="Q1135"/>
    </row>
    <row r="1136" spans="1:17" x14ac:dyDescent="0.25">
      <c r="A1136">
        <v>1135</v>
      </c>
      <c r="B1136" t="s">
        <v>9</v>
      </c>
      <c r="C1136" s="23">
        <v>600000</v>
      </c>
      <c r="D1136" t="s">
        <v>10</v>
      </c>
      <c r="E1136" t="s">
        <v>16</v>
      </c>
      <c r="F1136" t="s">
        <v>12</v>
      </c>
      <c r="G1136" t="s">
        <v>12</v>
      </c>
      <c r="H1136" t="s">
        <v>12</v>
      </c>
      <c r="I1136">
        <v>58</v>
      </c>
      <c r="J1136">
        <f t="shared" si="121"/>
        <v>-7.0942195835459007E-2</v>
      </c>
      <c r="K1136" t="b">
        <f t="shared" si="122"/>
        <v>0</v>
      </c>
      <c r="L1136">
        <f t="shared" si="123"/>
        <v>1.1358150980194912</v>
      </c>
      <c r="M1136" t="b">
        <f t="shared" si="124"/>
        <v>0</v>
      </c>
      <c r="N1136" s="24">
        <f t="shared" si="125"/>
        <v>600000</v>
      </c>
      <c r="O1136" t="str">
        <f t="shared" si="126"/>
        <v>ASALARIADO</v>
      </c>
      <c r="P1136">
        <f t="shared" si="127"/>
        <v>58</v>
      </c>
      <c r="Q1136"/>
    </row>
    <row r="1137" spans="1:17" x14ac:dyDescent="0.25">
      <c r="A1137">
        <v>1136</v>
      </c>
      <c r="B1137" t="s">
        <v>15</v>
      </c>
      <c r="C1137" s="23">
        <v>297139</v>
      </c>
      <c r="D1137" t="s">
        <v>17</v>
      </c>
      <c r="E1137" t="s">
        <v>16</v>
      </c>
      <c r="F1137" t="s">
        <v>13</v>
      </c>
      <c r="G1137" t="s">
        <v>13</v>
      </c>
      <c r="H1137" t="s">
        <v>12</v>
      </c>
      <c r="I1137">
        <v>41</v>
      </c>
      <c r="J1137">
        <f t="shared" si="121"/>
        <v>-0.44438251268543405</v>
      </c>
      <c r="K1137" t="b">
        <f t="shared" si="122"/>
        <v>0</v>
      </c>
      <c r="L1137">
        <f t="shared" si="123"/>
        <v>-6.3965513291846368E-2</v>
      </c>
      <c r="M1137" t="b">
        <f t="shared" si="124"/>
        <v>0</v>
      </c>
      <c r="N1137" s="24">
        <f t="shared" si="125"/>
        <v>297139</v>
      </c>
      <c r="O1137" t="str">
        <f t="shared" si="126"/>
        <v>ASEGURADO VOLUNTARIO</v>
      </c>
      <c r="P1137">
        <f t="shared" si="127"/>
        <v>41</v>
      </c>
      <c r="Q1137"/>
    </row>
    <row r="1138" spans="1:17" x14ac:dyDescent="0.25">
      <c r="A1138">
        <v>1137</v>
      </c>
      <c r="B1138" t="s">
        <v>15</v>
      </c>
      <c r="C1138" s="23">
        <v>277000</v>
      </c>
      <c r="D1138" t="s">
        <v>10</v>
      </c>
      <c r="E1138" t="s">
        <v>16</v>
      </c>
      <c r="F1138" t="s">
        <v>12</v>
      </c>
      <c r="G1138" t="s">
        <v>13</v>
      </c>
      <c r="H1138" t="s">
        <v>13</v>
      </c>
      <c r="I1138">
        <v>46</v>
      </c>
      <c r="J1138">
        <f t="shared" si="121"/>
        <v>-0.46921474443875205</v>
      </c>
      <c r="K1138" t="b">
        <f t="shared" si="122"/>
        <v>0</v>
      </c>
      <c r="L1138">
        <f t="shared" si="123"/>
        <v>0.28891113709384114</v>
      </c>
      <c r="M1138" t="b">
        <f t="shared" si="124"/>
        <v>0</v>
      </c>
      <c r="N1138" s="24">
        <f t="shared" si="125"/>
        <v>277000</v>
      </c>
      <c r="O1138" t="str">
        <f t="shared" si="126"/>
        <v>ASALARIADO</v>
      </c>
      <c r="P1138">
        <f t="shared" si="127"/>
        <v>46</v>
      </c>
      <c r="Q1138"/>
    </row>
    <row r="1139" spans="1:17" x14ac:dyDescent="0.25">
      <c r="A1139">
        <v>1138</v>
      </c>
      <c r="B1139" t="s">
        <v>9</v>
      </c>
      <c r="C1139" s="23">
        <v>635014</v>
      </c>
      <c r="D1139" t="s">
        <v>18</v>
      </c>
      <c r="E1139" t="s">
        <v>16</v>
      </c>
      <c r="F1139" t="s">
        <v>12</v>
      </c>
      <c r="G1139" t="s">
        <v>13</v>
      </c>
      <c r="H1139" t="s">
        <v>13</v>
      </c>
      <c r="I1139">
        <v>51</v>
      </c>
      <c r="J1139">
        <f t="shared" si="121"/>
        <v>-2.7768465133305137E-2</v>
      </c>
      <c r="K1139" t="b">
        <f t="shared" si="122"/>
        <v>0</v>
      </c>
      <c r="L1139">
        <f t="shared" si="123"/>
        <v>0.64178778747952869</v>
      </c>
      <c r="M1139" t="b">
        <f t="shared" si="124"/>
        <v>0</v>
      </c>
      <c r="N1139" s="24">
        <f t="shared" si="125"/>
        <v>635014</v>
      </c>
      <c r="O1139" t="str">
        <f t="shared" si="126"/>
        <v>TRABAJADOR INDEPENDIENTE</v>
      </c>
      <c r="P1139">
        <f t="shared" si="127"/>
        <v>51</v>
      </c>
      <c r="Q1139"/>
    </row>
    <row r="1140" spans="1:17" x14ac:dyDescent="0.25">
      <c r="A1140">
        <v>1139</v>
      </c>
      <c r="B1140" t="s">
        <v>9</v>
      </c>
      <c r="C1140" s="23">
        <v>79912</v>
      </c>
      <c r="D1140" t="s">
        <v>10</v>
      </c>
      <c r="E1140" t="s">
        <v>16</v>
      </c>
      <c r="F1140" t="s">
        <v>12</v>
      </c>
      <c r="G1140" t="s">
        <v>13</v>
      </c>
      <c r="H1140" t="s">
        <v>13</v>
      </c>
      <c r="I1140">
        <v>19</v>
      </c>
      <c r="J1140">
        <f t="shared" si="121"/>
        <v>-0.71223251551963696</v>
      </c>
      <c r="K1140" t="b">
        <f t="shared" si="122"/>
        <v>0</v>
      </c>
      <c r="L1140">
        <f t="shared" si="123"/>
        <v>-1.6166227749888715</v>
      </c>
      <c r="M1140" t="b">
        <f t="shared" si="124"/>
        <v>0</v>
      </c>
      <c r="N1140" s="24">
        <f t="shared" si="125"/>
        <v>79912</v>
      </c>
      <c r="O1140" t="str">
        <f t="shared" si="126"/>
        <v>ASALARIADO</v>
      </c>
      <c r="P1140">
        <f t="shared" si="127"/>
        <v>19</v>
      </c>
      <c r="Q1140"/>
    </row>
    <row r="1141" spans="1:17" x14ac:dyDescent="0.25">
      <c r="A1141">
        <v>1140</v>
      </c>
      <c r="B1141" t="s">
        <v>9</v>
      </c>
      <c r="C1141" s="23">
        <v>393512.27</v>
      </c>
      <c r="D1141" t="s">
        <v>10</v>
      </c>
      <c r="E1141" t="s">
        <v>16</v>
      </c>
      <c r="F1141" t="s">
        <v>12</v>
      </c>
      <c r="G1141" t="s">
        <v>13</v>
      </c>
      <c r="H1141" t="s">
        <v>13</v>
      </c>
      <c r="I1141">
        <v>44</v>
      </c>
      <c r="J1141">
        <f t="shared" si="121"/>
        <v>-0.32555022828873653</v>
      </c>
      <c r="K1141" t="b">
        <f t="shared" si="122"/>
        <v>0</v>
      </c>
      <c r="L1141">
        <f t="shared" si="123"/>
        <v>0.14776047693956615</v>
      </c>
      <c r="M1141" t="b">
        <f t="shared" si="124"/>
        <v>0</v>
      </c>
      <c r="N1141" s="24">
        <f t="shared" si="125"/>
        <v>393512.27</v>
      </c>
      <c r="O1141" t="str">
        <f t="shared" si="126"/>
        <v>ASALARIADO</v>
      </c>
      <c r="P1141">
        <f t="shared" si="127"/>
        <v>44</v>
      </c>
      <c r="Q1141"/>
    </row>
    <row r="1142" spans="1:17" x14ac:dyDescent="0.25">
      <c r="A1142">
        <v>1141</v>
      </c>
      <c r="B1142" t="s">
        <v>15</v>
      </c>
      <c r="C1142" s="23">
        <v>297046</v>
      </c>
      <c r="D1142" t="s">
        <v>17</v>
      </c>
      <c r="E1142" t="s">
        <v>16</v>
      </c>
      <c r="F1142" t="s">
        <v>12</v>
      </c>
      <c r="G1142" t="s">
        <v>13</v>
      </c>
      <c r="H1142" t="s">
        <v>12</v>
      </c>
      <c r="I1142">
        <v>21</v>
      </c>
      <c r="J1142">
        <f t="shared" si="121"/>
        <v>-0.44449718558642509</v>
      </c>
      <c r="K1142" t="b">
        <f t="shared" si="122"/>
        <v>0</v>
      </c>
      <c r="L1142">
        <f t="shared" si="123"/>
        <v>-1.4754721148345964</v>
      </c>
      <c r="M1142" t="b">
        <f t="shared" si="124"/>
        <v>0</v>
      </c>
      <c r="N1142" s="24">
        <f t="shared" si="125"/>
        <v>297046</v>
      </c>
      <c r="O1142" t="str">
        <f t="shared" si="126"/>
        <v>ASEGURADO VOLUNTARIO</v>
      </c>
      <c r="P1142">
        <f t="shared" si="127"/>
        <v>21</v>
      </c>
      <c r="Q1142"/>
    </row>
    <row r="1143" spans="1:17" x14ac:dyDescent="0.25">
      <c r="A1143">
        <v>1142</v>
      </c>
      <c r="B1143" t="s">
        <v>15</v>
      </c>
      <c r="C1143" s="23">
        <v>125736.88</v>
      </c>
      <c r="D1143" t="s">
        <v>10</v>
      </c>
      <c r="E1143" t="s">
        <v>11</v>
      </c>
      <c r="F1143" t="s">
        <v>12</v>
      </c>
      <c r="G1143" t="s">
        <v>13</v>
      </c>
      <c r="H1143" t="s">
        <v>13</v>
      </c>
      <c r="I1143">
        <v>34</v>
      </c>
      <c r="J1143">
        <f t="shared" si="121"/>
        <v>-0.65572851630279461</v>
      </c>
      <c r="K1143" t="b">
        <f t="shared" si="122"/>
        <v>0</v>
      </c>
      <c r="L1143">
        <f t="shared" si="123"/>
        <v>-0.55799282383180893</v>
      </c>
      <c r="M1143" t="b">
        <f t="shared" si="124"/>
        <v>0</v>
      </c>
      <c r="N1143" s="24">
        <f t="shared" si="125"/>
        <v>125736.88</v>
      </c>
      <c r="O1143" t="str">
        <f t="shared" si="126"/>
        <v>ASALARIADO</v>
      </c>
      <c r="P1143">
        <f t="shared" si="127"/>
        <v>34</v>
      </c>
      <c r="Q1143"/>
    </row>
    <row r="1144" spans="1:17" x14ac:dyDescent="0.25">
      <c r="A1144">
        <v>1143</v>
      </c>
      <c r="B1144" t="s">
        <v>9</v>
      </c>
      <c r="C1144" s="23">
        <v>1279854.5</v>
      </c>
      <c r="D1144" t="s">
        <v>10</v>
      </c>
      <c r="E1144" t="s">
        <v>11</v>
      </c>
      <c r="F1144" t="s">
        <v>12</v>
      </c>
      <c r="G1144" t="s">
        <v>13</v>
      </c>
      <c r="H1144" t="s">
        <v>13</v>
      </c>
      <c r="I1144">
        <v>39</v>
      </c>
      <c r="J1144">
        <f t="shared" si="121"/>
        <v>0.76734691993673132</v>
      </c>
      <c r="K1144" t="b">
        <f t="shared" si="122"/>
        <v>0</v>
      </c>
      <c r="L1144">
        <f t="shared" si="123"/>
        <v>-0.20511617344612137</v>
      </c>
      <c r="M1144" t="b">
        <f t="shared" si="124"/>
        <v>0</v>
      </c>
      <c r="N1144" s="24">
        <f t="shared" si="125"/>
        <v>1279854.5</v>
      </c>
      <c r="O1144" t="str">
        <f t="shared" si="126"/>
        <v>ASALARIADO</v>
      </c>
      <c r="P1144">
        <f t="shared" si="127"/>
        <v>39</v>
      </c>
      <c r="Q1144"/>
    </row>
    <row r="1145" spans="1:17" x14ac:dyDescent="0.25">
      <c r="A1145">
        <v>1144</v>
      </c>
      <c r="B1145" t="s">
        <v>15</v>
      </c>
      <c r="C1145" s="23">
        <v>385000</v>
      </c>
      <c r="D1145" t="s">
        <v>10</v>
      </c>
      <c r="E1145" t="s">
        <v>16</v>
      </c>
      <c r="F1145" t="s">
        <v>12</v>
      </c>
      <c r="G1145" t="s">
        <v>13</v>
      </c>
      <c r="H1145" t="s">
        <v>13</v>
      </c>
      <c r="I1145">
        <v>25</v>
      </c>
      <c r="J1145">
        <f t="shared" si="121"/>
        <v>-0.33604621425560766</v>
      </c>
      <c r="K1145" t="b">
        <f t="shared" si="122"/>
        <v>0</v>
      </c>
      <c r="L1145">
        <f t="shared" si="123"/>
        <v>-1.1931707945260464</v>
      </c>
      <c r="M1145" t="b">
        <f t="shared" si="124"/>
        <v>0</v>
      </c>
      <c r="N1145" s="24">
        <f t="shared" si="125"/>
        <v>385000</v>
      </c>
      <c r="O1145" t="str">
        <f t="shared" si="126"/>
        <v>ASALARIADO</v>
      </c>
      <c r="P1145">
        <f t="shared" si="127"/>
        <v>25</v>
      </c>
      <c r="Q1145"/>
    </row>
    <row r="1146" spans="1:17" x14ac:dyDescent="0.25">
      <c r="A1146">
        <v>1145</v>
      </c>
      <c r="B1146" t="s">
        <v>9</v>
      </c>
      <c r="C1146" s="23">
        <v>555522</v>
      </c>
      <c r="D1146" t="s">
        <v>10</v>
      </c>
      <c r="E1146" t="s">
        <v>16</v>
      </c>
      <c r="F1146" t="s">
        <v>12</v>
      </c>
      <c r="G1146" t="s">
        <v>13</v>
      </c>
      <c r="H1146" t="s">
        <v>13</v>
      </c>
      <c r="I1146">
        <v>53</v>
      </c>
      <c r="J1146">
        <f t="shared" si="121"/>
        <v>-0.125785435515884</v>
      </c>
      <c r="K1146" t="b">
        <f t="shared" si="122"/>
        <v>0</v>
      </c>
      <c r="L1146">
        <f t="shared" si="123"/>
        <v>0.78293844763380371</v>
      </c>
      <c r="M1146" t="b">
        <f t="shared" si="124"/>
        <v>0</v>
      </c>
      <c r="N1146" s="24">
        <f t="shared" si="125"/>
        <v>555522</v>
      </c>
      <c r="O1146" t="str">
        <f t="shared" si="126"/>
        <v>ASALARIADO</v>
      </c>
      <c r="P1146">
        <f t="shared" si="127"/>
        <v>53</v>
      </c>
      <c r="Q1146"/>
    </row>
    <row r="1147" spans="1:17" x14ac:dyDescent="0.25">
      <c r="A1147">
        <v>1146</v>
      </c>
      <c r="B1147" t="s">
        <v>9</v>
      </c>
      <c r="C1147" s="23">
        <v>1190185.8999999999</v>
      </c>
      <c r="D1147" t="s">
        <v>10</v>
      </c>
      <c r="E1147" t="s">
        <v>11</v>
      </c>
      <c r="F1147" t="s">
        <v>12</v>
      </c>
      <c r="G1147" t="s">
        <v>13</v>
      </c>
      <c r="H1147" t="s">
        <v>13</v>
      </c>
      <c r="I1147">
        <v>44</v>
      </c>
      <c r="J1147">
        <f t="shared" si="121"/>
        <v>0.65678177488506173</v>
      </c>
      <c r="K1147" t="b">
        <f t="shared" si="122"/>
        <v>0</v>
      </c>
      <c r="L1147">
        <f t="shared" si="123"/>
        <v>0.14776047693956615</v>
      </c>
      <c r="M1147" t="b">
        <f t="shared" si="124"/>
        <v>0</v>
      </c>
      <c r="N1147" s="24">
        <f t="shared" si="125"/>
        <v>1190185.8999999999</v>
      </c>
      <c r="O1147" t="str">
        <f t="shared" si="126"/>
        <v>ASALARIADO</v>
      </c>
      <c r="P1147">
        <f t="shared" si="127"/>
        <v>44</v>
      </c>
      <c r="Q1147"/>
    </row>
    <row r="1148" spans="1:17" x14ac:dyDescent="0.25">
      <c r="A1148">
        <v>1147</v>
      </c>
      <c r="B1148" t="s">
        <v>15</v>
      </c>
      <c r="C1148" s="23">
        <v>550590.5</v>
      </c>
      <c r="D1148" t="s">
        <v>10</v>
      </c>
      <c r="E1148" t="s">
        <v>11</v>
      </c>
      <c r="F1148" t="s">
        <v>12</v>
      </c>
      <c r="G1148" t="s">
        <v>13</v>
      </c>
      <c r="H1148" t="s">
        <v>13</v>
      </c>
      <c r="I1148">
        <v>26</v>
      </c>
      <c r="J1148">
        <f t="shared" si="121"/>
        <v>-0.13186618187327451</v>
      </c>
      <c r="K1148" t="b">
        <f t="shared" si="122"/>
        <v>0</v>
      </c>
      <c r="L1148">
        <f t="shared" si="123"/>
        <v>-1.1225954644489089</v>
      </c>
      <c r="M1148" t="b">
        <f t="shared" si="124"/>
        <v>0</v>
      </c>
      <c r="N1148" s="24">
        <f t="shared" si="125"/>
        <v>550590.5</v>
      </c>
      <c r="O1148" t="str">
        <f t="shared" si="126"/>
        <v>ASALARIADO</v>
      </c>
      <c r="P1148">
        <f t="shared" si="127"/>
        <v>26</v>
      </c>
      <c r="Q1148"/>
    </row>
    <row r="1149" spans="1:17" x14ac:dyDescent="0.25">
      <c r="A1149">
        <v>1148</v>
      </c>
      <c r="B1149" t="s">
        <v>9</v>
      </c>
      <c r="C1149" s="23">
        <v>297046</v>
      </c>
      <c r="D1149" t="s">
        <v>18</v>
      </c>
      <c r="E1149" t="s">
        <v>16</v>
      </c>
      <c r="F1149" t="s">
        <v>12</v>
      </c>
      <c r="G1149" t="s">
        <v>13</v>
      </c>
      <c r="H1149" t="s">
        <v>13</v>
      </c>
      <c r="I1149">
        <v>50</v>
      </c>
      <c r="J1149">
        <f t="shared" si="121"/>
        <v>-0.44449718558642509</v>
      </c>
      <c r="K1149" t="b">
        <f t="shared" si="122"/>
        <v>0</v>
      </c>
      <c r="L1149">
        <f t="shared" si="123"/>
        <v>0.57121245740239113</v>
      </c>
      <c r="M1149" t="b">
        <f t="shared" si="124"/>
        <v>0</v>
      </c>
      <c r="N1149" s="24">
        <f t="shared" si="125"/>
        <v>297046</v>
      </c>
      <c r="O1149" t="str">
        <f t="shared" si="126"/>
        <v>TRABAJADOR INDEPENDIENTE</v>
      </c>
      <c r="P1149">
        <f t="shared" si="127"/>
        <v>50</v>
      </c>
      <c r="Q1149"/>
    </row>
    <row r="1150" spans="1:17" x14ac:dyDescent="0.25">
      <c r="A1150">
        <v>1149</v>
      </c>
      <c r="B1150" t="s">
        <v>15</v>
      </c>
      <c r="C1150" s="23">
        <v>475006</v>
      </c>
      <c r="D1150" t="s">
        <v>10</v>
      </c>
      <c r="E1150" t="s">
        <v>16</v>
      </c>
      <c r="F1150" t="s">
        <v>12</v>
      </c>
      <c r="G1150" t="s">
        <v>13</v>
      </c>
      <c r="H1150" t="s">
        <v>13</v>
      </c>
      <c r="I1150">
        <v>24</v>
      </c>
      <c r="J1150">
        <f t="shared" si="121"/>
        <v>-0.22506504085131043</v>
      </c>
      <c r="K1150" t="b">
        <f t="shared" si="122"/>
        <v>0</v>
      </c>
      <c r="L1150">
        <f t="shared" si="123"/>
        <v>-1.263746124603184</v>
      </c>
      <c r="M1150" t="b">
        <f t="shared" si="124"/>
        <v>0</v>
      </c>
      <c r="N1150" s="24">
        <f t="shared" si="125"/>
        <v>475006</v>
      </c>
      <c r="O1150" t="str">
        <f t="shared" si="126"/>
        <v>ASALARIADO</v>
      </c>
      <c r="P1150">
        <f t="shared" si="127"/>
        <v>24</v>
      </c>
      <c r="Q1150"/>
    </row>
    <row r="1151" spans="1:17" x14ac:dyDescent="0.25">
      <c r="A1151">
        <v>1150</v>
      </c>
      <c r="B1151" t="s">
        <v>15</v>
      </c>
      <c r="C1151" s="23">
        <v>356649</v>
      </c>
      <c r="D1151" t="s">
        <v>18</v>
      </c>
      <c r="E1151" t="s">
        <v>16</v>
      </c>
      <c r="F1151" t="s">
        <v>12</v>
      </c>
      <c r="G1151" t="s">
        <v>13</v>
      </c>
      <c r="H1151" t="s">
        <v>12</v>
      </c>
      <c r="I1151">
        <v>48</v>
      </c>
      <c r="J1151">
        <f t="shared" si="121"/>
        <v>-0.37100418647062916</v>
      </c>
      <c r="K1151" t="b">
        <f t="shared" si="122"/>
        <v>0</v>
      </c>
      <c r="L1151">
        <f t="shared" si="123"/>
        <v>0.43006179724811616</v>
      </c>
      <c r="M1151" t="b">
        <f t="shared" si="124"/>
        <v>0</v>
      </c>
      <c r="N1151" s="24">
        <f t="shared" si="125"/>
        <v>356649</v>
      </c>
      <c r="O1151" t="str">
        <f t="shared" si="126"/>
        <v>TRABAJADOR INDEPENDIENTE</v>
      </c>
      <c r="P1151">
        <f t="shared" si="127"/>
        <v>48</v>
      </c>
      <c r="Q1151"/>
    </row>
    <row r="1152" spans="1:17" x14ac:dyDescent="0.25">
      <c r="A1152">
        <v>1151</v>
      </c>
      <c r="B1152" t="s">
        <v>9</v>
      </c>
      <c r="C1152" s="23">
        <v>278030</v>
      </c>
      <c r="D1152" t="s">
        <v>19</v>
      </c>
      <c r="E1152" t="s">
        <v>16</v>
      </c>
      <c r="F1152" t="s">
        <v>12</v>
      </c>
      <c r="G1152" t="s">
        <v>13</v>
      </c>
      <c r="H1152" t="s">
        <v>13</v>
      </c>
      <c r="I1152">
        <v>38</v>
      </c>
      <c r="J1152">
        <f t="shared" si="121"/>
        <v>-0.46794471123422759</v>
      </c>
      <c r="K1152" t="b">
        <f t="shared" si="122"/>
        <v>0</v>
      </c>
      <c r="L1152">
        <f t="shared" si="123"/>
        <v>-0.27569150352325889</v>
      </c>
      <c r="M1152" t="b">
        <f t="shared" si="124"/>
        <v>0</v>
      </c>
      <c r="N1152" s="24">
        <f t="shared" si="125"/>
        <v>278030</v>
      </c>
      <c r="O1152" t="str">
        <f t="shared" si="126"/>
        <v>CONVENIOS ESPECIALES DE TRABAJADORES INDEPENDIENTES</v>
      </c>
      <c r="P1152">
        <f t="shared" si="127"/>
        <v>38</v>
      </c>
      <c r="Q1152"/>
    </row>
    <row r="1153" spans="1:17" x14ac:dyDescent="0.25">
      <c r="A1153">
        <v>1152</v>
      </c>
      <c r="B1153" t="s">
        <v>15</v>
      </c>
      <c r="C1153" s="23">
        <v>290000</v>
      </c>
      <c r="D1153" t="s">
        <v>10</v>
      </c>
      <c r="E1153" t="s">
        <v>16</v>
      </c>
      <c r="F1153" t="s">
        <v>12</v>
      </c>
      <c r="G1153" t="s">
        <v>13</v>
      </c>
      <c r="H1153" t="s">
        <v>13</v>
      </c>
      <c r="I1153">
        <v>57</v>
      </c>
      <c r="J1153">
        <f t="shared" si="121"/>
        <v>-0.45318519913892913</v>
      </c>
      <c r="K1153" t="b">
        <f t="shared" si="122"/>
        <v>0</v>
      </c>
      <c r="L1153">
        <f t="shared" si="123"/>
        <v>1.0652397679423538</v>
      </c>
      <c r="M1153" t="b">
        <f t="shared" si="124"/>
        <v>0</v>
      </c>
      <c r="N1153" s="24">
        <f t="shared" si="125"/>
        <v>290000</v>
      </c>
      <c r="O1153" t="str">
        <f t="shared" si="126"/>
        <v>ASALARIADO</v>
      </c>
      <c r="P1153">
        <f t="shared" si="127"/>
        <v>57</v>
      </c>
      <c r="Q1153"/>
    </row>
    <row r="1154" spans="1:17" x14ac:dyDescent="0.25">
      <c r="A1154">
        <v>1153</v>
      </c>
      <c r="B1154" t="s">
        <v>15</v>
      </c>
      <c r="C1154" s="23">
        <v>1122731</v>
      </c>
      <c r="D1154" t="s">
        <v>14</v>
      </c>
      <c r="E1154" t="s">
        <v>11</v>
      </c>
      <c r="F1154" t="s">
        <v>12</v>
      </c>
      <c r="G1154" t="s">
        <v>13</v>
      </c>
      <c r="H1154" t="s">
        <v>13</v>
      </c>
      <c r="I1154">
        <v>63</v>
      </c>
      <c r="J1154">
        <f t="shared" ref="J1154:J1217" si="128">(C1154-$S$4)/STDEV($C$2:$C$5001)</f>
        <v>0.57360705371236753</v>
      </c>
      <c r="K1154" t="b">
        <f t="shared" ref="K1154:K1217" si="129">ABS(J1154)&gt;1.96</f>
        <v>0</v>
      </c>
      <c r="L1154">
        <f t="shared" ref="L1154:L1217" si="130">(I1154-$S$5)/_xlfn.STDEV.S($I$2:$I$5001)</f>
        <v>1.4886917484051787</v>
      </c>
      <c r="M1154" t="b">
        <f t="shared" ref="M1154:M1217" si="131">ABS(L1154)&gt;1.96</f>
        <v>0</v>
      </c>
      <c r="N1154" s="24">
        <f t="shared" ref="N1154:N1217" si="132">IF(ISBLANK(C1154), $S$4, C1154)</f>
        <v>1122731</v>
      </c>
      <c r="O1154" t="str">
        <f t="shared" ref="O1154:O1217" si="133">IF(D1154="", "ASALARIADO", D1154)</f>
        <v>PENSIONADOS EN SU PROPIO SISTEMA</v>
      </c>
      <c r="P1154">
        <f t="shared" ref="P1154:P1217" si="134">IF(ISBLANK(I1154), $S$5, I1154)</f>
        <v>63</v>
      </c>
      <c r="Q1154"/>
    </row>
    <row r="1155" spans="1:17" x14ac:dyDescent="0.25">
      <c r="A1155">
        <v>1154</v>
      </c>
      <c r="B1155" t="s">
        <v>15</v>
      </c>
      <c r="C1155" s="23">
        <v>1551166.5</v>
      </c>
      <c r="D1155" t="s">
        <v>10</v>
      </c>
      <c r="E1155" t="s">
        <v>11</v>
      </c>
      <c r="F1155" t="s">
        <v>12</v>
      </c>
      <c r="G1155" t="s">
        <v>13</v>
      </c>
      <c r="H1155" t="s">
        <v>13</v>
      </c>
      <c r="I1155">
        <v>31</v>
      </c>
      <c r="J1155">
        <f t="shared" si="128"/>
        <v>1.1018859964279284</v>
      </c>
      <c r="K1155" t="b">
        <f t="shared" si="129"/>
        <v>0</v>
      </c>
      <c r="L1155">
        <f t="shared" si="130"/>
        <v>-0.7697188140632214</v>
      </c>
      <c r="M1155" t="b">
        <f t="shared" si="131"/>
        <v>0</v>
      </c>
      <c r="N1155" s="24">
        <f t="shared" si="132"/>
        <v>1551166.5</v>
      </c>
      <c r="O1155" t="str">
        <f t="shared" si="133"/>
        <v>ASALARIADO</v>
      </c>
      <c r="P1155">
        <f t="shared" si="134"/>
        <v>31</v>
      </c>
      <c r="Q1155"/>
    </row>
    <row r="1156" spans="1:17" x14ac:dyDescent="0.25">
      <c r="A1156">
        <v>1155</v>
      </c>
      <c r="B1156" t="s">
        <v>15</v>
      </c>
      <c r="C1156" s="23">
        <v>479260</v>
      </c>
      <c r="D1156" t="s">
        <v>10</v>
      </c>
      <c r="E1156" t="s">
        <v>16</v>
      </c>
      <c r="F1156" t="s">
        <v>12</v>
      </c>
      <c r="G1156" t="s">
        <v>13</v>
      </c>
      <c r="H1156" t="s">
        <v>13</v>
      </c>
      <c r="I1156">
        <v>28</v>
      </c>
      <c r="J1156">
        <f t="shared" si="128"/>
        <v>-0.21981968041242991</v>
      </c>
      <c r="K1156" t="b">
        <f t="shared" si="129"/>
        <v>0</v>
      </c>
      <c r="L1156">
        <f t="shared" si="130"/>
        <v>-0.98144480429463388</v>
      </c>
      <c r="M1156" t="b">
        <f t="shared" si="131"/>
        <v>0</v>
      </c>
      <c r="N1156" s="24">
        <f t="shared" si="132"/>
        <v>479260</v>
      </c>
      <c r="O1156" t="str">
        <f t="shared" si="133"/>
        <v>ASALARIADO</v>
      </c>
      <c r="P1156">
        <f t="shared" si="134"/>
        <v>28</v>
      </c>
      <c r="Q1156"/>
    </row>
    <row r="1157" spans="1:17" x14ac:dyDescent="0.25">
      <c r="A1157">
        <v>1156</v>
      </c>
      <c r="B1157" t="s">
        <v>15</v>
      </c>
      <c r="C1157" s="23">
        <v>1235915</v>
      </c>
      <c r="D1157" t="s">
        <v>14</v>
      </c>
      <c r="E1157" t="s">
        <v>11</v>
      </c>
      <c r="F1157" t="s">
        <v>12</v>
      </c>
      <c r="G1157" t="s">
        <v>13</v>
      </c>
      <c r="H1157" t="s">
        <v>13</v>
      </c>
      <c r="I1157">
        <v>64</v>
      </c>
      <c r="J1157">
        <f t="shared" si="128"/>
        <v>0.71316767334430287</v>
      </c>
      <c r="K1157" t="b">
        <f t="shared" si="129"/>
        <v>0</v>
      </c>
      <c r="L1157">
        <f t="shared" si="130"/>
        <v>1.5592670784823162</v>
      </c>
      <c r="M1157" t="b">
        <f t="shared" si="131"/>
        <v>0</v>
      </c>
      <c r="N1157" s="24">
        <f t="shared" si="132"/>
        <v>1235915</v>
      </c>
      <c r="O1157" t="str">
        <f t="shared" si="133"/>
        <v>PENSIONADOS EN SU PROPIO SISTEMA</v>
      </c>
      <c r="P1157">
        <f t="shared" si="134"/>
        <v>64</v>
      </c>
      <c r="Q1157"/>
    </row>
    <row r="1158" spans="1:17" x14ac:dyDescent="0.25">
      <c r="A1158">
        <v>1157</v>
      </c>
      <c r="B1158" t="s">
        <v>9</v>
      </c>
      <c r="C1158" s="23">
        <v>454230.29</v>
      </c>
      <c r="D1158" t="s">
        <v>10</v>
      </c>
      <c r="E1158" t="s">
        <v>11</v>
      </c>
      <c r="F1158" t="s">
        <v>12</v>
      </c>
      <c r="G1158" t="s">
        <v>13</v>
      </c>
      <c r="H1158" t="s">
        <v>13</v>
      </c>
      <c r="I1158">
        <v>42</v>
      </c>
      <c r="J1158">
        <f t="shared" si="128"/>
        <v>-0.25068236274215544</v>
      </c>
      <c r="K1158" t="b">
        <f t="shared" si="129"/>
        <v>0</v>
      </c>
      <c r="L1158">
        <f t="shared" si="130"/>
        <v>6.6098167852911317E-3</v>
      </c>
      <c r="M1158" t="b">
        <f t="shared" si="131"/>
        <v>0</v>
      </c>
      <c r="N1158" s="24">
        <f t="shared" si="132"/>
        <v>454230.29</v>
      </c>
      <c r="O1158" t="str">
        <f t="shared" si="133"/>
        <v>ASALARIADO</v>
      </c>
      <c r="P1158">
        <f t="shared" si="134"/>
        <v>42</v>
      </c>
      <c r="Q1158"/>
    </row>
    <row r="1159" spans="1:17" x14ac:dyDescent="0.25">
      <c r="A1159">
        <v>1158</v>
      </c>
      <c r="B1159" t="s">
        <v>9</v>
      </c>
      <c r="C1159" s="23">
        <v>767326.7</v>
      </c>
      <c r="D1159" t="s">
        <v>10</v>
      </c>
      <c r="E1159" t="s">
        <v>11</v>
      </c>
      <c r="F1159" t="s">
        <v>12</v>
      </c>
      <c r="G1159" t="s">
        <v>13</v>
      </c>
      <c r="H1159" t="s">
        <v>13</v>
      </c>
      <c r="I1159">
        <v>37</v>
      </c>
      <c r="J1159">
        <f t="shared" si="128"/>
        <v>0.1353786439737627</v>
      </c>
      <c r="K1159" t="b">
        <f t="shared" si="129"/>
        <v>0</v>
      </c>
      <c r="L1159">
        <f t="shared" si="130"/>
        <v>-0.3462668336003964</v>
      </c>
      <c r="M1159" t="b">
        <f t="shared" si="131"/>
        <v>0</v>
      </c>
      <c r="N1159" s="24">
        <f t="shared" si="132"/>
        <v>767326.7</v>
      </c>
      <c r="O1159" t="str">
        <f t="shared" si="133"/>
        <v>ASALARIADO</v>
      </c>
      <c r="P1159">
        <f t="shared" si="134"/>
        <v>37</v>
      </c>
      <c r="Q1159"/>
    </row>
    <row r="1160" spans="1:17" x14ac:dyDescent="0.25">
      <c r="A1160">
        <v>1159</v>
      </c>
      <c r="B1160" t="s">
        <v>9</v>
      </c>
      <c r="C1160" s="23">
        <v>322474</v>
      </c>
      <c r="D1160" t="s">
        <v>18</v>
      </c>
      <c r="E1160" t="s">
        <v>16</v>
      </c>
      <c r="F1160" t="s">
        <v>12</v>
      </c>
      <c r="G1160" t="s">
        <v>13</v>
      </c>
      <c r="H1160" t="s">
        <v>12</v>
      </c>
      <c r="I1160">
        <v>28</v>
      </c>
      <c r="J1160">
        <f t="shared" si="128"/>
        <v>-0.41314339497997143</v>
      </c>
      <c r="K1160" t="b">
        <f t="shared" si="129"/>
        <v>0</v>
      </c>
      <c r="L1160">
        <f t="shared" si="130"/>
        <v>-0.98144480429463388</v>
      </c>
      <c r="M1160" t="b">
        <f t="shared" si="131"/>
        <v>0</v>
      </c>
      <c r="N1160" s="24">
        <f t="shared" si="132"/>
        <v>322474</v>
      </c>
      <c r="O1160" t="str">
        <f t="shared" si="133"/>
        <v>TRABAJADOR INDEPENDIENTE</v>
      </c>
      <c r="P1160">
        <f t="shared" si="134"/>
        <v>28</v>
      </c>
      <c r="Q1160"/>
    </row>
    <row r="1161" spans="1:17" x14ac:dyDescent="0.25">
      <c r="A1161">
        <v>1160</v>
      </c>
      <c r="B1161" t="s">
        <v>15</v>
      </c>
      <c r="C1161" s="23">
        <v>400000</v>
      </c>
      <c r="D1161" t="s">
        <v>10</v>
      </c>
      <c r="E1161" t="s">
        <v>16</v>
      </c>
      <c r="F1161" t="s">
        <v>12</v>
      </c>
      <c r="G1161" t="s">
        <v>13</v>
      </c>
      <c r="H1161" t="s">
        <v>12</v>
      </c>
      <c r="I1161">
        <v>37</v>
      </c>
      <c r="J1161">
        <f t="shared" si="128"/>
        <v>-0.31755058506350425</v>
      </c>
      <c r="K1161" t="b">
        <f t="shared" si="129"/>
        <v>0</v>
      </c>
      <c r="L1161">
        <f t="shared" si="130"/>
        <v>-0.3462668336003964</v>
      </c>
      <c r="M1161" t="b">
        <f t="shared" si="131"/>
        <v>0</v>
      </c>
      <c r="N1161" s="24">
        <f t="shared" si="132"/>
        <v>400000</v>
      </c>
      <c r="O1161" t="str">
        <f t="shared" si="133"/>
        <v>ASALARIADO</v>
      </c>
      <c r="P1161">
        <f t="shared" si="134"/>
        <v>37</v>
      </c>
      <c r="Q1161"/>
    </row>
    <row r="1162" spans="1:17" x14ac:dyDescent="0.25">
      <c r="A1162">
        <v>1161</v>
      </c>
      <c r="B1162" t="s">
        <v>9</v>
      </c>
      <c r="C1162" s="23">
        <v>445799.84</v>
      </c>
      <c r="D1162" t="s">
        <v>10</v>
      </c>
      <c r="E1162" t="s">
        <v>16</v>
      </c>
      <c r="F1162" t="s">
        <v>12</v>
      </c>
      <c r="G1162" t="s">
        <v>12</v>
      </c>
      <c r="H1162" t="s">
        <v>13</v>
      </c>
      <c r="I1162">
        <v>34</v>
      </c>
      <c r="J1162">
        <f t="shared" si="128"/>
        <v>-0.26107746121699321</v>
      </c>
      <c r="K1162" t="b">
        <f t="shared" si="129"/>
        <v>0</v>
      </c>
      <c r="L1162">
        <f t="shared" si="130"/>
        <v>-0.55799282383180893</v>
      </c>
      <c r="M1162" t="b">
        <f t="shared" si="131"/>
        <v>0</v>
      </c>
      <c r="N1162" s="24">
        <f t="shared" si="132"/>
        <v>445799.84</v>
      </c>
      <c r="O1162" t="str">
        <f t="shared" si="133"/>
        <v>ASALARIADO</v>
      </c>
      <c r="P1162">
        <f t="shared" si="134"/>
        <v>34</v>
      </c>
      <c r="Q1162"/>
    </row>
    <row r="1163" spans="1:17" x14ac:dyDescent="0.25">
      <c r="A1163">
        <v>1162</v>
      </c>
      <c r="B1163" t="s">
        <v>9</v>
      </c>
      <c r="C1163" s="23">
        <v>297046</v>
      </c>
      <c r="D1163" t="s">
        <v>17</v>
      </c>
      <c r="E1163" t="s">
        <v>16</v>
      </c>
      <c r="F1163" t="s">
        <v>12</v>
      </c>
      <c r="G1163" t="s">
        <v>13</v>
      </c>
      <c r="H1163" t="s">
        <v>13</v>
      </c>
      <c r="I1163">
        <v>48</v>
      </c>
      <c r="J1163">
        <f t="shared" si="128"/>
        <v>-0.44449718558642509</v>
      </c>
      <c r="K1163" t="b">
        <f t="shared" si="129"/>
        <v>0</v>
      </c>
      <c r="L1163">
        <f t="shared" si="130"/>
        <v>0.43006179724811616</v>
      </c>
      <c r="M1163" t="b">
        <f t="shared" si="131"/>
        <v>0</v>
      </c>
      <c r="N1163" s="24">
        <f t="shared" si="132"/>
        <v>297046</v>
      </c>
      <c r="O1163" t="str">
        <f t="shared" si="133"/>
        <v>ASEGURADO VOLUNTARIO</v>
      </c>
      <c r="P1163">
        <f t="shared" si="134"/>
        <v>48</v>
      </c>
      <c r="Q1163"/>
    </row>
    <row r="1164" spans="1:17" x14ac:dyDescent="0.25">
      <c r="A1164">
        <v>1163</v>
      </c>
      <c r="B1164" t="s">
        <v>15</v>
      </c>
      <c r="C1164" s="23">
        <v>627720.31000000006</v>
      </c>
      <c r="D1164" t="s">
        <v>10</v>
      </c>
      <c r="E1164" t="s">
        <v>16</v>
      </c>
      <c r="F1164" t="s">
        <v>12</v>
      </c>
      <c r="G1164" t="s">
        <v>13</v>
      </c>
      <c r="H1164" t="s">
        <v>13</v>
      </c>
      <c r="I1164">
        <v>20</v>
      </c>
      <c r="J1164">
        <f t="shared" si="128"/>
        <v>-3.6761890845448571E-2</v>
      </c>
      <c r="K1164" t="b">
        <f t="shared" si="129"/>
        <v>0</v>
      </c>
      <c r="L1164">
        <f t="shared" si="130"/>
        <v>-1.5460474449117341</v>
      </c>
      <c r="M1164" t="b">
        <f t="shared" si="131"/>
        <v>0</v>
      </c>
      <c r="N1164" s="24">
        <f t="shared" si="132"/>
        <v>627720.31000000006</v>
      </c>
      <c r="O1164" t="str">
        <f t="shared" si="133"/>
        <v>ASALARIADO</v>
      </c>
      <c r="P1164">
        <f t="shared" si="134"/>
        <v>20</v>
      </c>
      <c r="Q1164"/>
    </row>
    <row r="1165" spans="1:17" x14ac:dyDescent="0.25">
      <c r="A1165">
        <v>1164</v>
      </c>
      <c r="B1165" t="s">
        <v>9</v>
      </c>
      <c r="C1165" s="23">
        <v>540000</v>
      </c>
      <c r="D1165" t="s">
        <v>10</v>
      </c>
      <c r="E1165" t="s">
        <v>16</v>
      </c>
      <c r="F1165" t="s">
        <v>12</v>
      </c>
      <c r="G1165" t="s">
        <v>13</v>
      </c>
      <c r="H1165" t="s">
        <v>13</v>
      </c>
      <c r="I1165">
        <v>28</v>
      </c>
      <c r="J1165">
        <f t="shared" si="128"/>
        <v>-0.14492471260387257</v>
      </c>
      <c r="K1165" t="b">
        <f t="shared" si="129"/>
        <v>0</v>
      </c>
      <c r="L1165">
        <f t="shared" si="130"/>
        <v>-0.98144480429463388</v>
      </c>
      <c r="M1165" t="b">
        <f t="shared" si="131"/>
        <v>0</v>
      </c>
      <c r="N1165" s="24">
        <f t="shared" si="132"/>
        <v>540000</v>
      </c>
      <c r="O1165" t="str">
        <f t="shared" si="133"/>
        <v>ASALARIADO</v>
      </c>
      <c r="P1165">
        <f t="shared" si="134"/>
        <v>28</v>
      </c>
      <c r="Q1165"/>
    </row>
    <row r="1166" spans="1:17" x14ac:dyDescent="0.25">
      <c r="A1166">
        <v>1165</v>
      </c>
      <c r="B1166" t="s">
        <v>15</v>
      </c>
      <c r="C1166" s="23">
        <v>475832.5</v>
      </c>
      <c r="D1166" t="s">
        <v>10</v>
      </c>
      <c r="E1166" t="s">
        <v>16</v>
      </c>
      <c r="F1166" t="s">
        <v>12</v>
      </c>
      <c r="G1166" t="s">
        <v>13</v>
      </c>
      <c r="H1166" t="s">
        <v>13</v>
      </c>
      <c r="I1166">
        <v>26</v>
      </c>
      <c r="J1166">
        <f t="shared" si="128"/>
        <v>-0.22404593168282555</v>
      </c>
      <c r="K1166" t="b">
        <f t="shared" si="129"/>
        <v>0</v>
      </c>
      <c r="L1166">
        <f t="shared" si="130"/>
        <v>-1.1225954644489089</v>
      </c>
      <c r="M1166" t="b">
        <f t="shared" si="131"/>
        <v>0</v>
      </c>
      <c r="N1166" s="24">
        <f t="shared" si="132"/>
        <v>475832.5</v>
      </c>
      <c r="O1166" t="str">
        <f t="shared" si="133"/>
        <v>ASALARIADO</v>
      </c>
      <c r="P1166">
        <f t="shared" si="134"/>
        <v>26</v>
      </c>
      <c r="Q1166"/>
    </row>
    <row r="1167" spans="1:17" x14ac:dyDescent="0.25">
      <c r="A1167">
        <v>1166</v>
      </c>
      <c r="B1167" t="s">
        <v>9</v>
      </c>
      <c r="C1167" s="23">
        <v>324516.38</v>
      </c>
      <c r="D1167" t="s">
        <v>10</v>
      </c>
      <c r="E1167" t="s">
        <v>11</v>
      </c>
      <c r="F1167" t="s">
        <v>12</v>
      </c>
      <c r="G1167" t="s">
        <v>13</v>
      </c>
      <c r="H1167" t="s">
        <v>13</v>
      </c>
      <c r="I1167">
        <v>54</v>
      </c>
      <c r="J1167">
        <f t="shared" si="128"/>
        <v>-0.41062505477001354</v>
      </c>
      <c r="K1167" t="b">
        <f t="shared" si="129"/>
        <v>0</v>
      </c>
      <c r="L1167">
        <f t="shared" si="130"/>
        <v>0.85351377771094117</v>
      </c>
      <c r="M1167" t="b">
        <f t="shared" si="131"/>
        <v>0</v>
      </c>
      <c r="N1167" s="24">
        <f t="shared" si="132"/>
        <v>324516.38</v>
      </c>
      <c r="O1167" t="str">
        <f t="shared" si="133"/>
        <v>ASALARIADO</v>
      </c>
      <c r="P1167">
        <f t="shared" si="134"/>
        <v>54</v>
      </c>
      <c r="Q1167"/>
    </row>
    <row r="1168" spans="1:17" x14ac:dyDescent="0.25">
      <c r="A1168">
        <v>1167</v>
      </c>
      <c r="B1168" t="s">
        <v>15</v>
      </c>
      <c r="C1168" s="23">
        <v>3300500</v>
      </c>
      <c r="D1168" t="s">
        <v>10</v>
      </c>
      <c r="E1168" t="s">
        <v>16</v>
      </c>
      <c r="F1168" t="s">
        <v>12</v>
      </c>
      <c r="G1168" t="s">
        <v>13</v>
      </c>
      <c r="H1168" t="s">
        <v>13</v>
      </c>
      <c r="I1168">
        <v>48</v>
      </c>
      <c r="J1168">
        <f t="shared" si="128"/>
        <v>3.2588875797162218</v>
      </c>
      <c r="K1168" t="b">
        <f t="shared" si="129"/>
        <v>1</v>
      </c>
      <c r="L1168">
        <f t="shared" si="130"/>
        <v>0.43006179724811616</v>
      </c>
      <c r="M1168" t="b">
        <f t="shared" si="131"/>
        <v>0</v>
      </c>
      <c r="N1168" s="24">
        <f t="shared" si="132"/>
        <v>3300500</v>
      </c>
      <c r="O1168" t="str">
        <f t="shared" si="133"/>
        <v>ASALARIADO</v>
      </c>
      <c r="P1168">
        <f t="shared" si="134"/>
        <v>48</v>
      </c>
      <c r="Q1168"/>
    </row>
    <row r="1169" spans="1:17" x14ac:dyDescent="0.25">
      <c r="A1169">
        <v>1168</v>
      </c>
      <c r="B1169" t="s">
        <v>9</v>
      </c>
      <c r="C1169" s="23">
        <v>387626</v>
      </c>
      <c r="D1169" t="s">
        <v>18</v>
      </c>
      <c r="E1169" t="s">
        <v>16</v>
      </c>
      <c r="F1169" t="s">
        <v>12</v>
      </c>
      <c r="G1169" t="s">
        <v>13</v>
      </c>
      <c r="H1169" t="s">
        <v>12</v>
      </c>
      <c r="I1169">
        <v>32</v>
      </c>
      <c r="J1169">
        <f t="shared" si="128"/>
        <v>-0.33280824610504339</v>
      </c>
      <c r="K1169" t="b">
        <f t="shared" si="129"/>
        <v>0</v>
      </c>
      <c r="L1169">
        <f t="shared" si="130"/>
        <v>-0.69914348398608395</v>
      </c>
      <c r="M1169" t="b">
        <f t="shared" si="131"/>
        <v>0</v>
      </c>
      <c r="N1169" s="24">
        <f t="shared" si="132"/>
        <v>387626</v>
      </c>
      <c r="O1169" t="str">
        <f t="shared" si="133"/>
        <v>TRABAJADOR INDEPENDIENTE</v>
      </c>
      <c r="P1169">
        <f t="shared" si="134"/>
        <v>32</v>
      </c>
      <c r="Q1169"/>
    </row>
    <row r="1170" spans="1:17" x14ac:dyDescent="0.25">
      <c r="A1170">
        <v>1169</v>
      </c>
      <c r="B1170" t="s">
        <v>9</v>
      </c>
      <c r="C1170" s="23">
        <v>802029</v>
      </c>
      <c r="D1170" t="s">
        <v>18</v>
      </c>
      <c r="E1170" t="s">
        <v>16</v>
      </c>
      <c r="F1170" t="s">
        <v>12</v>
      </c>
      <c r="G1170" t="s">
        <v>13</v>
      </c>
      <c r="H1170" t="s">
        <v>13</v>
      </c>
      <c r="I1170">
        <v>60</v>
      </c>
      <c r="J1170">
        <f t="shared" si="128"/>
        <v>0.17816803550130472</v>
      </c>
      <c r="K1170" t="b">
        <f t="shared" si="129"/>
        <v>0</v>
      </c>
      <c r="L1170">
        <f t="shared" si="130"/>
        <v>1.2769657581737661</v>
      </c>
      <c r="M1170" t="b">
        <f t="shared" si="131"/>
        <v>0</v>
      </c>
      <c r="N1170" s="24">
        <f t="shared" si="132"/>
        <v>802029</v>
      </c>
      <c r="O1170" t="str">
        <f t="shared" si="133"/>
        <v>TRABAJADOR INDEPENDIENTE</v>
      </c>
      <c r="P1170">
        <f t="shared" si="134"/>
        <v>60</v>
      </c>
      <c r="Q1170"/>
    </row>
    <row r="1171" spans="1:17" x14ac:dyDescent="0.25">
      <c r="A1171">
        <v>1170</v>
      </c>
      <c r="B1171" t="s">
        <v>9</v>
      </c>
      <c r="C1171" s="23">
        <v>331171</v>
      </c>
      <c r="D1171" t="s">
        <v>10</v>
      </c>
      <c r="E1171" t="s">
        <v>16</v>
      </c>
      <c r="F1171" t="s">
        <v>12</v>
      </c>
      <c r="G1171" t="s">
        <v>13</v>
      </c>
      <c r="H1171" t="s">
        <v>13</v>
      </c>
      <c r="I1171">
        <v>47</v>
      </c>
      <c r="J1171">
        <f t="shared" si="128"/>
        <v>-0.40241962917438989</v>
      </c>
      <c r="K1171" t="b">
        <f t="shared" si="129"/>
        <v>0</v>
      </c>
      <c r="L1171">
        <f t="shared" si="130"/>
        <v>0.35948646717097865</v>
      </c>
      <c r="M1171" t="b">
        <f t="shared" si="131"/>
        <v>0</v>
      </c>
      <c r="N1171" s="24">
        <f t="shared" si="132"/>
        <v>331171</v>
      </c>
      <c r="O1171" t="str">
        <f t="shared" si="133"/>
        <v>ASALARIADO</v>
      </c>
      <c r="P1171">
        <f t="shared" si="134"/>
        <v>47</v>
      </c>
      <c r="Q1171"/>
    </row>
    <row r="1172" spans="1:17" x14ac:dyDescent="0.25">
      <c r="A1172">
        <v>1171</v>
      </c>
      <c r="B1172" t="s">
        <v>9</v>
      </c>
      <c r="C1172" s="23">
        <v>3652052.72</v>
      </c>
      <c r="D1172" t="s">
        <v>14</v>
      </c>
      <c r="E1172" t="s">
        <v>11</v>
      </c>
      <c r="F1172" t="s">
        <v>12</v>
      </c>
      <c r="G1172" t="s">
        <v>13</v>
      </c>
      <c r="H1172" t="s">
        <v>13</v>
      </c>
      <c r="I1172">
        <v>67</v>
      </c>
      <c r="J1172">
        <f t="shared" si="128"/>
        <v>3.6923668297559118</v>
      </c>
      <c r="K1172" t="b">
        <f t="shared" si="129"/>
        <v>1</v>
      </c>
      <c r="L1172">
        <f t="shared" si="130"/>
        <v>1.7709930687137287</v>
      </c>
      <c r="M1172" t="b">
        <f t="shared" si="131"/>
        <v>0</v>
      </c>
      <c r="N1172" s="24">
        <f t="shared" si="132"/>
        <v>3652052.72</v>
      </c>
      <c r="O1172" t="str">
        <f t="shared" si="133"/>
        <v>PENSIONADOS EN SU PROPIO SISTEMA</v>
      </c>
      <c r="P1172">
        <f t="shared" si="134"/>
        <v>67</v>
      </c>
      <c r="Q1172"/>
    </row>
    <row r="1173" spans="1:17" x14ac:dyDescent="0.25">
      <c r="A1173">
        <v>1172</v>
      </c>
      <c r="B1173" t="s">
        <v>9</v>
      </c>
      <c r="C1173" s="23">
        <v>2036980.28</v>
      </c>
      <c r="D1173" t="s">
        <v>10</v>
      </c>
      <c r="E1173" t="s">
        <v>16</v>
      </c>
      <c r="F1173" t="s">
        <v>12</v>
      </c>
      <c r="G1173" t="s">
        <v>13</v>
      </c>
      <c r="H1173" t="s">
        <v>13</v>
      </c>
      <c r="I1173">
        <v>36</v>
      </c>
      <c r="J1173">
        <f t="shared" si="128"/>
        <v>1.700914765180868</v>
      </c>
      <c r="K1173" t="b">
        <f t="shared" si="129"/>
        <v>0</v>
      </c>
      <c r="L1173">
        <f t="shared" si="130"/>
        <v>-0.41684216367753391</v>
      </c>
      <c r="M1173" t="b">
        <f t="shared" si="131"/>
        <v>0</v>
      </c>
      <c r="N1173" s="24">
        <f t="shared" si="132"/>
        <v>2036980.28</v>
      </c>
      <c r="O1173" t="str">
        <f t="shared" si="133"/>
        <v>ASALARIADO</v>
      </c>
      <c r="P1173">
        <f t="shared" si="134"/>
        <v>36</v>
      </c>
      <c r="Q1173"/>
    </row>
    <row r="1174" spans="1:17" x14ac:dyDescent="0.25">
      <c r="A1174">
        <v>1173</v>
      </c>
      <c r="B1174" t="s">
        <v>9</v>
      </c>
      <c r="C1174" s="23">
        <v>279463.71999999997</v>
      </c>
      <c r="D1174" t="s">
        <v>14</v>
      </c>
      <c r="E1174" t="s">
        <v>11</v>
      </c>
      <c r="F1174" t="s">
        <v>12</v>
      </c>
      <c r="G1174" t="s">
        <v>13</v>
      </c>
      <c r="H1174" t="s">
        <v>13</v>
      </c>
      <c r="I1174">
        <v>72</v>
      </c>
      <c r="J1174">
        <f t="shared" si="128"/>
        <v>-0.46617687433520749</v>
      </c>
      <c r="K1174" t="b">
        <f t="shared" si="129"/>
        <v>0</v>
      </c>
      <c r="L1174">
        <f t="shared" si="130"/>
        <v>2.1238697190994165</v>
      </c>
      <c r="M1174" t="b">
        <f t="shared" si="131"/>
        <v>1</v>
      </c>
      <c r="N1174" s="24">
        <f t="shared" si="132"/>
        <v>279463.71999999997</v>
      </c>
      <c r="O1174" t="str">
        <f t="shared" si="133"/>
        <v>PENSIONADOS EN SU PROPIO SISTEMA</v>
      </c>
      <c r="P1174">
        <f t="shared" si="134"/>
        <v>72</v>
      </c>
      <c r="Q1174"/>
    </row>
    <row r="1175" spans="1:17" x14ac:dyDescent="0.25">
      <c r="A1175">
        <v>1174</v>
      </c>
      <c r="B1175" t="s">
        <v>9</v>
      </c>
      <c r="C1175" s="23">
        <v>170013.99</v>
      </c>
      <c r="D1175" t="s">
        <v>10</v>
      </c>
      <c r="E1175" t="s">
        <v>16</v>
      </c>
      <c r="F1175" t="s">
        <v>12</v>
      </c>
      <c r="G1175" t="s">
        <v>13</v>
      </c>
      <c r="H1175" t="s">
        <v>13</v>
      </c>
      <c r="I1175">
        <v>40</v>
      </c>
      <c r="J1175">
        <f t="shared" si="128"/>
        <v>-0.60113298241892976</v>
      </c>
      <c r="K1175" t="b">
        <f t="shared" si="129"/>
        <v>0</v>
      </c>
      <c r="L1175">
        <f t="shared" si="130"/>
        <v>-0.13454084336898386</v>
      </c>
      <c r="M1175" t="b">
        <f t="shared" si="131"/>
        <v>0</v>
      </c>
      <c r="N1175" s="24">
        <f t="shared" si="132"/>
        <v>170013.99</v>
      </c>
      <c r="O1175" t="str">
        <f t="shared" si="133"/>
        <v>ASALARIADO</v>
      </c>
      <c r="P1175">
        <f t="shared" si="134"/>
        <v>40</v>
      </c>
      <c r="Q1175"/>
    </row>
    <row r="1176" spans="1:17" x14ac:dyDescent="0.25">
      <c r="A1176">
        <v>1175</v>
      </c>
      <c r="B1176" t="s">
        <v>15</v>
      </c>
      <c r="C1176" s="23">
        <v>307580</v>
      </c>
      <c r="D1176" t="s">
        <v>10</v>
      </c>
      <c r="E1176" t="s">
        <v>16</v>
      </c>
      <c r="F1176" t="s">
        <v>12</v>
      </c>
      <c r="G1176" t="s">
        <v>13</v>
      </c>
      <c r="H1176" t="s">
        <v>13</v>
      </c>
      <c r="I1176">
        <v>19</v>
      </c>
      <c r="J1176">
        <f t="shared" si="128"/>
        <v>-0.43150832172578396</v>
      </c>
      <c r="K1176" t="b">
        <f t="shared" si="129"/>
        <v>0</v>
      </c>
      <c r="L1176">
        <f t="shared" si="130"/>
        <v>-1.6166227749888715</v>
      </c>
      <c r="M1176" t="b">
        <f t="shared" si="131"/>
        <v>0</v>
      </c>
      <c r="N1176" s="24">
        <f t="shared" si="132"/>
        <v>307580</v>
      </c>
      <c r="O1176" t="str">
        <f t="shared" si="133"/>
        <v>ASALARIADO</v>
      </c>
      <c r="P1176">
        <f t="shared" si="134"/>
        <v>19</v>
      </c>
      <c r="Q1176"/>
    </row>
    <row r="1177" spans="1:17" x14ac:dyDescent="0.25">
      <c r="A1177">
        <v>1176</v>
      </c>
      <c r="B1177" t="s">
        <v>9</v>
      </c>
      <c r="C1177" s="23">
        <v>729689.4</v>
      </c>
      <c r="D1177" t="s">
        <v>10</v>
      </c>
      <c r="E1177" t="s">
        <v>16</v>
      </c>
      <c r="F1177" t="s">
        <v>12</v>
      </c>
      <c r="G1177" t="s">
        <v>12</v>
      </c>
      <c r="H1177" t="s">
        <v>13</v>
      </c>
      <c r="I1177">
        <v>38</v>
      </c>
      <c r="J1177">
        <f t="shared" si="128"/>
        <v>8.8970274334299257E-2</v>
      </c>
      <c r="K1177" t="b">
        <f t="shared" si="129"/>
        <v>0</v>
      </c>
      <c r="L1177">
        <f t="shared" si="130"/>
        <v>-0.27569150352325889</v>
      </c>
      <c r="M1177" t="b">
        <f t="shared" si="131"/>
        <v>0</v>
      </c>
      <c r="N1177" s="24">
        <f t="shared" si="132"/>
        <v>729689.4</v>
      </c>
      <c r="O1177" t="str">
        <f t="shared" si="133"/>
        <v>ASALARIADO</v>
      </c>
      <c r="P1177">
        <f t="shared" si="134"/>
        <v>38</v>
      </c>
      <c r="Q1177"/>
    </row>
    <row r="1178" spans="1:17" x14ac:dyDescent="0.25">
      <c r="A1178">
        <v>1177</v>
      </c>
      <c r="B1178" t="s">
        <v>15</v>
      </c>
      <c r="C1178" s="23">
        <v>287862.75</v>
      </c>
      <c r="D1178" t="s">
        <v>10</v>
      </c>
      <c r="E1178" t="s">
        <v>11</v>
      </c>
      <c r="F1178" t="s">
        <v>12</v>
      </c>
      <c r="G1178" t="s">
        <v>13</v>
      </c>
      <c r="H1178" t="s">
        <v>13</v>
      </c>
      <c r="I1178">
        <v>56</v>
      </c>
      <c r="J1178">
        <f t="shared" si="128"/>
        <v>-0.4558205180383173</v>
      </c>
      <c r="K1178" t="b">
        <f t="shared" si="129"/>
        <v>0</v>
      </c>
      <c r="L1178">
        <f t="shared" si="130"/>
        <v>0.99466443786521619</v>
      </c>
      <c r="M1178" t="b">
        <f t="shared" si="131"/>
        <v>0</v>
      </c>
      <c r="N1178" s="24">
        <f t="shared" si="132"/>
        <v>287862.75</v>
      </c>
      <c r="O1178" t="str">
        <f t="shared" si="133"/>
        <v>ASALARIADO</v>
      </c>
      <c r="P1178">
        <f t="shared" si="134"/>
        <v>56</v>
      </c>
      <c r="Q1178"/>
    </row>
    <row r="1179" spans="1:17" x14ac:dyDescent="0.25">
      <c r="A1179">
        <v>1178</v>
      </c>
      <c r="B1179" t="s">
        <v>9</v>
      </c>
      <c r="C1179" s="23">
        <v>420583.35</v>
      </c>
      <c r="D1179" t="s">
        <v>10</v>
      </c>
      <c r="E1179" t="s">
        <v>16</v>
      </c>
      <c r="F1179" t="s">
        <v>12</v>
      </c>
      <c r="G1179" t="s">
        <v>13</v>
      </c>
      <c r="H1179" t="s">
        <v>13</v>
      </c>
      <c r="I1179">
        <v>42</v>
      </c>
      <c r="J1179">
        <f t="shared" si="128"/>
        <v>-0.29217045112141887</v>
      </c>
      <c r="K1179" t="b">
        <f t="shared" si="129"/>
        <v>0</v>
      </c>
      <c r="L1179">
        <f t="shared" si="130"/>
        <v>6.6098167852911317E-3</v>
      </c>
      <c r="M1179" t="b">
        <f t="shared" si="131"/>
        <v>0</v>
      </c>
      <c r="N1179" s="24">
        <f t="shared" si="132"/>
        <v>420583.35</v>
      </c>
      <c r="O1179" t="str">
        <f t="shared" si="133"/>
        <v>ASALARIADO</v>
      </c>
      <c r="P1179">
        <f t="shared" si="134"/>
        <v>42</v>
      </c>
      <c r="Q1179"/>
    </row>
    <row r="1180" spans="1:17" x14ac:dyDescent="0.25">
      <c r="A1180">
        <v>1179</v>
      </c>
      <c r="B1180" t="s">
        <v>15</v>
      </c>
      <c r="C1180" s="23">
        <v>716640</v>
      </c>
      <c r="D1180" t="s">
        <v>10</v>
      </c>
      <c r="E1180" t="s">
        <v>16</v>
      </c>
      <c r="F1180" t="s">
        <v>12</v>
      </c>
      <c r="G1180" t="s">
        <v>13</v>
      </c>
      <c r="H1180" t="s">
        <v>13</v>
      </c>
      <c r="I1180">
        <v>31</v>
      </c>
      <c r="J1180">
        <f t="shared" si="128"/>
        <v>7.2879816762336957E-2</v>
      </c>
      <c r="K1180" t="b">
        <f t="shared" si="129"/>
        <v>0</v>
      </c>
      <c r="L1180">
        <f t="shared" si="130"/>
        <v>-0.7697188140632214</v>
      </c>
      <c r="M1180" t="b">
        <f t="shared" si="131"/>
        <v>0</v>
      </c>
      <c r="N1180" s="24">
        <f t="shared" si="132"/>
        <v>716640</v>
      </c>
      <c r="O1180" t="str">
        <f t="shared" si="133"/>
        <v>ASALARIADO</v>
      </c>
      <c r="P1180">
        <f t="shared" si="134"/>
        <v>31</v>
      </c>
      <c r="Q1180"/>
    </row>
    <row r="1181" spans="1:17" x14ac:dyDescent="0.25">
      <c r="A1181">
        <v>1180</v>
      </c>
      <c r="B1181" t="s">
        <v>9</v>
      </c>
      <c r="C1181" s="23">
        <v>330000</v>
      </c>
      <c r="D1181" t="s">
        <v>10</v>
      </c>
      <c r="E1181" t="s">
        <v>16</v>
      </c>
      <c r="F1181" t="s">
        <v>12</v>
      </c>
      <c r="G1181" t="s">
        <v>12</v>
      </c>
      <c r="H1181" t="s">
        <v>12</v>
      </c>
      <c r="I1181">
        <v>56</v>
      </c>
      <c r="J1181">
        <f t="shared" si="128"/>
        <v>-0.40386352129332009</v>
      </c>
      <c r="K1181" t="b">
        <f t="shared" si="129"/>
        <v>0</v>
      </c>
      <c r="L1181">
        <f t="shared" si="130"/>
        <v>0.99466443786521619</v>
      </c>
      <c r="M1181" t="b">
        <f t="shared" si="131"/>
        <v>0</v>
      </c>
      <c r="N1181" s="24">
        <f t="shared" si="132"/>
        <v>330000</v>
      </c>
      <c r="O1181" t="str">
        <f t="shared" si="133"/>
        <v>ASALARIADO</v>
      </c>
      <c r="P1181">
        <f t="shared" si="134"/>
        <v>56</v>
      </c>
      <c r="Q1181"/>
    </row>
    <row r="1182" spans="1:17" x14ac:dyDescent="0.25">
      <c r="A1182">
        <v>1181</v>
      </c>
      <c r="B1182" t="s">
        <v>9</v>
      </c>
      <c r="C1182" s="23">
        <v>389716.32</v>
      </c>
      <c r="D1182" t="s">
        <v>10</v>
      </c>
      <c r="E1182" t="s">
        <v>16</v>
      </c>
      <c r="F1182" t="s">
        <v>12</v>
      </c>
      <c r="G1182" t="s">
        <v>13</v>
      </c>
      <c r="H1182" t="s">
        <v>13</v>
      </c>
      <c r="I1182">
        <v>50</v>
      </c>
      <c r="J1182">
        <f t="shared" si="128"/>
        <v>-0.33023079386418758</v>
      </c>
      <c r="K1182" t="b">
        <f t="shared" si="129"/>
        <v>0</v>
      </c>
      <c r="L1182">
        <f t="shared" si="130"/>
        <v>0.57121245740239113</v>
      </c>
      <c r="M1182" t="b">
        <f t="shared" si="131"/>
        <v>0</v>
      </c>
      <c r="N1182" s="24">
        <f t="shared" si="132"/>
        <v>389716.32</v>
      </c>
      <c r="O1182" t="str">
        <f t="shared" si="133"/>
        <v>ASALARIADO</v>
      </c>
      <c r="P1182">
        <f t="shared" si="134"/>
        <v>50</v>
      </c>
      <c r="Q1182"/>
    </row>
    <row r="1183" spans="1:17" x14ac:dyDescent="0.25">
      <c r="A1183">
        <v>1182</v>
      </c>
      <c r="B1183" t="s">
        <v>15</v>
      </c>
      <c r="C1183" s="23">
        <v>297046</v>
      </c>
      <c r="D1183" t="s">
        <v>17</v>
      </c>
      <c r="E1183" t="s">
        <v>16</v>
      </c>
      <c r="F1183" t="s">
        <v>12</v>
      </c>
      <c r="G1183" t="s">
        <v>13</v>
      </c>
      <c r="H1183" t="s">
        <v>13</v>
      </c>
      <c r="I1183">
        <v>42</v>
      </c>
      <c r="J1183">
        <f t="shared" si="128"/>
        <v>-0.44449718558642509</v>
      </c>
      <c r="K1183" t="b">
        <f t="shared" si="129"/>
        <v>0</v>
      </c>
      <c r="L1183">
        <f t="shared" si="130"/>
        <v>6.6098167852911317E-3</v>
      </c>
      <c r="M1183" t="b">
        <f t="shared" si="131"/>
        <v>0</v>
      </c>
      <c r="N1183" s="24">
        <f t="shared" si="132"/>
        <v>297046</v>
      </c>
      <c r="O1183" t="str">
        <f t="shared" si="133"/>
        <v>ASEGURADO VOLUNTARIO</v>
      </c>
      <c r="P1183">
        <f t="shared" si="134"/>
        <v>42</v>
      </c>
      <c r="Q1183"/>
    </row>
    <row r="1184" spans="1:17" x14ac:dyDescent="0.25">
      <c r="A1184">
        <v>1183</v>
      </c>
      <c r="B1184" t="s">
        <v>15</v>
      </c>
      <c r="C1184" s="23">
        <v>299647</v>
      </c>
      <c r="D1184" t="s">
        <v>17</v>
      </c>
      <c r="E1184" t="s">
        <v>16</v>
      </c>
      <c r="F1184" t="s">
        <v>12</v>
      </c>
      <c r="G1184" t="s">
        <v>13</v>
      </c>
      <c r="H1184" t="s">
        <v>13</v>
      </c>
      <c r="I1184">
        <v>83</v>
      </c>
      <c r="J1184">
        <f t="shared" si="128"/>
        <v>-0.44129004348451434</v>
      </c>
      <c r="K1184" t="b">
        <f t="shared" si="129"/>
        <v>0</v>
      </c>
      <c r="L1184">
        <f t="shared" si="130"/>
        <v>2.9001983499479289</v>
      </c>
      <c r="M1184" t="b">
        <f t="shared" si="131"/>
        <v>1</v>
      </c>
      <c r="N1184" s="24">
        <f t="shared" si="132"/>
        <v>299647</v>
      </c>
      <c r="O1184" t="str">
        <f t="shared" si="133"/>
        <v>ASEGURADO VOLUNTARIO</v>
      </c>
      <c r="P1184">
        <f t="shared" si="134"/>
        <v>83</v>
      </c>
      <c r="Q1184"/>
    </row>
    <row r="1185" spans="1:17" x14ac:dyDescent="0.25">
      <c r="A1185">
        <v>1184</v>
      </c>
      <c r="B1185" t="s">
        <v>15</v>
      </c>
      <c r="C1185" s="23">
        <v>530654.96</v>
      </c>
      <c r="D1185" t="s">
        <v>10</v>
      </c>
      <c r="E1185" t="s">
        <v>16</v>
      </c>
      <c r="F1185" t="s">
        <v>12</v>
      </c>
      <c r="G1185" t="s">
        <v>13</v>
      </c>
      <c r="H1185" t="s">
        <v>13</v>
      </c>
      <c r="I1185">
        <v>26</v>
      </c>
      <c r="J1185">
        <f t="shared" si="128"/>
        <v>-0.1564475389122309</v>
      </c>
      <c r="K1185" t="b">
        <f t="shared" si="129"/>
        <v>0</v>
      </c>
      <c r="L1185">
        <f t="shared" si="130"/>
        <v>-1.1225954644489089</v>
      </c>
      <c r="M1185" t="b">
        <f t="shared" si="131"/>
        <v>0</v>
      </c>
      <c r="N1185" s="24">
        <f t="shared" si="132"/>
        <v>530654.96</v>
      </c>
      <c r="O1185" t="str">
        <f t="shared" si="133"/>
        <v>ASALARIADO</v>
      </c>
      <c r="P1185">
        <f t="shared" si="134"/>
        <v>26</v>
      </c>
      <c r="Q1185"/>
    </row>
    <row r="1186" spans="1:17" x14ac:dyDescent="0.25">
      <c r="A1186">
        <v>1185</v>
      </c>
      <c r="B1186" t="s">
        <v>15</v>
      </c>
      <c r="C1186" s="23">
        <v>580000</v>
      </c>
      <c r="D1186" t="s">
        <v>10</v>
      </c>
      <c r="E1186" t="s">
        <v>16</v>
      </c>
      <c r="F1186" t="s">
        <v>12</v>
      </c>
      <c r="G1186" t="s">
        <v>13</v>
      </c>
      <c r="H1186" t="s">
        <v>13</v>
      </c>
      <c r="I1186">
        <v>29</v>
      </c>
      <c r="J1186">
        <f t="shared" si="128"/>
        <v>-9.5603034758263539E-2</v>
      </c>
      <c r="K1186" t="b">
        <f t="shared" si="129"/>
        <v>0</v>
      </c>
      <c r="L1186">
        <f t="shared" si="130"/>
        <v>-0.91086947421749642</v>
      </c>
      <c r="M1186" t="b">
        <f t="shared" si="131"/>
        <v>0</v>
      </c>
      <c r="N1186" s="24">
        <f t="shared" si="132"/>
        <v>580000</v>
      </c>
      <c r="O1186" t="str">
        <f t="shared" si="133"/>
        <v>ASALARIADO</v>
      </c>
      <c r="P1186">
        <f t="shared" si="134"/>
        <v>29</v>
      </c>
      <c r="Q1186"/>
    </row>
    <row r="1187" spans="1:17" x14ac:dyDescent="0.25">
      <c r="A1187">
        <v>1186</v>
      </c>
      <c r="B1187" t="s">
        <v>15</v>
      </c>
      <c r="C1187" s="23">
        <v>590156.81999999995</v>
      </c>
      <c r="D1187" t="s">
        <v>10</v>
      </c>
      <c r="E1187" t="s">
        <v>16</v>
      </c>
      <c r="F1187" t="s">
        <v>12</v>
      </c>
      <c r="G1187" t="s">
        <v>13</v>
      </c>
      <c r="H1187" t="s">
        <v>13</v>
      </c>
      <c r="I1187">
        <v>27</v>
      </c>
      <c r="J1187">
        <f t="shared" si="128"/>
        <v>-8.3079249658867621E-2</v>
      </c>
      <c r="K1187" t="b">
        <f t="shared" si="129"/>
        <v>0</v>
      </c>
      <c r="L1187">
        <f t="shared" si="130"/>
        <v>-1.0520201343717714</v>
      </c>
      <c r="M1187" t="b">
        <f t="shared" si="131"/>
        <v>0</v>
      </c>
      <c r="N1187" s="24">
        <f t="shared" si="132"/>
        <v>590156.81999999995</v>
      </c>
      <c r="O1187" t="str">
        <f t="shared" si="133"/>
        <v>ASALARIADO</v>
      </c>
      <c r="P1187">
        <f t="shared" si="134"/>
        <v>27</v>
      </c>
      <c r="Q1187"/>
    </row>
    <row r="1188" spans="1:17" x14ac:dyDescent="0.25">
      <c r="A1188">
        <v>1187</v>
      </c>
      <c r="B1188" t="s">
        <v>15</v>
      </c>
      <c r="C1188" s="23">
        <v>1136716.6599999999</v>
      </c>
      <c r="D1188" t="s">
        <v>10</v>
      </c>
      <c r="E1188" t="s">
        <v>16</v>
      </c>
      <c r="F1188" t="s">
        <v>12</v>
      </c>
      <c r="G1188" t="s">
        <v>13</v>
      </c>
      <c r="H1188" t="s">
        <v>13</v>
      </c>
      <c r="I1188">
        <v>27</v>
      </c>
      <c r="J1188">
        <f t="shared" si="128"/>
        <v>0.59085195913682298</v>
      </c>
      <c r="K1188" t="b">
        <f t="shared" si="129"/>
        <v>0</v>
      </c>
      <c r="L1188">
        <f t="shared" si="130"/>
        <v>-1.0520201343717714</v>
      </c>
      <c r="M1188" t="b">
        <f t="shared" si="131"/>
        <v>0</v>
      </c>
      <c r="N1188" s="24">
        <f t="shared" si="132"/>
        <v>1136716.6599999999</v>
      </c>
      <c r="O1188" t="str">
        <f t="shared" si="133"/>
        <v>ASALARIADO</v>
      </c>
      <c r="P1188">
        <f t="shared" si="134"/>
        <v>27</v>
      </c>
      <c r="Q1188"/>
    </row>
    <row r="1189" spans="1:17" x14ac:dyDescent="0.25">
      <c r="A1189">
        <v>1188</v>
      </c>
      <c r="B1189" t="s">
        <v>9</v>
      </c>
      <c r="C1189" s="23">
        <v>458557</v>
      </c>
      <c r="D1189" t="s">
        <v>18</v>
      </c>
      <c r="E1189" t="s">
        <v>16</v>
      </c>
      <c r="F1189" t="s">
        <v>12</v>
      </c>
      <c r="G1189" t="s">
        <v>13</v>
      </c>
      <c r="H1189" t="s">
        <v>13</v>
      </c>
      <c r="I1189">
        <v>42</v>
      </c>
      <c r="J1189">
        <f t="shared" si="128"/>
        <v>-0.24534734782337103</v>
      </c>
      <c r="K1189" t="b">
        <f t="shared" si="129"/>
        <v>0</v>
      </c>
      <c r="L1189">
        <f t="shared" si="130"/>
        <v>6.6098167852911317E-3</v>
      </c>
      <c r="M1189" t="b">
        <f t="shared" si="131"/>
        <v>0</v>
      </c>
      <c r="N1189" s="24">
        <f t="shared" si="132"/>
        <v>458557</v>
      </c>
      <c r="O1189" t="str">
        <f t="shared" si="133"/>
        <v>TRABAJADOR INDEPENDIENTE</v>
      </c>
      <c r="P1189">
        <f t="shared" si="134"/>
        <v>42</v>
      </c>
      <c r="Q1189"/>
    </row>
    <row r="1190" spans="1:17" x14ac:dyDescent="0.25">
      <c r="A1190">
        <v>1189</v>
      </c>
      <c r="B1190" t="s">
        <v>9</v>
      </c>
      <c r="C1190" s="23">
        <v>1273490.6299999999</v>
      </c>
      <c r="D1190" t="s">
        <v>10</v>
      </c>
      <c r="E1190" t="s">
        <v>16</v>
      </c>
      <c r="F1190" t="s">
        <v>12</v>
      </c>
      <c r="G1190" t="s">
        <v>13</v>
      </c>
      <c r="H1190" t="s">
        <v>13</v>
      </c>
      <c r="I1190">
        <v>27</v>
      </c>
      <c r="J1190">
        <f t="shared" si="128"/>
        <v>0.75950000128694783</v>
      </c>
      <c r="K1190" t="b">
        <f t="shared" si="129"/>
        <v>0</v>
      </c>
      <c r="L1190">
        <f t="shared" si="130"/>
        <v>-1.0520201343717714</v>
      </c>
      <c r="M1190" t="b">
        <f t="shared" si="131"/>
        <v>0</v>
      </c>
      <c r="N1190" s="24">
        <f t="shared" si="132"/>
        <v>1273490.6299999999</v>
      </c>
      <c r="O1190" t="str">
        <f t="shared" si="133"/>
        <v>ASALARIADO</v>
      </c>
      <c r="P1190">
        <f t="shared" si="134"/>
        <v>27</v>
      </c>
      <c r="Q1190"/>
    </row>
    <row r="1191" spans="1:17" x14ac:dyDescent="0.25">
      <c r="A1191">
        <v>1190</v>
      </c>
      <c r="B1191" t="s">
        <v>9</v>
      </c>
      <c r="C1191" s="23">
        <v>403983</v>
      </c>
      <c r="D1191" t="s">
        <v>18</v>
      </c>
      <c r="E1191" t="s">
        <v>16</v>
      </c>
      <c r="F1191" t="s">
        <v>12</v>
      </c>
      <c r="G1191" t="s">
        <v>13</v>
      </c>
      <c r="H1191" t="s">
        <v>12</v>
      </c>
      <c r="I1191">
        <v>43</v>
      </c>
      <c r="J1191">
        <f t="shared" si="128"/>
        <v>-0.31263937899202771</v>
      </c>
      <c r="K1191" t="b">
        <f t="shared" si="129"/>
        <v>0</v>
      </c>
      <c r="L1191">
        <f t="shared" si="130"/>
        <v>7.7185146862428639E-2</v>
      </c>
      <c r="M1191" t="b">
        <f t="shared" si="131"/>
        <v>0</v>
      </c>
      <c r="N1191" s="24">
        <f t="shared" si="132"/>
        <v>403983</v>
      </c>
      <c r="O1191" t="str">
        <f t="shared" si="133"/>
        <v>TRABAJADOR INDEPENDIENTE</v>
      </c>
      <c r="P1191">
        <f t="shared" si="134"/>
        <v>43</v>
      </c>
      <c r="Q1191"/>
    </row>
    <row r="1192" spans="1:17" x14ac:dyDescent="0.25">
      <c r="A1192">
        <v>1191</v>
      </c>
      <c r="B1192" t="s">
        <v>9</v>
      </c>
      <c r="C1192" s="23">
        <v>1646695</v>
      </c>
      <c r="D1192" t="s">
        <v>10</v>
      </c>
      <c r="E1192" t="s">
        <v>11</v>
      </c>
      <c r="F1192" t="s">
        <v>12</v>
      </c>
      <c r="G1192" t="s">
        <v>13</v>
      </c>
      <c r="H1192" t="s">
        <v>12</v>
      </c>
      <c r="I1192">
        <v>54</v>
      </c>
      <c r="J1192">
        <f t="shared" si="128"/>
        <v>1.219676643979785</v>
      </c>
      <c r="K1192" t="b">
        <f t="shared" si="129"/>
        <v>0</v>
      </c>
      <c r="L1192">
        <f t="shared" si="130"/>
        <v>0.85351377771094117</v>
      </c>
      <c r="M1192" t="b">
        <f t="shared" si="131"/>
        <v>0</v>
      </c>
      <c r="N1192" s="24">
        <f t="shared" si="132"/>
        <v>1646695</v>
      </c>
      <c r="O1192" t="str">
        <f t="shared" si="133"/>
        <v>ASALARIADO</v>
      </c>
      <c r="P1192">
        <f t="shared" si="134"/>
        <v>54</v>
      </c>
      <c r="Q1192"/>
    </row>
    <row r="1193" spans="1:17" x14ac:dyDescent="0.25">
      <c r="A1193">
        <v>1192</v>
      </c>
      <c r="B1193" t="s">
        <v>15</v>
      </c>
      <c r="C1193" s="23">
        <v>634764</v>
      </c>
      <c r="D1193" t="s">
        <v>14</v>
      </c>
      <c r="E1193" t="s">
        <v>11</v>
      </c>
      <c r="F1193" t="s">
        <v>12</v>
      </c>
      <c r="G1193" t="s">
        <v>13</v>
      </c>
      <c r="H1193" t="s">
        <v>13</v>
      </c>
      <c r="I1193">
        <v>69</v>
      </c>
      <c r="J1193">
        <f t="shared" si="128"/>
        <v>-2.8076725619840193E-2</v>
      </c>
      <c r="K1193" t="b">
        <f t="shared" si="129"/>
        <v>0</v>
      </c>
      <c r="L1193">
        <f t="shared" si="130"/>
        <v>1.9121437288680037</v>
      </c>
      <c r="M1193" t="b">
        <f t="shared" si="131"/>
        <v>0</v>
      </c>
      <c r="N1193" s="24">
        <f t="shared" si="132"/>
        <v>634764</v>
      </c>
      <c r="O1193" t="str">
        <f t="shared" si="133"/>
        <v>PENSIONADOS EN SU PROPIO SISTEMA</v>
      </c>
      <c r="P1193">
        <f t="shared" si="134"/>
        <v>69</v>
      </c>
      <c r="Q1193"/>
    </row>
    <row r="1194" spans="1:17" x14ac:dyDescent="0.25">
      <c r="A1194">
        <v>1193</v>
      </c>
      <c r="B1194" t="s">
        <v>9</v>
      </c>
      <c r="C1194" s="23">
        <v>303131</v>
      </c>
      <c r="D1194" t="s">
        <v>14</v>
      </c>
      <c r="E1194" t="s">
        <v>11</v>
      </c>
      <c r="F1194" t="s">
        <v>12</v>
      </c>
      <c r="G1194" t="s">
        <v>13</v>
      </c>
      <c r="H1194" t="s">
        <v>13</v>
      </c>
      <c r="I1194">
        <v>88</v>
      </c>
      <c r="J1194">
        <f t="shared" si="128"/>
        <v>-0.43699412534416182</v>
      </c>
      <c r="K1194" t="b">
        <f t="shared" si="129"/>
        <v>0</v>
      </c>
      <c r="L1194">
        <f t="shared" si="130"/>
        <v>3.2530750003336162</v>
      </c>
      <c r="M1194" t="b">
        <f t="shared" si="131"/>
        <v>1</v>
      </c>
      <c r="N1194" s="24">
        <f t="shared" si="132"/>
        <v>303131</v>
      </c>
      <c r="O1194" t="str">
        <f t="shared" si="133"/>
        <v>PENSIONADOS EN SU PROPIO SISTEMA</v>
      </c>
      <c r="P1194">
        <f t="shared" si="134"/>
        <v>88</v>
      </c>
      <c r="Q1194"/>
    </row>
    <row r="1195" spans="1:17" x14ac:dyDescent="0.25">
      <c r="A1195">
        <v>1194</v>
      </c>
      <c r="B1195" t="s">
        <v>15</v>
      </c>
      <c r="C1195" s="23">
        <v>298751</v>
      </c>
      <c r="D1195" t="s">
        <v>18</v>
      </c>
      <c r="E1195" t="s">
        <v>16</v>
      </c>
      <c r="F1195" t="s">
        <v>12</v>
      </c>
      <c r="G1195" t="s">
        <v>13</v>
      </c>
      <c r="H1195" t="s">
        <v>12</v>
      </c>
      <c r="I1195">
        <v>36</v>
      </c>
      <c r="J1195">
        <f t="shared" si="128"/>
        <v>-0.44239484906825599</v>
      </c>
      <c r="K1195" t="b">
        <f t="shared" si="129"/>
        <v>0</v>
      </c>
      <c r="L1195">
        <f t="shared" si="130"/>
        <v>-0.41684216367753391</v>
      </c>
      <c r="M1195" t="b">
        <f t="shared" si="131"/>
        <v>0</v>
      </c>
      <c r="N1195" s="24">
        <f t="shared" si="132"/>
        <v>298751</v>
      </c>
      <c r="O1195" t="str">
        <f t="shared" si="133"/>
        <v>TRABAJADOR INDEPENDIENTE</v>
      </c>
      <c r="P1195">
        <f t="shared" si="134"/>
        <v>36</v>
      </c>
      <c r="Q1195"/>
    </row>
    <row r="1196" spans="1:17" x14ac:dyDescent="0.25">
      <c r="A1196">
        <v>1195</v>
      </c>
      <c r="B1196" t="s">
        <v>15</v>
      </c>
      <c r="C1196" s="23">
        <v>220000</v>
      </c>
      <c r="D1196" t="s">
        <v>10</v>
      </c>
      <c r="E1196" t="s">
        <v>16</v>
      </c>
      <c r="F1196" t="s">
        <v>12</v>
      </c>
      <c r="G1196" t="s">
        <v>13</v>
      </c>
      <c r="H1196" t="s">
        <v>13</v>
      </c>
      <c r="I1196">
        <v>25</v>
      </c>
      <c r="J1196">
        <f t="shared" si="128"/>
        <v>-0.53949813536874491</v>
      </c>
      <c r="K1196" t="b">
        <f t="shared" si="129"/>
        <v>0</v>
      </c>
      <c r="L1196">
        <f t="shared" si="130"/>
        <v>-1.1931707945260464</v>
      </c>
      <c r="M1196" t="b">
        <f t="shared" si="131"/>
        <v>0</v>
      </c>
      <c r="N1196" s="24">
        <f t="shared" si="132"/>
        <v>220000</v>
      </c>
      <c r="O1196" t="str">
        <f t="shared" si="133"/>
        <v>ASALARIADO</v>
      </c>
      <c r="P1196">
        <f t="shared" si="134"/>
        <v>25</v>
      </c>
      <c r="Q1196"/>
    </row>
    <row r="1197" spans="1:17" x14ac:dyDescent="0.25">
      <c r="A1197">
        <v>1196</v>
      </c>
      <c r="B1197" t="s">
        <v>9</v>
      </c>
      <c r="C1197" s="23">
        <v>446228</v>
      </c>
      <c r="D1197" t="s">
        <v>10</v>
      </c>
      <c r="E1197" t="s">
        <v>16</v>
      </c>
      <c r="F1197" t="s">
        <v>12</v>
      </c>
      <c r="G1197" t="s">
        <v>13</v>
      </c>
      <c r="H1197" t="s">
        <v>13</v>
      </c>
      <c r="I1197">
        <v>30</v>
      </c>
      <c r="J1197">
        <f t="shared" si="128"/>
        <v>-0.26054952197733389</v>
      </c>
      <c r="K1197" t="b">
        <f t="shared" si="129"/>
        <v>0</v>
      </c>
      <c r="L1197">
        <f t="shared" si="130"/>
        <v>-0.84029414414035897</v>
      </c>
      <c r="M1197" t="b">
        <f t="shared" si="131"/>
        <v>0</v>
      </c>
      <c r="N1197" s="24">
        <f t="shared" si="132"/>
        <v>446228</v>
      </c>
      <c r="O1197" t="str">
        <f t="shared" si="133"/>
        <v>ASALARIADO</v>
      </c>
      <c r="P1197">
        <f t="shared" si="134"/>
        <v>30</v>
      </c>
      <c r="Q1197"/>
    </row>
    <row r="1198" spans="1:17" x14ac:dyDescent="0.25">
      <c r="A1198">
        <v>1197</v>
      </c>
      <c r="B1198" t="s">
        <v>9</v>
      </c>
      <c r="C1198" s="23">
        <v>24000</v>
      </c>
      <c r="D1198" t="s">
        <v>10</v>
      </c>
      <c r="E1198" t="s">
        <v>16</v>
      </c>
      <c r="F1198" t="s">
        <v>12</v>
      </c>
      <c r="G1198" t="s">
        <v>12</v>
      </c>
      <c r="H1198" t="s">
        <v>13</v>
      </c>
      <c r="I1198">
        <v>35</v>
      </c>
      <c r="J1198">
        <f t="shared" si="128"/>
        <v>-0.78117435681222924</v>
      </c>
      <c r="K1198" t="b">
        <f t="shared" si="129"/>
        <v>0</v>
      </c>
      <c r="L1198">
        <f t="shared" si="130"/>
        <v>-0.48741749375467142</v>
      </c>
      <c r="M1198" t="b">
        <f t="shared" si="131"/>
        <v>0</v>
      </c>
      <c r="N1198" s="24">
        <f t="shared" si="132"/>
        <v>24000</v>
      </c>
      <c r="O1198" t="str">
        <f t="shared" si="133"/>
        <v>ASALARIADO</v>
      </c>
      <c r="P1198">
        <f t="shared" si="134"/>
        <v>35</v>
      </c>
      <c r="Q1198"/>
    </row>
    <row r="1199" spans="1:17" x14ac:dyDescent="0.25">
      <c r="A1199">
        <v>1198</v>
      </c>
      <c r="B1199" t="s">
        <v>9</v>
      </c>
      <c r="C1199" s="23">
        <v>120159.3</v>
      </c>
      <c r="D1199" t="s">
        <v>10</v>
      </c>
      <c r="E1199" t="s">
        <v>16</v>
      </c>
      <c r="F1199" t="s">
        <v>12</v>
      </c>
      <c r="G1199" t="s">
        <v>13</v>
      </c>
      <c r="H1199" t="s">
        <v>13</v>
      </c>
      <c r="I1199">
        <v>66</v>
      </c>
      <c r="J1199">
        <f t="shared" si="128"/>
        <v>-0.66260590640074735</v>
      </c>
      <c r="K1199" t="b">
        <f t="shared" si="129"/>
        <v>0</v>
      </c>
      <c r="L1199">
        <f t="shared" si="130"/>
        <v>1.7004177386365913</v>
      </c>
      <c r="M1199" t="b">
        <f t="shared" si="131"/>
        <v>0</v>
      </c>
      <c r="N1199" s="24">
        <f t="shared" si="132"/>
        <v>120159.3</v>
      </c>
      <c r="O1199" t="str">
        <f t="shared" si="133"/>
        <v>ASALARIADO</v>
      </c>
      <c r="P1199">
        <f t="shared" si="134"/>
        <v>66</v>
      </c>
      <c r="Q1199"/>
    </row>
    <row r="1200" spans="1:17" x14ac:dyDescent="0.25">
      <c r="A1200">
        <v>1199</v>
      </c>
      <c r="B1200" t="s">
        <v>9</v>
      </c>
      <c r="C1200" s="23">
        <v>296822.51</v>
      </c>
      <c r="D1200" t="s">
        <v>10</v>
      </c>
      <c r="E1200" t="s">
        <v>16</v>
      </c>
      <c r="F1200" t="s">
        <v>12</v>
      </c>
      <c r="G1200" t="s">
        <v>12</v>
      </c>
      <c r="H1200" t="s">
        <v>13</v>
      </c>
      <c r="I1200">
        <v>27</v>
      </c>
      <c r="J1200">
        <f t="shared" si="128"/>
        <v>-0.44477275813096795</v>
      </c>
      <c r="K1200" t="b">
        <f t="shared" si="129"/>
        <v>0</v>
      </c>
      <c r="L1200">
        <f t="shared" si="130"/>
        <v>-1.0520201343717714</v>
      </c>
      <c r="M1200" t="b">
        <f t="shared" si="131"/>
        <v>0</v>
      </c>
      <c r="N1200" s="24">
        <f t="shared" si="132"/>
        <v>296822.51</v>
      </c>
      <c r="O1200" t="str">
        <f t="shared" si="133"/>
        <v>ASALARIADO</v>
      </c>
      <c r="P1200">
        <f t="shared" si="134"/>
        <v>27</v>
      </c>
      <c r="Q1200"/>
    </row>
    <row r="1201" spans="1:17" x14ac:dyDescent="0.25">
      <c r="A1201">
        <v>1200</v>
      </c>
      <c r="B1201" t="s">
        <v>15</v>
      </c>
      <c r="C1201" s="23">
        <v>278031</v>
      </c>
      <c r="D1201" t="s">
        <v>17</v>
      </c>
      <c r="E1201" t="s">
        <v>16</v>
      </c>
      <c r="F1201" t="s">
        <v>12</v>
      </c>
      <c r="G1201" t="s">
        <v>13</v>
      </c>
      <c r="H1201" t="s">
        <v>12</v>
      </c>
      <c r="I1201">
        <v>46</v>
      </c>
      <c r="J1201">
        <f t="shared" si="128"/>
        <v>-0.46794347819228149</v>
      </c>
      <c r="K1201" t="b">
        <f t="shared" si="129"/>
        <v>0</v>
      </c>
      <c r="L1201">
        <f t="shared" si="130"/>
        <v>0.28891113709384114</v>
      </c>
      <c r="M1201" t="b">
        <f t="shared" si="131"/>
        <v>0</v>
      </c>
      <c r="N1201" s="24">
        <f t="shared" si="132"/>
        <v>278031</v>
      </c>
      <c r="O1201" t="str">
        <f t="shared" si="133"/>
        <v>ASEGURADO VOLUNTARIO</v>
      </c>
      <c r="P1201">
        <f t="shared" si="134"/>
        <v>46</v>
      </c>
      <c r="Q1201"/>
    </row>
    <row r="1202" spans="1:17" x14ac:dyDescent="0.25">
      <c r="A1202">
        <v>1201</v>
      </c>
      <c r="B1202" t="s">
        <v>9</v>
      </c>
      <c r="C1202" s="23">
        <v>305704</v>
      </c>
      <c r="D1202" t="s">
        <v>18</v>
      </c>
      <c r="E1202" t="s">
        <v>16</v>
      </c>
      <c r="F1202" t="s">
        <v>12</v>
      </c>
      <c r="G1202" t="s">
        <v>13</v>
      </c>
      <c r="H1202" t="s">
        <v>12</v>
      </c>
      <c r="I1202">
        <v>62</v>
      </c>
      <c r="J1202">
        <f t="shared" si="128"/>
        <v>-0.433821508416743</v>
      </c>
      <c r="K1202" t="b">
        <f t="shared" si="129"/>
        <v>0</v>
      </c>
      <c r="L1202">
        <f t="shared" si="130"/>
        <v>1.4181164183280413</v>
      </c>
      <c r="M1202" t="b">
        <f t="shared" si="131"/>
        <v>0</v>
      </c>
      <c r="N1202" s="24">
        <f t="shared" si="132"/>
        <v>305704</v>
      </c>
      <c r="O1202" t="str">
        <f t="shared" si="133"/>
        <v>TRABAJADOR INDEPENDIENTE</v>
      </c>
      <c r="P1202">
        <f t="shared" si="134"/>
        <v>62</v>
      </c>
      <c r="Q1202"/>
    </row>
    <row r="1203" spans="1:17" x14ac:dyDescent="0.25">
      <c r="A1203">
        <v>1202</v>
      </c>
      <c r="B1203" t="s">
        <v>15</v>
      </c>
      <c r="C1203" s="23">
        <v>164917</v>
      </c>
      <c r="D1203" t="s">
        <v>10</v>
      </c>
      <c r="E1203" t="s">
        <v>11</v>
      </c>
      <c r="F1203" t="s">
        <v>12</v>
      </c>
      <c r="G1203" t="s">
        <v>13</v>
      </c>
      <c r="H1203" t="s">
        <v>13</v>
      </c>
      <c r="I1203">
        <v>42</v>
      </c>
      <c r="J1203">
        <f t="shared" si="128"/>
        <v>-0.60741778488798703</v>
      </c>
      <c r="K1203" t="b">
        <f t="shared" si="129"/>
        <v>0</v>
      </c>
      <c r="L1203">
        <f t="shared" si="130"/>
        <v>6.6098167852911317E-3</v>
      </c>
      <c r="M1203" t="b">
        <f t="shared" si="131"/>
        <v>0</v>
      </c>
      <c r="N1203" s="24">
        <f t="shared" si="132"/>
        <v>164917</v>
      </c>
      <c r="O1203" t="str">
        <f t="shared" si="133"/>
        <v>ASALARIADO</v>
      </c>
      <c r="P1203">
        <f t="shared" si="134"/>
        <v>42</v>
      </c>
      <c r="Q1203"/>
    </row>
    <row r="1204" spans="1:17" x14ac:dyDescent="0.25">
      <c r="A1204">
        <v>1203</v>
      </c>
      <c r="B1204" t="s">
        <v>9</v>
      </c>
      <c r="C1204" s="23">
        <v>278030</v>
      </c>
      <c r="D1204" t="s">
        <v>19</v>
      </c>
      <c r="E1204" t="s">
        <v>16</v>
      </c>
      <c r="F1204" t="s">
        <v>12</v>
      </c>
      <c r="G1204" t="s">
        <v>13</v>
      </c>
      <c r="H1204" t="s">
        <v>12</v>
      </c>
      <c r="I1204">
        <v>68</v>
      </c>
      <c r="J1204">
        <f t="shared" si="128"/>
        <v>-0.46794471123422759</v>
      </c>
      <c r="K1204" t="b">
        <f t="shared" si="129"/>
        <v>0</v>
      </c>
      <c r="L1204">
        <f t="shared" si="130"/>
        <v>1.8415683987908662</v>
      </c>
      <c r="M1204" t="b">
        <f t="shared" si="131"/>
        <v>0</v>
      </c>
      <c r="N1204" s="24">
        <f t="shared" si="132"/>
        <v>278030</v>
      </c>
      <c r="O1204" t="str">
        <f t="shared" si="133"/>
        <v>CONVENIOS ESPECIALES DE TRABAJADORES INDEPENDIENTES</v>
      </c>
      <c r="P1204">
        <f t="shared" si="134"/>
        <v>68</v>
      </c>
      <c r="Q1204"/>
    </row>
    <row r="1205" spans="1:17" x14ac:dyDescent="0.25">
      <c r="A1205">
        <v>1204</v>
      </c>
      <c r="B1205" t="s">
        <v>9</v>
      </c>
      <c r="C1205" s="23">
        <v>297046</v>
      </c>
      <c r="D1205" t="s">
        <v>18</v>
      </c>
      <c r="E1205" t="s">
        <v>16</v>
      </c>
      <c r="F1205" t="s">
        <v>12</v>
      </c>
      <c r="G1205" t="s">
        <v>12</v>
      </c>
      <c r="H1205" t="s">
        <v>12</v>
      </c>
      <c r="I1205">
        <v>51</v>
      </c>
      <c r="J1205">
        <f t="shared" si="128"/>
        <v>-0.44449718558642509</v>
      </c>
      <c r="K1205" t="b">
        <f t="shared" si="129"/>
        <v>0</v>
      </c>
      <c r="L1205">
        <f t="shared" si="130"/>
        <v>0.64178778747952869</v>
      </c>
      <c r="M1205" t="b">
        <f t="shared" si="131"/>
        <v>0</v>
      </c>
      <c r="N1205" s="24">
        <f t="shared" si="132"/>
        <v>297046</v>
      </c>
      <c r="O1205" t="str">
        <f t="shared" si="133"/>
        <v>TRABAJADOR INDEPENDIENTE</v>
      </c>
      <c r="P1205">
        <f t="shared" si="134"/>
        <v>51</v>
      </c>
      <c r="Q1205"/>
    </row>
    <row r="1206" spans="1:17" x14ac:dyDescent="0.25">
      <c r="A1206">
        <v>1205</v>
      </c>
      <c r="B1206" t="s">
        <v>9</v>
      </c>
      <c r="C1206" s="23">
        <v>1489400.5</v>
      </c>
      <c r="D1206" t="s">
        <v>10</v>
      </c>
      <c r="E1206" t="s">
        <v>11</v>
      </c>
      <c r="F1206" t="s">
        <v>12</v>
      </c>
      <c r="G1206" t="s">
        <v>13</v>
      </c>
      <c r="H1206" t="s">
        <v>13</v>
      </c>
      <c r="I1206">
        <v>33</v>
      </c>
      <c r="J1206">
        <f t="shared" si="128"/>
        <v>1.0257259275826311</v>
      </c>
      <c r="K1206" t="b">
        <f t="shared" si="129"/>
        <v>0</v>
      </c>
      <c r="L1206">
        <f t="shared" si="130"/>
        <v>-0.62856815390894638</v>
      </c>
      <c r="M1206" t="b">
        <f t="shared" si="131"/>
        <v>0</v>
      </c>
      <c r="N1206" s="24">
        <f t="shared" si="132"/>
        <v>1489400.5</v>
      </c>
      <c r="O1206" t="str">
        <f t="shared" si="133"/>
        <v>ASALARIADO</v>
      </c>
      <c r="P1206">
        <f t="shared" si="134"/>
        <v>33</v>
      </c>
      <c r="Q1206"/>
    </row>
    <row r="1207" spans="1:17" x14ac:dyDescent="0.25">
      <c r="A1207">
        <v>1206</v>
      </c>
      <c r="B1207" t="s">
        <v>9</v>
      </c>
      <c r="C1207" s="23">
        <v>355741</v>
      </c>
      <c r="D1207" t="s">
        <v>18</v>
      </c>
      <c r="E1207" t="s">
        <v>16</v>
      </c>
      <c r="F1207" t="s">
        <v>12</v>
      </c>
      <c r="G1207" t="s">
        <v>13</v>
      </c>
      <c r="H1207" t="s">
        <v>12</v>
      </c>
      <c r="I1207">
        <v>66</v>
      </c>
      <c r="J1207">
        <f t="shared" si="128"/>
        <v>-0.37212378855772449</v>
      </c>
      <c r="K1207" t="b">
        <f t="shared" si="129"/>
        <v>0</v>
      </c>
      <c r="L1207">
        <f t="shared" si="130"/>
        <v>1.7004177386365913</v>
      </c>
      <c r="M1207" t="b">
        <f t="shared" si="131"/>
        <v>0</v>
      </c>
      <c r="N1207" s="24">
        <f t="shared" si="132"/>
        <v>355741</v>
      </c>
      <c r="O1207" t="str">
        <f t="shared" si="133"/>
        <v>TRABAJADOR INDEPENDIENTE</v>
      </c>
      <c r="P1207">
        <f t="shared" si="134"/>
        <v>66</v>
      </c>
      <c r="Q1207"/>
    </row>
    <row r="1208" spans="1:17" x14ac:dyDescent="0.25">
      <c r="A1208">
        <v>1207</v>
      </c>
      <c r="B1208" t="s">
        <v>15</v>
      </c>
      <c r="C1208" s="23">
        <v>314828.5</v>
      </c>
      <c r="D1208" t="s">
        <v>10</v>
      </c>
      <c r="E1208" t="s">
        <v>16</v>
      </c>
      <c r="F1208" t="s">
        <v>12</v>
      </c>
      <c r="G1208" t="s">
        <v>12</v>
      </c>
      <c r="H1208" t="s">
        <v>13</v>
      </c>
      <c r="I1208">
        <v>22</v>
      </c>
      <c r="J1208">
        <f t="shared" si="128"/>
        <v>-0.42257061717918654</v>
      </c>
      <c r="K1208" t="b">
        <f t="shared" si="129"/>
        <v>0</v>
      </c>
      <c r="L1208">
        <f t="shared" si="130"/>
        <v>-1.4048967847574589</v>
      </c>
      <c r="M1208" t="b">
        <f t="shared" si="131"/>
        <v>0</v>
      </c>
      <c r="N1208" s="24">
        <f t="shared" si="132"/>
        <v>314828.5</v>
      </c>
      <c r="O1208" t="str">
        <f t="shared" si="133"/>
        <v>ASALARIADO</v>
      </c>
      <c r="P1208">
        <f t="shared" si="134"/>
        <v>22</v>
      </c>
      <c r="Q1208"/>
    </row>
    <row r="1209" spans="1:17" x14ac:dyDescent="0.25">
      <c r="A1209">
        <v>1208</v>
      </c>
      <c r="B1209" t="s">
        <v>15</v>
      </c>
      <c r="C1209" s="23">
        <v>297045</v>
      </c>
      <c r="D1209" t="s">
        <v>17</v>
      </c>
      <c r="E1209" t="s">
        <v>16</v>
      </c>
      <c r="F1209" t="s">
        <v>12</v>
      </c>
      <c r="G1209" t="s">
        <v>13</v>
      </c>
      <c r="H1209" t="s">
        <v>13</v>
      </c>
      <c r="I1209">
        <v>49</v>
      </c>
      <c r="J1209">
        <f t="shared" si="128"/>
        <v>-0.44449841862837125</v>
      </c>
      <c r="K1209" t="b">
        <f t="shared" si="129"/>
        <v>0</v>
      </c>
      <c r="L1209">
        <f t="shared" si="130"/>
        <v>0.50063712732525367</v>
      </c>
      <c r="M1209" t="b">
        <f t="shared" si="131"/>
        <v>0</v>
      </c>
      <c r="N1209" s="24">
        <f t="shared" si="132"/>
        <v>297045</v>
      </c>
      <c r="O1209" t="str">
        <f t="shared" si="133"/>
        <v>ASEGURADO VOLUNTARIO</v>
      </c>
      <c r="P1209">
        <f t="shared" si="134"/>
        <v>49</v>
      </c>
      <c r="Q1209"/>
    </row>
    <row r="1210" spans="1:17" x14ac:dyDescent="0.25">
      <c r="A1210">
        <v>1209</v>
      </c>
      <c r="B1210" t="s">
        <v>9</v>
      </c>
      <c r="C1210" s="23">
        <v>3355438.16</v>
      </c>
      <c r="D1210" t="s">
        <v>10</v>
      </c>
      <c r="E1210" t="s">
        <v>11</v>
      </c>
      <c r="F1210" t="s">
        <v>12</v>
      </c>
      <c r="G1210" t="s">
        <v>13</v>
      </c>
      <c r="H1210" t="s">
        <v>13</v>
      </c>
      <c r="I1210">
        <v>34</v>
      </c>
      <c r="J1210">
        <f t="shared" si="128"/>
        <v>3.326628635439985</v>
      </c>
      <c r="K1210" t="b">
        <f t="shared" si="129"/>
        <v>1</v>
      </c>
      <c r="L1210">
        <f t="shared" si="130"/>
        <v>-0.55799282383180893</v>
      </c>
      <c r="M1210" t="b">
        <f t="shared" si="131"/>
        <v>0</v>
      </c>
      <c r="N1210" s="24">
        <f t="shared" si="132"/>
        <v>3355438.16</v>
      </c>
      <c r="O1210" t="str">
        <f t="shared" si="133"/>
        <v>ASALARIADO</v>
      </c>
      <c r="P1210">
        <f t="shared" si="134"/>
        <v>34</v>
      </c>
      <c r="Q1210"/>
    </row>
    <row r="1211" spans="1:17" x14ac:dyDescent="0.25">
      <c r="A1211">
        <v>1210</v>
      </c>
      <c r="B1211" t="s">
        <v>9</v>
      </c>
      <c r="C1211" s="23">
        <v>278030</v>
      </c>
      <c r="D1211" t="s">
        <v>19</v>
      </c>
      <c r="E1211" t="s">
        <v>16</v>
      </c>
      <c r="F1211" t="s">
        <v>12</v>
      </c>
      <c r="G1211" t="s">
        <v>13</v>
      </c>
      <c r="H1211" t="s">
        <v>13</v>
      </c>
      <c r="I1211">
        <v>42</v>
      </c>
      <c r="J1211">
        <f t="shared" si="128"/>
        <v>-0.46794471123422759</v>
      </c>
      <c r="K1211" t="b">
        <f t="shared" si="129"/>
        <v>0</v>
      </c>
      <c r="L1211">
        <f t="shared" si="130"/>
        <v>6.6098167852911317E-3</v>
      </c>
      <c r="M1211" t="b">
        <f t="shared" si="131"/>
        <v>0</v>
      </c>
      <c r="N1211" s="24">
        <f t="shared" si="132"/>
        <v>278030</v>
      </c>
      <c r="O1211" t="str">
        <f t="shared" si="133"/>
        <v>CONVENIOS ESPECIALES DE TRABAJADORES INDEPENDIENTES</v>
      </c>
      <c r="P1211">
        <f t="shared" si="134"/>
        <v>42</v>
      </c>
      <c r="Q1211"/>
    </row>
    <row r="1212" spans="1:17" x14ac:dyDescent="0.25">
      <c r="A1212">
        <v>1211</v>
      </c>
      <c r="B1212" t="s">
        <v>9</v>
      </c>
      <c r="C1212" s="23">
        <v>1177801</v>
      </c>
      <c r="D1212" t="s">
        <v>14</v>
      </c>
      <c r="E1212" t="s">
        <v>11</v>
      </c>
      <c r="F1212" t="s">
        <v>12</v>
      </c>
      <c r="G1212" t="s">
        <v>13</v>
      </c>
      <c r="H1212" t="s">
        <v>13</v>
      </c>
      <c r="I1212">
        <v>82</v>
      </c>
      <c r="J1212">
        <f t="shared" si="128"/>
        <v>0.64151067368630976</v>
      </c>
      <c r="K1212" t="b">
        <f t="shared" si="129"/>
        <v>0</v>
      </c>
      <c r="L1212">
        <f t="shared" si="130"/>
        <v>2.8296230198707915</v>
      </c>
      <c r="M1212" t="b">
        <f t="shared" si="131"/>
        <v>1</v>
      </c>
      <c r="N1212" s="24">
        <f t="shared" si="132"/>
        <v>1177801</v>
      </c>
      <c r="O1212" t="str">
        <f t="shared" si="133"/>
        <v>PENSIONADOS EN SU PROPIO SISTEMA</v>
      </c>
      <c r="P1212">
        <f t="shared" si="134"/>
        <v>82</v>
      </c>
      <c r="Q1212"/>
    </row>
    <row r="1213" spans="1:17" x14ac:dyDescent="0.25">
      <c r="A1213">
        <v>1212</v>
      </c>
      <c r="B1213" t="s">
        <v>9</v>
      </c>
      <c r="C1213" s="23">
        <v>297046</v>
      </c>
      <c r="D1213" t="s">
        <v>18</v>
      </c>
      <c r="E1213" t="s">
        <v>16</v>
      </c>
      <c r="F1213" t="s">
        <v>12</v>
      </c>
      <c r="G1213" t="s">
        <v>13</v>
      </c>
      <c r="H1213" t="s">
        <v>13</v>
      </c>
      <c r="I1213">
        <v>38</v>
      </c>
      <c r="J1213">
        <f t="shared" si="128"/>
        <v>-0.44449718558642509</v>
      </c>
      <c r="K1213" t="b">
        <f t="shared" si="129"/>
        <v>0</v>
      </c>
      <c r="L1213">
        <f t="shared" si="130"/>
        <v>-0.27569150352325889</v>
      </c>
      <c r="M1213" t="b">
        <f t="shared" si="131"/>
        <v>0</v>
      </c>
      <c r="N1213" s="24">
        <f t="shared" si="132"/>
        <v>297046</v>
      </c>
      <c r="O1213" t="str">
        <f t="shared" si="133"/>
        <v>TRABAJADOR INDEPENDIENTE</v>
      </c>
      <c r="P1213">
        <f t="shared" si="134"/>
        <v>38</v>
      </c>
      <c r="Q1213"/>
    </row>
    <row r="1214" spans="1:17" x14ac:dyDescent="0.25">
      <c r="A1214">
        <v>1213</v>
      </c>
      <c r="B1214" t="s">
        <v>9</v>
      </c>
      <c r="C1214" s="23">
        <v>278030</v>
      </c>
      <c r="D1214" t="s">
        <v>19</v>
      </c>
      <c r="E1214" t="s">
        <v>16</v>
      </c>
      <c r="F1214" t="s">
        <v>12</v>
      </c>
      <c r="G1214" t="s">
        <v>13</v>
      </c>
      <c r="H1214" t="s">
        <v>13</v>
      </c>
      <c r="I1214">
        <v>64</v>
      </c>
      <c r="J1214">
        <f t="shared" si="128"/>
        <v>-0.46794471123422759</v>
      </c>
      <c r="K1214" t="b">
        <f t="shared" si="129"/>
        <v>0</v>
      </c>
      <c r="L1214">
        <f t="shared" si="130"/>
        <v>1.5592670784823162</v>
      </c>
      <c r="M1214" t="b">
        <f t="shared" si="131"/>
        <v>0</v>
      </c>
      <c r="N1214" s="24">
        <f t="shared" si="132"/>
        <v>278030</v>
      </c>
      <c r="O1214" t="str">
        <f t="shared" si="133"/>
        <v>CONVENIOS ESPECIALES DE TRABAJADORES INDEPENDIENTES</v>
      </c>
      <c r="P1214">
        <f t="shared" si="134"/>
        <v>64</v>
      </c>
      <c r="Q1214"/>
    </row>
    <row r="1215" spans="1:17" x14ac:dyDescent="0.25">
      <c r="A1215">
        <v>1214</v>
      </c>
      <c r="B1215" t="s">
        <v>9</v>
      </c>
      <c r="C1215" s="23">
        <v>3580557</v>
      </c>
      <c r="D1215" t="s">
        <v>14</v>
      </c>
      <c r="E1215" t="s">
        <v>11</v>
      </c>
      <c r="F1215" t="s">
        <v>12</v>
      </c>
      <c r="G1215" t="s">
        <v>13</v>
      </c>
      <c r="H1215" t="s">
        <v>13</v>
      </c>
      <c r="I1215">
        <v>82</v>
      </c>
      <c r="J1215">
        <f t="shared" si="128"/>
        <v>3.604209608026415</v>
      </c>
      <c r="K1215" t="b">
        <f t="shared" si="129"/>
        <v>1</v>
      </c>
      <c r="L1215">
        <f t="shared" si="130"/>
        <v>2.8296230198707915</v>
      </c>
      <c r="M1215" t="b">
        <f t="shared" si="131"/>
        <v>1</v>
      </c>
      <c r="N1215" s="24">
        <f t="shared" si="132"/>
        <v>3580557</v>
      </c>
      <c r="O1215" t="str">
        <f t="shared" si="133"/>
        <v>PENSIONADOS EN SU PROPIO SISTEMA</v>
      </c>
      <c r="P1215">
        <f t="shared" si="134"/>
        <v>82</v>
      </c>
      <c r="Q1215"/>
    </row>
    <row r="1216" spans="1:17" x14ac:dyDescent="0.25">
      <c r="A1216">
        <v>1215</v>
      </c>
      <c r="B1216" t="s">
        <v>9</v>
      </c>
      <c r="C1216" s="23">
        <v>159780</v>
      </c>
      <c r="D1216" t="s">
        <v>10</v>
      </c>
      <c r="E1216" t="s">
        <v>16</v>
      </c>
      <c r="F1216" t="s">
        <v>12</v>
      </c>
      <c r="G1216" t="s">
        <v>12</v>
      </c>
      <c r="H1216" t="s">
        <v>12</v>
      </c>
      <c r="I1216">
        <v>37</v>
      </c>
      <c r="J1216">
        <f t="shared" si="128"/>
        <v>-0.61375192136530932</v>
      </c>
      <c r="K1216" t="b">
        <f t="shared" si="129"/>
        <v>0</v>
      </c>
      <c r="L1216">
        <f t="shared" si="130"/>
        <v>-0.3462668336003964</v>
      </c>
      <c r="M1216" t="b">
        <f t="shared" si="131"/>
        <v>0</v>
      </c>
      <c r="N1216" s="24">
        <f t="shared" si="132"/>
        <v>159780</v>
      </c>
      <c r="O1216" t="str">
        <f t="shared" si="133"/>
        <v>ASALARIADO</v>
      </c>
      <c r="P1216">
        <f t="shared" si="134"/>
        <v>37</v>
      </c>
      <c r="Q1216"/>
    </row>
    <row r="1217" spans="1:17" x14ac:dyDescent="0.25">
      <c r="A1217">
        <v>1216</v>
      </c>
      <c r="B1217" t="s">
        <v>9</v>
      </c>
      <c r="C1217" s="23">
        <v>592110</v>
      </c>
      <c r="D1217" t="s">
        <v>10</v>
      </c>
      <c r="E1217" t="s">
        <v>16</v>
      </c>
      <c r="F1217" t="s">
        <v>12</v>
      </c>
      <c r="G1217" t="s">
        <v>13</v>
      </c>
      <c r="H1217" t="s">
        <v>13</v>
      </c>
      <c r="I1217">
        <v>21</v>
      </c>
      <c r="J1217">
        <f t="shared" si="128"/>
        <v>-8.0670896790505403E-2</v>
      </c>
      <c r="K1217" t="b">
        <f t="shared" si="129"/>
        <v>0</v>
      </c>
      <c r="L1217">
        <f t="shared" si="130"/>
        <v>-1.4754721148345964</v>
      </c>
      <c r="M1217" t="b">
        <f t="shared" si="131"/>
        <v>0</v>
      </c>
      <c r="N1217" s="24">
        <f t="shared" si="132"/>
        <v>592110</v>
      </c>
      <c r="O1217" t="str">
        <f t="shared" si="133"/>
        <v>ASALARIADO</v>
      </c>
      <c r="P1217">
        <f t="shared" si="134"/>
        <v>21</v>
      </c>
      <c r="Q1217"/>
    </row>
    <row r="1218" spans="1:17" x14ac:dyDescent="0.25">
      <c r="A1218">
        <v>1217</v>
      </c>
      <c r="B1218" t="s">
        <v>9</v>
      </c>
      <c r="C1218" s="23">
        <v>640705.61</v>
      </c>
      <c r="D1218" t="s">
        <v>10</v>
      </c>
      <c r="E1218" t="s">
        <v>16</v>
      </c>
      <c r="F1218" t="s">
        <v>12</v>
      </c>
      <c r="G1218" t="s">
        <v>12</v>
      </c>
      <c r="H1218" t="s">
        <v>13</v>
      </c>
      <c r="I1218">
        <v>25</v>
      </c>
      <c r="J1218">
        <f t="shared" ref="J1218:J1281" si="135">(C1218-$S$4)/STDEV($C$2:$C$5001)</f>
        <v>-2.0750471262233981E-2</v>
      </c>
      <c r="K1218" t="b">
        <f t="shared" ref="K1218:K1281" si="136">ABS(J1218)&gt;1.96</f>
        <v>0</v>
      </c>
      <c r="L1218">
        <f t="shared" ref="L1218:L1281" si="137">(I1218-$S$5)/_xlfn.STDEV.S($I$2:$I$5001)</f>
        <v>-1.1931707945260464</v>
      </c>
      <c r="M1218" t="b">
        <f t="shared" ref="M1218:M1281" si="138">ABS(L1218)&gt;1.96</f>
        <v>0</v>
      </c>
      <c r="N1218" s="24">
        <f t="shared" ref="N1218:N1281" si="139">IF(ISBLANK(C1218), $S$4, C1218)</f>
        <v>640705.61</v>
      </c>
      <c r="O1218" t="str">
        <f t="shared" ref="O1218:O1281" si="140">IF(D1218="", "ASALARIADO", D1218)</f>
        <v>ASALARIADO</v>
      </c>
      <c r="P1218">
        <f t="shared" ref="P1218:P1281" si="141">IF(ISBLANK(I1218), $S$5, I1218)</f>
        <v>25</v>
      </c>
      <c r="Q1218"/>
    </row>
    <row r="1219" spans="1:17" x14ac:dyDescent="0.25">
      <c r="A1219">
        <v>1218</v>
      </c>
      <c r="B1219" t="s">
        <v>9</v>
      </c>
      <c r="C1219" s="23">
        <v>3000000</v>
      </c>
      <c r="D1219" t="s">
        <v>10</v>
      </c>
      <c r="E1219" t="s">
        <v>16</v>
      </c>
      <c r="F1219" t="s">
        <v>12</v>
      </c>
      <c r="G1219" t="s">
        <v>13</v>
      </c>
      <c r="H1219" t="s">
        <v>13</v>
      </c>
      <c r="I1219">
        <v>53</v>
      </c>
      <c r="J1219">
        <f t="shared" si="135"/>
        <v>2.8883584749010836</v>
      </c>
      <c r="K1219" t="b">
        <f t="shared" si="136"/>
        <v>1</v>
      </c>
      <c r="L1219">
        <f t="shared" si="137"/>
        <v>0.78293844763380371</v>
      </c>
      <c r="M1219" t="b">
        <f t="shared" si="138"/>
        <v>0</v>
      </c>
      <c r="N1219" s="24">
        <f t="shared" si="139"/>
        <v>3000000</v>
      </c>
      <c r="O1219" t="str">
        <f t="shared" si="140"/>
        <v>ASALARIADO</v>
      </c>
      <c r="P1219">
        <f t="shared" si="141"/>
        <v>53</v>
      </c>
      <c r="Q1219"/>
    </row>
    <row r="1220" spans="1:17" x14ac:dyDescent="0.25">
      <c r="A1220">
        <v>1219</v>
      </c>
      <c r="B1220" t="s">
        <v>9</v>
      </c>
      <c r="C1220" s="23">
        <v>286990.48</v>
      </c>
      <c r="D1220" t="s">
        <v>10</v>
      </c>
      <c r="E1220" t="s">
        <v>16</v>
      </c>
      <c r="F1220" t="s">
        <v>12</v>
      </c>
      <c r="G1220" t="s">
        <v>13</v>
      </c>
      <c r="H1220" t="s">
        <v>13</v>
      </c>
      <c r="I1220">
        <v>20</v>
      </c>
      <c r="J1220">
        <f t="shared" si="135"/>
        <v>-0.45689606353667706</v>
      </c>
      <c r="K1220" t="b">
        <f t="shared" si="136"/>
        <v>0</v>
      </c>
      <c r="L1220">
        <f t="shared" si="137"/>
        <v>-1.5460474449117341</v>
      </c>
      <c r="M1220" t="b">
        <f t="shared" si="138"/>
        <v>0</v>
      </c>
      <c r="N1220" s="24">
        <f t="shared" si="139"/>
        <v>286990.48</v>
      </c>
      <c r="O1220" t="str">
        <f t="shared" si="140"/>
        <v>ASALARIADO</v>
      </c>
      <c r="P1220">
        <f t="shared" si="141"/>
        <v>20</v>
      </c>
      <c r="Q1220"/>
    </row>
    <row r="1221" spans="1:17" x14ac:dyDescent="0.25">
      <c r="A1221">
        <v>1220</v>
      </c>
      <c r="B1221" t="s">
        <v>15</v>
      </c>
      <c r="C1221" s="23">
        <v>297046</v>
      </c>
      <c r="D1221" t="s">
        <v>17</v>
      </c>
      <c r="E1221" t="s">
        <v>16</v>
      </c>
      <c r="F1221" t="s">
        <v>12</v>
      </c>
      <c r="G1221" t="s">
        <v>12</v>
      </c>
      <c r="H1221" t="s">
        <v>13</v>
      </c>
      <c r="I1221">
        <v>19</v>
      </c>
      <c r="J1221">
        <f t="shared" si="135"/>
        <v>-0.44449718558642509</v>
      </c>
      <c r="K1221" t="b">
        <f t="shared" si="136"/>
        <v>0</v>
      </c>
      <c r="L1221">
        <f t="shared" si="137"/>
        <v>-1.6166227749888715</v>
      </c>
      <c r="M1221" t="b">
        <f t="shared" si="138"/>
        <v>0</v>
      </c>
      <c r="N1221" s="24">
        <f t="shared" si="139"/>
        <v>297046</v>
      </c>
      <c r="O1221" t="str">
        <f t="shared" si="140"/>
        <v>ASEGURADO VOLUNTARIO</v>
      </c>
      <c r="P1221">
        <f t="shared" si="141"/>
        <v>19</v>
      </c>
      <c r="Q1221"/>
    </row>
    <row r="1222" spans="1:17" x14ac:dyDescent="0.25">
      <c r="A1222">
        <v>1221</v>
      </c>
      <c r="B1222" t="s">
        <v>15</v>
      </c>
      <c r="C1222" s="23">
        <v>486139.05</v>
      </c>
      <c r="D1222" t="s">
        <v>10</v>
      </c>
      <c r="E1222" t="s">
        <v>16</v>
      </c>
      <c r="F1222" t="s">
        <v>12</v>
      </c>
      <c r="G1222" t="s">
        <v>13</v>
      </c>
      <c r="H1222" t="s">
        <v>13</v>
      </c>
      <c r="I1222">
        <v>48</v>
      </c>
      <c r="J1222">
        <f t="shared" si="135"/>
        <v>-0.211337523212834</v>
      </c>
      <c r="K1222" t="b">
        <f t="shared" si="136"/>
        <v>0</v>
      </c>
      <c r="L1222">
        <f t="shared" si="137"/>
        <v>0.43006179724811616</v>
      </c>
      <c r="M1222" t="b">
        <f t="shared" si="138"/>
        <v>0</v>
      </c>
      <c r="N1222" s="24">
        <f t="shared" si="139"/>
        <v>486139.05</v>
      </c>
      <c r="O1222" t="str">
        <f t="shared" si="140"/>
        <v>ASALARIADO</v>
      </c>
      <c r="P1222">
        <f t="shared" si="141"/>
        <v>48</v>
      </c>
      <c r="Q1222"/>
    </row>
    <row r="1223" spans="1:17" x14ac:dyDescent="0.25">
      <c r="A1223">
        <v>1222</v>
      </c>
      <c r="B1223" t="s">
        <v>9</v>
      </c>
      <c r="C1223" s="23">
        <v>404181.98</v>
      </c>
      <c r="D1223" t="s">
        <v>10</v>
      </c>
      <c r="E1223" t="s">
        <v>16</v>
      </c>
      <c r="F1223" t="s">
        <v>12</v>
      </c>
      <c r="G1223" t="s">
        <v>12</v>
      </c>
      <c r="H1223" t="s">
        <v>13</v>
      </c>
      <c r="I1223">
        <v>57</v>
      </c>
      <c r="J1223">
        <f t="shared" si="135"/>
        <v>-0.31239402830558477</v>
      </c>
      <c r="K1223" t="b">
        <f t="shared" si="136"/>
        <v>0</v>
      </c>
      <c r="L1223">
        <f t="shared" si="137"/>
        <v>1.0652397679423538</v>
      </c>
      <c r="M1223" t="b">
        <f t="shared" si="138"/>
        <v>0</v>
      </c>
      <c r="N1223" s="24">
        <f t="shared" si="139"/>
        <v>404181.98</v>
      </c>
      <c r="O1223" t="str">
        <f t="shared" si="140"/>
        <v>ASALARIADO</v>
      </c>
      <c r="P1223">
        <f t="shared" si="141"/>
        <v>57</v>
      </c>
      <c r="Q1223"/>
    </row>
    <row r="1224" spans="1:17" x14ac:dyDescent="0.25">
      <c r="A1224">
        <v>1223</v>
      </c>
      <c r="B1224" t="s">
        <v>9</v>
      </c>
      <c r="C1224" s="23">
        <v>297046</v>
      </c>
      <c r="D1224" t="s">
        <v>17</v>
      </c>
      <c r="E1224" t="s">
        <v>16</v>
      </c>
      <c r="F1224" t="s">
        <v>12</v>
      </c>
      <c r="G1224" t="s">
        <v>13</v>
      </c>
      <c r="H1224" t="s">
        <v>13</v>
      </c>
      <c r="I1224">
        <v>31</v>
      </c>
      <c r="J1224">
        <f t="shared" si="135"/>
        <v>-0.44449718558642509</v>
      </c>
      <c r="K1224" t="b">
        <f t="shared" si="136"/>
        <v>0</v>
      </c>
      <c r="L1224">
        <f t="shared" si="137"/>
        <v>-0.7697188140632214</v>
      </c>
      <c r="M1224" t="b">
        <f t="shared" si="138"/>
        <v>0</v>
      </c>
      <c r="N1224" s="24">
        <f t="shared" si="139"/>
        <v>297046</v>
      </c>
      <c r="O1224" t="str">
        <f t="shared" si="140"/>
        <v>ASEGURADO VOLUNTARIO</v>
      </c>
      <c r="P1224">
        <f t="shared" si="141"/>
        <v>31</v>
      </c>
      <c r="Q1224"/>
    </row>
    <row r="1225" spans="1:17" x14ac:dyDescent="0.25">
      <c r="A1225">
        <v>1224</v>
      </c>
      <c r="B1225" t="s">
        <v>15</v>
      </c>
      <c r="C1225" s="23">
        <v>227097.48</v>
      </c>
      <c r="D1225" t="s">
        <v>10</v>
      </c>
      <c r="E1225" t="s">
        <v>16</v>
      </c>
      <c r="F1225" t="s">
        <v>12</v>
      </c>
      <c r="G1225" t="s">
        <v>13</v>
      </c>
      <c r="H1225" t="s">
        <v>13</v>
      </c>
      <c r="I1225">
        <v>36</v>
      </c>
      <c r="J1225">
        <f t="shared" si="135"/>
        <v>-0.53074664481685363</v>
      </c>
      <c r="K1225" t="b">
        <f t="shared" si="136"/>
        <v>0</v>
      </c>
      <c r="L1225">
        <f t="shared" si="137"/>
        <v>-0.41684216367753391</v>
      </c>
      <c r="M1225" t="b">
        <f t="shared" si="138"/>
        <v>0</v>
      </c>
      <c r="N1225" s="24">
        <f t="shared" si="139"/>
        <v>227097.48</v>
      </c>
      <c r="O1225" t="str">
        <f t="shared" si="140"/>
        <v>ASALARIADO</v>
      </c>
      <c r="P1225">
        <f t="shared" si="141"/>
        <v>36</v>
      </c>
      <c r="Q1225"/>
    </row>
    <row r="1226" spans="1:17" x14ac:dyDescent="0.25">
      <c r="A1226">
        <v>1225</v>
      </c>
      <c r="B1226" t="s">
        <v>9</v>
      </c>
      <c r="C1226" s="23">
        <v>415869</v>
      </c>
      <c r="D1226" t="s">
        <v>18</v>
      </c>
      <c r="E1226" t="s">
        <v>16</v>
      </c>
      <c r="F1226" t="s">
        <v>12</v>
      </c>
      <c r="G1226" t="s">
        <v>12</v>
      </c>
      <c r="H1226" t="s">
        <v>12</v>
      </c>
      <c r="I1226">
        <v>61</v>
      </c>
      <c r="J1226">
        <f t="shared" si="135"/>
        <v>-0.29798344242020497</v>
      </c>
      <c r="K1226" t="b">
        <f t="shared" si="136"/>
        <v>0</v>
      </c>
      <c r="L1226">
        <f t="shared" si="137"/>
        <v>1.3475410882509038</v>
      </c>
      <c r="M1226" t="b">
        <f t="shared" si="138"/>
        <v>0</v>
      </c>
      <c r="N1226" s="24">
        <f t="shared" si="139"/>
        <v>415869</v>
      </c>
      <c r="O1226" t="str">
        <f t="shared" si="140"/>
        <v>TRABAJADOR INDEPENDIENTE</v>
      </c>
      <c r="P1226">
        <f t="shared" si="141"/>
        <v>61</v>
      </c>
      <c r="Q1226"/>
    </row>
    <row r="1227" spans="1:17" x14ac:dyDescent="0.25">
      <c r="A1227">
        <v>1226</v>
      </c>
      <c r="B1227" t="s">
        <v>15</v>
      </c>
      <c r="C1227" s="23">
        <v>418017</v>
      </c>
      <c r="D1227" t="s">
        <v>10</v>
      </c>
      <c r="E1227" t="s">
        <v>16</v>
      </c>
      <c r="F1227" t="s">
        <v>12</v>
      </c>
      <c r="G1227" t="s">
        <v>13</v>
      </c>
      <c r="H1227" t="s">
        <v>13</v>
      </c>
      <c r="I1227">
        <v>33</v>
      </c>
      <c r="J1227">
        <f t="shared" si="135"/>
        <v>-0.2953348683198958</v>
      </c>
      <c r="K1227" t="b">
        <f t="shared" si="136"/>
        <v>0</v>
      </c>
      <c r="L1227">
        <f t="shared" si="137"/>
        <v>-0.62856815390894638</v>
      </c>
      <c r="M1227" t="b">
        <f t="shared" si="138"/>
        <v>0</v>
      </c>
      <c r="N1227" s="24">
        <f t="shared" si="139"/>
        <v>418017</v>
      </c>
      <c r="O1227" t="str">
        <f t="shared" si="140"/>
        <v>ASALARIADO</v>
      </c>
      <c r="P1227">
        <f t="shared" si="141"/>
        <v>33</v>
      </c>
      <c r="Q1227"/>
    </row>
    <row r="1228" spans="1:17" x14ac:dyDescent="0.25">
      <c r="A1228">
        <v>1227</v>
      </c>
      <c r="B1228" t="s">
        <v>9</v>
      </c>
      <c r="C1228" s="23">
        <v>403320.12</v>
      </c>
      <c r="D1228" t="s">
        <v>10</v>
      </c>
      <c r="E1228" t="s">
        <v>16</v>
      </c>
      <c r="F1228" t="s">
        <v>12</v>
      </c>
      <c r="G1228" t="s">
        <v>13</v>
      </c>
      <c r="H1228" t="s">
        <v>13</v>
      </c>
      <c r="I1228">
        <v>40</v>
      </c>
      <c r="J1228">
        <f t="shared" si="135"/>
        <v>-0.31345673783728517</v>
      </c>
      <c r="K1228" t="b">
        <f t="shared" si="136"/>
        <v>0</v>
      </c>
      <c r="L1228">
        <f t="shared" si="137"/>
        <v>-0.13454084336898386</v>
      </c>
      <c r="M1228" t="b">
        <f t="shared" si="138"/>
        <v>0</v>
      </c>
      <c r="N1228" s="24">
        <f t="shared" si="139"/>
        <v>403320.12</v>
      </c>
      <c r="O1228" t="str">
        <f t="shared" si="140"/>
        <v>ASALARIADO</v>
      </c>
      <c r="P1228">
        <f t="shared" si="141"/>
        <v>40</v>
      </c>
      <c r="Q1228"/>
    </row>
    <row r="1229" spans="1:17" x14ac:dyDescent="0.25">
      <c r="A1229">
        <v>1228</v>
      </c>
      <c r="B1229" t="s">
        <v>15</v>
      </c>
      <c r="C1229" s="23">
        <v>293611</v>
      </c>
      <c r="D1229" t="s">
        <v>18</v>
      </c>
      <c r="E1229" t="s">
        <v>16</v>
      </c>
      <c r="F1229" t="s">
        <v>12</v>
      </c>
      <c r="G1229" t="s">
        <v>13</v>
      </c>
      <c r="H1229" t="s">
        <v>13</v>
      </c>
      <c r="I1229">
        <v>29</v>
      </c>
      <c r="J1229">
        <f t="shared" si="135"/>
        <v>-0.44873268467141675</v>
      </c>
      <c r="K1229" t="b">
        <f t="shared" si="136"/>
        <v>0</v>
      </c>
      <c r="L1229">
        <f t="shared" si="137"/>
        <v>-0.91086947421749642</v>
      </c>
      <c r="M1229" t="b">
        <f t="shared" si="138"/>
        <v>0</v>
      </c>
      <c r="N1229" s="24">
        <f t="shared" si="139"/>
        <v>293611</v>
      </c>
      <c r="O1229" t="str">
        <f t="shared" si="140"/>
        <v>TRABAJADOR INDEPENDIENTE</v>
      </c>
      <c r="P1229">
        <f t="shared" si="141"/>
        <v>29</v>
      </c>
      <c r="Q1229"/>
    </row>
    <row r="1230" spans="1:17" x14ac:dyDescent="0.25">
      <c r="A1230">
        <v>1229</v>
      </c>
      <c r="B1230" t="s">
        <v>9</v>
      </c>
      <c r="C1230" s="23">
        <v>404463</v>
      </c>
      <c r="D1230" t="s">
        <v>18</v>
      </c>
      <c r="E1230" t="s">
        <v>16</v>
      </c>
      <c r="F1230" t="s">
        <v>12</v>
      </c>
      <c r="G1230" t="s">
        <v>13</v>
      </c>
      <c r="H1230" t="s">
        <v>12</v>
      </c>
      <c r="I1230">
        <v>57</v>
      </c>
      <c r="J1230">
        <f t="shared" si="135"/>
        <v>-0.3120475188578804</v>
      </c>
      <c r="K1230" t="b">
        <f t="shared" si="136"/>
        <v>0</v>
      </c>
      <c r="L1230">
        <f t="shared" si="137"/>
        <v>1.0652397679423538</v>
      </c>
      <c r="M1230" t="b">
        <f t="shared" si="138"/>
        <v>0</v>
      </c>
      <c r="N1230" s="24">
        <f t="shared" si="139"/>
        <v>404463</v>
      </c>
      <c r="O1230" t="str">
        <f t="shared" si="140"/>
        <v>TRABAJADOR INDEPENDIENTE</v>
      </c>
      <c r="P1230">
        <f t="shared" si="141"/>
        <v>57</v>
      </c>
      <c r="Q1230"/>
    </row>
    <row r="1231" spans="1:17" x14ac:dyDescent="0.25">
      <c r="A1231">
        <v>1230</v>
      </c>
      <c r="B1231" t="s">
        <v>9</v>
      </c>
      <c r="C1231" s="23">
        <v>790612.8</v>
      </c>
      <c r="D1231" t="s">
        <v>10</v>
      </c>
      <c r="E1231" t="s">
        <v>16</v>
      </c>
      <c r="F1231" t="s">
        <v>12</v>
      </c>
      <c r="G1231" t="s">
        <v>13</v>
      </c>
      <c r="H1231" t="s">
        <v>13</v>
      </c>
      <c r="I1231">
        <v>45</v>
      </c>
      <c r="J1231">
        <f t="shared" si="135"/>
        <v>0.16409138203577875</v>
      </c>
      <c r="K1231" t="b">
        <f t="shared" si="136"/>
        <v>0</v>
      </c>
      <c r="L1231">
        <f t="shared" si="137"/>
        <v>0.21833580701670366</v>
      </c>
      <c r="M1231" t="b">
        <f t="shared" si="138"/>
        <v>0</v>
      </c>
      <c r="N1231" s="24">
        <f t="shared" si="139"/>
        <v>790612.8</v>
      </c>
      <c r="O1231" t="str">
        <f t="shared" si="140"/>
        <v>ASALARIADO</v>
      </c>
      <c r="P1231">
        <f t="shared" si="141"/>
        <v>45</v>
      </c>
      <c r="Q1231"/>
    </row>
    <row r="1232" spans="1:17" x14ac:dyDescent="0.25">
      <c r="A1232">
        <v>1231</v>
      </c>
      <c r="B1232" t="s">
        <v>15</v>
      </c>
      <c r="C1232" s="23">
        <v>351475.79</v>
      </c>
      <c r="D1232" t="s">
        <v>10</v>
      </c>
      <c r="E1232" t="s">
        <v>16</v>
      </c>
      <c r="F1232" t="s">
        <v>12</v>
      </c>
      <c r="G1232" t="s">
        <v>13</v>
      </c>
      <c r="H1232" t="s">
        <v>13</v>
      </c>
      <c r="I1232">
        <v>33</v>
      </c>
      <c r="J1232">
        <f t="shared" si="135"/>
        <v>-0.37738297139682131</v>
      </c>
      <c r="K1232" t="b">
        <f t="shared" si="136"/>
        <v>0</v>
      </c>
      <c r="L1232">
        <f t="shared" si="137"/>
        <v>-0.62856815390894638</v>
      </c>
      <c r="M1232" t="b">
        <f t="shared" si="138"/>
        <v>0</v>
      </c>
      <c r="N1232" s="24">
        <f t="shared" si="139"/>
        <v>351475.79</v>
      </c>
      <c r="O1232" t="str">
        <f t="shared" si="140"/>
        <v>ASALARIADO</v>
      </c>
      <c r="P1232">
        <f t="shared" si="141"/>
        <v>33</v>
      </c>
      <c r="Q1232"/>
    </row>
    <row r="1233" spans="1:17" x14ac:dyDescent="0.25">
      <c r="A1233">
        <v>1232</v>
      </c>
      <c r="B1233" t="s">
        <v>9</v>
      </c>
      <c r="C1233" s="23">
        <v>140000</v>
      </c>
      <c r="D1233" t="s">
        <v>10</v>
      </c>
      <c r="E1233" t="s">
        <v>16</v>
      </c>
      <c r="F1233" t="s">
        <v>12</v>
      </c>
      <c r="G1233" t="s">
        <v>13</v>
      </c>
      <c r="H1233" t="s">
        <v>13</v>
      </c>
      <c r="I1233">
        <v>24</v>
      </c>
      <c r="J1233">
        <f t="shared" si="135"/>
        <v>-0.63814149105996298</v>
      </c>
      <c r="K1233" t="b">
        <f t="shared" si="136"/>
        <v>0</v>
      </c>
      <c r="L1233">
        <f t="shared" si="137"/>
        <v>-1.263746124603184</v>
      </c>
      <c r="M1233" t="b">
        <f t="shared" si="138"/>
        <v>0</v>
      </c>
      <c r="N1233" s="24">
        <f t="shared" si="139"/>
        <v>140000</v>
      </c>
      <c r="O1233" t="str">
        <f t="shared" si="140"/>
        <v>ASALARIADO</v>
      </c>
      <c r="P1233">
        <f t="shared" si="141"/>
        <v>24</v>
      </c>
      <c r="Q1233"/>
    </row>
    <row r="1234" spans="1:17" x14ac:dyDescent="0.25">
      <c r="A1234">
        <v>1233</v>
      </c>
      <c r="B1234" t="s">
        <v>9</v>
      </c>
      <c r="C1234" s="23">
        <v>367656</v>
      </c>
      <c r="D1234" t="s">
        <v>10</v>
      </c>
      <c r="E1234" t="s">
        <v>16</v>
      </c>
      <c r="F1234" t="s">
        <v>12</v>
      </c>
      <c r="G1234" t="s">
        <v>13</v>
      </c>
      <c r="H1234" t="s">
        <v>13</v>
      </c>
      <c r="I1234">
        <v>46</v>
      </c>
      <c r="J1234">
        <f t="shared" si="135"/>
        <v>-0.35743209376946372</v>
      </c>
      <c r="K1234" t="b">
        <f t="shared" si="136"/>
        <v>0</v>
      </c>
      <c r="L1234">
        <f t="shared" si="137"/>
        <v>0.28891113709384114</v>
      </c>
      <c r="M1234" t="b">
        <f t="shared" si="138"/>
        <v>0</v>
      </c>
      <c r="N1234" s="24">
        <f t="shared" si="139"/>
        <v>367656</v>
      </c>
      <c r="O1234" t="str">
        <f t="shared" si="140"/>
        <v>ASALARIADO</v>
      </c>
      <c r="P1234">
        <f t="shared" si="141"/>
        <v>46</v>
      </c>
      <c r="Q1234"/>
    </row>
    <row r="1235" spans="1:17" x14ac:dyDescent="0.25">
      <c r="A1235">
        <v>1234</v>
      </c>
      <c r="B1235" t="s">
        <v>9</v>
      </c>
      <c r="C1235" s="23">
        <v>437356.05</v>
      </c>
      <c r="D1235" t="s">
        <v>10</v>
      </c>
      <c r="E1235" t="s">
        <v>16</v>
      </c>
      <c r="F1235" t="s">
        <v>12</v>
      </c>
      <c r="G1235" t="s">
        <v>12</v>
      </c>
      <c r="H1235" t="s">
        <v>13</v>
      </c>
      <c r="I1235">
        <v>29</v>
      </c>
      <c r="J1235">
        <f t="shared" si="135"/>
        <v>-0.27148900847139268</v>
      </c>
      <c r="K1235" t="b">
        <f t="shared" si="136"/>
        <v>0</v>
      </c>
      <c r="L1235">
        <f t="shared" si="137"/>
        <v>-0.91086947421749642</v>
      </c>
      <c r="M1235" t="b">
        <f t="shared" si="138"/>
        <v>0</v>
      </c>
      <c r="N1235" s="24">
        <f t="shared" si="139"/>
        <v>437356.05</v>
      </c>
      <c r="O1235" t="str">
        <f t="shared" si="140"/>
        <v>ASALARIADO</v>
      </c>
      <c r="P1235">
        <f t="shared" si="141"/>
        <v>29</v>
      </c>
      <c r="Q1235"/>
    </row>
    <row r="1236" spans="1:17" x14ac:dyDescent="0.25">
      <c r="A1236">
        <v>1235</v>
      </c>
      <c r="B1236" t="s">
        <v>15</v>
      </c>
      <c r="C1236" s="23">
        <v>650000</v>
      </c>
      <c r="D1236" t="s">
        <v>10</v>
      </c>
      <c r="E1236" t="s">
        <v>16</v>
      </c>
      <c r="F1236" t="s">
        <v>12</v>
      </c>
      <c r="G1236" t="s">
        <v>13</v>
      </c>
      <c r="H1236" t="s">
        <v>13</v>
      </c>
      <c r="I1236">
        <v>39</v>
      </c>
      <c r="J1236">
        <f t="shared" si="135"/>
        <v>-9.2900985284477076E-3</v>
      </c>
      <c r="K1236" t="b">
        <f t="shared" si="136"/>
        <v>0</v>
      </c>
      <c r="L1236">
        <f t="shared" si="137"/>
        <v>-0.20511617344612137</v>
      </c>
      <c r="M1236" t="b">
        <f t="shared" si="138"/>
        <v>0</v>
      </c>
      <c r="N1236" s="24">
        <f t="shared" si="139"/>
        <v>650000</v>
      </c>
      <c r="O1236" t="str">
        <f t="shared" si="140"/>
        <v>ASALARIADO</v>
      </c>
      <c r="P1236">
        <f t="shared" si="141"/>
        <v>39</v>
      </c>
      <c r="Q1236"/>
    </row>
    <row r="1237" spans="1:17" x14ac:dyDescent="0.25">
      <c r="A1237">
        <v>1236</v>
      </c>
      <c r="B1237" t="s">
        <v>9</v>
      </c>
      <c r="C1237" s="23">
        <v>297046</v>
      </c>
      <c r="D1237" t="s">
        <v>18</v>
      </c>
      <c r="E1237" t="s">
        <v>16</v>
      </c>
      <c r="F1237" t="s">
        <v>12</v>
      </c>
      <c r="G1237" t="s">
        <v>13</v>
      </c>
      <c r="H1237" t="s">
        <v>12</v>
      </c>
      <c r="I1237">
        <v>30</v>
      </c>
      <c r="J1237">
        <f t="shared" si="135"/>
        <v>-0.44449718558642509</v>
      </c>
      <c r="K1237" t="b">
        <f t="shared" si="136"/>
        <v>0</v>
      </c>
      <c r="L1237">
        <f t="shared" si="137"/>
        <v>-0.84029414414035897</v>
      </c>
      <c r="M1237" t="b">
        <f t="shared" si="138"/>
        <v>0</v>
      </c>
      <c r="N1237" s="24">
        <f t="shared" si="139"/>
        <v>297046</v>
      </c>
      <c r="O1237" t="str">
        <f t="shared" si="140"/>
        <v>TRABAJADOR INDEPENDIENTE</v>
      </c>
      <c r="P1237">
        <f t="shared" si="141"/>
        <v>30</v>
      </c>
      <c r="Q1237"/>
    </row>
    <row r="1238" spans="1:17" x14ac:dyDescent="0.25">
      <c r="A1238">
        <v>1237</v>
      </c>
      <c r="B1238" t="s">
        <v>15</v>
      </c>
      <c r="C1238" s="23">
        <v>694194</v>
      </c>
      <c r="D1238" t="s">
        <v>10</v>
      </c>
      <c r="E1238" t="s">
        <v>11</v>
      </c>
      <c r="F1238" t="s">
        <v>12</v>
      </c>
      <c r="G1238" t="s">
        <v>13</v>
      </c>
      <c r="H1238" t="s">
        <v>13</v>
      </c>
      <c r="I1238">
        <v>33</v>
      </c>
      <c r="J1238">
        <f t="shared" si="135"/>
        <v>4.520295723927345E-2</v>
      </c>
      <c r="K1238" t="b">
        <f t="shared" si="136"/>
        <v>0</v>
      </c>
      <c r="L1238">
        <f t="shared" si="137"/>
        <v>-0.62856815390894638</v>
      </c>
      <c r="M1238" t="b">
        <f t="shared" si="138"/>
        <v>0</v>
      </c>
      <c r="N1238" s="24">
        <f t="shared" si="139"/>
        <v>694194</v>
      </c>
      <c r="O1238" t="str">
        <f t="shared" si="140"/>
        <v>ASALARIADO</v>
      </c>
      <c r="P1238">
        <f t="shared" si="141"/>
        <v>33</v>
      </c>
      <c r="Q1238"/>
    </row>
    <row r="1239" spans="1:17" x14ac:dyDescent="0.25">
      <c r="A1239">
        <v>1238</v>
      </c>
      <c r="B1239" t="s">
        <v>9</v>
      </c>
      <c r="C1239" s="23">
        <v>297046</v>
      </c>
      <c r="D1239" t="s">
        <v>17</v>
      </c>
      <c r="E1239" t="s">
        <v>16</v>
      </c>
      <c r="F1239" t="s">
        <v>12</v>
      </c>
      <c r="G1239" t="s">
        <v>12</v>
      </c>
      <c r="H1239" t="s">
        <v>13</v>
      </c>
      <c r="I1239">
        <v>26</v>
      </c>
      <c r="J1239">
        <f t="shared" si="135"/>
        <v>-0.44449718558642509</v>
      </c>
      <c r="K1239" t="b">
        <f t="shared" si="136"/>
        <v>0</v>
      </c>
      <c r="L1239">
        <f t="shared" si="137"/>
        <v>-1.1225954644489089</v>
      </c>
      <c r="M1239" t="b">
        <f t="shared" si="138"/>
        <v>0</v>
      </c>
      <c r="N1239" s="24">
        <f t="shared" si="139"/>
        <v>297046</v>
      </c>
      <c r="O1239" t="str">
        <f t="shared" si="140"/>
        <v>ASEGURADO VOLUNTARIO</v>
      </c>
      <c r="P1239">
        <f t="shared" si="141"/>
        <v>26</v>
      </c>
      <c r="Q1239"/>
    </row>
    <row r="1240" spans="1:17" x14ac:dyDescent="0.25">
      <c r="A1240">
        <v>1239</v>
      </c>
      <c r="B1240" t="s">
        <v>15</v>
      </c>
      <c r="C1240" s="23">
        <v>1990669.08</v>
      </c>
      <c r="D1240" t="s">
        <v>10</v>
      </c>
      <c r="E1240" t="s">
        <v>11</v>
      </c>
      <c r="F1240" t="s">
        <v>12</v>
      </c>
      <c r="G1240" t="s">
        <v>13</v>
      </c>
      <c r="H1240" t="s">
        <v>13</v>
      </c>
      <c r="I1240">
        <v>38</v>
      </c>
      <c r="J1240">
        <f t="shared" si="135"/>
        <v>1.643811113004779</v>
      </c>
      <c r="K1240" t="b">
        <f t="shared" si="136"/>
        <v>0</v>
      </c>
      <c r="L1240">
        <f t="shared" si="137"/>
        <v>-0.27569150352325889</v>
      </c>
      <c r="M1240" t="b">
        <f t="shared" si="138"/>
        <v>0</v>
      </c>
      <c r="N1240" s="24">
        <f t="shared" si="139"/>
        <v>1990669.08</v>
      </c>
      <c r="O1240" t="str">
        <f t="shared" si="140"/>
        <v>ASALARIADO</v>
      </c>
      <c r="P1240">
        <f t="shared" si="141"/>
        <v>38</v>
      </c>
      <c r="Q1240"/>
    </row>
    <row r="1241" spans="1:17" x14ac:dyDescent="0.25">
      <c r="A1241">
        <v>1240</v>
      </c>
      <c r="B1241" t="s">
        <v>9</v>
      </c>
      <c r="C1241" s="23">
        <v>716480.5</v>
      </c>
      <c r="D1241" t="s">
        <v>10</v>
      </c>
      <c r="E1241" t="s">
        <v>11</v>
      </c>
      <c r="F1241" t="s">
        <v>12</v>
      </c>
      <c r="G1241" t="s">
        <v>13</v>
      </c>
      <c r="H1241" t="s">
        <v>13</v>
      </c>
      <c r="I1241">
        <v>59</v>
      </c>
      <c r="J1241">
        <f t="shared" si="135"/>
        <v>7.2683146571927593E-2</v>
      </c>
      <c r="K1241" t="b">
        <f t="shared" si="136"/>
        <v>0</v>
      </c>
      <c r="L1241">
        <f t="shared" si="137"/>
        <v>1.2063904280966287</v>
      </c>
      <c r="M1241" t="b">
        <f t="shared" si="138"/>
        <v>0</v>
      </c>
      <c r="N1241" s="24">
        <f t="shared" si="139"/>
        <v>716480.5</v>
      </c>
      <c r="O1241" t="str">
        <f t="shared" si="140"/>
        <v>ASALARIADO</v>
      </c>
      <c r="P1241">
        <f t="shared" si="141"/>
        <v>59</v>
      </c>
      <c r="Q1241"/>
    </row>
    <row r="1242" spans="1:17" x14ac:dyDescent="0.25">
      <c r="A1242">
        <v>1241</v>
      </c>
      <c r="B1242" t="s">
        <v>9</v>
      </c>
      <c r="C1242" s="23">
        <v>629602.69999999995</v>
      </c>
      <c r="D1242" t="s">
        <v>10</v>
      </c>
      <c r="E1242" t="s">
        <v>16</v>
      </c>
      <c r="F1242" t="s">
        <v>12</v>
      </c>
      <c r="G1242" t="s">
        <v>13</v>
      </c>
      <c r="H1242" t="s">
        <v>13</v>
      </c>
      <c r="I1242">
        <v>36</v>
      </c>
      <c r="J1242">
        <f t="shared" si="135"/>
        <v>-3.4440825016453798E-2</v>
      </c>
      <c r="K1242" t="b">
        <f t="shared" si="136"/>
        <v>0</v>
      </c>
      <c r="L1242">
        <f t="shared" si="137"/>
        <v>-0.41684216367753391</v>
      </c>
      <c r="M1242" t="b">
        <f t="shared" si="138"/>
        <v>0</v>
      </c>
      <c r="N1242" s="24">
        <f t="shared" si="139"/>
        <v>629602.69999999995</v>
      </c>
      <c r="O1242" t="str">
        <f t="shared" si="140"/>
        <v>ASALARIADO</v>
      </c>
      <c r="P1242">
        <f t="shared" si="141"/>
        <v>36</v>
      </c>
      <c r="Q1242"/>
    </row>
    <row r="1243" spans="1:17" x14ac:dyDescent="0.25">
      <c r="A1243">
        <v>1242</v>
      </c>
      <c r="B1243" t="s">
        <v>15</v>
      </c>
      <c r="C1243" s="23">
        <v>139857.5</v>
      </c>
      <c r="D1243" t="s">
        <v>10</v>
      </c>
      <c r="E1243" t="s">
        <v>16</v>
      </c>
      <c r="F1243" t="s">
        <v>12</v>
      </c>
      <c r="G1243" t="s">
        <v>13</v>
      </c>
      <c r="H1243" t="s">
        <v>13</v>
      </c>
      <c r="I1243">
        <v>33</v>
      </c>
      <c r="J1243">
        <f t="shared" si="135"/>
        <v>-0.63831719953728805</v>
      </c>
      <c r="K1243" t="b">
        <f t="shared" si="136"/>
        <v>0</v>
      </c>
      <c r="L1243">
        <f t="shared" si="137"/>
        <v>-0.62856815390894638</v>
      </c>
      <c r="M1243" t="b">
        <f t="shared" si="138"/>
        <v>0</v>
      </c>
      <c r="N1243" s="24">
        <f t="shared" si="139"/>
        <v>139857.5</v>
      </c>
      <c r="O1243" t="str">
        <f t="shared" si="140"/>
        <v>ASALARIADO</v>
      </c>
      <c r="P1243">
        <f t="shared" si="141"/>
        <v>33</v>
      </c>
      <c r="Q1243"/>
    </row>
    <row r="1244" spans="1:17" x14ac:dyDescent="0.25">
      <c r="A1244">
        <v>1243</v>
      </c>
      <c r="B1244" t="s">
        <v>15</v>
      </c>
      <c r="C1244" s="23">
        <v>627456</v>
      </c>
      <c r="D1244" t="s">
        <v>10</v>
      </c>
      <c r="E1244" t="s">
        <v>16</v>
      </c>
      <c r="F1244" t="s">
        <v>12</v>
      </c>
      <c r="G1244" t="s">
        <v>13</v>
      </c>
      <c r="H1244" t="s">
        <v>13</v>
      </c>
      <c r="I1244">
        <v>50</v>
      </c>
      <c r="J1244">
        <f t="shared" si="135"/>
        <v>-3.7087796162232962E-2</v>
      </c>
      <c r="K1244" t="b">
        <f t="shared" si="136"/>
        <v>0</v>
      </c>
      <c r="L1244">
        <f t="shared" si="137"/>
        <v>0.57121245740239113</v>
      </c>
      <c r="M1244" t="b">
        <f t="shared" si="138"/>
        <v>0</v>
      </c>
      <c r="N1244" s="24">
        <f t="shared" si="139"/>
        <v>627456</v>
      </c>
      <c r="O1244" t="str">
        <f t="shared" si="140"/>
        <v>ASALARIADO</v>
      </c>
      <c r="P1244">
        <f t="shared" si="141"/>
        <v>50</v>
      </c>
      <c r="Q1244"/>
    </row>
    <row r="1245" spans="1:17" x14ac:dyDescent="0.25">
      <c r="A1245">
        <v>1244</v>
      </c>
      <c r="B1245" t="s">
        <v>9</v>
      </c>
      <c r="C1245" s="23">
        <v>387148.05</v>
      </c>
      <c r="D1245" t="s">
        <v>10</v>
      </c>
      <c r="E1245" t="s">
        <v>16</v>
      </c>
      <c r="F1245" t="s">
        <v>12</v>
      </c>
      <c r="G1245" t="s">
        <v>13</v>
      </c>
      <c r="H1245" t="s">
        <v>13</v>
      </c>
      <c r="I1245">
        <v>61</v>
      </c>
      <c r="J1245">
        <f t="shared" si="135"/>
        <v>-0.33339757850320112</v>
      </c>
      <c r="K1245" t="b">
        <f t="shared" si="136"/>
        <v>0</v>
      </c>
      <c r="L1245">
        <f t="shared" si="137"/>
        <v>1.3475410882509038</v>
      </c>
      <c r="M1245" t="b">
        <f t="shared" si="138"/>
        <v>0</v>
      </c>
      <c r="N1245" s="24">
        <f t="shared" si="139"/>
        <v>387148.05</v>
      </c>
      <c r="O1245" t="str">
        <f t="shared" si="140"/>
        <v>ASALARIADO</v>
      </c>
      <c r="P1245">
        <f t="shared" si="141"/>
        <v>61</v>
      </c>
      <c r="Q1245"/>
    </row>
    <row r="1246" spans="1:17" x14ac:dyDescent="0.25">
      <c r="A1246">
        <v>1245</v>
      </c>
      <c r="B1246" t="s">
        <v>9</v>
      </c>
      <c r="C1246" s="23">
        <v>1021093.09</v>
      </c>
      <c r="D1246" t="s">
        <v>10</v>
      </c>
      <c r="E1246" t="s">
        <v>16</v>
      </c>
      <c r="F1246" t="s">
        <v>12</v>
      </c>
      <c r="G1246" t="s">
        <v>13</v>
      </c>
      <c r="H1246" t="s">
        <v>13</v>
      </c>
      <c r="I1246">
        <v>61</v>
      </c>
      <c r="J1246">
        <f t="shared" si="135"/>
        <v>0.44828324736434233</v>
      </c>
      <c r="K1246" t="b">
        <f t="shared" si="136"/>
        <v>0</v>
      </c>
      <c r="L1246">
        <f t="shared" si="137"/>
        <v>1.3475410882509038</v>
      </c>
      <c r="M1246" t="b">
        <f t="shared" si="138"/>
        <v>0</v>
      </c>
      <c r="N1246" s="24">
        <f t="shared" si="139"/>
        <v>1021093.09</v>
      </c>
      <c r="O1246" t="str">
        <f t="shared" si="140"/>
        <v>ASALARIADO</v>
      </c>
      <c r="P1246">
        <f t="shared" si="141"/>
        <v>61</v>
      </c>
      <c r="Q1246"/>
    </row>
    <row r="1247" spans="1:17" x14ac:dyDescent="0.25">
      <c r="A1247">
        <v>1246</v>
      </c>
      <c r="B1247" t="s">
        <v>9</v>
      </c>
      <c r="C1247" s="23">
        <v>350000</v>
      </c>
      <c r="D1247" t="s">
        <v>10</v>
      </c>
      <c r="E1247" t="s">
        <v>16</v>
      </c>
      <c r="F1247" t="s">
        <v>12</v>
      </c>
      <c r="G1247" t="s">
        <v>13</v>
      </c>
      <c r="H1247" t="s">
        <v>13</v>
      </c>
      <c r="I1247">
        <v>38</v>
      </c>
      <c r="J1247">
        <f t="shared" si="135"/>
        <v>-0.37920268237051552</v>
      </c>
      <c r="K1247" t="b">
        <f t="shared" si="136"/>
        <v>0</v>
      </c>
      <c r="L1247">
        <f t="shared" si="137"/>
        <v>-0.27569150352325889</v>
      </c>
      <c r="M1247" t="b">
        <f t="shared" si="138"/>
        <v>0</v>
      </c>
      <c r="N1247" s="24">
        <f t="shared" si="139"/>
        <v>350000</v>
      </c>
      <c r="O1247" t="str">
        <f t="shared" si="140"/>
        <v>ASALARIADO</v>
      </c>
      <c r="P1247">
        <f t="shared" si="141"/>
        <v>38</v>
      </c>
      <c r="Q1247"/>
    </row>
    <row r="1248" spans="1:17" x14ac:dyDescent="0.25">
      <c r="A1248">
        <v>1247</v>
      </c>
      <c r="B1248" t="s">
        <v>9</v>
      </c>
      <c r="C1248" s="23">
        <v>260000</v>
      </c>
      <c r="D1248" t="s">
        <v>10</v>
      </c>
      <c r="E1248" t="s">
        <v>16</v>
      </c>
      <c r="F1248" t="s">
        <v>12</v>
      </c>
      <c r="G1248" t="s">
        <v>13</v>
      </c>
      <c r="H1248" t="s">
        <v>12</v>
      </c>
      <c r="I1248">
        <v>40</v>
      </c>
      <c r="J1248">
        <f t="shared" si="135"/>
        <v>-0.49017645752313588</v>
      </c>
      <c r="K1248" t="b">
        <f t="shared" si="136"/>
        <v>0</v>
      </c>
      <c r="L1248">
        <f t="shared" si="137"/>
        <v>-0.13454084336898386</v>
      </c>
      <c r="M1248" t="b">
        <f t="shared" si="138"/>
        <v>0</v>
      </c>
      <c r="N1248" s="24">
        <f t="shared" si="139"/>
        <v>260000</v>
      </c>
      <c r="O1248" t="str">
        <f t="shared" si="140"/>
        <v>ASALARIADO</v>
      </c>
      <c r="P1248">
        <f t="shared" si="141"/>
        <v>40</v>
      </c>
      <c r="Q1248"/>
    </row>
    <row r="1249" spans="1:17" x14ac:dyDescent="0.25">
      <c r="A1249">
        <v>1248</v>
      </c>
      <c r="B1249" t="s">
        <v>9</v>
      </c>
      <c r="C1249" s="23">
        <v>2276454.04</v>
      </c>
      <c r="D1249" t="s">
        <v>10</v>
      </c>
      <c r="E1249" t="s">
        <v>16</v>
      </c>
      <c r="F1249" t="s">
        <v>12</v>
      </c>
      <c r="G1249" t="s">
        <v>13</v>
      </c>
      <c r="H1249" t="s">
        <v>13</v>
      </c>
      <c r="I1249">
        <v>49</v>
      </c>
      <c r="J1249">
        <f t="shared" si="135"/>
        <v>1.9961959562607856</v>
      </c>
      <c r="K1249" t="b">
        <f t="shared" si="136"/>
        <v>1</v>
      </c>
      <c r="L1249">
        <f t="shared" si="137"/>
        <v>0.50063712732525367</v>
      </c>
      <c r="M1249" t="b">
        <f t="shared" si="138"/>
        <v>0</v>
      </c>
      <c r="N1249" s="24">
        <f t="shared" si="139"/>
        <v>2276454.04</v>
      </c>
      <c r="O1249" t="str">
        <f t="shared" si="140"/>
        <v>ASALARIADO</v>
      </c>
      <c r="P1249">
        <f t="shared" si="141"/>
        <v>49</v>
      </c>
      <c r="Q1249"/>
    </row>
    <row r="1250" spans="1:17" x14ac:dyDescent="0.25">
      <c r="A1250">
        <v>1249</v>
      </c>
      <c r="B1250" t="s">
        <v>15</v>
      </c>
      <c r="C1250" s="23">
        <v>278030</v>
      </c>
      <c r="D1250" t="s">
        <v>17</v>
      </c>
      <c r="E1250" t="s">
        <v>16</v>
      </c>
      <c r="F1250" t="s">
        <v>12</v>
      </c>
      <c r="G1250" t="s">
        <v>12</v>
      </c>
      <c r="H1250" t="s">
        <v>13</v>
      </c>
      <c r="I1250">
        <v>67</v>
      </c>
      <c r="J1250">
        <f t="shared" si="135"/>
        <v>-0.46794471123422759</v>
      </c>
      <c r="K1250" t="b">
        <f t="shared" si="136"/>
        <v>0</v>
      </c>
      <c r="L1250">
        <f t="shared" si="137"/>
        <v>1.7709930687137287</v>
      </c>
      <c r="M1250" t="b">
        <f t="shared" si="138"/>
        <v>0</v>
      </c>
      <c r="N1250" s="24">
        <f t="shared" si="139"/>
        <v>278030</v>
      </c>
      <c r="O1250" t="str">
        <f t="shared" si="140"/>
        <v>ASEGURADO VOLUNTARIO</v>
      </c>
      <c r="P1250">
        <f t="shared" si="141"/>
        <v>67</v>
      </c>
      <c r="Q1250"/>
    </row>
    <row r="1251" spans="1:17" x14ac:dyDescent="0.25">
      <c r="A1251">
        <v>1250</v>
      </c>
      <c r="B1251" t="s">
        <v>15</v>
      </c>
      <c r="C1251" s="23">
        <v>346913</v>
      </c>
      <c r="D1251" t="s">
        <v>10</v>
      </c>
      <c r="E1251" t="s">
        <v>16</v>
      </c>
      <c r="F1251" t="s">
        <v>12</v>
      </c>
      <c r="G1251" t="s">
        <v>13</v>
      </c>
      <c r="H1251" t="s">
        <v>13</v>
      </c>
      <c r="I1251">
        <v>52</v>
      </c>
      <c r="J1251">
        <f t="shared" si="135"/>
        <v>-0.38300908285825042</v>
      </c>
      <c r="K1251" t="b">
        <f t="shared" si="136"/>
        <v>0</v>
      </c>
      <c r="L1251">
        <f t="shared" si="137"/>
        <v>0.71236311755666615</v>
      </c>
      <c r="M1251" t="b">
        <f t="shared" si="138"/>
        <v>0</v>
      </c>
      <c r="N1251" s="24">
        <f t="shared" si="139"/>
        <v>346913</v>
      </c>
      <c r="O1251" t="str">
        <f t="shared" si="140"/>
        <v>ASALARIADO</v>
      </c>
      <c r="P1251">
        <f t="shared" si="141"/>
        <v>52</v>
      </c>
      <c r="Q1251"/>
    </row>
    <row r="1252" spans="1:17" x14ac:dyDescent="0.25">
      <c r="A1252">
        <v>1251</v>
      </c>
      <c r="B1252" t="s">
        <v>9</v>
      </c>
      <c r="C1252" s="23">
        <v>426096.65</v>
      </c>
      <c r="D1252" t="s">
        <v>10</v>
      </c>
      <c r="E1252" t="s">
        <v>16</v>
      </c>
      <c r="F1252" t="s">
        <v>12</v>
      </c>
      <c r="G1252" t="s">
        <v>13</v>
      </c>
      <c r="H1252" t="s">
        <v>13</v>
      </c>
      <c r="I1252">
        <v>63</v>
      </c>
      <c r="J1252">
        <f t="shared" si="135"/>
        <v>-0.28537232095976389</v>
      </c>
      <c r="K1252" t="b">
        <f t="shared" si="136"/>
        <v>0</v>
      </c>
      <c r="L1252">
        <f t="shared" si="137"/>
        <v>1.4886917484051787</v>
      </c>
      <c r="M1252" t="b">
        <f t="shared" si="138"/>
        <v>0</v>
      </c>
      <c r="N1252" s="24">
        <f t="shared" si="139"/>
        <v>426096.65</v>
      </c>
      <c r="O1252" t="str">
        <f t="shared" si="140"/>
        <v>ASALARIADO</v>
      </c>
      <c r="P1252">
        <f t="shared" si="141"/>
        <v>63</v>
      </c>
      <c r="Q1252"/>
    </row>
    <row r="1253" spans="1:17" x14ac:dyDescent="0.25">
      <c r="A1253">
        <v>1252</v>
      </c>
      <c r="B1253" t="s">
        <v>15</v>
      </c>
      <c r="C1253" s="23">
        <v>251072.18</v>
      </c>
      <c r="D1253" t="s">
        <v>14</v>
      </c>
      <c r="E1253" t="s">
        <v>11</v>
      </c>
      <c r="F1253" t="s">
        <v>12</v>
      </c>
      <c r="G1253" t="s">
        <v>13</v>
      </c>
      <c r="H1253" t="s">
        <v>13</v>
      </c>
      <c r="I1253">
        <v>14</v>
      </c>
      <c r="J1253">
        <f t="shared" si="135"/>
        <v>-0.50118483407072556</v>
      </c>
      <c r="K1253" t="b">
        <f t="shared" si="136"/>
        <v>0</v>
      </c>
      <c r="L1253">
        <f t="shared" si="137"/>
        <v>-1.969499425374559</v>
      </c>
      <c r="M1253" t="b">
        <f t="shared" si="138"/>
        <v>1</v>
      </c>
      <c r="N1253" s="24">
        <f t="shared" si="139"/>
        <v>251072.18</v>
      </c>
      <c r="O1253" t="str">
        <f t="shared" si="140"/>
        <v>PENSIONADOS EN SU PROPIO SISTEMA</v>
      </c>
      <c r="P1253">
        <f t="shared" si="141"/>
        <v>14</v>
      </c>
      <c r="Q1253"/>
    </row>
    <row r="1254" spans="1:17" x14ac:dyDescent="0.25">
      <c r="A1254">
        <v>1253</v>
      </c>
      <c r="B1254" t="s">
        <v>15</v>
      </c>
      <c r="C1254" s="23">
        <v>747594</v>
      </c>
      <c r="D1254" t="s">
        <v>10</v>
      </c>
      <c r="E1254" t="s">
        <v>11</v>
      </c>
      <c r="F1254" t="s">
        <v>12</v>
      </c>
      <c r="G1254" t="s">
        <v>13</v>
      </c>
      <c r="H1254" t="s">
        <v>13</v>
      </c>
      <c r="I1254">
        <v>31</v>
      </c>
      <c r="J1254">
        <f t="shared" si="135"/>
        <v>0.11104739716316152</v>
      </c>
      <c r="K1254" t="b">
        <f t="shared" si="136"/>
        <v>0</v>
      </c>
      <c r="L1254">
        <f t="shared" si="137"/>
        <v>-0.7697188140632214</v>
      </c>
      <c r="M1254" t="b">
        <f t="shared" si="138"/>
        <v>0</v>
      </c>
      <c r="N1254" s="24">
        <f t="shared" si="139"/>
        <v>747594</v>
      </c>
      <c r="O1254" t="str">
        <f t="shared" si="140"/>
        <v>ASALARIADO</v>
      </c>
      <c r="P1254">
        <f t="shared" si="141"/>
        <v>31</v>
      </c>
      <c r="Q1254"/>
    </row>
    <row r="1255" spans="1:17" x14ac:dyDescent="0.25">
      <c r="A1255">
        <v>1254</v>
      </c>
      <c r="B1255" t="s">
        <v>9</v>
      </c>
      <c r="C1255" s="23">
        <v>593740.05000000005</v>
      </c>
      <c r="D1255" t="s">
        <v>10</v>
      </c>
      <c r="E1255" t="s">
        <v>16</v>
      </c>
      <c r="F1255" t="s">
        <v>12</v>
      </c>
      <c r="G1255" t="s">
        <v>13</v>
      </c>
      <c r="H1255" t="s">
        <v>13</v>
      </c>
      <c r="I1255">
        <v>26</v>
      </c>
      <c r="J1255">
        <f t="shared" si="135"/>
        <v>-7.8660976766199459E-2</v>
      </c>
      <c r="K1255" t="b">
        <f t="shared" si="136"/>
        <v>0</v>
      </c>
      <c r="L1255">
        <f t="shared" si="137"/>
        <v>-1.1225954644489089</v>
      </c>
      <c r="M1255" t="b">
        <f t="shared" si="138"/>
        <v>0</v>
      </c>
      <c r="N1255" s="24">
        <f t="shared" si="139"/>
        <v>593740.05000000005</v>
      </c>
      <c r="O1255" t="str">
        <f t="shared" si="140"/>
        <v>ASALARIADO</v>
      </c>
      <c r="P1255">
        <f t="shared" si="141"/>
        <v>26</v>
      </c>
      <c r="Q1255"/>
    </row>
    <row r="1256" spans="1:17" x14ac:dyDescent="0.25">
      <c r="A1256">
        <v>1255</v>
      </c>
      <c r="B1256" t="s">
        <v>9</v>
      </c>
      <c r="C1256" s="23">
        <v>714425</v>
      </c>
      <c r="D1256" t="s">
        <v>10</v>
      </c>
      <c r="E1256" t="s">
        <v>16</v>
      </c>
      <c r="F1256" t="s">
        <v>12</v>
      </c>
      <c r="G1256" t="s">
        <v>13</v>
      </c>
      <c r="H1256" t="s">
        <v>13</v>
      </c>
      <c r="I1256">
        <v>33</v>
      </c>
      <c r="J1256">
        <f t="shared" si="135"/>
        <v>7.0148628851636363E-2</v>
      </c>
      <c r="K1256" t="b">
        <f t="shared" si="136"/>
        <v>0</v>
      </c>
      <c r="L1256">
        <f t="shared" si="137"/>
        <v>-0.62856815390894638</v>
      </c>
      <c r="M1256" t="b">
        <f t="shared" si="138"/>
        <v>0</v>
      </c>
      <c r="N1256" s="24">
        <f t="shared" si="139"/>
        <v>714425</v>
      </c>
      <c r="O1256" t="str">
        <f t="shared" si="140"/>
        <v>ASALARIADO</v>
      </c>
      <c r="P1256">
        <f t="shared" si="141"/>
        <v>33</v>
      </c>
      <c r="Q1256"/>
    </row>
    <row r="1257" spans="1:17" x14ac:dyDescent="0.25">
      <c r="A1257">
        <v>1256</v>
      </c>
      <c r="B1257" t="s">
        <v>9</v>
      </c>
      <c r="C1257" s="23">
        <v>1176482.04</v>
      </c>
      <c r="D1257" t="s">
        <v>10</v>
      </c>
      <c r="E1257" t="s">
        <v>16</v>
      </c>
      <c r="F1257" t="s">
        <v>12</v>
      </c>
      <c r="G1257" t="s">
        <v>13</v>
      </c>
      <c r="H1257" t="s">
        <v>13</v>
      </c>
      <c r="I1257">
        <v>52</v>
      </c>
      <c r="J1257">
        <f t="shared" si="135"/>
        <v>0.63988434068102873</v>
      </c>
      <c r="K1257" t="b">
        <f t="shared" si="136"/>
        <v>0</v>
      </c>
      <c r="L1257">
        <f t="shared" si="137"/>
        <v>0.71236311755666615</v>
      </c>
      <c r="M1257" t="b">
        <f t="shared" si="138"/>
        <v>0</v>
      </c>
      <c r="N1257" s="24">
        <f t="shared" si="139"/>
        <v>1176482.04</v>
      </c>
      <c r="O1257" t="str">
        <f t="shared" si="140"/>
        <v>ASALARIADO</v>
      </c>
      <c r="P1257">
        <f t="shared" si="141"/>
        <v>52</v>
      </c>
      <c r="Q1257"/>
    </row>
    <row r="1258" spans="1:17" x14ac:dyDescent="0.25">
      <c r="A1258">
        <v>1257</v>
      </c>
      <c r="B1258" t="s">
        <v>9</v>
      </c>
      <c r="C1258" s="23">
        <v>1006388.25</v>
      </c>
      <c r="D1258" t="s">
        <v>10</v>
      </c>
      <c r="E1258" t="s">
        <v>16</v>
      </c>
      <c r="F1258" t="s">
        <v>12</v>
      </c>
      <c r="G1258" t="s">
        <v>13</v>
      </c>
      <c r="H1258" t="s">
        <v>13</v>
      </c>
      <c r="I1258">
        <v>52</v>
      </c>
      <c r="J1258">
        <f t="shared" si="135"/>
        <v>0.43015156283306172</v>
      </c>
      <c r="K1258" t="b">
        <f t="shared" si="136"/>
        <v>0</v>
      </c>
      <c r="L1258">
        <f t="shared" si="137"/>
        <v>0.71236311755666615</v>
      </c>
      <c r="M1258" t="b">
        <f t="shared" si="138"/>
        <v>0</v>
      </c>
      <c r="N1258" s="24">
        <f t="shared" si="139"/>
        <v>1006388.25</v>
      </c>
      <c r="O1258" t="str">
        <f t="shared" si="140"/>
        <v>ASALARIADO</v>
      </c>
      <c r="P1258">
        <f t="shared" si="141"/>
        <v>52</v>
      </c>
      <c r="Q1258"/>
    </row>
    <row r="1259" spans="1:17" x14ac:dyDescent="0.25">
      <c r="A1259">
        <v>1258</v>
      </c>
      <c r="B1259" t="s">
        <v>9</v>
      </c>
      <c r="C1259" s="23">
        <v>278035</v>
      </c>
      <c r="D1259" t="s">
        <v>18</v>
      </c>
      <c r="E1259" t="s">
        <v>16</v>
      </c>
      <c r="F1259" t="s">
        <v>12</v>
      </c>
      <c r="G1259" t="s">
        <v>13</v>
      </c>
      <c r="H1259" t="s">
        <v>13</v>
      </c>
      <c r="I1259">
        <v>32</v>
      </c>
      <c r="J1259">
        <f t="shared" si="135"/>
        <v>-0.46793854602449692</v>
      </c>
      <c r="K1259" t="b">
        <f t="shared" si="136"/>
        <v>0</v>
      </c>
      <c r="L1259">
        <f t="shared" si="137"/>
        <v>-0.69914348398608395</v>
      </c>
      <c r="M1259" t="b">
        <f t="shared" si="138"/>
        <v>0</v>
      </c>
      <c r="N1259" s="24">
        <f t="shared" si="139"/>
        <v>278035</v>
      </c>
      <c r="O1259" t="str">
        <f t="shared" si="140"/>
        <v>TRABAJADOR INDEPENDIENTE</v>
      </c>
      <c r="P1259">
        <f t="shared" si="141"/>
        <v>32</v>
      </c>
      <c r="Q1259"/>
    </row>
    <row r="1260" spans="1:17" x14ac:dyDescent="0.25">
      <c r="A1260">
        <v>1259</v>
      </c>
      <c r="B1260" t="s">
        <v>15</v>
      </c>
      <c r="C1260" s="23">
        <v>353398.58</v>
      </c>
      <c r="D1260" t="s">
        <v>10</v>
      </c>
      <c r="E1260" t="s">
        <v>16</v>
      </c>
      <c r="F1260" t="s">
        <v>12</v>
      </c>
      <c r="G1260" t="s">
        <v>13</v>
      </c>
      <c r="H1260" t="s">
        <v>13</v>
      </c>
      <c r="I1260">
        <v>27</v>
      </c>
      <c r="J1260">
        <f t="shared" si="135"/>
        <v>-0.37501209067320229</v>
      </c>
      <c r="K1260" t="b">
        <f t="shared" si="136"/>
        <v>0</v>
      </c>
      <c r="L1260">
        <f t="shared" si="137"/>
        <v>-1.0520201343717714</v>
      </c>
      <c r="M1260" t="b">
        <f t="shared" si="138"/>
        <v>0</v>
      </c>
      <c r="N1260" s="24">
        <f t="shared" si="139"/>
        <v>353398.58</v>
      </c>
      <c r="O1260" t="str">
        <f t="shared" si="140"/>
        <v>ASALARIADO</v>
      </c>
      <c r="P1260">
        <f t="shared" si="141"/>
        <v>27</v>
      </c>
      <c r="Q1260"/>
    </row>
    <row r="1261" spans="1:17" x14ac:dyDescent="0.25">
      <c r="A1261">
        <v>1260</v>
      </c>
      <c r="B1261" t="s">
        <v>9</v>
      </c>
      <c r="C1261" s="23">
        <v>278030</v>
      </c>
      <c r="D1261" t="s">
        <v>19</v>
      </c>
      <c r="E1261" t="s">
        <v>16</v>
      </c>
      <c r="F1261" t="s">
        <v>12</v>
      </c>
      <c r="G1261" t="s">
        <v>13</v>
      </c>
      <c r="H1261" t="s">
        <v>13</v>
      </c>
      <c r="I1261">
        <v>68</v>
      </c>
      <c r="J1261">
        <f t="shared" si="135"/>
        <v>-0.46794471123422759</v>
      </c>
      <c r="K1261" t="b">
        <f t="shared" si="136"/>
        <v>0</v>
      </c>
      <c r="L1261">
        <f t="shared" si="137"/>
        <v>1.8415683987908662</v>
      </c>
      <c r="M1261" t="b">
        <f t="shared" si="138"/>
        <v>0</v>
      </c>
      <c r="N1261" s="24">
        <f t="shared" si="139"/>
        <v>278030</v>
      </c>
      <c r="O1261" t="str">
        <f t="shared" si="140"/>
        <v>CONVENIOS ESPECIALES DE TRABAJADORES INDEPENDIENTES</v>
      </c>
      <c r="P1261">
        <f t="shared" si="141"/>
        <v>68</v>
      </c>
      <c r="Q1261"/>
    </row>
    <row r="1262" spans="1:17" x14ac:dyDescent="0.25">
      <c r="A1262">
        <v>1261</v>
      </c>
      <c r="B1262" t="s">
        <v>9</v>
      </c>
      <c r="C1262" s="23">
        <v>531911.06000000006</v>
      </c>
      <c r="D1262" t="s">
        <v>10</v>
      </c>
      <c r="E1262" t="s">
        <v>16</v>
      </c>
      <c r="F1262" t="s">
        <v>12</v>
      </c>
      <c r="G1262" t="s">
        <v>13</v>
      </c>
      <c r="H1262" t="s">
        <v>13</v>
      </c>
      <c r="I1262">
        <v>27</v>
      </c>
      <c r="J1262">
        <f t="shared" si="135"/>
        <v>-0.15489871492368404</v>
      </c>
      <c r="K1262" t="b">
        <f t="shared" si="136"/>
        <v>0</v>
      </c>
      <c r="L1262">
        <f t="shared" si="137"/>
        <v>-1.0520201343717714</v>
      </c>
      <c r="M1262" t="b">
        <f t="shared" si="138"/>
        <v>0</v>
      </c>
      <c r="N1262" s="24">
        <f t="shared" si="139"/>
        <v>531911.06000000006</v>
      </c>
      <c r="O1262" t="str">
        <f t="shared" si="140"/>
        <v>ASALARIADO</v>
      </c>
      <c r="P1262">
        <f t="shared" si="141"/>
        <v>27</v>
      </c>
      <c r="Q1262"/>
    </row>
    <row r="1263" spans="1:17" x14ac:dyDescent="0.25">
      <c r="A1263">
        <v>1262</v>
      </c>
      <c r="B1263" t="s">
        <v>15</v>
      </c>
      <c r="C1263" s="23">
        <v>273622</v>
      </c>
      <c r="D1263" t="s">
        <v>10</v>
      </c>
      <c r="E1263" t="s">
        <v>16</v>
      </c>
      <c r="F1263" t="s">
        <v>12</v>
      </c>
      <c r="G1263" t="s">
        <v>13</v>
      </c>
      <c r="H1263" t="s">
        <v>13</v>
      </c>
      <c r="I1263">
        <v>47</v>
      </c>
      <c r="J1263">
        <f t="shared" si="135"/>
        <v>-0.47337996013281375</v>
      </c>
      <c r="K1263" t="b">
        <f t="shared" si="136"/>
        <v>0</v>
      </c>
      <c r="L1263">
        <f t="shared" si="137"/>
        <v>0.35948646717097865</v>
      </c>
      <c r="M1263" t="b">
        <f t="shared" si="138"/>
        <v>0</v>
      </c>
      <c r="N1263" s="24">
        <f t="shared" si="139"/>
        <v>273622</v>
      </c>
      <c r="O1263" t="str">
        <f t="shared" si="140"/>
        <v>ASALARIADO</v>
      </c>
      <c r="P1263">
        <f t="shared" si="141"/>
        <v>47</v>
      </c>
      <c r="Q1263"/>
    </row>
    <row r="1264" spans="1:17" x14ac:dyDescent="0.25">
      <c r="A1264">
        <v>1263</v>
      </c>
      <c r="B1264" t="s">
        <v>9</v>
      </c>
      <c r="C1264" s="23">
        <v>347320</v>
      </c>
      <c r="D1264" t="s">
        <v>10</v>
      </c>
      <c r="E1264" t="s">
        <v>16</v>
      </c>
      <c r="F1264" t="s">
        <v>12</v>
      </c>
      <c r="G1264" t="s">
        <v>12</v>
      </c>
      <c r="H1264" t="s">
        <v>13</v>
      </c>
      <c r="I1264">
        <v>42</v>
      </c>
      <c r="J1264">
        <f t="shared" si="135"/>
        <v>-0.38250723478617138</v>
      </c>
      <c r="K1264" t="b">
        <f t="shared" si="136"/>
        <v>0</v>
      </c>
      <c r="L1264">
        <f t="shared" si="137"/>
        <v>6.6098167852911317E-3</v>
      </c>
      <c r="M1264" t="b">
        <f t="shared" si="138"/>
        <v>0</v>
      </c>
      <c r="N1264" s="24">
        <f t="shared" si="139"/>
        <v>347320</v>
      </c>
      <c r="O1264" t="str">
        <f t="shared" si="140"/>
        <v>ASALARIADO</v>
      </c>
      <c r="P1264">
        <f t="shared" si="141"/>
        <v>42</v>
      </c>
      <c r="Q1264"/>
    </row>
    <row r="1265" spans="1:17" x14ac:dyDescent="0.25">
      <c r="A1265">
        <v>1264</v>
      </c>
      <c r="B1265" t="s">
        <v>15</v>
      </c>
      <c r="C1265" s="23">
        <v>1124791.5</v>
      </c>
      <c r="D1265" t="s">
        <v>10</v>
      </c>
      <c r="E1265" t="s">
        <v>16</v>
      </c>
      <c r="F1265" t="s">
        <v>12</v>
      </c>
      <c r="G1265" t="s">
        <v>13</v>
      </c>
      <c r="H1265" t="s">
        <v>13</v>
      </c>
      <c r="I1265">
        <v>28</v>
      </c>
      <c r="J1265">
        <f t="shared" si="135"/>
        <v>0.5761477366423895</v>
      </c>
      <c r="K1265" t="b">
        <f t="shared" si="136"/>
        <v>0</v>
      </c>
      <c r="L1265">
        <f t="shared" si="137"/>
        <v>-0.98144480429463388</v>
      </c>
      <c r="M1265" t="b">
        <f t="shared" si="138"/>
        <v>0</v>
      </c>
      <c r="N1265" s="24">
        <f t="shared" si="139"/>
        <v>1124791.5</v>
      </c>
      <c r="O1265" t="str">
        <f t="shared" si="140"/>
        <v>ASALARIADO</v>
      </c>
      <c r="P1265">
        <f t="shared" si="141"/>
        <v>28</v>
      </c>
      <c r="Q1265"/>
    </row>
    <row r="1266" spans="1:17" x14ac:dyDescent="0.25">
      <c r="A1266">
        <v>1265</v>
      </c>
      <c r="B1266" t="s">
        <v>15</v>
      </c>
      <c r="C1266" s="23">
        <v>205000</v>
      </c>
      <c r="D1266" t="s">
        <v>10</v>
      </c>
      <c r="E1266" t="s">
        <v>16</v>
      </c>
      <c r="F1266" t="s">
        <v>12</v>
      </c>
      <c r="G1266" t="s">
        <v>13</v>
      </c>
      <c r="H1266" t="s">
        <v>13</v>
      </c>
      <c r="I1266">
        <v>45</v>
      </c>
      <c r="J1266">
        <f t="shared" si="135"/>
        <v>-0.55799376456084837</v>
      </c>
      <c r="K1266" t="b">
        <f t="shared" si="136"/>
        <v>0</v>
      </c>
      <c r="L1266">
        <f t="shared" si="137"/>
        <v>0.21833580701670366</v>
      </c>
      <c r="M1266" t="b">
        <f t="shared" si="138"/>
        <v>0</v>
      </c>
      <c r="N1266" s="24">
        <f t="shared" si="139"/>
        <v>205000</v>
      </c>
      <c r="O1266" t="str">
        <f t="shared" si="140"/>
        <v>ASALARIADO</v>
      </c>
      <c r="P1266">
        <f t="shared" si="141"/>
        <v>45</v>
      </c>
      <c r="Q1266"/>
    </row>
    <row r="1267" spans="1:17" x14ac:dyDescent="0.25">
      <c r="A1267">
        <v>1266</v>
      </c>
      <c r="B1267" t="s">
        <v>15</v>
      </c>
      <c r="C1267" s="23">
        <v>630000</v>
      </c>
      <c r="D1267" t="s">
        <v>10</v>
      </c>
      <c r="E1267" t="s">
        <v>16</v>
      </c>
      <c r="F1267" t="s">
        <v>12</v>
      </c>
      <c r="G1267" t="s">
        <v>13</v>
      </c>
      <c r="H1267" t="s">
        <v>13</v>
      </c>
      <c r="I1267">
        <v>64</v>
      </c>
      <c r="J1267">
        <f t="shared" si="135"/>
        <v>-3.3950937451252231E-2</v>
      </c>
      <c r="K1267" t="b">
        <f t="shared" si="136"/>
        <v>0</v>
      </c>
      <c r="L1267">
        <f t="shared" si="137"/>
        <v>1.5592670784823162</v>
      </c>
      <c r="M1267" t="b">
        <f t="shared" si="138"/>
        <v>0</v>
      </c>
      <c r="N1267" s="24">
        <f t="shared" si="139"/>
        <v>630000</v>
      </c>
      <c r="O1267" t="str">
        <f t="shared" si="140"/>
        <v>ASALARIADO</v>
      </c>
      <c r="P1267">
        <f t="shared" si="141"/>
        <v>64</v>
      </c>
      <c r="Q1267"/>
    </row>
    <row r="1268" spans="1:17" x14ac:dyDescent="0.25">
      <c r="A1268">
        <v>1267</v>
      </c>
      <c r="B1268" t="s">
        <v>9</v>
      </c>
      <c r="C1268" s="23">
        <v>920750</v>
      </c>
      <c r="D1268" t="s">
        <v>10</v>
      </c>
      <c r="E1268" t="s">
        <v>16</v>
      </c>
      <c r="F1268" t="s">
        <v>12</v>
      </c>
      <c r="G1268" t="s">
        <v>13</v>
      </c>
      <c r="H1268" t="s">
        <v>12</v>
      </c>
      <c r="I1268">
        <v>46</v>
      </c>
      <c r="J1268">
        <f t="shared" si="135"/>
        <v>0.32455600838901855</v>
      </c>
      <c r="K1268" t="b">
        <f t="shared" si="136"/>
        <v>0</v>
      </c>
      <c r="L1268">
        <f t="shared" si="137"/>
        <v>0.28891113709384114</v>
      </c>
      <c r="M1268" t="b">
        <f t="shared" si="138"/>
        <v>0</v>
      </c>
      <c r="N1268" s="24">
        <f t="shared" si="139"/>
        <v>920750</v>
      </c>
      <c r="O1268" t="str">
        <f t="shared" si="140"/>
        <v>ASALARIADO</v>
      </c>
      <c r="P1268">
        <f t="shared" si="141"/>
        <v>46</v>
      </c>
      <c r="Q1268"/>
    </row>
    <row r="1269" spans="1:17" x14ac:dyDescent="0.25">
      <c r="A1269">
        <v>1268</v>
      </c>
      <c r="B1269" t="s">
        <v>9</v>
      </c>
      <c r="C1269" s="23">
        <v>703681</v>
      </c>
      <c r="D1269" t="s">
        <v>10</v>
      </c>
      <c r="E1269" t="s">
        <v>16</v>
      </c>
      <c r="F1269" t="s">
        <v>12</v>
      </c>
      <c r="G1269" t="s">
        <v>13</v>
      </c>
      <c r="H1269" t="s">
        <v>13</v>
      </c>
      <c r="I1269">
        <v>32</v>
      </c>
      <c r="J1269">
        <f t="shared" si="135"/>
        <v>5.6900826182305769E-2</v>
      </c>
      <c r="K1269" t="b">
        <f t="shared" si="136"/>
        <v>0</v>
      </c>
      <c r="L1269">
        <f t="shared" si="137"/>
        <v>-0.69914348398608395</v>
      </c>
      <c r="M1269" t="b">
        <f t="shared" si="138"/>
        <v>0</v>
      </c>
      <c r="N1269" s="24">
        <f t="shared" si="139"/>
        <v>703681</v>
      </c>
      <c r="O1269" t="str">
        <f t="shared" si="140"/>
        <v>ASALARIADO</v>
      </c>
      <c r="P1269">
        <f t="shared" si="141"/>
        <v>32</v>
      </c>
      <c r="Q1269"/>
    </row>
    <row r="1270" spans="1:17" x14ac:dyDescent="0.25">
      <c r="A1270">
        <v>1269</v>
      </c>
      <c r="B1270" t="s">
        <v>15</v>
      </c>
      <c r="C1270" s="23">
        <v>365528</v>
      </c>
      <c r="D1270" t="s">
        <v>10</v>
      </c>
      <c r="E1270" t="s">
        <v>11</v>
      </c>
      <c r="F1270" t="s">
        <v>12</v>
      </c>
      <c r="G1270" t="s">
        <v>13</v>
      </c>
      <c r="H1270" t="s">
        <v>13</v>
      </c>
      <c r="I1270">
        <v>34</v>
      </c>
      <c r="J1270">
        <f t="shared" si="135"/>
        <v>-0.36005600703085011</v>
      </c>
      <c r="K1270" t="b">
        <f t="shared" si="136"/>
        <v>0</v>
      </c>
      <c r="L1270">
        <f t="shared" si="137"/>
        <v>-0.55799282383180893</v>
      </c>
      <c r="M1270" t="b">
        <f t="shared" si="138"/>
        <v>0</v>
      </c>
      <c r="N1270" s="24">
        <f t="shared" si="139"/>
        <v>365528</v>
      </c>
      <c r="O1270" t="str">
        <f t="shared" si="140"/>
        <v>ASALARIADO</v>
      </c>
      <c r="P1270">
        <f t="shared" si="141"/>
        <v>34</v>
      </c>
      <c r="Q1270"/>
    </row>
    <row r="1271" spans="1:17" x14ac:dyDescent="0.25">
      <c r="A1271">
        <v>1270</v>
      </c>
      <c r="B1271" t="s">
        <v>9</v>
      </c>
      <c r="C1271" s="23">
        <v>305704</v>
      </c>
      <c r="D1271" t="s">
        <v>18</v>
      </c>
      <c r="E1271" t="s">
        <v>16</v>
      </c>
      <c r="F1271" t="s">
        <v>12</v>
      </c>
      <c r="G1271" t="s">
        <v>13</v>
      </c>
      <c r="H1271" t="s">
        <v>13</v>
      </c>
      <c r="I1271">
        <v>57</v>
      </c>
      <c r="J1271">
        <f t="shared" si="135"/>
        <v>-0.433821508416743</v>
      </c>
      <c r="K1271" t="b">
        <f t="shared" si="136"/>
        <v>0</v>
      </c>
      <c r="L1271">
        <f t="shared" si="137"/>
        <v>1.0652397679423538</v>
      </c>
      <c r="M1271" t="b">
        <f t="shared" si="138"/>
        <v>0</v>
      </c>
      <c r="N1271" s="24">
        <f t="shared" si="139"/>
        <v>305704</v>
      </c>
      <c r="O1271" t="str">
        <f t="shared" si="140"/>
        <v>TRABAJADOR INDEPENDIENTE</v>
      </c>
      <c r="P1271">
        <f t="shared" si="141"/>
        <v>57</v>
      </c>
      <c r="Q1271"/>
    </row>
    <row r="1272" spans="1:17" x14ac:dyDescent="0.25">
      <c r="A1272">
        <v>1271</v>
      </c>
      <c r="B1272" t="s">
        <v>9</v>
      </c>
      <c r="C1272" s="23">
        <v>179401.84</v>
      </c>
      <c r="D1272" t="s">
        <v>10</v>
      </c>
      <c r="E1272" t="s">
        <v>16</v>
      </c>
      <c r="F1272" t="s">
        <v>12</v>
      </c>
      <c r="G1272" t="s">
        <v>13</v>
      </c>
      <c r="H1272" t="s">
        <v>13</v>
      </c>
      <c r="I1272">
        <v>24</v>
      </c>
      <c r="J1272">
        <f t="shared" si="135"/>
        <v>-0.58955736958485727</v>
      </c>
      <c r="K1272" t="b">
        <f t="shared" si="136"/>
        <v>0</v>
      </c>
      <c r="L1272">
        <f t="shared" si="137"/>
        <v>-1.263746124603184</v>
      </c>
      <c r="M1272" t="b">
        <f t="shared" si="138"/>
        <v>0</v>
      </c>
      <c r="N1272" s="24">
        <f t="shared" si="139"/>
        <v>179401.84</v>
      </c>
      <c r="O1272" t="str">
        <f t="shared" si="140"/>
        <v>ASALARIADO</v>
      </c>
      <c r="P1272">
        <f t="shared" si="141"/>
        <v>24</v>
      </c>
      <c r="Q1272"/>
    </row>
    <row r="1273" spans="1:17" x14ac:dyDescent="0.25">
      <c r="A1273">
        <v>1272</v>
      </c>
      <c r="B1273" t="s">
        <v>9</v>
      </c>
      <c r="C1273" s="23">
        <v>308333</v>
      </c>
      <c r="D1273" t="s">
        <v>10</v>
      </c>
      <c r="E1273" t="s">
        <v>16</v>
      </c>
      <c r="F1273" t="s">
        <v>12</v>
      </c>
      <c r="G1273" t="s">
        <v>13</v>
      </c>
      <c r="H1273" t="s">
        <v>13</v>
      </c>
      <c r="I1273">
        <v>25</v>
      </c>
      <c r="J1273">
        <f t="shared" si="135"/>
        <v>-0.43057984114034037</v>
      </c>
      <c r="K1273" t="b">
        <f t="shared" si="136"/>
        <v>0</v>
      </c>
      <c r="L1273">
        <f t="shared" si="137"/>
        <v>-1.1931707945260464</v>
      </c>
      <c r="M1273" t="b">
        <f t="shared" si="138"/>
        <v>0</v>
      </c>
      <c r="N1273" s="24">
        <f t="shared" si="139"/>
        <v>308333</v>
      </c>
      <c r="O1273" t="str">
        <f t="shared" si="140"/>
        <v>ASALARIADO</v>
      </c>
      <c r="P1273">
        <f t="shared" si="141"/>
        <v>25</v>
      </c>
      <c r="Q1273"/>
    </row>
    <row r="1274" spans="1:17" x14ac:dyDescent="0.25">
      <c r="A1274">
        <v>1273</v>
      </c>
      <c r="B1274" t="s">
        <v>9</v>
      </c>
      <c r="C1274" s="23">
        <v>2334718.75</v>
      </c>
      <c r="D1274" t="s">
        <v>10</v>
      </c>
      <c r="E1274" t="s">
        <v>16</v>
      </c>
      <c r="F1274" t="s">
        <v>12</v>
      </c>
      <c r="G1274" t="s">
        <v>13</v>
      </c>
      <c r="H1274" t="s">
        <v>13</v>
      </c>
      <c r="I1274">
        <v>33</v>
      </c>
      <c r="J1274">
        <f t="shared" si="135"/>
        <v>2.0680387876704813</v>
      </c>
      <c r="K1274" t="b">
        <f t="shared" si="136"/>
        <v>1</v>
      </c>
      <c r="L1274">
        <f t="shared" si="137"/>
        <v>-0.62856815390894638</v>
      </c>
      <c r="M1274" t="b">
        <f t="shared" si="138"/>
        <v>0</v>
      </c>
      <c r="N1274" s="24">
        <f t="shared" si="139"/>
        <v>2334718.75</v>
      </c>
      <c r="O1274" t="str">
        <f t="shared" si="140"/>
        <v>ASALARIADO</v>
      </c>
      <c r="P1274">
        <f t="shared" si="141"/>
        <v>33</v>
      </c>
      <c r="Q1274"/>
    </row>
    <row r="1275" spans="1:17" x14ac:dyDescent="0.25">
      <c r="A1275">
        <v>1274</v>
      </c>
      <c r="B1275" t="s">
        <v>15</v>
      </c>
      <c r="C1275" s="23">
        <v>1720445.3</v>
      </c>
      <c r="D1275" t="s">
        <v>10</v>
      </c>
      <c r="E1275" t="s">
        <v>11</v>
      </c>
      <c r="F1275" t="s">
        <v>12</v>
      </c>
      <c r="G1275" t="s">
        <v>13</v>
      </c>
      <c r="H1275" t="s">
        <v>13</v>
      </c>
      <c r="I1275">
        <v>43</v>
      </c>
      <c r="J1275">
        <f t="shared" si="135"/>
        <v>1.3106138574202106</v>
      </c>
      <c r="K1275" t="b">
        <f t="shared" si="136"/>
        <v>0</v>
      </c>
      <c r="L1275">
        <f t="shared" si="137"/>
        <v>7.7185146862428639E-2</v>
      </c>
      <c r="M1275" t="b">
        <f t="shared" si="138"/>
        <v>0</v>
      </c>
      <c r="N1275" s="24">
        <f t="shared" si="139"/>
        <v>1720445.3</v>
      </c>
      <c r="O1275" t="str">
        <f t="shared" si="140"/>
        <v>ASALARIADO</v>
      </c>
      <c r="P1275">
        <f t="shared" si="141"/>
        <v>43</v>
      </c>
      <c r="Q1275"/>
    </row>
    <row r="1276" spans="1:17" x14ac:dyDescent="0.25">
      <c r="A1276">
        <v>1275</v>
      </c>
      <c r="B1276" t="s">
        <v>15</v>
      </c>
      <c r="C1276" s="23">
        <v>542281.48</v>
      </c>
      <c r="D1276" t="s">
        <v>10</v>
      </c>
      <c r="E1276" t="s">
        <v>16</v>
      </c>
      <c r="F1276" t="s">
        <v>12</v>
      </c>
      <c r="G1276" t="s">
        <v>13</v>
      </c>
      <c r="H1276" t="s">
        <v>13</v>
      </c>
      <c r="I1276">
        <v>36</v>
      </c>
      <c r="J1276">
        <f t="shared" si="135"/>
        <v>-0.14211155206459261</v>
      </c>
      <c r="K1276" t="b">
        <f t="shared" si="136"/>
        <v>0</v>
      </c>
      <c r="L1276">
        <f t="shared" si="137"/>
        <v>-0.41684216367753391</v>
      </c>
      <c r="M1276" t="b">
        <f t="shared" si="138"/>
        <v>0</v>
      </c>
      <c r="N1276" s="24">
        <f t="shared" si="139"/>
        <v>542281.48</v>
      </c>
      <c r="O1276" t="str">
        <f t="shared" si="140"/>
        <v>ASALARIADO</v>
      </c>
      <c r="P1276">
        <f t="shared" si="141"/>
        <v>36</v>
      </c>
      <c r="Q1276"/>
    </row>
    <row r="1277" spans="1:17" x14ac:dyDescent="0.25">
      <c r="A1277">
        <v>1276</v>
      </c>
      <c r="B1277" t="s">
        <v>9</v>
      </c>
      <c r="C1277" s="23">
        <v>486470.39</v>
      </c>
      <c r="D1277" t="s">
        <v>10</v>
      </c>
      <c r="E1277" t="s">
        <v>16</v>
      </c>
      <c r="F1277" t="s">
        <v>12</v>
      </c>
      <c r="G1277" t="s">
        <v>13</v>
      </c>
      <c r="H1277" t="s">
        <v>13</v>
      </c>
      <c r="I1277">
        <v>69</v>
      </c>
      <c r="J1277">
        <f t="shared" si="135"/>
        <v>-0.21092896709439987</v>
      </c>
      <c r="K1277" t="b">
        <f t="shared" si="136"/>
        <v>0</v>
      </c>
      <c r="L1277">
        <f t="shared" si="137"/>
        <v>1.9121437288680037</v>
      </c>
      <c r="M1277" t="b">
        <f t="shared" si="138"/>
        <v>0</v>
      </c>
      <c r="N1277" s="24">
        <f t="shared" si="139"/>
        <v>486470.39</v>
      </c>
      <c r="O1277" t="str">
        <f t="shared" si="140"/>
        <v>ASALARIADO</v>
      </c>
      <c r="P1277">
        <f t="shared" si="141"/>
        <v>69</v>
      </c>
      <c r="Q1277"/>
    </row>
    <row r="1278" spans="1:17" x14ac:dyDescent="0.25">
      <c r="A1278">
        <v>1277</v>
      </c>
      <c r="B1278" t="s">
        <v>9</v>
      </c>
      <c r="C1278" s="23">
        <v>170502</v>
      </c>
      <c r="D1278" t="s">
        <v>10</v>
      </c>
      <c r="E1278" t="s">
        <v>16</v>
      </c>
      <c r="F1278" t="s">
        <v>12</v>
      </c>
      <c r="G1278" t="s">
        <v>12</v>
      </c>
      <c r="H1278" t="s">
        <v>12</v>
      </c>
      <c r="I1278">
        <v>52</v>
      </c>
      <c r="J1278">
        <f t="shared" si="135"/>
        <v>-0.6005312456187939</v>
      </c>
      <c r="K1278" t="b">
        <f t="shared" si="136"/>
        <v>0</v>
      </c>
      <c r="L1278">
        <f t="shared" si="137"/>
        <v>0.71236311755666615</v>
      </c>
      <c r="M1278" t="b">
        <f t="shared" si="138"/>
        <v>0</v>
      </c>
      <c r="N1278" s="24">
        <f t="shared" si="139"/>
        <v>170502</v>
      </c>
      <c r="O1278" t="str">
        <f t="shared" si="140"/>
        <v>ASALARIADO</v>
      </c>
      <c r="P1278">
        <f t="shared" si="141"/>
        <v>52</v>
      </c>
      <c r="Q1278"/>
    </row>
    <row r="1279" spans="1:17" x14ac:dyDescent="0.25">
      <c r="A1279">
        <v>1278</v>
      </c>
      <c r="B1279" t="s">
        <v>9</v>
      </c>
      <c r="C1279" s="23">
        <v>762500</v>
      </c>
      <c r="D1279" t="s">
        <v>10</v>
      </c>
      <c r="E1279" t="s">
        <v>16</v>
      </c>
      <c r="F1279" t="s">
        <v>12</v>
      </c>
      <c r="G1279" t="s">
        <v>13</v>
      </c>
      <c r="H1279" t="s">
        <v>13</v>
      </c>
      <c r="I1279">
        <v>38</v>
      </c>
      <c r="J1279">
        <f t="shared" si="135"/>
        <v>0.12942712041232773</v>
      </c>
      <c r="K1279" t="b">
        <f t="shared" si="136"/>
        <v>0</v>
      </c>
      <c r="L1279">
        <f t="shared" si="137"/>
        <v>-0.27569150352325889</v>
      </c>
      <c r="M1279" t="b">
        <f t="shared" si="138"/>
        <v>0</v>
      </c>
      <c r="N1279" s="24">
        <f t="shared" si="139"/>
        <v>762500</v>
      </c>
      <c r="O1279" t="str">
        <f t="shared" si="140"/>
        <v>ASALARIADO</v>
      </c>
      <c r="P1279">
        <f t="shared" si="141"/>
        <v>38</v>
      </c>
      <c r="Q1279"/>
    </row>
    <row r="1280" spans="1:17" x14ac:dyDescent="0.25">
      <c r="A1280">
        <v>1279</v>
      </c>
      <c r="B1280" t="s">
        <v>9</v>
      </c>
      <c r="C1280" s="23">
        <v>282305</v>
      </c>
      <c r="D1280" t="s">
        <v>17</v>
      </c>
      <c r="E1280" t="s">
        <v>16</v>
      </c>
      <c r="F1280" t="s">
        <v>12</v>
      </c>
      <c r="G1280" t="s">
        <v>12</v>
      </c>
      <c r="H1280" t="s">
        <v>13</v>
      </c>
      <c r="I1280">
        <v>45</v>
      </c>
      <c r="J1280">
        <f t="shared" si="135"/>
        <v>-0.46267345691447814</v>
      </c>
      <c r="K1280" t="b">
        <f t="shared" si="136"/>
        <v>0</v>
      </c>
      <c r="L1280">
        <f t="shared" si="137"/>
        <v>0.21833580701670366</v>
      </c>
      <c r="M1280" t="b">
        <f t="shared" si="138"/>
        <v>0</v>
      </c>
      <c r="N1280" s="24">
        <f t="shared" si="139"/>
        <v>282305</v>
      </c>
      <c r="O1280" t="str">
        <f t="shared" si="140"/>
        <v>ASEGURADO VOLUNTARIO</v>
      </c>
      <c r="P1280">
        <f t="shared" si="141"/>
        <v>45</v>
      </c>
      <c r="Q1280"/>
    </row>
    <row r="1281" spans="1:17" x14ac:dyDescent="0.25">
      <c r="A1281">
        <v>1280</v>
      </c>
      <c r="B1281" t="s">
        <v>9</v>
      </c>
      <c r="C1281" s="23">
        <v>297045</v>
      </c>
      <c r="D1281" t="s">
        <v>17</v>
      </c>
      <c r="E1281" t="s">
        <v>16</v>
      </c>
      <c r="F1281" t="s">
        <v>12</v>
      </c>
      <c r="G1281" t="s">
        <v>13</v>
      </c>
      <c r="H1281" t="s">
        <v>13</v>
      </c>
      <c r="I1281">
        <v>42</v>
      </c>
      <c r="J1281">
        <f t="shared" si="135"/>
        <v>-0.44449841862837125</v>
      </c>
      <c r="K1281" t="b">
        <f t="shared" si="136"/>
        <v>0</v>
      </c>
      <c r="L1281">
        <f t="shared" si="137"/>
        <v>6.6098167852911317E-3</v>
      </c>
      <c r="M1281" t="b">
        <f t="shared" si="138"/>
        <v>0</v>
      </c>
      <c r="N1281" s="24">
        <f t="shared" si="139"/>
        <v>297045</v>
      </c>
      <c r="O1281" t="str">
        <f t="shared" si="140"/>
        <v>ASEGURADO VOLUNTARIO</v>
      </c>
      <c r="P1281">
        <f t="shared" si="141"/>
        <v>42</v>
      </c>
      <c r="Q1281"/>
    </row>
    <row r="1282" spans="1:17" x14ac:dyDescent="0.25">
      <c r="A1282">
        <v>1281</v>
      </c>
      <c r="B1282" t="s">
        <v>15</v>
      </c>
      <c r="C1282" s="23">
        <v>400228.96</v>
      </c>
      <c r="D1282" t="s">
        <v>10</v>
      </c>
      <c r="E1282" t="s">
        <v>16</v>
      </c>
      <c r="F1282" t="s">
        <v>12</v>
      </c>
      <c r="G1282" t="s">
        <v>13</v>
      </c>
      <c r="H1282" t="s">
        <v>13</v>
      </c>
      <c r="I1282">
        <v>44</v>
      </c>
      <c r="J1282">
        <f t="shared" ref="J1282:J1345" si="142">(C1282-$S$4)/STDEV($C$2:$C$5001)</f>
        <v>-0.31726826777951594</v>
      </c>
      <c r="K1282" t="b">
        <f t="shared" ref="K1282:K1345" si="143">ABS(J1282)&gt;1.96</f>
        <v>0</v>
      </c>
      <c r="L1282">
        <f t="shared" ref="L1282:L1345" si="144">(I1282-$S$5)/_xlfn.STDEV.S($I$2:$I$5001)</f>
        <v>0.14776047693956615</v>
      </c>
      <c r="M1282" t="b">
        <f t="shared" ref="M1282:M1345" si="145">ABS(L1282)&gt;1.96</f>
        <v>0</v>
      </c>
      <c r="N1282" s="24">
        <f t="shared" ref="N1282:N1345" si="146">IF(ISBLANK(C1282), $S$4, C1282)</f>
        <v>400228.96</v>
      </c>
      <c r="O1282" t="str">
        <f t="shared" ref="O1282:O1345" si="147">IF(D1282="", "ASALARIADO", D1282)</f>
        <v>ASALARIADO</v>
      </c>
      <c r="P1282">
        <f t="shared" ref="P1282:P1345" si="148">IF(ISBLANK(I1282), $S$5, I1282)</f>
        <v>44</v>
      </c>
      <c r="Q1282"/>
    </row>
    <row r="1283" spans="1:17" x14ac:dyDescent="0.25">
      <c r="A1283">
        <v>1282</v>
      </c>
      <c r="B1283" t="s">
        <v>9</v>
      </c>
      <c r="C1283" s="23">
        <v>490013.49</v>
      </c>
      <c r="D1283" t="s">
        <v>10</v>
      </c>
      <c r="E1283" t="s">
        <v>16</v>
      </c>
      <c r="F1283" t="s">
        <v>12</v>
      </c>
      <c r="G1283" t="s">
        <v>12</v>
      </c>
      <c r="H1283" t="s">
        <v>13</v>
      </c>
      <c r="I1283">
        <v>40</v>
      </c>
      <c r="J1283">
        <f t="shared" si="142"/>
        <v>-0.20656017617503047</v>
      </c>
      <c r="K1283" t="b">
        <f t="shared" si="143"/>
        <v>0</v>
      </c>
      <c r="L1283">
        <f t="shared" si="144"/>
        <v>-0.13454084336898386</v>
      </c>
      <c r="M1283" t="b">
        <f t="shared" si="145"/>
        <v>0</v>
      </c>
      <c r="N1283" s="24">
        <f t="shared" si="146"/>
        <v>490013.49</v>
      </c>
      <c r="O1283" t="str">
        <f t="shared" si="147"/>
        <v>ASALARIADO</v>
      </c>
      <c r="P1283">
        <f t="shared" si="148"/>
        <v>40</v>
      </c>
      <c r="Q1283"/>
    </row>
    <row r="1284" spans="1:17" x14ac:dyDescent="0.25">
      <c r="A1284">
        <v>1283</v>
      </c>
      <c r="B1284" t="s">
        <v>9</v>
      </c>
      <c r="C1284" s="23">
        <v>343391.57</v>
      </c>
      <c r="D1284" t="s">
        <v>10</v>
      </c>
      <c r="E1284" t="s">
        <v>16</v>
      </c>
      <c r="F1284" t="s">
        <v>12</v>
      </c>
      <c r="G1284" t="s">
        <v>13</v>
      </c>
      <c r="H1284" t="s">
        <v>13</v>
      </c>
      <c r="I1284">
        <v>36</v>
      </c>
      <c r="J1284">
        <f t="shared" si="142"/>
        <v>-0.38735115375864698</v>
      </c>
      <c r="K1284" t="b">
        <f t="shared" si="143"/>
        <v>0</v>
      </c>
      <c r="L1284">
        <f t="shared" si="144"/>
        <v>-0.41684216367753391</v>
      </c>
      <c r="M1284" t="b">
        <f t="shared" si="145"/>
        <v>0</v>
      </c>
      <c r="N1284" s="24">
        <f t="shared" si="146"/>
        <v>343391.57</v>
      </c>
      <c r="O1284" t="str">
        <f t="shared" si="147"/>
        <v>ASALARIADO</v>
      </c>
      <c r="P1284">
        <f t="shared" si="148"/>
        <v>36</v>
      </c>
      <c r="Q1284"/>
    </row>
    <row r="1285" spans="1:17" x14ac:dyDescent="0.25">
      <c r="A1285">
        <v>1284</v>
      </c>
      <c r="B1285" t="s">
        <v>15</v>
      </c>
      <c r="C1285" s="23">
        <v>332161</v>
      </c>
      <c r="D1285" t="s">
        <v>17</v>
      </c>
      <c r="E1285" t="s">
        <v>16</v>
      </c>
      <c r="F1285" t="s">
        <v>12</v>
      </c>
      <c r="G1285" t="s">
        <v>12</v>
      </c>
      <c r="H1285" t="s">
        <v>13</v>
      </c>
      <c r="I1285">
        <v>40</v>
      </c>
      <c r="J1285">
        <f t="shared" si="142"/>
        <v>-0.40119891764771104</v>
      </c>
      <c r="K1285" t="b">
        <f t="shared" si="143"/>
        <v>0</v>
      </c>
      <c r="L1285">
        <f t="shared" si="144"/>
        <v>-0.13454084336898386</v>
      </c>
      <c r="M1285" t="b">
        <f t="shared" si="145"/>
        <v>0</v>
      </c>
      <c r="N1285" s="24">
        <f t="shared" si="146"/>
        <v>332161</v>
      </c>
      <c r="O1285" t="str">
        <f t="shared" si="147"/>
        <v>ASEGURADO VOLUNTARIO</v>
      </c>
      <c r="P1285">
        <f t="shared" si="148"/>
        <v>40</v>
      </c>
      <c r="Q1285"/>
    </row>
    <row r="1286" spans="1:17" x14ac:dyDescent="0.25">
      <c r="A1286">
        <v>1285</v>
      </c>
      <c r="B1286" t="s">
        <v>9</v>
      </c>
      <c r="C1286" s="23">
        <v>1083336.99</v>
      </c>
      <c r="D1286" t="s">
        <v>10</v>
      </c>
      <c r="E1286" t="s">
        <v>16</v>
      </c>
      <c r="F1286" t="s">
        <v>12</v>
      </c>
      <c r="G1286" t="s">
        <v>12</v>
      </c>
      <c r="H1286" t="s">
        <v>13</v>
      </c>
      <c r="I1286">
        <v>48</v>
      </c>
      <c r="J1286">
        <f t="shared" si="142"/>
        <v>0.52503258695569999</v>
      </c>
      <c r="K1286" t="b">
        <f t="shared" si="143"/>
        <v>0</v>
      </c>
      <c r="L1286">
        <f t="shared" si="144"/>
        <v>0.43006179724811616</v>
      </c>
      <c r="M1286" t="b">
        <f t="shared" si="145"/>
        <v>0</v>
      </c>
      <c r="N1286" s="24">
        <f t="shared" si="146"/>
        <v>1083336.99</v>
      </c>
      <c r="O1286" t="str">
        <f t="shared" si="147"/>
        <v>ASALARIADO</v>
      </c>
      <c r="P1286">
        <f t="shared" si="148"/>
        <v>48</v>
      </c>
      <c r="Q1286"/>
    </row>
    <row r="1287" spans="1:17" x14ac:dyDescent="0.25">
      <c r="A1287">
        <v>1286</v>
      </c>
      <c r="B1287" t="s">
        <v>9</v>
      </c>
      <c r="C1287" s="23">
        <v>289083.33</v>
      </c>
      <c r="D1287" t="s">
        <v>10</v>
      </c>
      <c r="E1287" t="s">
        <v>16</v>
      </c>
      <c r="F1287" t="s">
        <v>12</v>
      </c>
      <c r="G1287" t="s">
        <v>13</v>
      </c>
      <c r="H1287" t="s">
        <v>13</v>
      </c>
      <c r="I1287">
        <v>26</v>
      </c>
      <c r="J1287">
        <f t="shared" si="142"/>
        <v>-0.45431549169969748</v>
      </c>
      <c r="K1287" t="b">
        <f t="shared" si="143"/>
        <v>0</v>
      </c>
      <c r="L1287">
        <f t="shared" si="144"/>
        <v>-1.1225954644489089</v>
      </c>
      <c r="M1287" t="b">
        <f t="shared" si="145"/>
        <v>0</v>
      </c>
      <c r="N1287" s="24">
        <f t="shared" si="146"/>
        <v>289083.33</v>
      </c>
      <c r="O1287" t="str">
        <f t="shared" si="147"/>
        <v>ASALARIADO</v>
      </c>
      <c r="P1287">
        <f t="shared" si="148"/>
        <v>26</v>
      </c>
      <c r="Q1287"/>
    </row>
    <row r="1288" spans="1:17" x14ac:dyDescent="0.25">
      <c r="A1288">
        <v>1287</v>
      </c>
      <c r="B1288" t="s">
        <v>15</v>
      </c>
      <c r="C1288" s="23">
        <v>377634.82</v>
      </c>
      <c r="D1288" t="s">
        <v>10</v>
      </c>
      <c r="E1288" t="s">
        <v>16</v>
      </c>
      <c r="F1288" t="s">
        <v>12</v>
      </c>
      <c r="G1288" t="s">
        <v>13</v>
      </c>
      <c r="H1288" t="s">
        <v>13</v>
      </c>
      <c r="I1288">
        <v>23</v>
      </c>
      <c r="J1288">
        <f t="shared" si="142"/>
        <v>-0.34512779013648071</v>
      </c>
      <c r="K1288" t="b">
        <f t="shared" si="143"/>
        <v>0</v>
      </c>
      <c r="L1288">
        <f t="shared" si="144"/>
        <v>-1.3343214546803215</v>
      </c>
      <c r="M1288" t="b">
        <f t="shared" si="145"/>
        <v>0</v>
      </c>
      <c r="N1288" s="24">
        <f t="shared" si="146"/>
        <v>377634.82</v>
      </c>
      <c r="O1288" t="str">
        <f t="shared" si="147"/>
        <v>ASALARIADO</v>
      </c>
      <c r="P1288">
        <f t="shared" si="148"/>
        <v>23</v>
      </c>
      <c r="Q1288"/>
    </row>
    <row r="1289" spans="1:17" x14ac:dyDescent="0.25">
      <c r="A1289">
        <v>1288</v>
      </c>
      <c r="B1289" t="s">
        <v>9</v>
      </c>
      <c r="C1289" s="23">
        <v>278030</v>
      </c>
      <c r="D1289" t="s">
        <v>19</v>
      </c>
      <c r="E1289" t="s">
        <v>16</v>
      </c>
      <c r="F1289" t="s">
        <v>12</v>
      </c>
      <c r="G1289" t="s">
        <v>13</v>
      </c>
      <c r="H1289" t="s">
        <v>13</v>
      </c>
      <c r="I1289">
        <v>56</v>
      </c>
      <c r="J1289">
        <f t="shared" si="142"/>
        <v>-0.46794471123422759</v>
      </c>
      <c r="K1289" t="b">
        <f t="shared" si="143"/>
        <v>0</v>
      </c>
      <c r="L1289">
        <f t="shared" si="144"/>
        <v>0.99466443786521619</v>
      </c>
      <c r="M1289" t="b">
        <f t="shared" si="145"/>
        <v>0</v>
      </c>
      <c r="N1289" s="24">
        <f t="shared" si="146"/>
        <v>278030</v>
      </c>
      <c r="O1289" t="str">
        <f t="shared" si="147"/>
        <v>CONVENIOS ESPECIALES DE TRABAJADORES INDEPENDIENTES</v>
      </c>
      <c r="P1289">
        <f t="shared" si="148"/>
        <v>56</v>
      </c>
      <c r="Q1289"/>
    </row>
    <row r="1290" spans="1:17" x14ac:dyDescent="0.25">
      <c r="A1290">
        <v>1289</v>
      </c>
      <c r="B1290" t="s">
        <v>15</v>
      </c>
      <c r="C1290" s="23">
        <v>297046</v>
      </c>
      <c r="D1290" t="s">
        <v>18</v>
      </c>
      <c r="E1290" t="s">
        <v>16</v>
      </c>
      <c r="F1290" t="s">
        <v>12</v>
      </c>
      <c r="G1290" t="s">
        <v>13</v>
      </c>
      <c r="H1290" t="s">
        <v>13</v>
      </c>
      <c r="I1290">
        <v>40</v>
      </c>
      <c r="J1290">
        <f t="shared" si="142"/>
        <v>-0.44449718558642509</v>
      </c>
      <c r="K1290" t="b">
        <f t="shared" si="143"/>
        <v>0</v>
      </c>
      <c r="L1290">
        <f t="shared" si="144"/>
        <v>-0.13454084336898386</v>
      </c>
      <c r="M1290" t="b">
        <f t="shared" si="145"/>
        <v>0</v>
      </c>
      <c r="N1290" s="24">
        <f t="shared" si="146"/>
        <v>297046</v>
      </c>
      <c r="O1290" t="str">
        <f t="shared" si="147"/>
        <v>TRABAJADOR INDEPENDIENTE</v>
      </c>
      <c r="P1290">
        <f t="shared" si="148"/>
        <v>40</v>
      </c>
      <c r="Q1290"/>
    </row>
    <row r="1291" spans="1:17" x14ac:dyDescent="0.25">
      <c r="A1291">
        <v>1290</v>
      </c>
      <c r="B1291" t="s">
        <v>9</v>
      </c>
      <c r="C1291" s="23">
        <v>382136</v>
      </c>
      <c r="D1291" t="s">
        <v>18</v>
      </c>
      <c r="E1291" t="s">
        <v>16</v>
      </c>
      <c r="F1291" t="s">
        <v>12</v>
      </c>
      <c r="G1291" t="s">
        <v>12</v>
      </c>
      <c r="H1291" t="s">
        <v>12</v>
      </c>
      <c r="I1291">
        <v>55</v>
      </c>
      <c r="J1291">
        <f t="shared" si="142"/>
        <v>-0.33957764638935323</v>
      </c>
      <c r="K1291" t="b">
        <f t="shared" si="143"/>
        <v>0</v>
      </c>
      <c r="L1291">
        <f t="shared" si="144"/>
        <v>0.92408910778807873</v>
      </c>
      <c r="M1291" t="b">
        <f t="shared" si="145"/>
        <v>0</v>
      </c>
      <c r="N1291" s="24">
        <f t="shared" si="146"/>
        <v>382136</v>
      </c>
      <c r="O1291" t="str">
        <f t="shared" si="147"/>
        <v>TRABAJADOR INDEPENDIENTE</v>
      </c>
      <c r="P1291">
        <f t="shared" si="148"/>
        <v>55</v>
      </c>
      <c r="Q1291"/>
    </row>
    <row r="1292" spans="1:17" x14ac:dyDescent="0.25">
      <c r="A1292">
        <v>1291</v>
      </c>
      <c r="B1292" t="s">
        <v>9</v>
      </c>
      <c r="C1292" s="23">
        <v>609030</v>
      </c>
      <c r="D1292" t="s">
        <v>18</v>
      </c>
      <c r="E1292" t="s">
        <v>16</v>
      </c>
      <c r="F1292" t="s">
        <v>12</v>
      </c>
      <c r="G1292" t="s">
        <v>13</v>
      </c>
      <c r="H1292" t="s">
        <v>12</v>
      </c>
      <c r="I1292">
        <v>57</v>
      </c>
      <c r="J1292">
        <f t="shared" si="142"/>
        <v>-5.9807827061812771E-2</v>
      </c>
      <c r="K1292" t="b">
        <f t="shared" si="143"/>
        <v>0</v>
      </c>
      <c r="L1292">
        <f t="shared" si="144"/>
        <v>1.0652397679423538</v>
      </c>
      <c r="M1292" t="b">
        <f t="shared" si="145"/>
        <v>0</v>
      </c>
      <c r="N1292" s="24">
        <f t="shared" si="146"/>
        <v>609030</v>
      </c>
      <c r="O1292" t="str">
        <f t="shared" si="147"/>
        <v>TRABAJADOR INDEPENDIENTE</v>
      </c>
      <c r="P1292">
        <f t="shared" si="148"/>
        <v>57</v>
      </c>
      <c r="Q1292"/>
    </row>
    <row r="1293" spans="1:17" x14ac:dyDescent="0.25">
      <c r="A1293">
        <v>1292</v>
      </c>
      <c r="B1293" t="s">
        <v>9</v>
      </c>
      <c r="C1293" s="23">
        <v>465239</v>
      </c>
      <c r="D1293" t="s">
        <v>18</v>
      </c>
      <c r="E1293" t="s">
        <v>16</v>
      </c>
      <c r="F1293" t="s">
        <v>12</v>
      </c>
      <c r="G1293" t="s">
        <v>13</v>
      </c>
      <c r="H1293" t="s">
        <v>12</v>
      </c>
      <c r="I1293">
        <v>36</v>
      </c>
      <c r="J1293">
        <f t="shared" si="142"/>
        <v>-0.23710816153926204</v>
      </c>
      <c r="K1293" t="b">
        <f t="shared" si="143"/>
        <v>0</v>
      </c>
      <c r="L1293">
        <f t="shared" si="144"/>
        <v>-0.41684216367753391</v>
      </c>
      <c r="M1293" t="b">
        <f t="shared" si="145"/>
        <v>0</v>
      </c>
      <c r="N1293" s="24">
        <f t="shared" si="146"/>
        <v>465239</v>
      </c>
      <c r="O1293" t="str">
        <f t="shared" si="147"/>
        <v>TRABAJADOR INDEPENDIENTE</v>
      </c>
      <c r="P1293">
        <f t="shared" si="148"/>
        <v>36</v>
      </c>
      <c r="Q1293"/>
    </row>
    <row r="1294" spans="1:17" x14ac:dyDescent="0.25">
      <c r="A1294">
        <v>1293</v>
      </c>
      <c r="B1294" t="s">
        <v>9</v>
      </c>
      <c r="C1294" s="23">
        <v>449243.84</v>
      </c>
      <c r="D1294" t="s">
        <v>10</v>
      </c>
      <c r="E1294" t="s">
        <v>16</v>
      </c>
      <c r="F1294" t="s">
        <v>12</v>
      </c>
      <c r="G1294" t="s">
        <v>13</v>
      </c>
      <c r="H1294" t="s">
        <v>13</v>
      </c>
      <c r="I1294">
        <v>34</v>
      </c>
      <c r="J1294">
        <f t="shared" si="142"/>
        <v>-0.2568308647544863</v>
      </c>
      <c r="K1294" t="b">
        <f t="shared" si="143"/>
        <v>0</v>
      </c>
      <c r="L1294">
        <f t="shared" si="144"/>
        <v>-0.55799282383180893</v>
      </c>
      <c r="M1294" t="b">
        <f t="shared" si="145"/>
        <v>0</v>
      </c>
      <c r="N1294" s="24">
        <f t="shared" si="146"/>
        <v>449243.84</v>
      </c>
      <c r="O1294" t="str">
        <f t="shared" si="147"/>
        <v>ASALARIADO</v>
      </c>
      <c r="P1294">
        <f t="shared" si="148"/>
        <v>34</v>
      </c>
      <c r="Q1294"/>
    </row>
    <row r="1295" spans="1:17" x14ac:dyDescent="0.25">
      <c r="A1295">
        <v>1294</v>
      </c>
      <c r="B1295" t="s">
        <v>9</v>
      </c>
      <c r="C1295" s="23">
        <v>60000</v>
      </c>
      <c r="D1295" t="s">
        <v>10</v>
      </c>
      <c r="E1295" t="s">
        <v>16</v>
      </c>
      <c r="F1295" t="s">
        <v>12</v>
      </c>
      <c r="G1295" t="s">
        <v>13</v>
      </c>
      <c r="H1295" t="s">
        <v>12</v>
      </c>
      <c r="I1295">
        <v>18</v>
      </c>
      <c r="J1295">
        <f t="shared" si="142"/>
        <v>-0.73678484675118117</v>
      </c>
      <c r="K1295" t="b">
        <f t="shared" si="143"/>
        <v>0</v>
      </c>
      <c r="L1295">
        <f t="shared" si="144"/>
        <v>-1.687198105066009</v>
      </c>
      <c r="M1295" t="b">
        <f t="shared" si="145"/>
        <v>0</v>
      </c>
      <c r="N1295" s="24">
        <f t="shared" si="146"/>
        <v>60000</v>
      </c>
      <c r="O1295" t="str">
        <f t="shared" si="147"/>
        <v>ASALARIADO</v>
      </c>
      <c r="P1295">
        <f t="shared" si="148"/>
        <v>18</v>
      </c>
      <c r="Q1295"/>
    </row>
    <row r="1296" spans="1:17" x14ac:dyDescent="0.25">
      <c r="A1296">
        <v>1295</v>
      </c>
      <c r="B1296" t="s">
        <v>9</v>
      </c>
      <c r="C1296" s="23">
        <v>395499</v>
      </c>
      <c r="D1296" t="s">
        <v>10</v>
      </c>
      <c r="E1296" t="s">
        <v>16</v>
      </c>
      <c r="F1296" t="s">
        <v>12</v>
      </c>
      <c r="G1296" t="s">
        <v>13</v>
      </c>
      <c r="H1296" t="s">
        <v>13</v>
      </c>
      <c r="I1296">
        <v>27</v>
      </c>
      <c r="J1296">
        <f t="shared" si="142"/>
        <v>-0.32310050686308139</v>
      </c>
      <c r="K1296" t="b">
        <f t="shared" si="143"/>
        <v>0</v>
      </c>
      <c r="L1296">
        <f t="shared" si="144"/>
        <v>-1.0520201343717714</v>
      </c>
      <c r="M1296" t="b">
        <f t="shared" si="145"/>
        <v>0</v>
      </c>
      <c r="N1296" s="24">
        <f t="shared" si="146"/>
        <v>395499</v>
      </c>
      <c r="O1296" t="str">
        <f t="shared" si="147"/>
        <v>ASALARIADO</v>
      </c>
      <c r="P1296">
        <f t="shared" si="148"/>
        <v>27</v>
      </c>
      <c r="Q1296"/>
    </row>
    <row r="1297" spans="1:17" x14ac:dyDescent="0.25">
      <c r="A1297">
        <v>1296</v>
      </c>
      <c r="B1297" t="s">
        <v>15</v>
      </c>
      <c r="C1297" s="23">
        <v>382136</v>
      </c>
      <c r="D1297" t="s">
        <v>18</v>
      </c>
      <c r="E1297" t="s">
        <v>16</v>
      </c>
      <c r="F1297" t="s">
        <v>12</v>
      </c>
      <c r="G1297" t="s">
        <v>13</v>
      </c>
      <c r="H1297" t="s">
        <v>12</v>
      </c>
      <c r="I1297">
        <v>62</v>
      </c>
      <c r="J1297">
        <f t="shared" si="142"/>
        <v>-0.33957764638935323</v>
      </c>
      <c r="K1297" t="b">
        <f t="shared" si="143"/>
        <v>0</v>
      </c>
      <c r="L1297">
        <f t="shared" si="144"/>
        <v>1.4181164183280413</v>
      </c>
      <c r="M1297" t="b">
        <f t="shared" si="145"/>
        <v>0</v>
      </c>
      <c r="N1297" s="24">
        <f t="shared" si="146"/>
        <v>382136</v>
      </c>
      <c r="O1297" t="str">
        <f t="shared" si="147"/>
        <v>TRABAJADOR INDEPENDIENTE</v>
      </c>
      <c r="P1297">
        <f t="shared" si="148"/>
        <v>62</v>
      </c>
      <c r="Q1297"/>
    </row>
    <row r="1298" spans="1:17" x14ac:dyDescent="0.25">
      <c r="A1298">
        <v>1297</v>
      </c>
      <c r="B1298" t="s">
        <v>15</v>
      </c>
      <c r="C1298" s="23">
        <v>558849</v>
      </c>
      <c r="D1298" t="s">
        <v>10</v>
      </c>
      <c r="E1298" t="s">
        <v>11</v>
      </c>
      <c r="F1298" t="s">
        <v>12</v>
      </c>
      <c r="G1298" t="s">
        <v>13</v>
      </c>
      <c r="H1298" t="s">
        <v>13</v>
      </c>
      <c r="I1298">
        <v>33</v>
      </c>
      <c r="J1298">
        <f t="shared" si="142"/>
        <v>-0.12168310496107546</v>
      </c>
      <c r="K1298" t="b">
        <f t="shared" si="143"/>
        <v>0</v>
      </c>
      <c r="L1298">
        <f t="shared" si="144"/>
        <v>-0.62856815390894638</v>
      </c>
      <c r="M1298" t="b">
        <f t="shared" si="145"/>
        <v>0</v>
      </c>
      <c r="N1298" s="24">
        <f t="shared" si="146"/>
        <v>558849</v>
      </c>
      <c r="O1298" t="str">
        <f t="shared" si="147"/>
        <v>ASALARIADO</v>
      </c>
      <c r="P1298">
        <f t="shared" si="148"/>
        <v>33</v>
      </c>
      <c r="Q1298"/>
    </row>
    <row r="1299" spans="1:17" x14ac:dyDescent="0.25">
      <c r="A1299">
        <v>1298</v>
      </c>
      <c r="B1299" t="s">
        <v>9</v>
      </c>
      <c r="C1299" s="23">
        <v>300000</v>
      </c>
      <c r="D1299" t="s">
        <v>10</v>
      </c>
      <c r="E1299" t="s">
        <v>16</v>
      </c>
      <c r="F1299" t="s">
        <v>12</v>
      </c>
      <c r="G1299" t="s">
        <v>12</v>
      </c>
      <c r="H1299" t="s">
        <v>13</v>
      </c>
      <c r="I1299">
        <v>36</v>
      </c>
      <c r="J1299">
        <f t="shared" si="142"/>
        <v>-0.44085477967752684</v>
      </c>
      <c r="K1299" t="b">
        <f t="shared" si="143"/>
        <v>0</v>
      </c>
      <c r="L1299">
        <f t="shared" si="144"/>
        <v>-0.41684216367753391</v>
      </c>
      <c r="M1299" t="b">
        <f t="shared" si="145"/>
        <v>0</v>
      </c>
      <c r="N1299" s="24">
        <f t="shared" si="146"/>
        <v>300000</v>
      </c>
      <c r="O1299" t="str">
        <f t="shared" si="147"/>
        <v>ASALARIADO</v>
      </c>
      <c r="P1299">
        <f t="shared" si="148"/>
        <v>36</v>
      </c>
      <c r="Q1299"/>
    </row>
    <row r="1300" spans="1:17" x14ac:dyDescent="0.25">
      <c r="A1300">
        <v>1299</v>
      </c>
      <c r="B1300" t="s">
        <v>15</v>
      </c>
      <c r="C1300" s="23">
        <v>280000</v>
      </c>
      <c r="D1300" t="s">
        <v>10</v>
      </c>
      <c r="E1300" t="s">
        <v>16</v>
      </c>
      <c r="F1300" t="s">
        <v>12</v>
      </c>
      <c r="G1300" t="s">
        <v>13</v>
      </c>
      <c r="H1300" t="s">
        <v>13</v>
      </c>
      <c r="I1300">
        <v>33</v>
      </c>
      <c r="J1300">
        <f t="shared" si="142"/>
        <v>-0.46551561860033136</v>
      </c>
      <c r="K1300" t="b">
        <f t="shared" si="143"/>
        <v>0</v>
      </c>
      <c r="L1300">
        <f t="shared" si="144"/>
        <v>-0.62856815390894638</v>
      </c>
      <c r="M1300" t="b">
        <f t="shared" si="145"/>
        <v>0</v>
      </c>
      <c r="N1300" s="24">
        <f t="shared" si="146"/>
        <v>280000</v>
      </c>
      <c r="O1300" t="str">
        <f t="shared" si="147"/>
        <v>ASALARIADO</v>
      </c>
      <c r="P1300">
        <f t="shared" si="148"/>
        <v>33</v>
      </c>
      <c r="Q1300"/>
    </row>
    <row r="1301" spans="1:17" x14ac:dyDescent="0.25">
      <c r="A1301">
        <v>1300</v>
      </c>
      <c r="B1301" t="s">
        <v>15</v>
      </c>
      <c r="C1301" s="23">
        <v>448387.72</v>
      </c>
      <c r="D1301" t="s">
        <v>10</v>
      </c>
      <c r="E1301" t="s">
        <v>16</v>
      </c>
      <c r="F1301" t="s">
        <v>12</v>
      </c>
      <c r="G1301" t="s">
        <v>13</v>
      </c>
      <c r="H1301" t="s">
        <v>13</v>
      </c>
      <c r="I1301">
        <v>49</v>
      </c>
      <c r="J1301">
        <f t="shared" si="142"/>
        <v>-0.25788649662541591</v>
      </c>
      <c r="K1301" t="b">
        <f t="shared" si="143"/>
        <v>0</v>
      </c>
      <c r="L1301">
        <f t="shared" si="144"/>
        <v>0.50063712732525367</v>
      </c>
      <c r="M1301" t="b">
        <f t="shared" si="145"/>
        <v>0</v>
      </c>
      <c r="N1301" s="24">
        <f t="shared" si="146"/>
        <v>448387.72</v>
      </c>
      <c r="O1301" t="str">
        <f t="shared" si="147"/>
        <v>ASALARIADO</v>
      </c>
      <c r="P1301">
        <f t="shared" si="148"/>
        <v>49</v>
      </c>
      <c r="Q1301"/>
    </row>
    <row r="1302" spans="1:17" x14ac:dyDescent="0.25">
      <c r="A1302">
        <v>1301</v>
      </c>
      <c r="B1302" t="s">
        <v>15</v>
      </c>
      <c r="C1302" s="23">
        <v>302470</v>
      </c>
      <c r="D1302" t="s">
        <v>17</v>
      </c>
      <c r="E1302" t="s">
        <v>16</v>
      </c>
      <c r="F1302" t="s">
        <v>12</v>
      </c>
      <c r="G1302" t="s">
        <v>12</v>
      </c>
      <c r="H1302" t="s">
        <v>13</v>
      </c>
      <c r="I1302">
        <v>29</v>
      </c>
      <c r="J1302">
        <f t="shared" si="142"/>
        <v>-0.43780916607056047</v>
      </c>
      <c r="K1302" t="b">
        <f t="shared" si="143"/>
        <v>0</v>
      </c>
      <c r="L1302">
        <f t="shared" si="144"/>
        <v>-0.91086947421749642</v>
      </c>
      <c r="M1302" t="b">
        <f t="shared" si="145"/>
        <v>0</v>
      </c>
      <c r="N1302" s="24">
        <f t="shared" si="146"/>
        <v>302470</v>
      </c>
      <c r="O1302" t="str">
        <f t="shared" si="147"/>
        <v>ASEGURADO VOLUNTARIO</v>
      </c>
      <c r="P1302">
        <f t="shared" si="148"/>
        <v>29</v>
      </c>
      <c r="Q1302"/>
    </row>
    <row r="1303" spans="1:17" x14ac:dyDescent="0.25">
      <c r="A1303">
        <v>1302</v>
      </c>
      <c r="B1303" t="s">
        <v>15</v>
      </c>
      <c r="C1303" s="23">
        <v>195143</v>
      </c>
      <c r="D1303" t="s">
        <v>10</v>
      </c>
      <c r="E1303" t="s">
        <v>11</v>
      </c>
      <c r="F1303" t="s">
        <v>12</v>
      </c>
      <c r="G1303" t="s">
        <v>13</v>
      </c>
      <c r="H1303" t="s">
        <v>13</v>
      </c>
      <c r="I1303">
        <v>39</v>
      </c>
      <c r="J1303">
        <f t="shared" si="142"/>
        <v>-0.5701478590239526</v>
      </c>
      <c r="K1303" t="b">
        <f t="shared" si="143"/>
        <v>0</v>
      </c>
      <c r="L1303">
        <f t="shared" si="144"/>
        <v>-0.20511617344612137</v>
      </c>
      <c r="M1303" t="b">
        <f t="shared" si="145"/>
        <v>0</v>
      </c>
      <c r="N1303" s="24">
        <f t="shared" si="146"/>
        <v>195143</v>
      </c>
      <c r="O1303" t="str">
        <f t="shared" si="147"/>
        <v>ASALARIADO</v>
      </c>
      <c r="P1303">
        <f t="shared" si="148"/>
        <v>39</v>
      </c>
      <c r="Q1303"/>
    </row>
    <row r="1304" spans="1:17" x14ac:dyDescent="0.25">
      <c r="A1304">
        <v>1303</v>
      </c>
      <c r="B1304" t="s">
        <v>9</v>
      </c>
      <c r="C1304" s="23">
        <v>513383.02</v>
      </c>
      <c r="D1304" t="s">
        <v>10</v>
      </c>
      <c r="E1304" t="s">
        <v>16</v>
      </c>
      <c r="F1304" t="s">
        <v>12</v>
      </c>
      <c r="G1304" t="s">
        <v>13</v>
      </c>
      <c r="H1304" t="s">
        <v>13</v>
      </c>
      <c r="I1304">
        <v>42</v>
      </c>
      <c r="J1304">
        <f t="shared" si="142"/>
        <v>-0.17774456542344805</v>
      </c>
      <c r="K1304" t="b">
        <f t="shared" si="143"/>
        <v>0</v>
      </c>
      <c r="L1304">
        <f t="shared" si="144"/>
        <v>6.6098167852911317E-3</v>
      </c>
      <c r="M1304" t="b">
        <f t="shared" si="145"/>
        <v>0</v>
      </c>
      <c r="N1304" s="24">
        <f t="shared" si="146"/>
        <v>513383.02</v>
      </c>
      <c r="O1304" t="str">
        <f t="shared" si="147"/>
        <v>ASALARIADO</v>
      </c>
      <c r="P1304">
        <f t="shared" si="148"/>
        <v>42</v>
      </c>
      <c r="Q1304"/>
    </row>
    <row r="1305" spans="1:17" x14ac:dyDescent="0.25">
      <c r="A1305">
        <v>1304</v>
      </c>
      <c r="B1305" t="s">
        <v>9</v>
      </c>
      <c r="C1305" s="23">
        <v>278030</v>
      </c>
      <c r="D1305" t="s">
        <v>19</v>
      </c>
      <c r="E1305" t="s">
        <v>16</v>
      </c>
      <c r="F1305" t="s">
        <v>12</v>
      </c>
      <c r="G1305" t="s">
        <v>13</v>
      </c>
      <c r="H1305" t="s">
        <v>13</v>
      </c>
      <c r="I1305">
        <v>61</v>
      </c>
      <c r="J1305">
        <f t="shared" si="142"/>
        <v>-0.46794471123422759</v>
      </c>
      <c r="K1305" t="b">
        <f t="shared" si="143"/>
        <v>0</v>
      </c>
      <c r="L1305">
        <f t="shared" si="144"/>
        <v>1.3475410882509038</v>
      </c>
      <c r="M1305" t="b">
        <f t="shared" si="145"/>
        <v>0</v>
      </c>
      <c r="N1305" s="24">
        <f t="shared" si="146"/>
        <v>278030</v>
      </c>
      <c r="O1305" t="str">
        <f t="shared" si="147"/>
        <v>CONVENIOS ESPECIALES DE TRABAJADORES INDEPENDIENTES</v>
      </c>
      <c r="P1305">
        <f t="shared" si="148"/>
        <v>61</v>
      </c>
      <c r="Q1305"/>
    </row>
    <row r="1306" spans="1:17" x14ac:dyDescent="0.25">
      <c r="A1306">
        <v>1305</v>
      </c>
      <c r="B1306" t="s">
        <v>9</v>
      </c>
      <c r="C1306" s="23">
        <v>343390</v>
      </c>
      <c r="D1306" t="s">
        <v>10</v>
      </c>
      <c r="E1306" t="s">
        <v>16</v>
      </c>
      <c r="F1306" t="s">
        <v>12</v>
      </c>
      <c r="G1306" t="s">
        <v>13</v>
      </c>
      <c r="H1306" t="s">
        <v>13</v>
      </c>
      <c r="I1306">
        <v>28</v>
      </c>
      <c r="J1306">
        <f t="shared" si="142"/>
        <v>-0.38735308963450243</v>
      </c>
      <c r="K1306" t="b">
        <f t="shared" si="143"/>
        <v>0</v>
      </c>
      <c r="L1306">
        <f t="shared" si="144"/>
        <v>-0.98144480429463388</v>
      </c>
      <c r="M1306" t="b">
        <f t="shared" si="145"/>
        <v>0</v>
      </c>
      <c r="N1306" s="24">
        <f t="shared" si="146"/>
        <v>343390</v>
      </c>
      <c r="O1306" t="str">
        <f t="shared" si="147"/>
        <v>ASALARIADO</v>
      </c>
      <c r="P1306">
        <f t="shared" si="148"/>
        <v>28</v>
      </c>
      <c r="Q1306"/>
    </row>
    <row r="1307" spans="1:17" x14ac:dyDescent="0.25">
      <c r="A1307">
        <v>1306</v>
      </c>
      <c r="B1307" t="s">
        <v>15</v>
      </c>
      <c r="C1307" s="23">
        <v>1204805.5900000001</v>
      </c>
      <c r="D1307" t="s">
        <v>10</v>
      </c>
      <c r="E1307" t="s">
        <v>16</v>
      </c>
      <c r="F1307" t="s">
        <v>12</v>
      </c>
      <c r="G1307" t="s">
        <v>13</v>
      </c>
      <c r="H1307" t="s">
        <v>13</v>
      </c>
      <c r="I1307">
        <v>41</v>
      </c>
      <c r="J1307">
        <f t="shared" si="142"/>
        <v>0.67480846589462873</v>
      </c>
      <c r="K1307" t="b">
        <f t="shared" si="143"/>
        <v>0</v>
      </c>
      <c r="L1307">
        <f t="shared" si="144"/>
        <v>-6.3965513291846368E-2</v>
      </c>
      <c r="M1307" t="b">
        <f t="shared" si="145"/>
        <v>0</v>
      </c>
      <c r="N1307" s="24">
        <f t="shared" si="146"/>
        <v>1204805.5900000001</v>
      </c>
      <c r="O1307" t="str">
        <f t="shared" si="147"/>
        <v>ASALARIADO</v>
      </c>
      <c r="P1307">
        <f t="shared" si="148"/>
        <v>41</v>
      </c>
      <c r="Q1307"/>
    </row>
    <row r="1308" spans="1:17" x14ac:dyDescent="0.25">
      <c r="A1308">
        <v>1307</v>
      </c>
      <c r="B1308" t="s">
        <v>9</v>
      </c>
      <c r="C1308" s="23">
        <v>1611500</v>
      </c>
      <c r="D1308" t="s">
        <v>10</v>
      </c>
      <c r="E1308" t="s">
        <v>16</v>
      </c>
      <c r="F1308" t="s">
        <v>12</v>
      </c>
      <c r="G1308" t="s">
        <v>13</v>
      </c>
      <c r="H1308" t="s">
        <v>13</v>
      </c>
      <c r="I1308">
        <v>26</v>
      </c>
      <c r="J1308">
        <f t="shared" si="142"/>
        <v>1.1762797326853798</v>
      </c>
      <c r="K1308" t="b">
        <f t="shared" si="143"/>
        <v>0</v>
      </c>
      <c r="L1308">
        <f t="shared" si="144"/>
        <v>-1.1225954644489089</v>
      </c>
      <c r="M1308" t="b">
        <f t="shared" si="145"/>
        <v>0</v>
      </c>
      <c r="N1308" s="24">
        <f t="shared" si="146"/>
        <v>1611500</v>
      </c>
      <c r="O1308" t="str">
        <f t="shared" si="147"/>
        <v>ASALARIADO</v>
      </c>
      <c r="P1308">
        <f t="shared" si="148"/>
        <v>26</v>
      </c>
      <c r="Q1308"/>
    </row>
    <row r="1309" spans="1:17" x14ac:dyDescent="0.25">
      <c r="A1309">
        <v>1308</v>
      </c>
      <c r="B1309" t="s">
        <v>15</v>
      </c>
      <c r="C1309" s="23">
        <v>1047569</v>
      </c>
      <c r="D1309" t="s">
        <v>10</v>
      </c>
      <c r="E1309" t="s">
        <v>11</v>
      </c>
      <c r="F1309" t="s">
        <v>12</v>
      </c>
      <c r="G1309" t="s">
        <v>13</v>
      </c>
      <c r="H1309" t="s">
        <v>13</v>
      </c>
      <c r="I1309">
        <v>47</v>
      </c>
      <c r="J1309">
        <f t="shared" si="142"/>
        <v>0.48092915495657584</v>
      </c>
      <c r="K1309" t="b">
        <f t="shared" si="143"/>
        <v>0</v>
      </c>
      <c r="L1309">
        <f t="shared" si="144"/>
        <v>0.35948646717097865</v>
      </c>
      <c r="M1309" t="b">
        <f t="shared" si="145"/>
        <v>0</v>
      </c>
      <c r="N1309" s="24">
        <f t="shared" si="146"/>
        <v>1047569</v>
      </c>
      <c r="O1309" t="str">
        <f t="shared" si="147"/>
        <v>ASALARIADO</v>
      </c>
      <c r="P1309">
        <f t="shared" si="148"/>
        <v>47</v>
      </c>
      <c r="Q1309"/>
    </row>
    <row r="1310" spans="1:17" x14ac:dyDescent="0.25">
      <c r="A1310">
        <v>1309</v>
      </c>
      <c r="B1310" t="s">
        <v>9</v>
      </c>
      <c r="C1310" s="23">
        <v>526800</v>
      </c>
      <c r="D1310" t="s">
        <v>10</v>
      </c>
      <c r="E1310" t="s">
        <v>16</v>
      </c>
      <c r="F1310" t="s">
        <v>12</v>
      </c>
      <c r="G1310" t="s">
        <v>13</v>
      </c>
      <c r="H1310" t="s">
        <v>13</v>
      </c>
      <c r="I1310">
        <v>44</v>
      </c>
      <c r="J1310">
        <f t="shared" si="142"/>
        <v>-0.16120086629292357</v>
      </c>
      <c r="K1310" t="b">
        <f t="shared" si="143"/>
        <v>0</v>
      </c>
      <c r="L1310">
        <f t="shared" si="144"/>
        <v>0.14776047693956615</v>
      </c>
      <c r="M1310" t="b">
        <f t="shared" si="145"/>
        <v>0</v>
      </c>
      <c r="N1310" s="24">
        <f t="shared" si="146"/>
        <v>526800</v>
      </c>
      <c r="O1310" t="str">
        <f t="shared" si="147"/>
        <v>ASALARIADO</v>
      </c>
      <c r="P1310">
        <f t="shared" si="148"/>
        <v>44</v>
      </c>
      <c r="Q1310"/>
    </row>
    <row r="1311" spans="1:17" x14ac:dyDescent="0.25">
      <c r="A1311">
        <v>1310</v>
      </c>
      <c r="B1311" t="s">
        <v>9</v>
      </c>
      <c r="C1311" s="23">
        <v>580021.27</v>
      </c>
      <c r="D1311" t="s">
        <v>10</v>
      </c>
      <c r="E1311" t="s">
        <v>11</v>
      </c>
      <c r="F1311" t="s">
        <v>12</v>
      </c>
      <c r="G1311" t="s">
        <v>13</v>
      </c>
      <c r="H1311" t="s">
        <v>13</v>
      </c>
      <c r="I1311">
        <v>29</v>
      </c>
      <c r="J1311">
        <f t="shared" si="142"/>
        <v>-9.5576807956069113E-2</v>
      </c>
      <c r="K1311" t="b">
        <f t="shared" si="143"/>
        <v>0</v>
      </c>
      <c r="L1311">
        <f t="shared" si="144"/>
        <v>-0.91086947421749642</v>
      </c>
      <c r="M1311" t="b">
        <f t="shared" si="145"/>
        <v>0</v>
      </c>
      <c r="N1311" s="24">
        <f t="shared" si="146"/>
        <v>580021.27</v>
      </c>
      <c r="O1311" t="str">
        <f t="shared" si="147"/>
        <v>ASALARIADO</v>
      </c>
      <c r="P1311">
        <f t="shared" si="148"/>
        <v>29</v>
      </c>
      <c r="Q1311"/>
    </row>
    <row r="1312" spans="1:17" x14ac:dyDescent="0.25">
      <c r="A1312">
        <v>1311</v>
      </c>
      <c r="B1312" t="s">
        <v>9</v>
      </c>
      <c r="C1312" s="23">
        <v>526083.62</v>
      </c>
      <c r="D1312" t="s">
        <v>10</v>
      </c>
      <c r="E1312" t="s">
        <v>16</v>
      </c>
      <c r="F1312" t="s">
        <v>12</v>
      </c>
      <c r="G1312" t="s">
        <v>13</v>
      </c>
      <c r="H1312" t="s">
        <v>13</v>
      </c>
      <c r="I1312">
        <v>24</v>
      </c>
      <c r="J1312">
        <f t="shared" si="142"/>
        <v>-0.1620841928822995</v>
      </c>
      <c r="K1312" t="b">
        <f t="shared" si="143"/>
        <v>0</v>
      </c>
      <c r="L1312">
        <f t="shared" si="144"/>
        <v>-1.263746124603184</v>
      </c>
      <c r="M1312" t="b">
        <f t="shared" si="145"/>
        <v>0</v>
      </c>
      <c r="N1312" s="24">
        <f t="shared" si="146"/>
        <v>526083.62</v>
      </c>
      <c r="O1312" t="str">
        <f t="shared" si="147"/>
        <v>ASALARIADO</v>
      </c>
      <c r="P1312">
        <f t="shared" si="148"/>
        <v>24</v>
      </c>
      <c r="Q1312"/>
    </row>
    <row r="1313" spans="1:17" x14ac:dyDescent="0.25">
      <c r="A1313">
        <v>1312</v>
      </c>
      <c r="B1313" t="s">
        <v>15</v>
      </c>
      <c r="C1313" s="23">
        <v>910693.65</v>
      </c>
      <c r="D1313" t="s">
        <v>10</v>
      </c>
      <c r="E1313" t="s">
        <v>11</v>
      </c>
      <c r="F1313" t="s">
        <v>12</v>
      </c>
      <c r="G1313" t="s">
        <v>13</v>
      </c>
      <c r="H1313" t="s">
        <v>13</v>
      </c>
      <c r="I1313">
        <v>40</v>
      </c>
      <c r="J1313">
        <f t="shared" si="142"/>
        <v>0.3121561070139513</v>
      </c>
      <c r="K1313" t="b">
        <f t="shared" si="143"/>
        <v>0</v>
      </c>
      <c r="L1313">
        <f t="shared" si="144"/>
        <v>-0.13454084336898386</v>
      </c>
      <c r="M1313" t="b">
        <f t="shared" si="145"/>
        <v>0</v>
      </c>
      <c r="N1313" s="24">
        <f t="shared" si="146"/>
        <v>910693.65</v>
      </c>
      <c r="O1313" t="str">
        <f t="shared" si="147"/>
        <v>ASALARIADO</v>
      </c>
      <c r="P1313">
        <f t="shared" si="148"/>
        <v>40</v>
      </c>
      <c r="Q1313"/>
    </row>
    <row r="1314" spans="1:17" x14ac:dyDescent="0.25">
      <c r="A1314">
        <v>1313</v>
      </c>
      <c r="B1314" t="s">
        <v>9</v>
      </c>
      <c r="C1314" s="23">
        <v>493046.78</v>
      </c>
      <c r="D1314" t="s">
        <v>10</v>
      </c>
      <c r="E1314" t="s">
        <v>16</v>
      </c>
      <c r="F1314" t="s">
        <v>12</v>
      </c>
      <c r="G1314" t="s">
        <v>13</v>
      </c>
      <c r="H1314" t="s">
        <v>13</v>
      </c>
      <c r="I1314">
        <v>22</v>
      </c>
      <c r="J1314">
        <f t="shared" si="142"/>
        <v>-0.20282000237022274</v>
      </c>
      <c r="K1314" t="b">
        <f t="shared" si="143"/>
        <v>0</v>
      </c>
      <c r="L1314">
        <f t="shared" si="144"/>
        <v>-1.4048967847574589</v>
      </c>
      <c r="M1314" t="b">
        <f t="shared" si="145"/>
        <v>0</v>
      </c>
      <c r="N1314" s="24">
        <f t="shared" si="146"/>
        <v>493046.78</v>
      </c>
      <c r="O1314" t="str">
        <f t="shared" si="147"/>
        <v>ASALARIADO</v>
      </c>
      <c r="P1314">
        <f t="shared" si="148"/>
        <v>22</v>
      </c>
      <c r="Q1314"/>
    </row>
    <row r="1315" spans="1:17" x14ac:dyDescent="0.25">
      <c r="A1315">
        <v>1314</v>
      </c>
      <c r="B1315" t="s">
        <v>9</v>
      </c>
      <c r="C1315" s="23">
        <v>330798</v>
      </c>
      <c r="D1315" t="s">
        <v>18</v>
      </c>
      <c r="E1315" t="s">
        <v>16</v>
      </c>
      <c r="F1315" t="s">
        <v>12</v>
      </c>
      <c r="G1315" t="s">
        <v>13</v>
      </c>
      <c r="H1315" t="s">
        <v>13</v>
      </c>
      <c r="I1315">
        <v>33</v>
      </c>
      <c r="J1315">
        <f t="shared" si="142"/>
        <v>-0.40287955382030016</v>
      </c>
      <c r="K1315" t="b">
        <f t="shared" si="143"/>
        <v>0</v>
      </c>
      <c r="L1315">
        <f t="shared" si="144"/>
        <v>-0.62856815390894638</v>
      </c>
      <c r="M1315" t="b">
        <f t="shared" si="145"/>
        <v>0</v>
      </c>
      <c r="N1315" s="24">
        <f t="shared" si="146"/>
        <v>330798</v>
      </c>
      <c r="O1315" t="str">
        <f t="shared" si="147"/>
        <v>TRABAJADOR INDEPENDIENTE</v>
      </c>
      <c r="P1315">
        <f t="shared" si="148"/>
        <v>33</v>
      </c>
      <c r="Q1315"/>
    </row>
    <row r="1316" spans="1:17" x14ac:dyDescent="0.25">
      <c r="A1316">
        <v>1315</v>
      </c>
      <c r="B1316" t="s">
        <v>9</v>
      </c>
      <c r="C1316" s="23">
        <v>2520949.98</v>
      </c>
      <c r="D1316" t="s">
        <v>14</v>
      </c>
      <c r="E1316" t="s">
        <v>11</v>
      </c>
      <c r="F1316" t="s">
        <v>12</v>
      </c>
      <c r="G1316" t="s">
        <v>13</v>
      </c>
      <c r="H1316" t="s">
        <v>13</v>
      </c>
      <c r="I1316">
        <v>67</v>
      </c>
      <c r="J1316">
        <f t="shared" si="142"/>
        <v>2.2976697059417694</v>
      </c>
      <c r="K1316" t="b">
        <f t="shared" si="143"/>
        <v>1</v>
      </c>
      <c r="L1316">
        <f t="shared" si="144"/>
        <v>1.7709930687137287</v>
      </c>
      <c r="M1316" t="b">
        <f t="shared" si="145"/>
        <v>0</v>
      </c>
      <c r="N1316" s="24">
        <f t="shared" si="146"/>
        <v>2520949.98</v>
      </c>
      <c r="O1316" t="str">
        <f t="shared" si="147"/>
        <v>PENSIONADOS EN SU PROPIO SISTEMA</v>
      </c>
      <c r="P1316">
        <f t="shared" si="148"/>
        <v>67</v>
      </c>
      <c r="Q1316"/>
    </row>
    <row r="1317" spans="1:17" x14ac:dyDescent="0.25">
      <c r="A1317">
        <v>1316</v>
      </c>
      <c r="B1317" t="s">
        <v>15</v>
      </c>
      <c r="C1317" s="23">
        <v>297045</v>
      </c>
      <c r="D1317" t="s">
        <v>17</v>
      </c>
      <c r="E1317" t="s">
        <v>16</v>
      </c>
      <c r="F1317" t="s">
        <v>12</v>
      </c>
      <c r="G1317" t="s">
        <v>13</v>
      </c>
      <c r="H1317" t="s">
        <v>13</v>
      </c>
      <c r="I1317">
        <v>28</v>
      </c>
      <c r="J1317">
        <f t="shared" si="142"/>
        <v>-0.44449841862837125</v>
      </c>
      <c r="K1317" t="b">
        <f t="shared" si="143"/>
        <v>0</v>
      </c>
      <c r="L1317">
        <f t="shared" si="144"/>
        <v>-0.98144480429463388</v>
      </c>
      <c r="M1317" t="b">
        <f t="shared" si="145"/>
        <v>0</v>
      </c>
      <c r="N1317" s="24">
        <f t="shared" si="146"/>
        <v>297045</v>
      </c>
      <c r="O1317" t="str">
        <f t="shared" si="147"/>
        <v>ASEGURADO VOLUNTARIO</v>
      </c>
      <c r="P1317">
        <f t="shared" si="148"/>
        <v>28</v>
      </c>
      <c r="Q1317"/>
    </row>
    <row r="1318" spans="1:17" x14ac:dyDescent="0.25">
      <c r="A1318">
        <v>1317</v>
      </c>
      <c r="B1318" t="s">
        <v>9</v>
      </c>
      <c r="C1318" s="23">
        <v>306723.3</v>
      </c>
      <c r="D1318" t="s">
        <v>10</v>
      </c>
      <c r="E1318" t="s">
        <v>16</v>
      </c>
      <c r="F1318" t="s">
        <v>12</v>
      </c>
      <c r="G1318" t="s">
        <v>12</v>
      </c>
      <c r="H1318" t="s">
        <v>13</v>
      </c>
      <c r="I1318">
        <v>41</v>
      </c>
      <c r="J1318">
        <f t="shared" si="142"/>
        <v>-0.43256466876104227</v>
      </c>
      <c r="K1318" t="b">
        <f t="shared" si="143"/>
        <v>0</v>
      </c>
      <c r="L1318">
        <f t="shared" si="144"/>
        <v>-6.3965513291846368E-2</v>
      </c>
      <c r="M1318" t="b">
        <f t="shared" si="145"/>
        <v>0</v>
      </c>
      <c r="N1318" s="24">
        <f t="shared" si="146"/>
        <v>306723.3</v>
      </c>
      <c r="O1318" t="str">
        <f t="shared" si="147"/>
        <v>ASALARIADO</v>
      </c>
      <c r="P1318">
        <f t="shared" si="148"/>
        <v>41</v>
      </c>
      <c r="Q1318"/>
    </row>
    <row r="1319" spans="1:17" x14ac:dyDescent="0.25">
      <c r="A1319">
        <v>1318</v>
      </c>
      <c r="B1319" t="s">
        <v>15</v>
      </c>
      <c r="C1319" s="23">
        <v>300000</v>
      </c>
      <c r="D1319" t="s">
        <v>10</v>
      </c>
      <c r="E1319" t="s">
        <v>16</v>
      </c>
      <c r="F1319" t="s">
        <v>12</v>
      </c>
      <c r="G1319" t="s">
        <v>12</v>
      </c>
      <c r="H1319" t="s">
        <v>13</v>
      </c>
      <c r="I1319">
        <v>37</v>
      </c>
      <c r="J1319">
        <f t="shared" si="142"/>
        <v>-0.44085477967752684</v>
      </c>
      <c r="K1319" t="b">
        <f t="shared" si="143"/>
        <v>0</v>
      </c>
      <c r="L1319">
        <f t="shared" si="144"/>
        <v>-0.3462668336003964</v>
      </c>
      <c r="M1319" t="b">
        <f t="shared" si="145"/>
        <v>0</v>
      </c>
      <c r="N1319" s="24">
        <f t="shared" si="146"/>
        <v>300000</v>
      </c>
      <c r="O1319" t="str">
        <f t="shared" si="147"/>
        <v>ASALARIADO</v>
      </c>
      <c r="P1319">
        <f t="shared" si="148"/>
        <v>37</v>
      </c>
      <c r="Q1319"/>
    </row>
    <row r="1320" spans="1:17" x14ac:dyDescent="0.25">
      <c r="A1320">
        <v>1319</v>
      </c>
      <c r="B1320" t="s">
        <v>9</v>
      </c>
      <c r="C1320" s="23">
        <v>666854.69999999995</v>
      </c>
      <c r="D1320" t="s">
        <v>10</v>
      </c>
      <c r="E1320" t="s">
        <v>16</v>
      </c>
      <c r="F1320" t="s">
        <v>12</v>
      </c>
      <c r="G1320" t="s">
        <v>13</v>
      </c>
      <c r="H1320" t="s">
        <v>13</v>
      </c>
      <c r="I1320">
        <v>23</v>
      </c>
      <c r="J1320">
        <f t="shared" si="142"/>
        <v>1.1492453561161905E-2</v>
      </c>
      <c r="K1320" t="b">
        <f t="shared" si="143"/>
        <v>0</v>
      </c>
      <c r="L1320">
        <f t="shared" si="144"/>
        <v>-1.3343214546803215</v>
      </c>
      <c r="M1320" t="b">
        <f t="shared" si="145"/>
        <v>0</v>
      </c>
      <c r="N1320" s="24">
        <f t="shared" si="146"/>
        <v>666854.69999999995</v>
      </c>
      <c r="O1320" t="str">
        <f t="shared" si="147"/>
        <v>ASALARIADO</v>
      </c>
      <c r="P1320">
        <f t="shared" si="148"/>
        <v>23</v>
      </c>
      <c r="Q1320"/>
    </row>
    <row r="1321" spans="1:17" x14ac:dyDescent="0.25">
      <c r="A1321">
        <v>1320</v>
      </c>
      <c r="B1321" t="s">
        <v>15</v>
      </c>
      <c r="C1321" s="23">
        <v>397927</v>
      </c>
      <c r="D1321" t="s">
        <v>10</v>
      </c>
      <c r="E1321" t="s">
        <v>16</v>
      </c>
      <c r="F1321" t="s">
        <v>12</v>
      </c>
      <c r="G1321" t="s">
        <v>13</v>
      </c>
      <c r="H1321" t="s">
        <v>13</v>
      </c>
      <c r="I1321">
        <v>27</v>
      </c>
      <c r="J1321">
        <f t="shared" si="142"/>
        <v>-0.32010668101785295</v>
      </c>
      <c r="K1321" t="b">
        <f t="shared" si="143"/>
        <v>0</v>
      </c>
      <c r="L1321">
        <f t="shared" si="144"/>
        <v>-1.0520201343717714</v>
      </c>
      <c r="M1321" t="b">
        <f t="shared" si="145"/>
        <v>0</v>
      </c>
      <c r="N1321" s="24">
        <f t="shared" si="146"/>
        <v>397927</v>
      </c>
      <c r="O1321" t="str">
        <f t="shared" si="147"/>
        <v>ASALARIADO</v>
      </c>
      <c r="P1321">
        <f t="shared" si="148"/>
        <v>27</v>
      </c>
      <c r="Q1321"/>
    </row>
    <row r="1322" spans="1:17" x14ac:dyDescent="0.25">
      <c r="A1322">
        <v>1321</v>
      </c>
      <c r="B1322" t="s">
        <v>9</v>
      </c>
      <c r="C1322" s="23">
        <v>1214487</v>
      </c>
      <c r="D1322" t="s">
        <v>10</v>
      </c>
      <c r="E1322" t="s">
        <v>11</v>
      </c>
      <c r="F1322" t="s">
        <v>12</v>
      </c>
      <c r="G1322" t="s">
        <v>13</v>
      </c>
      <c r="H1322" t="s">
        <v>13</v>
      </c>
      <c r="I1322">
        <v>47</v>
      </c>
      <c r="J1322">
        <f t="shared" si="142"/>
        <v>0.68674605052241011</v>
      </c>
      <c r="K1322" t="b">
        <f t="shared" si="143"/>
        <v>0</v>
      </c>
      <c r="L1322">
        <f t="shared" si="144"/>
        <v>0.35948646717097865</v>
      </c>
      <c r="M1322" t="b">
        <f t="shared" si="145"/>
        <v>0</v>
      </c>
      <c r="N1322" s="24">
        <f t="shared" si="146"/>
        <v>1214487</v>
      </c>
      <c r="O1322" t="str">
        <f t="shared" si="147"/>
        <v>ASALARIADO</v>
      </c>
      <c r="P1322">
        <f t="shared" si="148"/>
        <v>47</v>
      </c>
      <c r="Q1322"/>
    </row>
    <row r="1323" spans="1:17" x14ac:dyDescent="0.25">
      <c r="A1323">
        <v>1322</v>
      </c>
      <c r="B1323" t="s">
        <v>15</v>
      </c>
      <c r="C1323" s="23">
        <v>778239</v>
      </c>
      <c r="D1323" t="s">
        <v>10</v>
      </c>
      <c r="E1323" t="s">
        <v>11</v>
      </c>
      <c r="F1323" t="s">
        <v>12</v>
      </c>
      <c r="G1323" t="s">
        <v>13</v>
      </c>
      <c r="H1323" t="s">
        <v>13</v>
      </c>
      <c r="I1323">
        <v>33</v>
      </c>
      <c r="J1323">
        <f t="shared" si="142"/>
        <v>0.14883396760262876</v>
      </c>
      <c r="K1323" t="b">
        <f t="shared" si="143"/>
        <v>0</v>
      </c>
      <c r="L1323">
        <f t="shared" si="144"/>
        <v>-0.62856815390894638</v>
      </c>
      <c r="M1323" t="b">
        <f t="shared" si="145"/>
        <v>0</v>
      </c>
      <c r="N1323" s="24">
        <f t="shared" si="146"/>
        <v>778239</v>
      </c>
      <c r="O1323" t="str">
        <f t="shared" si="147"/>
        <v>ASALARIADO</v>
      </c>
      <c r="P1323">
        <f t="shared" si="148"/>
        <v>33</v>
      </c>
      <c r="Q1323"/>
    </row>
    <row r="1324" spans="1:17" x14ac:dyDescent="0.25">
      <c r="A1324">
        <v>1323</v>
      </c>
      <c r="B1324" t="s">
        <v>9</v>
      </c>
      <c r="C1324" s="23">
        <v>870468.31</v>
      </c>
      <c r="D1324" t="s">
        <v>10</v>
      </c>
      <c r="E1324" t="s">
        <v>16</v>
      </c>
      <c r="F1324" t="s">
        <v>12</v>
      </c>
      <c r="G1324" t="s">
        <v>13</v>
      </c>
      <c r="H1324" t="s">
        <v>13</v>
      </c>
      <c r="I1324">
        <v>45</v>
      </c>
      <c r="J1324">
        <f t="shared" si="142"/>
        <v>0.26255657549619904</v>
      </c>
      <c r="K1324" t="b">
        <f t="shared" si="143"/>
        <v>0</v>
      </c>
      <c r="L1324">
        <f t="shared" si="144"/>
        <v>0.21833580701670366</v>
      </c>
      <c r="M1324" t="b">
        <f t="shared" si="145"/>
        <v>0</v>
      </c>
      <c r="N1324" s="24">
        <f t="shared" si="146"/>
        <v>870468.31</v>
      </c>
      <c r="O1324" t="str">
        <f t="shared" si="147"/>
        <v>ASALARIADO</v>
      </c>
      <c r="P1324">
        <f t="shared" si="148"/>
        <v>45</v>
      </c>
      <c r="Q1324"/>
    </row>
    <row r="1325" spans="1:17" x14ac:dyDescent="0.25">
      <c r="A1325">
        <v>1324</v>
      </c>
      <c r="B1325" t="s">
        <v>9</v>
      </c>
      <c r="C1325" s="23">
        <v>370000</v>
      </c>
      <c r="D1325" t="s">
        <v>10</v>
      </c>
      <c r="E1325" t="s">
        <v>16</v>
      </c>
      <c r="F1325" t="s">
        <v>12</v>
      </c>
      <c r="G1325" t="s">
        <v>13</v>
      </c>
      <c r="H1325" t="s">
        <v>12</v>
      </c>
      <c r="I1325">
        <v>41</v>
      </c>
      <c r="J1325">
        <f t="shared" si="142"/>
        <v>-0.354541843447711</v>
      </c>
      <c r="K1325" t="b">
        <f t="shared" si="143"/>
        <v>0</v>
      </c>
      <c r="L1325">
        <f t="shared" si="144"/>
        <v>-6.3965513291846368E-2</v>
      </c>
      <c r="M1325" t="b">
        <f t="shared" si="145"/>
        <v>0</v>
      </c>
      <c r="N1325" s="24">
        <f t="shared" si="146"/>
        <v>370000</v>
      </c>
      <c r="O1325" t="str">
        <f t="shared" si="147"/>
        <v>ASALARIADO</v>
      </c>
      <c r="P1325">
        <f t="shared" si="148"/>
        <v>41</v>
      </c>
      <c r="Q1325"/>
    </row>
    <row r="1326" spans="1:17" x14ac:dyDescent="0.25">
      <c r="A1326">
        <v>1325</v>
      </c>
      <c r="B1326" t="s">
        <v>15</v>
      </c>
      <c r="C1326" s="23">
        <v>289546.95</v>
      </c>
      <c r="D1326" t="s">
        <v>10</v>
      </c>
      <c r="E1326" t="s">
        <v>16</v>
      </c>
      <c r="F1326" t="s">
        <v>12</v>
      </c>
      <c r="G1326" t="s">
        <v>13</v>
      </c>
      <c r="H1326" t="s">
        <v>12</v>
      </c>
      <c r="I1326">
        <v>22</v>
      </c>
      <c r="J1326">
        <f t="shared" si="142"/>
        <v>-0.45374382879262792</v>
      </c>
      <c r="K1326" t="b">
        <f t="shared" si="143"/>
        <v>0</v>
      </c>
      <c r="L1326">
        <f t="shared" si="144"/>
        <v>-1.4048967847574589</v>
      </c>
      <c r="M1326" t="b">
        <f t="shared" si="145"/>
        <v>0</v>
      </c>
      <c r="N1326" s="24">
        <f t="shared" si="146"/>
        <v>289546.95</v>
      </c>
      <c r="O1326" t="str">
        <f t="shared" si="147"/>
        <v>ASALARIADO</v>
      </c>
      <c r="P1326">
        <f t="shared" si="148"/>
        <v>22</v>
      </c>
      <c r="Q1326"/>
    </row>
    <row r="1327" spans="1:17" x14ac:dyDescent="0.25">
      <c r="A1327">
        <v>1326</v>
      </c>
      <c r="B1327" t="s">
        <v>9</v>
      </c>
      <c r="C1327" s="23">
        <v>278030</v>
      </c>
      <c r="D1327" t="s">
        <v>19</v>
      </c>
      <c r="E1327" t="s">
        <v>16</v>
      </c>
      <c r="F1327" t="s">
        <v>12</v>
      </c>
      <c r="G1327" t="s">
        <v>13</v>
      </c>
      <c r="H1327" t="s">
        <v>13</v>
      </c>
      <c r="I1327">
        <v>36</v>
      </c>
      <c r="J1327">
        <f t="shared" si="142"/>
        <v>-0.46794471123422759</v>
      </c>
      <c r="K1327" t="b">
        <f t="shared" si="143"/>
        <v>0</v>
      </c>
      <c r="L1327">
        <f t="shared" si="144"/>
        <v>-0.41684216367753391</v>
      </c>
      <c r="M1327" t="b">
        <f t="shared" si="145"/>
        <v>0</v>
      </c>
      <c r="N1327" s="24">
        <f t="shared" si="146"/>
        <v>278030</v>
      </c>
      <c r="O1327" t="str">
        <f t="shared" si="147"/>
        <v>CONVENIOS ESPECIALES DE TRABAJADORES INDEPENDIENTES</v>
      </c>
      <c r="P1327">
        <f t="shared" si="148"/>
        <v>36</v>
      </c>
      <c r="Q1327"/>
    </row>
    <row r="1328" spans="1:17" x14ac:dyDescent="0.25">
      <c r="A1328">
        <v>1327</v>
      </c>
      <c r="B1328" t="s">
        <v>15</v>
      </c>
      <c r="C1328" s="23">
        <v>190000</v>
      </c>
      <c r="D1328" t="s">
        <v>10</v>
      </c>
      <c r="E1328" t="s">
        <v>16</v>
      </c>
      <c r="F1328" t="s">
        <v>12</v>
      </c>
      <c r="G1328" t="s">
        <v>12</v>
      </c>
      <c r="H1328" t="s">
        <v>13</v>
      </c>
      <c r="I1328">
        <v>45</v>
      </c>
      <c r="J1328">
        <f t="shared" si="142"/>
        <v>-0.57648939375295172</v>
      </c>
      <c r="K1328" t="b">
        <f t="shared" si="143"/>
        <v>0</v>
      </c>
      <c r="L1328">
        <f t="shared" si="144"/>
        <v>0.21833580701670366</v>
      </c>
      <c r="M1328" t="b">
        <f t="shared" si="145"/>
        <v>0</v>
      </c>
      <c r="N1328" s="24">
        <f t="shared" si="146"/>
        <v>190000</v>
      </c>
      <c r="O1328" t="str">
        <f t="shared" si="147"/>
        <v>ASALARIADO</v>
      </c>
      <c r="P1328">
        <f t="shared" si="148"/>
        <v>45</v>
      </c>
      <c r="Q1328"/>
    </row>
    <row r="1329" spans="1:17" x14ac:dyDescent="0.25">
      <c r="A1329">
        <v>1328</v>
      </c>
      <c r="B1329" t="s">
        <v>9</v>
      </c>
      <c r="C1329" s="23">
        <v>385702</v>
      </c>
      <c r="D1329" t="s">
        <v>18</v>
      </c>
      <c r="E1329" t="s">
        <v>16</v>
      </c>
      <c r="F1329" t="s">
        <v>12</v>
      </c>
      <c r="G1329" t="s">
        <v>13</v>
      </c>
      <c r="H1329" t="s">
        <v>12</v>
      </c>
      <c r="I1329">
        <v>60</v>
      </c>
      <c r="J1329">
        <f t="shared" si="142"/>
        <v>-0.33518061880941719</v>
      </c>
      <c r="K1329" t="b">
        <f t="shared" si="143"/>
        <v>0</v>
      </c>
      <c r="L1329">
        <f t="shared" si="144"/>
        <v>1.2769657581737661</v>
      </c>
      <c r="M1329" t="b">
        <f t="shared" si="145"/>
        <v>0</v>
      </c>
      <c r="N1329" s="24">
        <f t="shared" si="146"/>
        <v>385702</v>
      </c>
      <c r="O1329" t="str">
        <f t="shared" si="147"/>
        <v>TRABAJADOR INDEPENDIENTE</v>
      </c>
      <c r="P1329">
        <f t="shared" si="148"/>
        <v>60</v>
      </c>
      <c r="Q1329"/>
    </row>
    <row r="1330" spans="1:17" x14ac:dyDescent="0.25">
      <c r="A1330">
        <v>1329</v>
      </c>
      <c r="B1330" t="s">
        <v>9</v>
      </c>
      <c r="C1330" s="23">
        <v>278030</v>
      </c>
      <c r="D1330" t="s">
        <v>19</v>
      </c>
      <c r="E1330" t="s">
        <v>16</v>
      </c>
      <c r="F1330" t="s">
        <v>12</v>
      </c>
      <c r="G1330" t="s">
        <v>12</v>
      </c>
      <c r="H1330" t="s">
        <v>13</v>
      </c>
      <c r="I1330">
        <v>37</v>
      </c>
      <c r="J1330">
        <f t="shared" si="142"/>
        <v>-0.46794471123422759</v>
      </c>
      <c r="K1330" t="b">
        <f t="shared" si="143"/>
        <v>0</v>
      </c>
      <c r="L1330">
        <f t="shared" si="144"/>
        <v>-0.3462668336003964</v>
      </c>
      <c r="M1330" t="b">
        <f t="shared" si="145"/>
        <v>0</v>
      </c>
      <c r="N1330" s="24">
        <f t="shared" si="146"/>
        <v>278030</v>
      </c>
      <c r="O1330" t="str">
        <f t="shared" si="147"/>
        <v>CONVENIOS ESPECIALES DE TRABAJADORES INDEPENDIENTES</v>
      </c>
      <c r="P1330">
        <f t="shared" si="148"/>
        <v>37</v>
      </c>
      <c r="Q1330"/>
    </row>
    <row r="1331" spans="1:17" x14ac:dyDescent="0.25">
      <c r="A1331">
        <v>1330</v>
      </c>
      <c r="B1331" t="s">
        <v>9</v>
      </c>
      <c r="C1331" s="23">
        <v>324390</v>
      </c>
      <c r="D1331" t="s">
        <v>10</v>
      </c>
      <c r="E1331" t="s">
        <v>16</v>
      </c>
      <c r="F1331" t="s">
        <v>12</v>
      </c>
      <c r="G1331" t="s">
        <v>13</v>
      </c>
      <c r="H1331" t="s">
        <v>13</v>
      </c>
      <c r="I1331">
        <v>24</v>
      </c>
      <c r="J1331">
        <f t="shared" si="142"/>
        <v>-0.41078088661116674</v>
      </c>
      <c r="K1331" t="b">
        <f t="shared" si="143"/>
        <v>0</v>
      </c>
      <c r="L1331">
        <f t="shared" si="144"/>
        <v>-1.263746124603184</v>
      </c>
      <c r="M1331" t="b">
        <f t="shared" si="145"/>
        <v>0</v>
      </c>
      <c r="N1331" s="24">
        <f t="shared" si="146"/>
        <v>324390</v>
      </c>
      <c r="O1331" t="str">
        <f t="shared" si="147"/>
        <v>ASALARIADO</v>
      </c>
      <c r="P1331">
        <f t="shared" si="148"/>
        <v>24</v>
      </c>
      <c r="Q1331"/>
    </row>
    <row r="1332" spans="1:17" x14ac:dyDescent="0.25">
      <c r="A1332">
        <v>1331</v>
      </c>
      <c r="B1332" t="s">
        <v>15</v>
      </c>
      <c r="C1332" s="23">
        <v>2187872</v>
      </c>
      <c r="D1332" t="s">
        <v>14</v>
      </c>
      <c r="E1332" t="s">
        <v>11</v>
      </c>
      <c r="F1332" t="s">
        <v>12</v>
      </c>
      <c r="G1332" t="s">
        <v>13</v>
      </c>
      <c r="H1332" t="s">
        <v>13</v>
      </c>
      <c r="I1332">
        <v>68</v>
      </c>
      <c r="J1332">
        <f t="shared" si="142"/>
        <v>1.8869705852661141</v>
      </c>
      <c r="K1332" t="b">
        <f t="shared" si="143"/>
        <v>0</v>
      </c>
      <c r="L1332">
        <f t="shared" si="144"/>
        <v>1.8415683987908662</v>
      </c>
      <c r="M1332" t="b">
        <f t="shared" si="145"/>
        <v>0</v>
      </c>
      <c r="N1332" s="24">
        <f t="shared" si="146"/>
        <v>2187872</v>
      </c>
      <c r="O1332" t="str">
        <f t="shared" si="147"/>
        <v>PENSIONADOS EN SU PROPIO SISTEMA</v>
      </c>
      <c r="P1332">
        <f t="shared" si="148"/>
        <v>68</v>
      </c>
      <c r="Q1332"/>
    </row>
    <row r="1333" spans="1:17" x14ac:dyDescent="0.25">
      <c r="A1333">
        <v>1332</v>
      </c>
      <c r="B1333" t="s">
        <v>9</v>
      </c>
      <c r="C1333" s="23">
        <v>305704</v>
      </c>
      <c r="D1333" t="s">
        <v>17</v>
      </c>
      <c r="E1333" t="s">
        <v>16</v>
      </c>
      <c r="F1333" t="s">
        <v>12</v>
      </c>
      <c r="G1333" t="s">
        <v>12</v>
      </c>
      <c r="H1333" t="s">
        <v>13</v>
      </c>
      <c r="I1333">
        <v>87</v>
      </c>
      <c r="J1333">
        <f t="shared" si="142"/>
        <v>-0.433821508416743</v>
      </c>
      <c r="K1333" t="b">
        <f t="shared" si="143"/>
        <v>0</v>
      </c>
      <c r="L1333">
        <f t="shared" si="144"/>
        <v>3.1824996702564787</v>
      </c>
      <c r="M1333" t="b">
        <f t="shared" si="145"/>
        <v>1</v>
      </c>
      <c r="N1333" s="24">
        <f t="shared" si="146"/>
        <v>305704</v>
      </c>
      <c r="O1333" t="str">
        <f t="shared" si="147"/>
        <v>ASEGURADO VOLUNTARIO</v>
      </c>
      <c r="P1333">
        <f t="shared" si="148"/>
        <v>87</v>
      </c>
      <c r="Q1333"/>
    </row>
    <row r="1334" spans="1:17" x14ac:dyDescent="0.25">
      <c r="A1334">
        <v>1333</v>
      </c>
      <c r="B1334" t="s">
        <v>15</v>
      </c>
      <c r="C1334" s="23">
        <v>389481.25</v>
      </c>
      <c r="D1334" t="s">
        <v>10</v>
      </c>
      <c r="E1334" t="s">
        <v>16</v>
      </c>
      <c r="F1334" t="s">
        <v>12</v>
      </c>
      <c r="G1334" t="s">
        <v>12</v>
      </c>
      <c r="H1334" t="s">
        <v>13</v>
      </c>
      <c r="I1334">
        <v>45</v>
      </c>
      <c r="J1334">
        <f t="shared" si="142"/>
        <v>-0.33052064503446676</v>
      </c>
      <c r="K1334" t="b">
        <f t="shared" si="143"/>
        <v>0</v>
      </c>
      <c r="L1334">
        <f t="shared" si="144"/>
        <v>0.21833580701670366</v>
      </c>
      <c r="M1334" t="b">
        <f t="shared" si="145"/>
        <v>0</v>
      </c>
      <c r="N1334" s="24">
        <f t="shared" si="146"/>
        <v>389481.25</v>
      </c>
      <c r="O1334" t="str">
        <f t="shared" si="147"/>
        <v>ASALARIADO</v>
      </c>
      <c r="P1334">
        <f t="shared" si="148"/>
        <v>45</v>
      </c>
      <c r="Q1334"/>
    </row>
    <row r="1335" spans="1:17" x14ac:dyDescent="0.25">
      <c r="A1335">
        <v>1334</v>
      </c>
      <c r="B1335" t="s">
        <v>9</v>
      </c>
      <c r="C1335" s="23">
        <v>450000</v>
      </c>
      <c r="D1335" t="s">
        <v>10</v>
      </c>
      <c r="E1335" t="s">
        <v>16</v>
      </c>
      <c r="F1335" t="s">
        <v>12</v>
      </c>
      <c r="G1335" t="s">
        <v>13</v>
      </c>
      <c r="H1335" t="s">
        <v>13</v>
      </c>
      <c r="I1335">
        <v>23</v>
      </c>
      <c r="J1335">
        <f t="shared" si="142"/>
        <v>-0.25589848775649293</v>
      </c>
      <c r="K1335" t="b">
        <f t="shared" si="143"/>
        <v>0</v>
      </c>
      <c r="L1335">
        <f t="shared" si="144"/>
        <v>-1.3343214546803215</v>
      </c>
      <c r="M1335" t="b">
        <f t="shared" si="145"/>
        <v>0</v>
      </c>
      <c r="N1335" s="24">
        <f t="shared" si="146"/>
        <v>450000</v>
      </c>
      <c r="O1335" t="str">
        <f t="shared" si="147"/>
        <v>ASALARIADO</v>
      </c>
      <c r="P1335">
        <f t="shared" si="148"/>
        <v>23</v>
      </c>
      <c r="Q1335"/>
    </row>
    <row r="1336" spans="1:17" x14ac:dyDescent="0.25">
      <c r="A1336">
        <v>1335</v>
      </c>
      <c r="B1336" t="s">
        <v>15</v>
      </c>
      <c r="C1336" s="23">
        <v>48989.7</v>
      </c>
      <c r="D1336" t="s">
        <v>10</v>
      </c>
      <c r="E1336" t="s">
        <v>16</v>
      </c>
      <c r="F1336" t="s">
        <v>12</v>
      </c>
      <c r="G1336" t="s">
        <v>13</v>
      </c>
      <c r="H1336" t="s">
        <v>13</v>
      </c>
      <c r="I1336">
        <v>21</v>
      </c>
      <c r="J1336">
        <f t="shared" si="142"/>
        <v>-0.75036100849076892</v>
      </c>
      <c r="K1336" t="b">
        <f t="shared" si="143"/>
        <v>0</v>
      </c>
      <c r="L1336">
        <f t="shared" si="144"/>
        <v>-1.4754721148345964</v>
      </c>
      <c r="M1336" t="b">
        <f t="shared" si="145"/>
        <v>0</v>
      </c>
      <c r="N1336" s="24">
        <f t="shared" si="146"/>
        <v>48989.7</v>
      </c>
      <c r="O1336" t="str">
        <f t="shared" si="147"/>
        <v>ASALARIADO</v>
      </c>
      <c r="P1336">
        <f t="shared" si="148"/>
        <v>21</v>
      </c>
      <c r="Q1336"/>
    </row>
    <row r="1337" spans="1:17" x14ac:dyDescent="0.25">
      <c r="A1337">
        <v>1336</v>
      </c>
      <c r="B1337" t="s">
        <v>9</v>
      </c>
      <c r="C1337" s="23">
        <v>977750</v>
      </c>
      <c r="D1337" t="s">
        <v>10</v>
      </c>
      <c r="E1337" t="s">
        <v>16</v>
      </c>
      <c r="F1337" t="s">
        <v>12</v>
      </c>
      <c r="G1337" t="s">
        <v>13</v>
      </c>
      <c r="H1337" t="s">
        <v>13</v>
      </c>
      <c r="I1337">
        <v>31</v>
      </c>
      <c r="J1337">
        <f t="shared" si="142"/>
        <v>0.39483939931901141</v>
      </c>
      <c r="K1337" t="b">
        <f t="shared" si="143"/>
        <v>0</v>
      </c>
      <c r="L1337">
        <f t="shared" si="144"/>
        <v>-0.7697188140632214</v>
      </c>
      <c r="M1337" t="b">
        <f t="shared" si="145"/>
        <v>0</v>
      </c>
      <c r="N1337" s="24">
        <f t="shared" si="146"/>
        <v>977750</v>
      </c>
      <c r="O1337" t="str">
        <f t="shared" si="147"/>
        <v>ASALARIADO</v>
      </c>
      <c r="P1337">
        <f t="shared" si="148"/>
        <v>31</v>
      </c>
      <c r="Q1337"/>
    </row>
    <row r="1338" spans="1:17" x14ac:dyDescent="0.25">
      <c r="A1338">
        <v>1337</v>
      </c>
      <c r="B1338" t="s">
        <v>9</v>
      </c>
      <c r="C1338" s="23">
        <v>305000</v>
      </c>
      <c r="D1338" t="s">
        <v>10</v>
      </c>
      <c r="E1338" t="s">
        <v>16</v>
      </c>
      <c r="F1338" t="s">
        <v>12</v>
      </c>
      <c r="G1338" t="s">
        <v>12</v>
      </c>
      <c r="H1338" t="s">
        <v>13</v>
      </c>
      <c r="I1338">
        <v>37</v>
      </c>
      <c r="J1338">
        <f t="shared" si="142"/>
        <v>-0.43468956994682573</v>
      </c>
      <c r="K1338" t="b">
        <f t="shared" si="143"/>
        <v>0</v>
      </c>
      <c r="L1338">
        <f t="shared" si="144"/>
        <v>-0.3462668336003964</v>
      </c>
      <c r="M1338" t="b">
        <f t="shared" si="145"/>
        <v>0</v>
      </c>
      <c r="N1338" s="24">
        <f t="shared" si="146"/>
        <v>305000</v>
      </c>
      <c r="O1338" t="str">
        <f t="shared" si="147"/>
        <v>ASALARIADO</v>
      </c>
      <c r="P1338">
        <f t="shared" si="148"/>
        <v>37</v>
      </c>
      <c r="Q1338"/>
    </row>
    <row r="1339" spans="1:17" x14ac:dyDescent="0.25">
      <c r="A1339">
        <v>1338</v>
      </c>
      <c r="B1339" t="s">
        <v>15</v>
      </c>
      <c r="C1339" s="23">
        <v>297046</v>
      </c>
      <c r="D1339" t="s">
        <v>17</v>
      </c>
      <c r="E1339" t="s">
        <v>16</v>
      </c>
      <c r="F1339" t="s">
        <v>12</v>
      </c>
      <c r="G1339" t="s">
        <v>13</v>
      </c>
      <c r="H1339" t="s">
        <v>13</v>
      </c>
      <c r="I1339">
        <v>31</v>
      </c>
      <c r="J1339">
        <f t="shared" si="142"/>
        <v>-0.44449718558642509</v>
      </c>
      <c r="K1339" t="b">
        <f t="shared" si="143"/>
        <v>0</v>
      </c>
      <c r="L1339">
        <f t="shared" si="144"/>
        <v>-0.7697188140632214</v>
      </c>
      <c r="M1339" t="b">
        <f t="shared" si="145"/>
        <v>0</v>
      </c>
      <c r="N1339" s="24">
        <f t="shared" si="146"/>
        <v>297046</v>
      </c>
      <c r="O1339" t="str">
        <f t="shared" si="147"/>
        <v>ASEGURADO VOLUNTARIO</v>
      </c>
      <c r="P1339">
        <f t="shared" si="148"/>
        <v>31</v>
      </c>
      <c r="Q1339"/>
    </row>
    <row r="1340" spans="1:17" x14ac:dyDescent="0.25">
      <c r="A1340">
        <v>1339</v>
      </c>
      <c r="B1340" t="s">
        <v>9</v>
      </c>
      <c r="C1340" s="23">
        <v>65249.56</v>
      </c>
      <c r="D1340" t="s">
        <v>10</v>
      </c>
      <c r="E1340" t="s">
        <v>16</v>
      </c>
      <c r="F1340" t="s">
        <v>12</v>
      </c>
      <c r="G1340" t="s">
        <v>12</v>
      </c>
      <c r="H1340" t="s">
        <v>13</v>
      </c>
      <c r="I1340">
        <v>26</v>
      </c>
      <c r="J1340">
        <f t="shared" si="142"/>
        <v>-0.73031191907240123</v>
      </c>
      <c r="K1340" t="b">
        <f t="shared" si="143"/>
        <v>0</v>
      </c>
      <c r="L1340">
        <f t="shared" si="144"/>
        <v>-1.1225954644489089</v>
      </c>
      <c r="M1340" t="b">
        <f t="shared" si="145"/>
        <v>0</v>
      </c>
      <c r="N1340" s="24">
        <f t="shared" si="146"/>
        <v>65249.56</v>
      </c>
      <c r="O1340" t="str">
        <f t="shared" si="147"/>
        <v>ASALARIADO</v>
      </c>
      <c r="P1340">
        <f t="shared" si="148"/>
        <v>26</v>
      </c>
      <c r="Q1340"/>
    </row>
    <row r="1341" spans="1:17" x14ac:dyDescent="0.25">
      <c r="A1341">
        <v>1340</v>
      </c>
      <c r="B1341" t="s">
        <v>15</v>
      </c>
      <c r="C1341" s="23">
        <v>659264</v>
      </c>
      <c r="D1341" t="s">
        <v>10</v>
      </c>
      <c r="E1341" t="s">
        <v>11</v>
      </c>
      <c r="F1341" t="s">
        <v>12</v>
      </c>
      <c r="G1341" t="s">
        <v>13</v>
      </c>
      <c r="H1341" t="s">
        <v>13</v>
      </c>
      <c r="I1341">
        <v>40</v>
      </c>
      <c r="J1341">
        <f t="shared" si="142"/>
        <v>2.1328020605953478E-3</v>
      </c>
      <c r="K1341" t="b">
        <f t="shared" si="143"/>
        <v>0</v>
      </c>
      <c r="L1341">
        <f t="shared" si="144"/>
        <v>-0.13454084336898386</v>
      </c>
      <c r="M1341" t="b">
        <f t="shared" si="145"/>
        <v>0</v>
      </c>
      <c r="N1341" s="24">
        <f t="shared" si="146"/>
        <v>659264</v>
      </c>
      <c r="O1341" t="str">
        <f t="shared" si="147"/>
        <v>ASALARIADO</v>
      </c>
      <c r="P1341">
        <f t="shared" si="148"/>
        <v>40</v>
      </c>
      <c r="Q1341"/>
    </row>
    <row r="1342" spans="1:17" x14ac:dyDescent="0.25">
      <c r="A1342">
        <v>1341</v>
      </c>
      <c r="B1342" t="s">
        <v>15</v>
      </c>
      <c r="C1342" s="23">
        <v>896802.93</v>
      </c>
      <c r="D1342" t="s">
        <v>10</v>
      </c>
      <c r="E1342" t="s">
        <v>11</v>
      </c>
      <c r="F1342" t="s">
        <v>12</v>
      </c>
      <c r="G1342" t="s">
        <v>13</v>
      </c>
      <c r="H1342" t="s">
        <v>13</v>
      </c>
      <c r="I1342">
        <v>38</v>
      </c>
      <c r="J1342">
        <f t="shared" si="142"/>
        <v>0.29502826659186238</v>
      </c>
      <c r="K1342" t="b">
        <f t="shared" si="143"/>
        <v>0</v>
      </c>
      <c r="L1342">
        <f t="shared" si="144"/>
        <v>-0.27569150352325889</v>
      </c>
      <c r="M1342" t="b">
        <f t="shared" si="145"/>
        <v>0</v>
      </c>
      <c r="N1342" s="24">
        <f t="shared" si="146"/>
        <v>896802.93</v>
      </c>
      <c r="O1342" t="str">
        <f t="shared" si="147"/>
        <v>ASALARIADO</v>
      </c>
      <c r="P1342">
        <f t="shared" si="148"/>
        <v>38</v>
      </c>
      <c r="Q1342"/>
    </row>
    <row r="1343" spans="1:17" x14ac:dyDescent="0.25">
      <c r="A1343">
        <v>1342</v>
      </c>
      <c r="B1343" t="s">
        <v>9</v>
      </c>
      <c r="C1343" s="23">
        <v>319572</v>
      </c>
      <c r="D1343" t="s">
        <v>10</v>
      </c>
      <c r="E1343" t="s">
        <v>16</v>
      </c>
      <c r="F1343" t="s">
        <v>12</v>
      </c>
      <c r="G1343" t="s">
        <v>13</v>
      </c>
      <c r="H1343" t="s">
        <v>12</v>
      </c>
      <c r="I1343">
        <v>38</v>
      </c>
      <c r="J1343">
        <f t="shared" si="142"/>
        <v>-0.41672168270767035</v>
      </c>
      <c r="K1343" t="b">
        <f t="shared" si="143"/>
        <v>0</v>
      </c>
      <c r="L1343">
        <f t="shared" si="144"/>
        <v>-0.27569150352325889</v>
      </c>
      <c r="M1343" t="b">
        <f t="shared" si="145"/>
        <v>0</v>
      </c>
      <c r="N1343" s="24">
        <f t="shared" si="146"/>
        <v>319572</v>
      </c>
      <c r="O1343" t="str">
        <f t="shared" si="147"/>
        <v>ASALARIADO</v>
      </c>
      <c r="P1343">
        <f t="shared" si="148"/>
        <v>38</v>
      </c>
      <c r="Q1343"/>
    </row>
    <row r="1344" spans="1:17" x14ac:dyDescent="0.25">
      <c r="A1344">
        <v>1343</v>
      </c>
      <c r="B1344" t="s">
        <v>9</v>
      </c>
      <c r="C1344" s="23">
        <v>629292.61</v>
      </c>
      <c r="D1344" t="s">
        <v>10</v>
      </c>
      <c r="E1344" t="s">
        <v>16</v>
      </c>
      <c r="F1344" t="s">
        <v>12</v>
      </c>
      <c r="G1344" t="s">
        <v>13</v>
      </c>
      <c r="H1344" t="s">
        <v>13</v>
      </c>
      <c r="I1344">
        <v>42</v>
      </c>
      <c r="J1344">
        <f t="shared" si="142"/>
        <v>-3.4823178993532385E-2</v>
      </c>
      <c r="K1344" t="b">
        <f t="shared" si="143"/>
        <v>0</v>
      </c>
      <c r="L1344">
        <f t="shared" si="144"/>
        <v>6.6098167852911317E-3</v>
      </c>
      <c r="M1344" t="b">
        <f t="shared" si="145"/>
        <v>0</v>
      </c>
      <c r="N1344" s="24">
        <f t="shared" si="146"/>
        <v>629292.61</v>
      </c>
      <c r="O1344" t="str">
        <f t="shared" si="147"/>
        <v>ASALARIADO</v>
      </c>
      <c r="P1344">
        <f t="shared" si="148"/>
        <v>42</v>
      </c>
      <c r="Q1344"/>
    </row>
    <row r="1345" spans="1:17" x14ac:dyDescent="0.25">
      <c r="A1345">
        <v>1344</v>
      </c>
      <c r="B1345" t="s">
        <v>15</v>
      </c>
      <c r="C1345" s="23">
        <v>1408126</v>
      </c>
      <c r="D1345" t="s">
        <v>10</v>
      </c>
      <c r="E1345" t="s">
        <v>11</v>
      </c>
      <c r="F1345" t="s">
        <v>12</v>
      </c>
      <c r="G1345" t="s">
        <v>13</v>
      </c>
      <c r="H1345" t="s">
        <v>13</v>
      </c>
      <c r="I1345">
        <v>37</v>
      </c>
      <c r="J1345">
        <f t="shared" si="142"/>
        <v>0.92551105993105742</v>
      </c>
      <c r="K1345" t="b">
        <f t="shared" si="143"/>
        <v>0</v>
      </c>
      <c r="L1345">
        <f t="shared" si="144"/>
        <v>-0.3462668336003964</v>
      </c>
      <c r="M1345" t="b">
        <f t="shared" si="145"/>
        <v>0</v>
      </c>
      <c r="N1345" s="24">
        <f t="shared" si="146"/>
        <v>1408126</v>
      </c>
      <c r="O1345" t="str">
        <f t="shared" si="147"/>
        <v>ASALARIADO</v>
      </c>
      <c r="P1345">
        <f t="shared" si="148"/>
        <v>37</v>
      </c>
      <c r="Q1345"/>
    </row>
    <row r="1346" spans="1:17" x14ac:dyDescent="0.25">
      <c r="A1346">
        <v>1345</v>
      </c>
      <c r="B1346" t="s">
        <v>9</v>
      </c>
      <c r="C1346" s="23">
        <v>1575682</v>
      </c>
      <c r="D1346" t="s">
        <v>10</v>
      </c>
      <c r="E1346" t="s">
        <v>11</v>
      </c>
      <c r="F1346" t="s">
        <v>12</v>
      </c>
      <c r="G1346" t="s">
        <v>13</v>
      </c>
      <c r="H1346" t="s">
        <v>13</v>
      </c>
      <c r="I1346">
        <v>38</v>
      </c>
      <c r="J1346">
        <f t="shared" ref="J1346:J1409" si="149">(C1346-$S$4)/STDEV($C$2:$C$5001)</f>
        <v>1.132114636258529</v>
      </c>
      <c r="K1346" t="b">
        <f t="shared" ref="K1346:K1409" si="150">ABS(J1346)&gt;1.96</f>
        <v>0</v>
      </c>
      <c r="L1346">
        <f t="shared" ref="L1346:L1409" si="151">(I1346-$S$5)/_xlfn.STDEV.S($I$2:$I$5001)</f>
        <v>-0.27569150352325889</v>
      </c>
      <c r="M1346" t="b">
        <f t="shared" ref="M1346:M1409" si="152">ABS(L1346)&gt;1.96</f>
        <v>0</v>
      </c>
      <c r="N1346" s="24">
        <f t="shared" ref="N1346:N1409" si="153">IF(ISBLANK(C1346), $S$4, C1346)</f>
        <v>1575682</v>
      </c>
      <c r="O1346" t="str">
        <f t="shared" ref="O1346:O1409" si="154">IF(D1346="", "ASALARIADO", D1346)</f>
        <v>ASALARIADO</v>
      </c>
      <c r="P1346">
        <f t="shared" ref="P1346:P1409" si="155">IF(ISBLANK(I1346), $S$5, I1346)</f>
        <v>38</v>
      </c>
      <c r="Q1346"/>
    </row>
    <row r="1347" spans="1:17" x14ac:dyDescent="0.25">
      <c r="A1347">
        <v>1346</v>
      </c>
      <c r="B1347" t="s">
        <v>15</v>
      </c>
      <c r="C1347" s="23">
        <v>268333.33</v>
      </c>
      <c r="D1347" t="s">
        <v>10</v>
      </c>
      <c r="E1347" t="s">
        <v>16</v>
      </c>
      <c r="F1347" t="s">
        <v>12</v>
      </c>
      <c r="G1347" t="s">
        <v>13</v>
      </c>
      <c r="H1347" t="s">
        <v>13</v>
      </c>
      <c r="I1347">
        <v>29</v>
      </c>
      <c r="J1347">
        <f t="shared" si="149"/>
        <v>-0.47990111208210717</v>
      </c>
      <c r="K1347" t="b">
        <f t="shared" si="150"/>
        <v>0</v>
      </c>
      <c r="L1347">
        <f t="shared" si="151"/>
        <v>-0.91086947421749642</v>
      </c>
      <c r="M1347" t="b">
        <f t="shared" si="152"/>
        <v>0</v>
      </c>
      <c r="N1347" s="24">
        <f t="shared" si="153"/>
        <v>268333.33</v>
      </c>
      <c r="O1347" t="str">
        <f t="shared" si="154"/>
        <v>ASALARIADO</v>
      </c>
      <c r="P1347">
        <f t="shared" si="155"/>
        <v>29</v>
      </c>
      <c r="Q1347"/>
    </row>
    <row r="1348" spans="1:17" x14ac:dyDescent="0.25">
      <c r="A1348">
        <v>1347</v>
      </c>
      <c r="B1348" t="s">
        <v>15</v>
      </c>
      <c r="C1348" s="23">
        <v>308000</v>
      </c>
      <c r="D1348" t="s">
        <v>10</v>
      </c>
      <c r="E1348" t="s">
        <v>16</v>
      </c>
      <c r="F1348" t="s">
        <v>12</v>
      </c>
      <c r="G1348" t="s">
        <v>13</v>
      </c>
      <c r="H1348" t="s">
        <v>13</v>
      </c>
      <c r="I1348">
        <v>57</v>
      </c>
      <c r="J1348">
        <f t="shared" si="149"/>
        <v>-0.43099044410840504</v>
      </c>
      <c r="K1348" t="b">
        <f t="shared" si="150"/>
        <v>0</v>
      </c>
      <c r="L1348">
        <f t="shared" si="151"/>
        <v>1.0652397679423538</v>
      </c>
      <c r="M1348" t="b">
        <f t="shared" si="152"/>
        <v>0</v>
      </c>
      <c r="N1348" s="24">
        <f t="shared" si="153"/>
        <v>308000</v>
      </c>
      <c r="O1348" t="str">
        <f t="shared" si="154"/>
        <v>ASALARIADO</v>
      </c>
      <c r="P1348">
        <f t="shared" si="155"/>
        <v>57</v>
      </c>
      <c r="Q1348"/>
    </row>
    <row r="1349" spans="1:17" x14ac:dyDescent="0.25">
      <c r="A1349">
        <v>1348</v>
      </c>
      <c r="B1349" t="s">
        <v>9</v>
      </c>
      <c r="C1349" s="23">
        <v>350000</v>
      </c>
      <c r="D1349" t="s">
        <v>10</v>
      </c>
      <c r="E1349" t="s">
        <v>16</v>
      </c>
      <c r="F1349" t="s">
        <v>12</v>
      </c>
      <c r="G1349" t="s">
        <v>13</v>
      </c>
      <c r="H1349" t="s">
        <v>12</v>
      </c>
      <c r="I1349">
        <v>31</v>
      </c>
      <c r="J1349">
        <f t="shared" si="149"/>
        <v>-0.37920268237051552</v>
      </c>
      <c r="K1349" t="b">
        <f t="shared" si="150"/>
        <v>0</v>
      </c>
      <c r="L1349">
        <f t="shared" si="151"/>
        <v>-0.7697188140632214</v>
      </c>
      <c r="M1349" t="b">
        <f t="shared" si="152"/>
        <v>0</v>
      </c>
      <c r="N1349" s="24">
        <f t="shared" si="153"/>
        <v>350000</v>
      </c>
      <c r="O1349" t="str">
        <f t="shared" si="154"/>
        <v>ASALARIADO</v>
      </c>
      <c r="P1349">
        <f t="shared" si="155"/>
        <v>31</v>
      </c>
      <c r="Q1349"/>
    </row>
    <row r="1350" spans="1:17" x14ac:dyDescent="0.25">
      <c r="A1350">
        <v>1349</v>
      </c>
      <c r="B1350" t="s">
        <v>15</v>
      </c>
      <c r="C1350" s="23">
        <v>590706.5</v>
      </c>
      <c r="D1350" t="s">
        <v>10</v>
      </c>
      <c r="E1350" t="s">
        <v>11</v>
      </c>
      <c r="F1350" t="s">
        <v>12</v>
      </c>
      <c r="G1350" t="s">
        <v>13</v>
      </c>
      <c r="H1350" t="s">
        <v>13</v>
      </c>
      <c r="I1350">
        <v>32</v>
      </c>
      <c r="J1350">
        <f t="shared" si="149"/>
        <v>-8.2401471161913209E-2</v>
      </c>
      <c r="K1350" t="b">
        <f t="shared" si="150"/>
        <v>0</v>
      </c>
      <c r="L1350">
        <f t="shared" si="151"/>
        <v>-0.69914348398608395</v>
      </c>
      <c r="M1350" t="b">
        <f t="shared" si="152"/>
        <v>0</v>
      </c>
      <c r="N1350" s="24">
        <f t="shared" si="153"/>
        <v>590706.5</v>
      </c>
      <c r="O1350" t="str">
        <f t="shared" si="154"/>
        <v>ASALARIADO</v>
      </c>
      <c r="P1350">
        <f t="shared" si="155"/>
        <v>32</v>
      </c>
      <c r="Q1350"/>
    </row>
    <row r="1351" spans="1:17" x14ac:dyDescent="0.25">
      <c r="A1351">
        <v>1350</v>
      </c>
      <c r="B1351" t="s">
        <v>15</v>
      </c>
      <c r="C1351" s="23">
        <v>759928</v>
      </c>
      <c r="D1351" t="s">
        <v>14</v>
      </c>
      <c r="E1351" t="s">
        <v>11</v>
      </c>
      <c r="F1351" t="s">
        <v>12</v>
      </c>
      <c r="G1351" t="s">
        <v>13</v>
      </c>
      <c r="H1351" t="s">
        <v>13</v>
      </c>
      <c r="I1351">
        <v>78</v>
      </c>
      <c r="J1351">
        <f t="shared" si="149"/>
        <v>0.12625573652685507</v>
      </c>
      <c r="K1351" t="b">
        <f t="shared" si="150"/>
        <v>0</v>
      </c>
      <c r="L1351">
        <f t="shared" si="151"/>
        <v>2.5473216995622412</v>
      </c>
      <c r="M1351" t="b">
        <f t="shared" si="152"/>
        <v>1</v>
      </c>
      <c r="N1351" s="24">
        <f t="shared" si="153"/>
        <v>759928</v>
      </c>
      <c r="O1351" t="str">
        <f t="shared" si="154"/>
        <v>PENSIONADOS EN SU PROPIO SISTEMA</v>
      </c>
      <c r="P1351">
        <f t="shared" si="155"/>
        <v>78</v>
      </c>
      <c r="Q1351"/>
    </row>
    <row r="1352" spans="1:17" x14ac:dyDescent="0.25">
      <c r="A1352">
        <v>1351</v>
      </c>
      <c r="B1352" t="s">
        <v>9</v>
      </c>
      <c r="C1352" s="23">
        <v>182669.09</v>
      </c>
      <c r="D1352" t="s">
        <v>10</v>
      </c>
      <c r="E1352" t="s">
        <v>11</v>
      </c>
      <c r="F1352" t="s">
        <v>12</v>
      </c>
      <c r="G1352" t="s">
        <v>13</v>
      </c>
      <c r="H1352" t="s">
        <v>13</v>
      </c>
      <c r="I1352">
        <v>37</v>
      </c>
      <c r="J1352">
        <f t="shared" si="149"/>
        <v>-0.5855287132863306</v>
      </c>
      <c r="K1352" t="b">
        <f t="shared" si="150"/>
        <v>0</v>
      </c>
      <c r="L1352">
        <f t="shared" si="151"/>
        <v>-0.3462668336003964</v>
      </c>
      <c r="M1352" t="b">
        <f t="shared" si="152"/>
        <v>0</v>
      </c>
      <c r="N1352" s="24">
        <f t="shared" si="153"/>
        <v>182669.09</v>
      </c>
      <c r="O1352" t="str">
        <f t="shared" si="154"/>
        <v>ASALARIADO</v>
      </c>
      <c r="P1352">
        <f t="shared" si="155"/>
        <v>37</v>
      </c>
      <c r="Q1352"/>
    </row>
    <row r="1353" spans="1:17" x14ac:dyDescent="0.25">
      <c r="A1353">
        <v>1352</v>
      </c>
      <c r="B1353" t="s">
        <v>9</v>
      </c>
      <c r="C1353" s="23">
        <v>1954127</v>
      </c>
      <c r="D1353" t="s">
        <v>10</v>
      </c>
      <c r="E1353" t="s">
        <v>11</v>
      </c>
      <c r="F1353" t="s">
        <v>12</v>
      </c>
      <c r="G1353" t="s">
        <v>13</v>
      </c>
      <c r="H1353" t="s">
        <v>13</v>
      </c>
      <c r="I1353">
        <v>63</v>
      </c>
      <c r="J1353">
        <f t="shared" si="149"/>
        <v>1.5987531955655669</v>
      </c>
      <c r="K1353" t="b">
        <f t="shared" si="150"/>
        <v>0</v>
      </c>
      <c r="L1353">
        <f t="shared" si="151"/>
        <v>1.4886917484051787</v>
      </c>
      <c r="M1353" t="b">
        <f t="shared" si="152"/>
        <v>0</v>
      </c>
      <c r="N1353" s="24">
        <f t="shared" si="153"/>
        <v>1954127</v>
      </c>
      <c r="O1353" t="str">
        <f t="shared" si="154"/>
        <v>ASALARIADO</v>
      </c>
      <c r="P1353">
        <f t="shared" si="155"/>
        <v>63</v>
      </c>
      <c r="Q1353"/>
    </row>
    <row r="1354" spans="1:17" x14ac:dyDescent="0.25">
      <c r="A1354">
        <v>1353</v>
      </c>
      <c r="B1354" t="s">
        <v>15</v>
      </c>
      <c r="C1354" s="23">
        <v>727896.34</v>
      </c>
      <c r="D1354" t="s">
        <v>10</v>
      </c>
      <c r="E1354" t="s">
        <v>11</v>
      </c>
      <c r="F1354" t="s">
        <v>12</v>
      </c>
      <c r="G1354" t="s">
        <v>13</v>
      </c>
      <c r="H1354" t="s">
        <v>13</v>
      </c>
      <c r="I1354">
        <v>28</v>
      </c>
      <c r="J1354">
        <f t="shared" si="149"/>
        <v>8.6759356142353E-2</v>
      </c>
      <c r="K1354" t="b">
        <f t="shared" si="150"/>
        <v>0</v>
      </c>
      <c r="L1354">
        <f t="shared" si="151"/>
        <v>-0.98144480429463388</v>
      </c>
      <c r="M1354" t="b">
        <f t="shared" si="152"/>
        <v>0</v>
      </c>
      <c r="N1354" s="24">
        <f t="shared" si="153"/>
        <v>727896.34</v>
      </c>
      <c r="O1354" t="str">
        <f t="shared" si="154"/>
        <v>ASALARIADO</v>
      </c>
      <c r="P1354">
        <f t="shared" si="155"/>
        <v>28</v>
      </c>
      <c r="Q1354"/>
    </row>
    <row r="1355" spans="1:17" x14ac:dyDescent="0.25">
      <c r="A1355">
        <v>1354</v>
      </c>
      <c r="B1355" t="s">
        <v>9</v>
      </c>
      <c r="C1355" s="23">
        <v>300018</v>
      </c>
      <c r="D1355" t="s">
        <v>18</v>
      </c>
      <c r="E1355" t="s">
        <v>16</v>
      </c>
      <c r="F1355" t="s">
        <v>12</v>
      </c>
      <c r="G1355" t="s">
        <v>13</v>
      </c>
      <c r="H1355" t="s">
        <v>12</v>
      </c>
      <c r="I1355">
        <v>53</v>
      </c>
      <c r="J1355">
        <f t="shared" si="149"/>
        <v>-0.44083258492249633</v>
      </c>
      <c r="K1355" t="b">
        <f t="shared" si="150"/>
        <v>0</v>
      </c>
      <c r="L1355">
        <f t="shared" si="151"/>
        <v>0.78293844763380371</v>
      </c>
      <c r="M1355" t="b">
        <f t="shared" si="152"/>
        <v>0</v>
      </c>
      <c r="N1355" s="24">
        <f t="shared" si="153"/>
        <v>300018</v>
      </c>
      <c r="O1355" t="str">
        <f t="shared" si="154"/>
        <v>TRABAJADOR INDEPENDIENTE</v>
      </c>
      <c r="P1355">
        <f t="shared" si="155"/>
        <v>53</v>
      </c>
      <c r="Q1355"/>
    </row>
    <row r="1356" spans="1:17" x14ac:dyDescent="0.25">
      <c r="A1356">
        <v>1355</v>
      </c>
      <c r="B1356" t="s">
        <v>9</v>
      </c>
      <c r="C1356" s="23">
        <v>428100</v>
      </c>
      <c r="D1356" t="s">
        <v>10</v>
      </c>
      <c r="E1356" t="s">
        <v>11</v>
      </c>
      <c r="F1356" t="s">
        <v>12</v>
      </c>
      <c r="G1356" t="s">
        <v>13</v>
      </c>
      <c r="H1356" t="s">
        <v>13</v>
      </c>
      <c r="I1356">
        <v>22</v>
      </c>
      <c r="J1356">
        <f t="shared" si="149"/>
        <v>-0.28290210637696389</v>
      </c>
      <c r="K1356" t="b">
        <f t="shared" si="150"/>
        <v>0</v>
      </c>
      <c r="L1356">
        <f t="shared" si="151"/>
        <v>-1.4048967847574589</v>
      </c>
      <c r="M1356" t="b">
        <f t="shared" si="152"/>
        <v>0</v>
      </c>
      <c r="N1356" s="24">
        <f t="shared" si="153"/>
        <v>428100</v>
      </c>
      <c r="O1356" t="str">
        <f t="shared" si="154"/>
        <v>ASALARIADO</v>
      </c>
      <c r="P1356">
        <f t="shared" si="155"/>
        <v>22</v>
      </c>
      <c r="Q1356"/>
    </row>
    <row r="1357" spans="1:17" x14ac:dyDescent="0.25">
      <c r="A1357">
        <v>1356</v>
      </c>
      <c r="B1357" t="s">
        <v>15</v>
      </c>
      <c r="C1357" s="23">
        <v>359544.27</v>
      </c>
      <c r="D1357" t="s">
        <v>21</v>
      </c>
      <c r="E1357" t="s">
        <v>16</v>
      </c>
      <c r="F1357" t="s">
        <v>12</v>
      </c>
      <c r="G1357" t="s">
        <v>12</v>
      </c>
      <c r="H1357" t="s">
        <v>13</v>
      </c>
      <c r="I1357">
        <v>35</v>
      </c>
      <c r="J1357">
        <f t="shared" si="149"/>
        <v>-0.36743419711522773</v>
      </c>
      <c r="K1357" t="b">
        <f t="shared" si="150"/>
        <v>0</v>
      </c>
      <c r="L1357">
        <f t="shared" si="151"/>
        <v>-0.48741749375467142</v>
      </c>
      <c r="M1357" t="b">
        <f t="shared" si="152"/>
        <v>0</v>
      </c>
      <c r="N1357" s="24">
        <f t="shared" si="153"/>
        <v>359544.27</v>
      </c>
      <c r="O1357" t="str">
        <f t="shared" si="154"/>
        <v>CONVENIOS ESPECIALES DE ASEGURADOS VOLUNTARIOS</v>
      </c>
      <c r="P1357">
        <f t="shared" si="155"/>
        <v>35</v>
      </c>
      <c r="Q1357"/>
    </row>
    <row r="1358" spans="1:17" x14ac:dyDescent="0.25">
      <c r="A1358">
        <v>1357</v>
      </c>
      <c r="B1358" t="s">
        <v>15</v>
      </c>
      <c r="C1358" s="23">
        <v>297046</v>
      </c>
      <c r="D1358" t="s">
        <v>17</v>
      </c>
      <c r="E1358" t="s">
        <v>16</v>
      </c>
      <c r="F1358" t="s">
        <v>12</v>
      </c>
      <c r="G1358" t="s">
        <v>13</v>
      </c>
      <c r="H1358" t="s">
        <v>13</v>
      </c>
      <c r="I1358">
        <v>40</v>
      </c>
      <c r="J1358">
        <f t="shared" si="149"/>
        <v>-0.44449718558642509</v>
      </c>
      <c r="K1358" t="b">
        <f t="shared" si="150"/>
        <v>0</v>
      </c>
      <c r="L1358">
        <f t="shared" si="151"/>
        <v>-0.13454084336898386</v>
      </c>
      <c r="M1358" t="b">
        <f t="shared" si="152"/>
        <v>0</v>
      </c>
      <c r="N1358" s="24">
        <f t="shared" si="153"/>
        <v>297046</v>
      </c>
      <c r="O1358" t="str">
        <f t="shared" si="154"/>
        <v>ASEGURADO VOLUNTARIO</v>
      </c>
      <c r="P1358">
        <f t="shared" si="155"/>
        <v>40</v>
      </c>
      <c r="Q1358"/>
    </row>
    <row r="1359" spans="1:17" x14ac:dyDescent="0.25">
      <c r="A1359">
        <v>1358</v>
      </c>
      <c r="B1359" t="s">
        <v>9</v>
      </c>
      <c r="C1359" s="23">
        <v>589282.56000000006</v>
      </c>
      <c r="D1359" t="s">
        <v>10</v>
      </c>
      <c r="E1359" t="s">
        <v>11</v>
      </c>
      <c r="F1359" t="s">
        <v>12</v>
      </c>
      <c r="G1359" t="s">
        <v>13</v>
      </c>
      <c r="H1359" t="s">
        <v>13</v>
      </c>
      <c r="I1359">
        <v>30</v>
      </c>
      <c r="J1359">
        <f t="shared" si="149"/>
        <v>-8.4157248910700047E-2</v>
      </c>
      <c r="K1359" t="b">
        <f t="shared" si="150"/>
        <v>0</v>
      </c>
      <c r="L1359">
        <f t="shared" si="151"/>
        <v>-0.84029414414035897</v>
      </c>
      <c r="M1359" t="b">
        <f t="shared" si="152"/>
        <v>0</v>
      </c>
      <c r="N1359" s="24">
        <f t="shared" si="153"/>
        <v>589282.56000000006</v>
      </c>
      <c r="O1359" t="str">
        <f t="shared" si="154"/>
        <v>ASALARIADO</v>
      </c>
      <c r="P1359">
        <f t="shared" si="155"/>
        <v>30</v>
      </c>
      <c r="Q1359"/>
    </row>
    <row r="1360" spans="1:17" x14ac:dyDescent="0.25">
      <c r="A1360">
        <v>1359</v>
      </c>
      <c r="B1360" t="s">
        <v>9</v>
      </c>
      <c r="C1360" s="23">
        <v>129988</v>
      </c>
      <c r="D1360" t="s">
        <v>10</v>
      </c>
      <c r="E1360" t="s">
        <v>11</v>
      </c>
      <c r="F1360" t="s">
        <v>12</v>
      </c>
      <c r="G1360" t="s">
        <v>13</v>
      </c>
      <c r="H1360" t="s">
        <v>12</v>
      </c>
      <c r="I1360">
        <v>32</v>
      </c>
      <c r="J1360">
        <f t="shared" si="149"/>
        <v>-0.650486707024719</v>
      </c>
      <c r="K1360" t="b">
        <f t="shared" si="150"/>
        <v>0</v>
      </c>
      <c r="L1360">
        <f t="shared" si="151"/>
        <v>-0.69914348398608395</v>
      </c>
      <c r="M1360" t="b">
        <f t="shared" si="152"/>
        <v>0</v>
      </c>
      <c r="N1360" s="24">
        <f t="shared" si="153"/>
        <v>129988</v>
      </c>
      <c r="O1360" t="str">
        <f t="shared" si="154"/>
        <v>ASALARIADO</v>
      </c>
      <c r="P1360">
        <f t="shared" si="155"/>
        <v>32</v>
      </c>
      <c r="Q1360"/>
    </row>
    <row r="1361" spans="1:17" x14ac:dyDescent="0.25">
      <c r="A1361">
        <v>1360</v>
      </c>
      <c r="B1361" t="s">
        <v>9</v>
      </c>
      <c r="C1361" s="23">
        <v>417954.15</v>
      </c>
      <c r="D1361" t="s">
        <v>10</v>
      </c>
      <c r="E1361" t="s">
        <v>16</v>
      </c>
      <c r="F1361" t="s">
        <v>12</v>
      </c>
      <c r="G1361" t="s">
        <v>13</v>
      </c>
      <c r="H1361" t="s">
        <v>12</v>
      </c>
      <c r="I1361">
        <v>31</v>
      </c>
      <c r="J1361">
        <f t="shared" si="149"/>
        <v>-0.29541236500621065</v>
      </c>
      <c r="K1361" t="b">
        <f t="shared" si="150"/>
        <v>0</v>
      </c>
      <c r="L1361">
        <f t="shared" si="151"/>
        <v>-0.7697188140632214</v>
      </c>
      <c r="M1361" t="b">
        <f t="shared" si="152"/>
        <v>0</v>
      </c>
      <c r="N1361" s="24">
        <f t="shared" si="153"/>
        <v>417954.15</v>
      </c>
      <c r="O1361" t="str">
        <f t="shared" si="154"/>
        <v>ASALARIADO</v>
      </c>
      <c r="P1361">
        <f t="shared" si="155"/>
        <v>31</v>
      </c>
      <c r="Q1361"/>
    </row>
    <row r="1362" spans="1:17" x14ac:dyDescent="0.25">
      <c r="A1362">
        <v>1361</v>
      </c>
      <c r="B1362" t="s">
        <v>9</v>
      </c>
      <c r="C1362" s="23">
        <v>807282.52</v>
      </c>
      <c r="D1362" t="s">
        <v>10</v>
      </c>
      <c r="E1362" t="s">
        <v>16</v>
      </c>
      <c r="F1362" t="s">
        <v>12</v>
      </c>
      <c r="G1362" t="s">
        <v>13</v>
      </c>
      <c r="H1362" t="s">
        <v>13</v>
      </c>
      <c r="I1362">
        <v>24</v>
      </c>
      <c r="J1362">
        <f t="shared" si="149"/>
        <v>0.18464584602619136</v>
      </c>
      <c r="K1362" t="b">
        <f t="shared" si="150"/>
        <v>0</v>
      </c>
      <c r="L1362">
        <f t="shared" si="151"/>
        <v>-1.263746124603184</v>
      </c>
      <c r="M1362" t="b">
        <f t="shared" si="152"/>
        <v>0</v>
      </c>
      <c r="N1362" s="24">
        <f t="shared" si="153"/>
        <v>807282.52</v>
      </c>
      <c r="O1362" t="str">
        <f t="shared" si="154"/>
        <v>ASALARIADO</v>
      </c>
      <c r="P1362">
        <f t="shared" si="155"/>
        <v>24</v>
      </c>
      <c r="Q1362"/>
    </row>
    <row r="1363" spans="1:17" x14ac:dyDescent="0.25">
      <c r="A1363">
        <v>1362</v>
      </c>
      <c r="B1363" t="s">
        <v>15</v>
      </c>
      <c r="C1363" s="23">
        <v>801760</v>
      </c>
      <c r="D1363" t="s">
        <v>10</v>
      </c>
      <c r="E1363" t="s">
        <v>16</v>
      </c>
      <c r="F1363" t="s">
        <v>12</v>
      </c>
      <c r="G1363" t="s">
        <v>13</v>
      </c>
      <c r="H1363" t="s">
        <v>12</v>
      </c>
      <c r="I1363">
        <v>45</v>
      </c>
      <c r="J1363">
        <f t="shared" si="149"/>
        <v>0.17783634721779301</v>
      </c>
      <c r="K1363" t="b">
        <f t="shared" si="150"/>
        <v>0</v>
      </c>
      <c r="L1363">
        <f t="shared" si="151"/>
        <v>0.21833580701670366</v>
      </c>
      <c r="M1363" t="b">
        <f t="shared" si="152"/>
        <v>0</v>
      </c>
      <c r="N1363" s="24">
        <f t="shared" si="153"/>
        <v>801760</v>
      </c>
      <c r="O1363" t="str">
        <f t="shared" si="154"/>
        <v>ASALARIADO</v>
      </c>
      <c r="P1363">
        <f t="shared" si="155"/>
        <v>45</v>
      </c>
      <c r="Q1363"/>
    </row>
    <row r="1364" spans="1:17" x14ac:dyDescent="0.25">
      <c r="A1364">
        <v>1363</v>
      </c>
      <c r="B1364" t="s">
        <v>9</v>
      </c>
      <c r="C1364" s="23">
        <v>145670.5</v>
      </c>
      <c r="D1364" t="s">
        <v>10</v>
      </c>
      <c r="E1364" t="s">
        <v>16</v>
      </c>
      <c r="F1364" t="s">
        <v>12</v>
      </c>
      <c r="G1364" t="s">
        <v>13</v>
      </c>
      <c r="H1364" t="s">
        <v>13</v>
      </c>
      <c r="I1364">
        <v>51</v>
      </c>
      <c r="J1364">
        <f t="shared" si="149"/>
        <v>-0.63114952670437485</v>
      </c>
      <c r="K1364" t="b">
        <f t="shared" si="150"/>
        <v>0</v>
      </c>
      <c r="L1364">
        <f t="shared" si="151"/>
        <v>0.64178778747952869</v>
      </c>
      <c r="M1364" t="b">
        <f t="shared" si="152"/>
        <v>0</v>
      </c>
      <c r="N1364" s="24">
        <f t="shared" si="153"/>
        <v>145670.5</v>
      </c>
      <c r="O1364" t="str">
        <f t="shared" si="154"/>
        <v>ASALARIADO</v>
      </c>
      <c r="P1364">
        <f t="shared" si="155"/>
        <v>51</v>
      </c>
      <c r="Q1364"/>
    </row>
    <row r="1365" spans="1:17" x14ac:dyDescent="0.25">
      <c r="A1365">
        <v>1364</v>
      </c>
      <c r="B1365" t="s">
        <v>15</v>
      </c>
      <c r="C1365" s="23">
        <v>337920</v>
      </c>
      <c r="D1365" t="s">
        <v>10</v>
      </c>
      <c r="E1365" t="s">
        <v>16</v>
      </c>
      <c r="F1365" t="s">
        <v>12</v>
      </c>
      <c r="G1365" t="s">
        <v>13</v>
      </c>
      <c r="H1365" t="s">
        <v>12</v>
      </c>
      <c r="I1365">
        <v>27</v>
      </c>
      <c r="J1365">
        <f t="shared" si="149"/>
        <v>-0.39409782907988949</v>
      </c>
      <c r="K1365" t="b">
        <f t="shared" si="150"/>
        <v>0</v>
      </c>
      <c r="L1365">
        <f t="shared" si="151"/>
        <v>-1.0520201343717714</v>
      </c>
      <c r="M1365" t="b">
        <f t="shared" si="152"/>
        <v>0</v>
      </c>
      <c r="N1365" s="24">
        <f t="shared" si="153"/>
        <v>337920</v>
      </c>
      <c r="O1365" t="str">
        <f t="shared" si="154"/>
        <v>ASALARIADO</v>
      </c>
      <c r="P1365">
        <f t="shared" si="155"/>
        <v>27</v>
      </c>
      <c r="Q1365"/>
    </row>
    <row r="1366" spans="1:17" x14ac:dyDescent="0.25">
      <c r="A1366">
        <v>1365</v>
      </c>
      <c r="B1366" t="s">
        <v>15</v>
      </c>
      <c r="C1366" s="23">
        <v>387279.29</v>
      </c>
      <c r="D1366" t="s">
        <v>10</v>
      </c>
      <c r="E1366" t="s">
        <v>16</v>
      </c>
      <c r="F1366" t="s">
        <v>12</v>
      </c>
      <c r="G1366" t="s">
        <v>13</v>
      </c>
      <c r="H1366" t="s">
        <v>13</v>
      </c>
      <c r="I1366">
        <v>35</v>
      </c>
      <c r="J1366">
        <f t="shared" si="149"/>
        <v>-0.33323575407818973</v>
      </c>
      <c r="K1366" t="b">
        <f t="shared" si="150"/>
        <v>0</v>
      </c>
      <c r="L1366">
        <f t="shared" si="151"/>
        <v>-0.48741749375467142</v>
      </c>
      <c r="M1366" t="b">
        <f t="shared" si="152"/>
        <v>0</v>
      </c>
      <c r="N1366" s="24">
        <f t="shared" si="153"/>
        <v>387279.29</v>
      </c>
      <c r="O1366" t="str">
        <f t="shared" si="154"/>
        <v>ASALARIADO</v>
      </c>
      <c r="P1366">
        <f t="shared" si="155"/>
        <v>35</v>
      </c>
      <c r="Q1366"/>
    </row>
    <row r="1367" spans="1:17" x14ac:dyDescent="0.25">
      <c r="A1367">
        <v>1366</v>
      </c>
      <c r="B1367" t="s">
        <v>9</v>
      </c>
      <c r="C1367" s="23">
        <v>351604</v>
      </c>
      <c r="D1367" t="s">
        <v>10</v>
      </c>
      <c r="E1367" t="s">
        <v>16</v>
      </c>
      <c r="F1367" t="s">
        <v>12</v>
      </c>
      <c r="G1367" t="s">
        <v>13</v>
      </c>
      <c r="H1367" t="s">
        <v>13</v>
      </c>
      <c r="I1367">
        <v>22</v>
      </c>
      <c r="J1367">
        <f t="shared" si="149"/>
        <v>-0.37722488308890662</v>
      </c>
      <c r="K1367" t="b">
        <f t="shared" si="150"/>
        <v>0</v>
      </c>
      <c r="L1367">
        <f t="shared" si="151"/>
        <v>-1.4048967847574589</v>
      </c>
      <c r="M1367" t="b">
        <f t="shared" si="152"/>
        <v>0</v>
      </c>
      <c r="N1367" s="24">
        <f t="shared" si="153"/>
        <v>351604</v>
      </c>
      <c r="O1367" t="str">
        <f t="shared" si="154"/>
        <v>ASALARIADO</v>
      </c>
      <c r="P1367">
        <f t="shared" si="155"/>
        <v>22</v>
      </c>
      <c r="Q1367"/>
    </row>
    <row r="1368" spans="1:17" x14ac:dyDescent="0.25">
      <c r="A1368">
        <v>1367</v>
      </c>
      <c r="B1368" t="s">
        <v>15</v>
      </c>
      <c r="C1368" s="23">
        <v>300018</v>
      </c>
      <c r="D1368" t="s">
        <v>17</v>
      </c>
      <c r="E1368" t="s">
        <v>16</v>
      </c>
      <c r="F1368" t="s">
        <v>12</v>
      </c>
      <c r="G1368" t="s">
        <v>12</v>
      </c>
      <c r="H1368" t="s">
        <v>13</v>
      </c>
      <c r="I1368">
        <v>45</v>
      </c>
      <c r="J1368">
        <f t="shared" si="149"/>
        <v>-0.44083258492249633</v>
      </c>
      <c r="K1368" t="b">
        <f t="shared" si="150"/>
        <v>0</v>
      </c>
      <c r="L1368">
        <f t="shared" si="151"/>
        <v>0.21833580701670366</v>
      </c>
      <c r="M1368" t="b">
        <f t="shared" si="152"/>
        <v>0</v>
      </c>
      <c r="N1368" s="24">
        <f t="shared" si="153"/>
        <v>300018</v>
      </c>
      <c r="O1368" t="str">
        <f t="shared" si="154"/>
        <v>ASEGURADO VOLUNTARIO</v>
      </c>
      <c r="P1368">
        <f t="shared" si="155"/>
        <v>45</v>
      </c>
      <c r="Q1368"/>
    </row>
    <row r="1369" spans="1:17" x14ac:dyDescent="0.25">
      <c r="A1369">
        <v>1368</v>
      </c>
      <c r="B1369" t="s">
        <v>9</v>
      </c>
      <c r="C1369" s="23">
        <v>232960</v>
      </c>
      <c r="D1369" t="s">
        <v>10</v>
      </c>
      <c r="E1369" t="s">
        <v>16</v>
      </c>
      <c r="F1369" t="s">
        <v>12</v>
      </c>
      <c r="G1369" t="s">
        <v>13</v>
      </c>
      <c r="H1369" t="s">
        <v>13</v>
      </c>
      <c r="I1369">
        <v>60</v>
      </c>
      <c r="J1369">
        <f t="shared" si="149"/>
        <v>-0.52351791174676765</v>
      </c>
      <c r="K1369" t="b">
        <f t="shared" si="150"/>
        <v>0</v>
      </c>
      <c r="L1369">
        <f t="shared" si="151"/>
        <v>1.2769657581737661</v>
      </c>
      <c r="M1369" t="b">
        <f t="shared" si="152"/>
        <v>0</v>
      </c>
      <c r="N1369" s="24">
        <f t="shared" si="153"/>
        <v>232960</v>
      </c>
      <c r="O1369" t="str">
        <f t="shared" si="154"/>
        <v>ASALARIADO</v>
      </c>
      <c r="P1369">
        <f t="shared" si="155"/>
        <v>60</v>
      </c>
      <c r="Q1369"/>
    </row>
    <row r="1370" spans="1:17" x14ac:dyDescent="0.25">
      <c r="A1370">
        <v>1369</v>
      </c>
      <c r="B1370" t="s">
        <v>15</v>
      </c>
      <c r="C1370" s="23">
        <v>297046</v>
      </c>
      <c r="D1370" t="s">
        <v>17</v>
      </c>
      <c r="E1370" t="s">
        <v>16</v>
      </c>
      <c r="F1370" t="s">
        <v>12</v>
      </c>
      <c r="G1370" t="s">
        <v>13</v>
      </c>
      <c r="H1370" t="s">
        <v>13</v>
      </c>
      <c r="I1370">
        <v>56</v>
      </c>
      <c r="J1370">
        <f t="shared" si="149"/>
        <v>-0.44449718558642509</v>
      </c>
      <c r="K1370" t="b">
        <f t="shared" si="150"/>
        <v>0</v>
      </c>
      <c r="L1370">
        <f t="shared" si="151"/>
        <v>0.99466443786521619</v>
      </c>
      <c r="M1370" t="b">
        <f t="shared" si="152"/>
        <v>0</v>
      </c>
      <c r="N1370" s="24">
        <f t="shared" si="153"/>
        <v>297046</v>
      </c>
      <c r="O1370" t="str">
        <f t="shared" si="154"/>
        <v>ASEGURADO VOLUNTARIO</v>
      </c>
      <c r="P1370">
        <f t="shared" si="155"/>
        <v>56</v>
      </c>
      <c r="Q1370"/>
    </row>
    <row r="1371" spans="1:17" x14ac:dyDescent="0.25">
      <c r="A1371">
        <v>1370</v>
      </c>
      <c r="B1371" t="s">
        <v>9</v>
      </c>
      <c r="C1371" s="23">
        <v>683000</v>
      </c>
      <c r="D1371" t="s">
        <v>10</v>
      </c>
      <c r="E1371" t="s">
        <v>16</v>
      </c>
      <c r="F1371" t="s">
        <v>12</v>
      </c>
      <c r="G1371" t="s">
        <v>13</v>
      </c>
      <c r="H1371" t="s">
        <v>13</v>
      </c>
      <c r="I1371">
        <v>38</v>
      </c>
      <c r="J1371">
        <f t="shared" si="149"/>
        <v>3.1400285694179755E-2</v>
      </c>
      <c r="K1371" t="b">
        <f t="shared" si="150"/>
        <v>0</v>
      </c>
      <c r="L1371">
        <f t="shared" si="151"/>
        <v>-0.27569150352325889</v>
      </c>
      <c r="M1371" t="b">
        <f t="shared" si="152"/>
        <v>0</v>
      </c>
      <c r="N1371" s="24">
        <f t="shared" si="153"/>
        <v>683000</v>
      </c>
      <c r="O1371" t="str">
        <f t="shared" si="154"/>
        <v>ASALARIADO</v>
      </c>
      <c r="P1371">
        <f t="shared" si="155"/>
        <v>38</v>
      </c>
      <c r="Q1371"/>
    </row>
    <row r="1372" spans="1:17" x14ac:dyDescent="0.25">
      <c r="A1372">
        <v>1371</v>
      </c>
      <c r="B1372" t="s">
        <v>15</v>
      </c>
      <c r="C1372" s="23">
        <v>876520</v>
      </c>
      <c r="D1372" t="s">
        <v>10</v>
      </c>
      <c r="E1372" t="s">
        <v>16</v>
      </c>
      <c r="F1372" t="s">
        <v>12</v>
      </c>
      <c r="G1372" t="s">
        <v>13</v>
      </c>
      <c r="H1372" t="s">
        <v>13</v>
      </c>
      <c r="I1372">
        <v>32</v>
      </c>
      <c r="J1372">
        <f t="shared" si="149"/>
        <v>0.27001856311123634</v>
      </c>
      <c r="K1372" t="b">
        <f t="shared" si="150"/>
        <v>0</v>
      </c>
      <c r="L1372">
        <f t="shared" si="151"/>
        <v>-0.69914348398608395</v>
      </c>
      <c r="M1372" t="b">
        <f t="shared" si="152"/>
        <v>0</v>
      </c>
      <c r="N1372" s="24">
        <f t="shared" si="153"/>
        <v>876520</v>
      </c>
      <c r="O1372" t="str">
        <f t="shared" si="154"/>
        <v>ASALARIADO</v>
      </c>
      <c r="P1372">
        <f t="shared" si="155"/>
        <v>32</v>
      </c>
      <c r="Q1372"/>
    </row>
    <row r="1373" spans="1:17" x14ac:dyDescent="0.25">
      <c r="A1373">
        <v>1372</v>
      </c>
      <c r="B1373" t="s">
        <v>9</v>
      </c>
      <c r="C1373" s="23">
        <v>409455</v>
      </c>
      <c r="D1373" t="s">
        <v>10</v>
      </c>
      <c r="E1373" t="s">
        <v>16</v>
      </c>
      <c r="F1373" t="s">
        <v>12</v>
      </c>
      <c r="G1373" t="s">
        <v>13</v>
      </c>
      <c r="H1373" t="s">
        <v>13</v>
      </c>
      <c r="I1373">
        <v>25</v>
      </c>
      <c r="J1373">
        <f t="shared" si="149"/>
        <v>-0.30589217346274838</v>
      </c>
      <c r="K1373" t="b">
        <f t="shared" si="150"/>
        <v>0</v>
      </c>
      <c r="L1373">
        <f t="shared" si="151"/>
        <v>-1.1931707945260464</v>
      </c>
      <c r="M1373" t="b">
        <f t="shared" si="152"/>
        <v>0</v>
      </c>
      <c r="N1373" s="24">
        <f t="shared" si="153"/>
        <v>409455</v>
      </c>
      <c r="O1373" t="str">
        <f t="shared" si="154"/>
        <v>ASALARIADO</v>
      </c>
      <c r="P1373">
        <f t="shared" si="155"/>
        <v>25</v>
      </c>
      <c r="Q1373"/>
    </row>
    <row r="1374" spans="1:17" x14ac:dyDescent="0.25">
      <c r="A1374">
        <v>1373</v>
      </c>
      <c r="B1374" t="s">
        <v>9</v>
      </c>
      <c r="C1374" s="23">
        <v>3654908.92</v>
      </c>
      <c r="D1374" t="s">
        <v>14</v>
      </c>
      <c r="E1374" t="s">
        <v>11</v>
      </c>
      <c r="F1374" t="s">
        <v>12</v>
      </c>
      <c r="G1374" t="s">
        <v>13</v>
      </c>
      <c r="H1374" t="s">
        <v>13</v>
      </c>
      <c r="I1374">
        <v>62</v>
      </c>
      <c r="J1374">
        <f t="shared" si="149"/>
        <v>3.6958886441624772</v>
      </c>
      <c r="K1374" t="b">
        <f t="shared" si="150"/>
        <v>1</v>
      </c>
      <c r="L1374">
        <f t="shared" si="151"/>
        <v>1.4181164183280413</v>
      </c>
      <c r="M1374" t="b">
        <f t="shared" si="152"/>
        <v>0</v>
      </c>
      <c r="N1374" s="24">
        <f t="shared" si="153"/>
        <v>3654908.92</v>
      </c>
      <c r="O1374" t="str">
        <f t="shared" si="154"/>
        <v>PENSIONADOS EN SU PROPIO SISTEMA</v>
      </c>
      <c r="P1374">
        <f t="shared" si="155"/>
        <v>62</v>
      </c>
      <c r="Q1374"/>
    </row>
    <row r="1375" spans="1:17" x14ac:dyDescent="0.25">
      <c r="A1375">
        <v>1374</v>
      </c>
      <c r="B1375" t="s">
        <v>9</v>
      </c>
      <c r="C1375" s="23">
        <v>1202466.6200000001</v>
      </c>
      <c r="D1375" t="s">
        <v>10</v>
      </c>
      <c r="E1375" t="s">
        <v>16</v>
      </c>
      <c r="F1375" t="s">
        <v>12</v>
      </c>
      <c r="G1375" t="s">
        <v>13</v>
      </c>
      <c r="H1375" t="s">
        <v>13</v>
      </c>
      <c r="I1375">
        <v>39</v>
      </c>
      <c r="J1375">
        <f t="shared" si="149"/>
        <v>0.67192441777386525</v>
      </c>
      <c r="K1375" t="b">
        <f t="shared" si="150"/>
        <v>0</v>
      </c>
      <c r="L1375">
        <f t="shared" si="151"/>
        <v>-0.20511617344612137</v>
      </c>
      <c r="M1375" t="b">
        <f t="shared" si="152"/>
        <v>0</v>
      </c>
      <c r="N1375" s="24">
        <f t="shared" si="153"/>
        <v>1202466.6200000001</v>
      </c>
      <c r="O1375" t="str">
        <f t="shared" si="154"/>
        <v>ASALARIADO</v>
      </c>
      <c r="P1375">
        <f t="shared" si="155"/>
        <v>39</v>
      </c>
      <c r="Q1375"/>
    </row>
    <row r="1376" spans="1:17" x14ac:dyDescent="0.25">
      <c r="A1376">
        <v>1375</v>
      </c>
      <c r="B1376" t="s">
        <v>15</v>
      </c>
      <c r="C1376" s="23">
        <v>297082.46999999997</v>
      </c>
      <c r="D1376" t="s">
        <v>10</v>
      </c>
      <c r="E1376" t="s">
        <v>11</v>
      </c>
      <c r="F1376" t="s">
        <v>12</v>
      </c>
      <c r="G1376" t="s">
        <v>13</v>
      </c>
      <c r="H1376" t="s">
        <v>13</v>
      </c>
      <c r="I1376">
        <v>41</v>
      </c>
      <c r="J1376">
        <f t="shared" si="149"/>
        <v>-0.4444522165466494</v>
      </c>
      <c r="K1376" t="b">
        <f t="shared" si="150"/>
        <v>0</v>
      </c>
      <c r="L1376">
        <f t="shared" si="151"/>
        <v>-6.3965513291846368E-2</v>
      </c>
      <c r="M1376" t="b">
        <f t="shared" si="152"/>
        <v>0</v>
      </c>
      <c r="N1376" s="24">
        <f t="shared" si="153"/>
        <v>297082.46999999997</v>
      </c>
      <c r="O1376" t="str">
        <f t="shared" si="154"/>
        <v>ASALARIADO</v>
      </c>
      <c r="P1376">
        <f t="shared" si="155"/>
        <v>41</v>
      </c>
      <c r="Q1376"/>
    </row>
    <row r="1377" spans="1:17" x14ac:dyDescent="0.25">
      <c r="A1377">
        <v>1376</v>
      </c>
      <c r="B1377" t="s">
        <v>9</v>
      </c>
      <c r="C1377" s="23">
        <v>350000</v>
      </c>
      <c r="D1377" t="s">
        <v>10</v>
      </c>
      <c r="E1377" t="s">
        <v>16</v>
      </c>
      <c r="F1377" t="s">
        <v>12</v>
      </c>
      <c r="G1377" t="s">
        <v>13</v>
      </c>
      <c r="H1377" t="s">
        <v>13</v>
      </c>
      <c r="I1377">
        <v>53</v>
      </c>
      <c r="J1377">
        <f t="shared" si="149"/>
        <v>-0.37920268237051552</v>
      </c>
      <c r="K1377" t="b">
        <f t="shared" si="150"/>
        <v>0</v>
      </c>
      <c r="L1377">
        <f t="shared" si="151"/>
        <v>0.78293844763380371</v>
      </c>
      <c r="M1377" t="b">
        <f t="shared" si="152"/>
        <v>0</v>
      </c>
      <c r="N1377" s="24">
        <f t="shared" si="153"/>
        <v>350000</v>
      </c>
      <c r="O1377" t="str">
        <f t="shared" si="154"/>
        <v>ASALARIADO</v>
      </c>
      <c r="P1377">
        <f t="shared" si="155"/>
        <v>53</v>
      </c>
      <c r="Q1377"/>
    </row>
    <row r="1378" spans="1:17" x14ac:dyDescent="0.25">
      <c r="A1378">
        <v>1377</v>
      </c>
      <c r="B1378" t="s">
        <v>15</v>
      </c>
      <c r="C1378" s="23">
        <v>243000</v>
      </c>
      <c r="D1378" t="s">
        <v>10</v>
      </c>
      <c r="E1378" t="s">
        <v>16</v>
      </c>
      <c r="F1378" t="s">
        <v>12</v>
      </c>
      <c r="G1378" t="s">
        <v>13</v>
      </c>
      <c r="H1378" t="s">
        <v>13</v>
      </c>
      <c r="I1378">
        <v>46</v>
      </c>
      <c r="J1378">
        <f t="shared" si="149"/>
        <v>-0.51113817060751976</v>
      </c>
      <c r="K1378" t="b">
        <f t="shared" si="150"/>
        <v>0</v>
      </c>
      <c r="L1378">
        <f t="shared" si="151"/>
        <v>0.28891113709384114</v>
      </c>
      <c r="M1378" t="b">
        <f t="shared" si="152"/>
        <v>0</v>
      </c>
      <c r="N1378" s="24">
        <f t="shared" si="153"/>
        <v>243000</v>
      </c>
      <c r="O1378" t="str">
        <f t="shared" si="154"/>
        <v>ASALARIADO</v>
      </c>
      <c r="P1378">
        <f t="shared" si="155"/>
        <v>46</v>
      </c>
      <c r="Q1378"/>
    </row>
    <row r="1379" spans="1:17" x14ac:dyDescent="0.25">
      <c r="A1379">
        <v>1378</v>
      </c>
      <c r="B1379" t="s">
        <v>15</v>
      </c>
      <c r="C1379" s="23">
        <v>210000</v>
      </c>
      <c r="D1379" t="s">
        <v>10</v>
      </c>
      <c r="E1379" t="s">
        <v>16</v>
      </c>
      <c r="F1379" t="s">
        <v>12</v>
      </c>
      <c r="G1379" t="s">
        <v>12</v>
      </c>
      <c r="H1379" t="s">
        <v>13</v>
      </c>
      <c r="I1379">
        <v>38</v>
      </c>
      <c r="J1379">
        <f t="shared" si="149"/>
        <v>-0.55182855483014726</v>
      </c>
      <c r="K1379" t="b">
        <f t="shared" si="150"/>
        <v>0</v>
      </c>
      <c r="L1379">
        <f t="shared" si="151"/>
        <v>-0.27569150352325889</v>
      </c>
      <c r="M1379" t="b">
        <f t="shared" si="152"/>
        <v>0</v>
      </c>
      <c r="N1379" s="24">
        <f t="shared" si="153"/>
        <v>210000</v>
      </c>
      <c r="O1379" t="str">
        <f t="shared" si="154"/>
        <v>ASALARIADO</v>
      </c>
      <c r="P1379">
        <f t="shared" si="155"/>
        <v>38</v>
      </c>
      <c r="Q1379"/>
    </row>
    <row r="1380" spans="1:17" x14ac:dyDescent="0.25">
      <c r="A1380">
        <v>1379</v>
      </c>
      <c r="B1380" t="s">
        <v>15</v>
      </c>
      <c r="C1380" s="23">
        <v>1154739.48</v>
      </c>
      <c r="D1380" t="s">
        <v>10</v>
      </c>
      <c r="E1380" t="s">
        <v>11</v>
      </c>
      <c r="F1380" t="s">
        <v>12</v>
      </c>
      <c r="G1380" t="s">
        <v>13</v>
      </c>
      <c r="H1380" t="s">
        <v>13</v>
      </c>
      <c r="I1380">
        <v>30</v>
      </c>
      <c r="J1380">
        <f t="shared" si="149"/>
        <v>0.61307485218455804</v>
      </c>
      <c r="K1380" t="b">
        <f t="shared" si="150"/>
        <v>0</v>
      </c>
      <c r="L1380">
        <f t="shared" si="151"/>
        <v>-0.84029414414035897</v>
      </c>
      <c r="M1380" t="b">
        <f t="shared" si="152"/>
        <v>0</v>
      </c>
      <c r="N1380" s="24">
        <f t="shared" si="153"/>
        <v>1154739.48</v>
      </c>
      <c r="O1380" t="str">
        <f t="shared" si="154"/>
        <v>ASALARIADO</v>
      </c>
      <c r="P1380">
        <f t="shared" si="155"/>
        <v>30</v>
      </c>
      <c r="Q1380"/>
    </row>
    <row r="1381" spans="1:17" x14ac:dyDescent="0.25">
      <c r="A1381">
        <v>1380</v>
      </c>
      <c r="B1381" t="s">
        <v>9</v>
      </c>
      <c r="C1381" s="23">
        <v>305704</v>
      </c>
      <c r="D1381" t="s">
        <v>18</v>
      </c>
      <c r="E1381" t="s">
        <v>16</v>
      </c>
      <c r="F1381" t="s">
        <v>12</v>
      </c>
      <c r="G1381" t="s">
        <v>13</v>
      </c>
      <c r="H1381" t="s">
        <v>12</v>
      </c>
      <c r="I1381">
        <v>41</v>
      </c>
      <c r="J1381">
        <f t="shared" si="149"/>
        <v>-0.433821508416743</v>
      </c>
      <c r="K1381" t="b">
        <f t="shared" si="150"/>
        <v>0</v>
      </c>
      <c r="L1381">
        <f t="shared" si="151"/>
        <v>-6.3965513291846368E-2</v>
      </c>
      <c r="M1381" t="b">
        <f t="shared" si="152"/>
        <v>0</v>
      </c>
      <c r="N1381" s="24">
        <f t="shared" si="153"/>
        <v>305704</v>
      </c>
      <c r="O1381" t="str">
        <f t="shared" si="154"/>
        <v>TRABAJADOR INDEPENDIENTE</v>
      </c>
      <c r="P1381">
        <f t="shared" si="155"/>
        <v>41</v>
      </c>
      <c r="Q1381"/>
    </row>
    <row r="1382" spans="1:17" x14ac:dyDescent="0.25">
      <c r="A1382">
        <v>1381</v>
      </c>
      <c r="B1382" t="s">
        <v>9</v>
      </c>
      <c r="C1382" s="23">
        <v>2438887.83</v>
      </c>
      <c r="D1382" t="s">
        <v>10</v>
      </c>
      <c r="E1382" t="s">
        <v>16</v>
      </c>
      <c r="F1382" t="s">
        <v>12</v>
      </c>
      <c r="G1382" t="s">
        <v>13</v>
      </c>
      <c r="H1382" t="s">
        <v>13</v>
      </c>
      <c r="I1382">
        <v>32</v>
      </c>
      <c r="J1382">
        <f t="shared" si="149"/>
        <v>2.1964836328013182</v>
      </c>
      <c r="K1382" t="b">
        <f t="shared" si="150"/>
        <v>1</v>
      </c>
      <c r="L1382">
        <f t="shared" si="151"/>
        <v>-0.69914348398608395</v>
      </c>
      <c r="M1382" t="b">
        <f t="shared" si="152"/>
        <v>0</v>
      </c>
      <c r="N1382" s="24">
        <f t="shared" si="153"/>
        <v>2438887.83</v>
      </c>
      <c r="O1382" t="str">
        <f t="shared" si="154"/>
        <v>ASALARIADO</v>
      </c>
      <c r="P1382">
        <f t="shared" si="155"/>
        <v>32</v>
      </c>
      <c r="Q1382"/>
    </row>
    <row r="1383" spans="1:17" x14ac:dyDescent="0.25">
      <c r="A1383">
        <v>1382</v>
      </c>
      <c r="B1383" t="s">
        <v>15</v>
      </c>
      <c r="C1383" s="23">
        <v>285127</v>
      </c>
      <c r="D1383" t="s">
        <v>10</v>
      </c>
      <c r="E1383" t="s">
        <v>11</v>
      </c>
      <c r="F1383" t="s">
        <v>12</v>
      </c>
      <c r="G1383" t="s">
        <v>13</v>
      </c>
      <c r="H1383" t="s">
        <v>13</v>
      </c>
      <c r="I1383">
        <v>59</v>
      </c>
      <c r="J1383">
        <f t="shared" si="149"/>
        <v>-0.45919381254247044</v>
      </c>
      <c r="K1383" t="b">
        <f t="shared" si="150"/>
        <v>0</v>
      </c>
      <c r="L1383">
        <f t="shared" si="151"/>
        <v>1.2063904280966287</v>
      </c>
      <c r="M1383" t="b">
        <f t="shared" si="152"/>
        <v>0</v>
      </c>
      <c r="N1383" s="24">
        <f t="shared" si="153"/>
        <v>285127</v>
      </c>
      <c r="O1383" t="str">
        <f t="shared" si="154"/>
        <v>ASALARIADO</v>
      </c>
      <c r="P1383">
        <f t="shared" si="155"/>
        <v>59</v>
      </c>
      <c r="Q1383"/>
    </row>
    <row r="1384" spans="1:17" x14ac:dyDescent="0.25">
      <c r="A1384">
        <v>1383</v>
      </c>
      <c r="B1384" t="s">
        <v>9</v>
      </c>
      <c r="C1384" s="23">
        <v>278030.99</v>
      </c>
      <c r="D1384" t="s">
        <v>19</v>
      </c>
      <c r="E1384" t="s">
        <v>16</v>
      </c>
      <c r="F1384" t="s">
        <v>12</v>
      </c>
      <c r="G1384" t="s">
        <v>13</v>
      </c>
      <c r="H1384" t="s">
        <v>13</v>
      </c>
      <c r="I1384">
        <v>52</v>
      </c>
      <c r="J1384">
        <f t="shared" si="149"/>
        <v>-0.46794349052270096</v>
      </c>
      <c r="K1384" t="b">
        <f t="shared" si="150"/>
        <v>0</v>
      </c>
      <c r="L1384">
        <f t="shared" si="151"/>
        <v>0.71236311755666615</v>
      </c>
      <c r="M1384" t="b">
        <f t="shared" si="152"/>
        <v>0</v>
      </c>
      <c r="N1384" s="24">
        <f t="shared" si="153"/>
        <v>278030.99</v>
      </c>
      <c r="O1384" t="str">
        <f t="shared" si="154"/>
        <v>CONVENIOS ESPECIALES DE TRABAJADORES INDEPENDIENTES</v>
      </c>
      <c r="P1384">
        <f t="shared" si="155"/>
        <v>52</v>
      </c>
      <c r="Q1384"/>
    </row>
    <row r="1385" spans="1:17" x14ac:dyDescent="0.25">
      <c r="A1385">
        <v>1384</v>
      </c>
      <c r="B1385" t="s">
        <v>9</v>
      </c>
      <c r="C1385" s="23">
        <v>1580792</v>
      </c>
      <c r="D1385" t="s">
        <v>10</v>
      </c>
      <c r="E1385" t="s">
        <v>16</v>
      </c>
      <c r="F1385" t="s">
        <v>12</v>
      </c>
      <c r="G1385" t="s">
        <v>13</v>
      </c>
      <c r="H1385" t="s">
        <v>13</v>
      </c>
      <c r="I1385">
        <v>28</v>
      </c>
      <c r="J1385">
        <f t="shared" si="149"/>
        <v>1.1384154806033056</v>
      </c>
      <c r="K1385" t="b">
        <f t="shared" si="150"/>
        <v>0</v>
      </c>
      <c r="L1385">
        <f t="shared" si="151"/>
        <v>-0.98144480429463388</v>
      </c>
      <c r="M1385" t="b">
        <f t="shared" si="152"/>
        <v>0</v>
      </c>
      <c r="N1385" s="24">
        <f t="shared" si="153"/>
        <v>1580792</v>
      </c>
      <c r="O1385" t="str">
        <f t="shared" si="154"/>
        <v>ASALARIADO</v>
      </c>
      <c r="P1385">
        <f t="shared" si="155"/>
        <v>28</v>
      </c>
      <c r="Q1385"/>
    </row>
    <row r="1386" spans="1:17" x14ac:dyDescent="0.25">
      <c r="A1386">
        <v>1385</v>
      </c>
      <c r="B1386" t="s">
        <v>15</v>
      </c>
      <c r="C1386" s="23">
        <v>297139</v>
      </c>
      <c r="D1386" t="s">
        <v>17</v>
      </c>
      <c r="E1386" t="s">
        <v>16</v>
      </c>
      <c r="F1386" t="s">
        <v>12</v>
      </c>
      <c r="G1386" t="s">
        <v>12</v>
      </c>
      <c r="H1386" t="s">
        <v>13</v>
      </c>
      <c r="I1386">
        <v>43</v>
      </c>
      <c r="J1386">
        <f t="shared" si="149"/>
        <v>-0.44438251268543405</v>
      </c>
      <c r="K1386" t="b">
        <f t="shared" si="150"/>
        <v>0</v>
      </c>
      <c r="L1386">
        <f t="shared" si="151"/>
        <v>7.7185146862428639E-2</v>
      </c>
      <c r="M1386" t="b">
        <f t="shared" si="152"/>
        <v>0</v>
      </c>
      <c r="N1386" s="24">
        <f t="shared" si="153"/>
        <v>297139</v>
      </c>
      <c r="O1386" t="str">
        <f t="shared" si="154"/>
        <v>ASEGURADO VOLUNTARIO</v>
      </c>
      <c r="P1386">
        <f t="shared" si="155"/>
        <v>43</v>
      </c>
      <c r="Q1386"/>
    </row>
    <row r="1387" spans="1:17" x14ac:dyDescent="0.25">
      <c r="A1387">
        <v>1386</v>
      </c>
      <c r="B1387" t="s">
        <v>15</v>
      </c>
      <c r="C1387" s="23">
        <v>297046</v>
      </c>
      <c r="D1387" t="s">
        <v>17</v>
      </c>
      <c r="E1387" t="s">
        <v>16</v>
      </c>
      <c r="F1387" t="s">
        <v>12</v>
      </c>
      <c r="G1387" t="s">
        <v>13</v>
      </c>
      <c r="H1387" t="s">
        <v>13</v>
      </c>
      <c r="I1387">
        <v>64</v>
      </c>
      <c r="J1387">
        <f t="shared" si="149"/>
        <v>-0.44449718558642509</v>
      </c>
      <c r="K1387" t="b">
        <f t="shared" si="150"/>
        <v>0</v>
      </c>
      <c r="L1387">
        <f t="shared" si="151"/>
        <v>1.5592670784823162</v>
      </c>
      <c r="M1387" t="b">
        <f t="shared" si="152"/>
        <v>0</v>
      </c>
      <c r="N1387" s="24">
        <f t="shared" si="153"/>
        <v>297046</v>
      </c>
      <c r="O1387" t="str">
        <f t="shared" si="154"/>
        <v>ASEGURADO VOLUNTARIO</v>
      </c>
      <c r="P1387">
        <f t="shared" si="155"/>
        <v>64</v>
      </c>
      <c r="Q1387"/>
    </row>
    <row r="1388" spans="1:17" x14ac:dyDescent="0.25">
      <c r="A1388">
        <v>1387</v>
      </c>
      <c r="B1388" t="s">
        <v>9</v>
      </c>
      <c r="C1388" s="23">
        <v>278030</v>
      </c>
      <c r="D1388" t="s">
        <v>19</v>
      </c>
      <c r="E1388" t="s">
        <v>16</v>
      </c>
      <c r="F1388" t="s">
        <v>12</v>
      </c>
      <c r="G1388" t="s">
        <v>13</v>
      </c>
      <c r="H1388" t="s">
        <v>13</v>
      </c>
      <c r="I1388">
        <v>32</v>
      </c>
      <c r="J1388">
        <f t="shared" si="149"/>
        <v>-0.46794471123422759</v>
      </c>
      <c r="K1388" t="b">
        <f t="shared" si="150"/>
        <v>0</v>
      </c>
      <c r="L1388">
        <f t="shared" si="151"/>
        <v>-0.69914348398608395</v>
      </c>
      <c r="M1388" t="b">
        <f t="shared" si="152"/>
        <v>0</v>
      </c>
      <c r="N1388" s="24">
        <f t="shared" si="153"/>
        <v>278030</v>
      </c>
      <c r="O1388" t="str">
        <f t="shared" si="154"/>
        <v>CONVENIOS ESPECIALES DE TRABAJADORES INDEPENDIENTES</v>
      </c>
      <c r="P1388">
        <f t="shared" si="155"/>
        <v>32</v>
      </c>
      <c r="Q1388"/>
    </row>
    <row r="1389" spans="1:17" x14ac:dyDescent="0.25">
      <c r="A1389">
        <v>1388</v>
      </c>
      <c r="B1389" t="s">
        <v>9</v>
      </c>
      <c r="C1389" s="23">
        <v>580000</v>
      </c>
      <c r="D1389" t="s">
        <v>10</v>
      </c>
      <c r="E1389" t="s">
        <v>16</v>
      </c>
      <c r="F1389" t="s">
        <v>12</v>
      </c>
      <c r="G1389" t="s">
        <v>13</v>
      </c>
      <c r="H1389" t="s">
        <v>13</v>
      </c>
      <c r="I1389">
        <v>24</v>
      </c>
      <c r="J1389">
        <f t="shared" si="149"/>
        <v>-9.5603034758263539E-2</v>
      </c>
      <c r="K1389" t="b">
        <f t="shared" si="150"/>
        <v>0</v>
      </c>
      <c r="L1389">
        <f t="shared" si="151"/>
        <v>-1.263746124603184</v>
      </c>
      <c r="M1389" t="b">
        <f t="shared" si="152"/>
        <v>0</v>
      </c>
      <c r="N1389" s="24">
        <f t="shared" si="153"/>
        <v>580000</v>
      </c>
      <c r="O1389" t="str">
        <f t="shared" si="154"/>
        <v>ASALARIADO</v>
      </c>
      <c r="P1389">
        <f t="shared" si="155"/>
        <v>24</v>
      </c>
      <c r="Q1389"/>
    </row>
    <row r="1390" spans="1:17" x14ac:dyDescent="0.25">
      <c r="A1390">
        <v>1389</v>
      </c>
      <c r="B1390" t="s">
        <v>15</v>
      </c>
      <c r="C1390" s="23">
        <v>504976</v>
      </c>
      <c r="D1390" t="s">
        <v>18</v>
      </c>
      <c r="E1390" t="s">
        <v>16</v>
      </c>
      <c r="F1390" t="s">
        <v>12</v>
      </c>
      <c r="G1390" t="s">
        <v>13</v>
      </c>
      <c r="H1390" t="s">
        <v>13</v>
      </c>
      <c r="I1390">
        <v>36</v>
      </c>
      <c r="J1390">
        <f t="shared" si="149"/>
        <v>-0.18811077372548787</v>
      </c>
      <c r="K1390" t="b">
        <f t="shared" si="150"/>
        <v>0</v>
      </c>
      <c r="L1390">
        <f t="shared" si="151"/>
        <v>-0.41684216367753391</v>
      </c>
      <c r="M1390" t="b">
        <f t="shared" si="152"/>
        <v>0</v>
      </c>
      <c r="N1390" s="24">
        <f t="shared" si="153"/>
        <v>504976</v>
      </c>
      <c r="O1390" t="str">
        <f t="shared" si="154"/>
        <v>TRABAJADOR INDEPENDIENTE</v>
      </c>
      <c r="P1390">
        <f t="shared" si="155"/>
        <v>36</v>
      </c>
      <c r="Q1390"/>
    </row>
    <row r="1391" spans="1:17" x14ac:dyDescent="0.25">
      <c r="A1391">
        <v>1390</v>
      </c>
      <c r="B1391" t="s">
        <v>9</v>
      </c>
      <c r="C1391" s="23">
        <v>482000</v>
      </c>
      <c r="D1391" t="s">
        <v>10</v>
      </c>
      <c r="E1391" t="s">
        <v>16</v>
      </c>
      <c r="F1391" t="s">
        <v>12</v>
      </c>
      <c r="G1391" t="s">
        <v>13</v>
      </c>
      <c r="H1391" t="s">
        <v>12</v>
      </c>
      <c r="I1391">
        <v>36</v>
      </c>
      <c r="J1391">
        <f t="shared" si="149"/>
        <v>-0.2164411454800057</v>
      </c>
      <c r="K1391" t="b">
        <f t="shared" si="150"/>
        <v>0</v>
      </c>
      <c r="L1391">
        <f t="shared" si="151"/>
        <v>-0.41684216367753391</v>
      </c>
      <c r="M1391" t="b">
        <f t="shared" si="152"/>
        <v>0</v>
      </c>
      <c r="N1391" s="24">
        <f t="shared" si="153"/>
        <v>482000</v>
      </c>
      <c r="O1391" t="str">
        <f t="shared" si="154"/>
        <v>ASALARIADO</v>
      </c>
      <c r="P1391">
        <f t="shared" si="155"/>
        <v>36</v>
      </c>
      <c r="Q1391"/>
    </row>
    <row r="1392" spans="1:17" x14ac:dyDescent="0.25">
      <c r="A1392">
        <v>1391</v>
      </c>
      <c r="B1392" t="s">
        <v>9</v>
      </c>
      <c r="C1392" s="23">
        <v>639148</v>
      </c>
      <c r="D1392" t="s">
        <v>17</v>
      </c>
      <c r="E1392" t="s">
        <v>16</v>
      </c>
      <c r="F1392" t="s">
        <v>12</v>
      </c>
      <c r="G1392" t="s">
        <v>13</v>
      </c>
      <c r="H1392" t="s">
        <v>13</v>
      </c>
      <c r="I1392">
        <v>79</v>
      </c>
      <c r="J1392">
        <f t="shared" si="149"/>
        <v>-2.267106972796144E-2</v>
      </c>
      <c r="K1392" t="b">
        <f t="shared" si="150"/>
        <v>0</v>
      </c>
      <c r="L1392">
        <f t="shared" si="151"/>
        <v>2.6178970296393786</v>
      </c>
      <c r="M1392" t="b">
        <f t="shared" si="152"/>
        <v>1</v>
      </c>
      <c r="N1392" s="24">
        <f t="shared" si="153"/>
        <v>639148</v>
      </c>
      <c r="O1392" t="str">
        <f t="shared" si="154"/>
        <v>ASEGURADO VOLUNTARIO</v>
      </c>
      <c r="P1392">
        <f t="shared" si="155"/>
        <v>79</v>
      </c>
      <c r="Q1392"/>
    </row>
    <row r="1393" spans="1:17" x14ac:dyDescent="0.25">
      <c r="A1393">
        <v>1392</v>
      </c>
      <c r="B1393" t="s">
        <v>9</v>
      </c>
      <c r="C1393" s="23">
        <v>263640</v>
      </c>
      <c r="D1393" t="s">
        <v>10</v>
      </c>
      <c r="E1393" t="s">
        <v>16</v>
      </c>
      <c r="F1393" t="s">
        <v>12</v>
      </c>
      <c r="G1393" t="s">
        <v>13</v>
      </c>
      <c r="H1393" t="s">
        <v>13</v>
      </c>
      <c r="I1393">
        <v>31</v>
      </c>
      <c r="J1393">
        <f t="shared" si="149"/>
        <v>-0.48568818483918547</v>
      </c>
      <c r="K1393" t="b">
        <f t="shared" si="150"/>
        <v>0</v>
      </c>
      <c r="L1393">
        <f t="shared" si="151"/>
        <v>-0.7697188140632214</v>
      </c>
      <c r="M1393" t="b">
        <f t="shared" si="152"/>
        <v>0</v>
      </c>
      <c r="N1393" s="24">
        <f t="shared" si="153"/>
        <v>263640</v>
      </c>
      <c r="O1393" t="str">
        <f t="shared" si="154"/>
        <v>ASALARIADO</v>
      </c>
      <c r="P1393">
        <f t="shared" si="155"/>
        <v>31</v>
      </c>
      <c r="Q1393"/>
    </row>
    <row r="1394" spans="1:17" x14ac:dyDescent="0.25">
      <c r="A1394">
        <v>1393</v>
      </c>
      <c r="B1394" t="s">
        <v>15</v>
      </c>
      <c r="C1394" s="23">
        <v>846529</v>
      </c>
      <c r="D1394" t="s">
        <v>10</v>
      </c>
      <c r="E1394" t="s">
        <v>11</v>
      </c>
      <c r="F1394" t="s">
        <v>12</v>
      </c>
      <c r="G1394" t="s">
        <v>13</v>
      </c>
      <c r="H1394" t="s">
        <v>13</v>
      </c>
      <c r="I1394">
        <v>28</v>
      </c>
      <c r="J1394">
        <f t="shared" si="149"/>
        <v>0.2330384021045448</v>
      </c>
      <c r="K1394" t="b">
        <f t="shared" si="150"/>
        <v>0</v>
      </c>
      <c r="L1394">
        <f t="shared" si="151"/>
        <v>-0.98144480429463388</v>
      </c>
      <c r="M1394" t="b">
        <f t="shared" si="152"/>
        <v>0</v>
      </c>
      <c r="N1394" s="24">
        <f t="shared" si="153"/>
        <v>846529</v>
      </c>
      <c r="O1394" t="str">
        <f t="shared" si="154"/>
        <v>ASALARIADO</v>
      </c>
      <c r="P1394">
        <f t="shared" si="155"/>
        <v>28</v>
      </c>
      <c r="Q1394"/>
    </row>
    <row r="1395" spans="1:17" x14ac:dyDescent="0.25">
      <c r="A1395">
        <v>1394</v>
      </c>
      <c r="B1395" t="s">
        <v>15</v>
      </c>
      <c r="C1395" s="23">
        <v>240890.9</v>
      </c>
      <c r="D1395" t="s">
        <v>14</v>
      </c>
      <c r="E1395" t="s">
        <v>11</v>
      </c>
      <c r="F1395" t="s">
        <v>12</v>
      </c>
      <c r="G1395" t="s">
        <v>13</v>
      </c>
      <c r="H1395" t="s">
        <v>13</v>
      </c>
      <c r="I1395">
        <v>83</v>
      </c>
      <c r="J1395">
        <f t="shared" si="149"/>
        <v>-0.51373877937612411</v>
      </c>
      <c r="K1395" t="b">
        <f t="shared" si="150"/>
        <v>0</v>
      </c>
      <c r="L1395">
        <f t="shared" si="151"/>
        <v>2.9001983499479289</v>
      </c>
      <c r="M1395" t="b">
        <f t="shared" si="152"/>
        <v>1</v>
      </c>
      <c r="N1395" s="24">
        <f t="shared" si="153"/>
        <v>240890.9</v>
      </c>
      <c r="O1395" t="str">
        <f t="shared" si="154"/>
        <v>PENSIONADOS EN SU PROPIO SISTEMA</v>
      </c>
      <c r="P1395">
        <f t="shared" si="155"/>
        <v>83</v>
      </c>
      <c r="Q1395"/>
    </row>
    <row r="1396" spans="1:17" x14ac:dyDescent="0.25">
      <c r="A1396">
        <v>1395</v>
      </c>
      <c r="B1396" t="s">
        <v>9</v>
      </c>
      <c r="C1396" s="23">
        <v>924156</v>
      </c>
      <c r="D1396" t="s">
        <v>10</v>
      </c>
      <c r="E1396" t="s">
        <v>16</v>
      </c>
      <c r="F1396" t="s">
        <v>12</v>
      </c>
      <c r="G1396" t="s">
        <v>13</v>
      </c>
      <c r="H1396" t="s">
        <v>13</v>
      </c>
      <c r="I1396">
        <v>28</v>
      </c>
      <c r="J1396">
        <f t="shared" si="149"/>
        <v>0.32875574925757212</v>
      </c>
      <c r="K1396" t="b">
        <f t="shared" si="150"/>
        <v>0</v>
      </c>
      <c r="L1396">
        <f t="shared" si="151"/>
        <v>-0.98144480429463388</v>
      </c>
      <c r="M1396" t="b">
        <f t="shared" si="152"/>
        <v>0</v>
      </c>
      <c r="N1396" s="24">
        <f t="shared" si="153"/>
        <v>924156</v>
      </c>
      <c r="O1396" t="str">
        <f t="shared" si="154"/>
        <v>ASALARIADO</v>
      </c>
      <c r="P1396">
        <f t="shared" si="155"/>
        <v>28</v>
      </c>
      <c r="Q1396"/>
    </row>
    <row r="1397" spans="1:17" x14ac:dyDescent="0.25">
      <c r="A1397">
        <v>1396</v>
      </c>
      <c r="B1397" t="s">
        <v>15</v>
      </c>
      <c r="C1397" s="23">
        <v>1815071.5</v>
      </c>
      <c r="D1397" t="s">
        <v>10</v>
      </c>
      <c r="E1397" t="s">
        <v>11</v>
      </c>
      <c r="F1397" t="s">
        <v>12</v>
      </c>
      <c r="G1397" t="s">
        <v>13</v>
      </c>
      <c r="H1397" t="s">
        <v>13</v>
      </c>
      <c r="I1397">
        <v>35</v>
      </c>
      <c r="J1397">
        <f t="shared" si="149"/>
        <v>1.4272919312240648</v>
      </c>
      <c r="K1397" t="b">
        <f t="shared" si="150"/>
        <v>0</v>
      </c>
      <c r="L1397">
        <f t="shared" si="151"/>
        <v>-0.48741749375467142</v>
      </c>
      <c r="M1397" t="b">
        <f t="shared" si="152"/>
        <v>0</v>
      </c>
      <c r="N1397" s="24">
        <f t="shared" si="153"/>
        <v>1815071.5</v>
      </c>
      <c r="O1397" t="str">
        <f t="shared" si="154"/>
        <v>ASALARIADO</v>
      </c>
      <c r="P1397">
        <f t="shared" si="155"/>
        <v>35</v>
      </c>
      <c r="Q1397"/>
    </row>
    <row r="1398" spans="1:17" x14ac:dyDescent="0.25">
      <c r="A1398">
        <v>1397</v>
      </c>
      <c r="B1398" t="s">
        <v>9</v>
      </c>
      <c r="C1398" s="23">
        <v>585937</v>
      </c>
      <c r="D1398" t="s">
        <v>18</v>
      </c>
      <c r="E1398" t="s">
        <v>16</v>
      </c>
      <c r="F1398" t="s">
        <v>12</v>
      </c>
      <c r="G1398" t="s">
        <v>13</v>
      </c>
      <c r="H1398" t="s">
        <v>12</v>
      </c>
      <c r="I1398">
        <v>57</v>
      </c>
      <c r="J1398">
        <f t="shared" si="149"/>
        <v>-8.8282464724029008E-2</v>
      </c>
      <c r="K1398" t="b">
        <f t="shared" si="150"/>
        <v>0</v>
      </c>
      <c r="L1398">
        <f t="shared" si="151"/>
        <v>1.0652397679423538</v>
      </c>
      <c r="M1398" t="b">
        <f t="shared" si="152"/>
        <v>0</v>
      </c>
      <c r="N1398" s="24">
        <f t="shared" si="153"/>
        <v>585937</v>
      </c>
      <c r="O1398" t="str">
        <f t="shared" si="154"/>
        <v>TRABAJADOR INDEPENDIENTE</v>
      </c>
      <c r="P1398">
        <f t="shared" si="155"/>
        <v>57</v>
      </c>
      <c r="Q1398"/>
    </row>
    <row r="1399" spans="1:17" x14ac:dyDescent="0.25">
      <c r="A1399">
        <v>1398</v>
      </c>
      <c r="B1399" t="s">
        <v>9</v>
      </c>
      <c r="C1399" s="23">
        <v>223702.12</v>
      </c>
      <c r="D1399" t="s">
        <v>10</v>
      </c>
      <c r="E1399" t="s">
        <v>16</v>
      </c>
      <c r="F1399" t="s">
        <v>12</v>
      </c>
      <c r="G1399" t="s">
        <v>13</v>
      </c>
      <c r="H1399" t="s">
        <v>13</v>
      </c>
      <c r="I1399">
        <v>53</v>
      </c>
      <c r="J1399">
        <f t="shared" si="149"/>
        <v>-0.5349332661191003</v>
      </c>
      <c r="K1399" t="b">
        <f t="shared" si="150"/>
        <v>0</v>
      </c>
      <c r="L1399">
        <f t="shared" si="151"/>
        <v>0.78293844763380371</v>
      </c>
      <c r="M1399" t="b">
        <f t="shared" si="152"/>
        <v>0</v>
      </c>
      <c r="N1399" s="24">
        <f t="shared" si="153"/>
        <v>223702.12</v>
      </c>
      <c r="O1399" t="str">
        <f t="shared" si="154"/>
        <v>ASALARIADO</v>
      </c>
      <c r="P1399">
        <f t="shared" si="155"/>
        <v>53</v>
      </c>
      <c r="Q1399"/>
    </row>
    <row r="1400" spans="1:17" x14ac:dyDescent="0.25">
      <c r="A1400">
        <v>1399</v>
      </c>
      <c r="B1400" t="s">
        <v>9</v>
      </c>
      <c r="C1400" s="23">
        <v>155807.99</v>
      </c>
      <c r="D1400" t="s">
        <v>10</v>
      </c>
      <c r="E1400" t="s">
        <v>16</v>
      </c>
      <c r="F1400" t="s">
        <v>12</v>
      </c>
      <c r="G1400" t="s">
        <v>13</v>
      </c>
      <c r="H1400" t="s">
        <v>13</v>
      </c>
      <c r="I1400">
        <v>42</v>
      </c>
      <c r="J1400">
        <f t="shared" si="149"/>
        <v>-0.61864957630579787</v>
      </c>
      <c r="K1400" t="b">
        <f t="shared" si="150"/>
        <v>0</v>
      </c>
      <c r="L1400">
        <f t="shared" si="151"/>
        <v>6.6098167852911317E-3</v>
      </c>
      <c r="M1400" t="b">
        <f t="shared" si="152"/>
        <v>0</v>
      </c>
      <c r="N1400" s="24">
        <f t="shared" si="153"/>
        <v>155807.99</v>
      </c>
      <c r="O1400" t="str">
        <f t="shared" si="154"/>
        <v>ASALARIADO</v>
      </c>
      <c r="P1400">
        <f t="shared" si="155"/>
        <v>42</v>
      </c>
      <c r="Q1400"/>
    </row>
    <row r="1401" spans="1:17" x14ac:dyDescent="0.25">
      <c r="A1401">
        <v>1400</v>
      </c>
      <c r="B1401" t="s">
        <v>9</v>
      </c>
      <c r="C1401" s="23">
        <v>361976.88</v>
      </c>
      <c r="D1401" t="s">
        <v>10</v>
      </c>
      <c r="E1401" t="s">
        <v>16</v>
      </c>
      <c r="F1401" t="s">
        <v>12</v>
      </c>
      <c r="G1401" t="s">
        <v>13</v>
      </c>
      <c r="H1401" t="s">
        <v>13</v>
      </c>
      <c r="I1401">
        <v>48</v>
      </c>
      <c r="J1401">
        <f t="shared" si="149"/>
        <v>-0.36443468694662762</v>
      </c>
      <c r="K1401" t="b">
        <f t="shared" si="150"/>
        <v>0</v>
      </c>
      <c r="L1401">
        <f t="shared" si="151"/>
        <v>0.43006179724811616</v>
      </c>
      <c r="M1401" t="b">
        <f t="shared" si="152"/>
        <v>0</v>
      </c>
      <c r="N1401" s="24">
        <f t="shared" si="153"/>
        <v>361976.88</v>
      </c>
      <c r="O1401" t="str">
        <f t="shared" si="154"/>
        <v>ASALARIADO</v>
      </c>
      <c r="P1401">
        <f t="shared" si="155"/>
        <v>48</v>
      </c>
      <c r="Q1401"/>
    </row>
    <row r="1402" spans="1:17" x14ac:dyDescent="0.25">
      <c r="A1402">
        <v>1401</v>
      </c>
      <c r="B1402" t="s">
        <v>9</v>
      </c>
      <c r="C1402" s="23">
        <v>573500</v>
      </c>
      <c r="D1402" t="s">
        <v>10</v>
      </c>
      <c r="E1402" t="s">
        <v>16</v>
      </c>
      <c r="F1402" t="s">
        <v>12</v>
      </c>
      <c r="G1402" t="s">
        <v>13</v>
      </c>
      <c r="H1402" t="s">
        <v>13</v>
      </c>
      <c r="I1402">
        <v>26</v>
      </c>
      <c r="J1402">
        <f t="shared" si="149"/>
        <v>-0.103617807408175</v>
      </c>
      <c r="K1402" t="b">
        <f t="shared" si="150"/>
        <v>0</v>
      </c>
      <c r="L1402">
        <f t="shared" si="151"/>
        <v>-1.1225954644489089</v>
      </c>
      <c r="M1402" t="b">
        <f t="shared" si="152"/>
        <v>0</v>
      </c>
      <c r="N1402" s="24">
        <f t="shared" si="153"/>
        <v>573500</v>
      </c>
      <c r="O1402" t="str">
        <f t="shared" si="154"/>
        <v>ASALARIADO</v>
      </c>
      <c r="P1402">
        <f t="shared" si="155"/>
        <v>26</v>
      </c>
      <c r="Q1402"/>
    </row>
    <row r="1403" spans="1:17" x14ac:dyDescent="0.25">
      <c r="A1403">
        <v>1402</v>
      </c>
      <c r="B1403" t="s">
        <v>9</v>
      </c>
      <c r="C1403" s="23">
        <v>180000</v>
      </c>
      <c r="D1403" t="s">
        <v>10</v>
      </c>
      <c r="E1403" t="s">
        <v>16</v>
      </c>
      <c r="F1403" t="s">
        <v>12</v>
      </c>
      <c r="G1403" t="s">
        <v>13</v>
      </c>
      <c r="H1403" t="s">
        <v>12</v>
      </c>
      <c r="I1403">
        <v>47</v>
      </c>
      <c r="J1403">
        <f t="shared" si="149"/>
        <v>-0.58881981321435395</v>
      </c>
      <c r="K1403" t="b">
        <f t="shared" si="150"/>
        <v>0</v>
      </c>
      <c r="L1403">
        <f t="shared" si="151"/>
        <v>0.35948646717097865</v>
      </c>
      <c r="M1403" t="b">
        <f t="shared" si="152"/>
        <v>0</v>
      </c>
      <c r="N1403" s="24">
        <f t="shared" si="153"/>
        <v>180000</v>
      </c>
      <c r="O1403" t="str">
        <f t="shared" si="154"/>
        <v>ASALARIADO</v>
      </c>
      <c r="P1403">
        <f t="shared" si="155"/>
        <v>47</v>
      </c>
      <c r="Q1403"/>
    </row>
    <row r="1404" spans="1:17" x14ac:dyDescent="0.25">
      <c r="A1404">
        <v>1403</v>
      </c>
      <c r="B1404" t="s">
        <v>9</v>
      </c>
      <c r="C1404" s="23">
        <v>811540</v>
      </c>
      <c r="D1404" t="s">
        <v>10</v>
      </c>
      <c r="E1404" t="s">
        <v>16</v>
      </c>
      <c r="F1404" t="s">
        <v>12</v>
      </c>
      <c r="G1404" t="s">
        <v>13</v>
      </c>
      <c r="H1404" t="s">
        <v>13</v>
      </c>
      <c r="I1404">
        <v>21</v>
      </c>
      <c r="J1404">
        <f t="shared" si="149"/>
        <v>0.18989549745104442</v>
      </c>
      <c r="K1404" t="b">
        <f t="shared" si="150"/>
        <v>0</v>
      </c>
      <c r="L1404">
        <f t="shared" si="151"/>
        <v>-1.4754721148345964</v>
      </c>
      <c r="M1404" t="b">
        <f t="shared" si="152"/>
        <v>0</v>
      </c>
      <c r="N1404" s="24">
        <f t="shared" si="153"/>
        <v>811540</v>
      </c>
      <c r="O1404" t="str">
        <f t="shared" si="154"/>
        <v>ASALARIADO</v>
      </c>
      <c r="P1404">
        <f t="shared" si="155"/>
        <v>21</v>
      </c>
      <c r="Q1404"/>
    </row>
    <row r="1405" spans="1:17" x14ac:dyDescent="0.25">
      <c r="A1405">
        <v>1404</v>
      </c>
      <c r="B1405" t="s">
        <v>15</v>
      </c>
      <c r="C1405" s="23">
        <v>760842</v>
      </c>
      <c r="D1405" t="s">
        <v>14</v>
      </c>
      <c r="E1405" t="s">
        <v>11</v>
      </c>
      <c r="F1405" t="s">
        <v>12</v>
      </c>
      <c r="G1405" t="s">
        <v>13</v>
      </c>
      <c r="H1405" t="s">
        <v>13</v>
      </c>
      <c r="I1405">
        <v>75</v>
      </c>
      <c r="J1405">
        <f t="shared" si="149"/>
        <v>0.12738273686562723</v>
      </c>
      <c r="K1405" t="b">
        <f t="shared" si="150"/>
        <v>0</v>
      </c>
      <c r="L1405">
        <f t="shared" si="151"/>
        <v>2.3355957093308288</v>
      </c>
      <c r="M1405" t="b">
        <f t="shared" si="152"/>
        <v>1</v>
      </c>
      <c r="N1405" s="24">
        <f t="shared" si="153"/>
        <v>760842</v>
      </c>
      <c r="O1405" t="str">
        <f t="shared" si="154"/>
        <v>PENSIONADOS EN SU PROPIO SISTEMA</v>
      </c>
      <c r="P1405">
        <f t="shared" si="155"/>
        <v>75</v>
      </c>
      <c r="Q1405"/>
    </row>
    <row r="1406" spans="1:17" x14ac:dyDescent="0.25">
      <c r="A1406">
        <v>1405</v>
      </c>
      <c r="B1406" t="s">
        <v>9</v>
      </c>
      <c r="C1406" s="23">
        <v>1255736.08</v>
      </c>
      <c r="D1406" t="s">
        <v>10</v>
      </c>
      <c r="E1406" t="s">
        <v>16</v>
      </c>
      <c r="F1406" t="s">
        <v>12</v>
      </c>
      <c r="G1406" t="s">
        <v>13</v>
      </c>
      <c r="H1406" t="s">
        <v>13</v>
      </c>
      <c r="I1406">
        <v>41</v>
      </c>
      <c r="J1406">
        <f t="shared" si="149"/>
        <v>0.73760789640210411</v>
      </c>
      <c r="K1406" t="b">
        <f t="shared" si="150"/>
        <v>0</v>
      </c>
      <c r="L1406">
        <f t="shared" si="151"/>
        <v>-6.3965513291846368E-2</v>
      </c>
      <c r="M1406" t="b">
        <f t="shared" si="152"/>
        <v>0</v>
      </c>
      <c r="N1406" s="24">
        <f t="shared" si="153"/>
        <v>1255736.08</v>
      </c>
      <c r="O1406" t="str">
        <f t="shared" si="154"/>
        <v>ASALARIADO</v>
      </c>
      <c r="P1406">
        <f t="shared" si="155"/>
        <v>41</v>
      </c>
      <c r="Q1406"/>
    </row>
    <row r="1407" spans="1:17" x14ac:dyDescent="0.25">
      <c r="A1407">
        <v>1406</v>
      </c>
      <c r="B1407" t="s">
        <v>9</v>
      </c>
      <c r="C1407" s="23">
        <v>1146611.22</v>
      </c>
      <c r="D1407" t="s">
        <v>10</v>
      </c>
      <c r="E1407" t="s">
        <v>11</v>
      </c>
      <c r="F1407" t="s">
        <v>12</v>
      </c>
      <c r="G1407" t="s">
        <v>13</v>
      </c>
      <c r="H1407" t="s">
        <v>13</v>
      </c>
      <c r="I1407">
        <v>27</v>
      </c>
      <c r="J1407">
        <f t="shared" si="149"/>
        <v>0.60305236665542428</v>
      </c>
      <c r="K1407" t="b">
        <f t="shared" si="150"/>
        <v>0</v>
      </c>
      <c r="L1407">
        <f t="shared" si="151"/>
        <v>-1.0520201343717714</v>
      </c>
      <c r="M1407" t="b">
        <f t="shared" si="152"/>
        <v>0</v>
      </c>
      <c r="N1407" s="24">
        <f t="shared" si="153"/>
        <v>1146611.22</v>
      </c>
      <c r="O1407" t="str">
        <f t="shared" si="154"/>
        <v>ASALARIADO</v>
      </c>
      <c r="P1407">
        <f t="shared" si="155"/>
        <v>27</v>
      </c>
      <c r="Q1407"/>
    </row>
    <row r="1408" spans="1:17" x14ac:dyDescent="0.25">
      <c r="A1408">
        <v>1407</v>
      </c>
      <c r="B1408" t="s">
        <v>9</v>
      </c>
      <c r="C1408" s="23">
        <v>1497172.49</v>
      </c>
      <c r="D1408" t="s">
        <v>10</v>
      </c>
      <c r="E1408" t="s">
        <v>11</v>
      </c>
      <c r="F1408" t="s">
        <v>12</v>
      </c>
      <c r="G1408" t="s">
        <v>13</v>
      </c>
      <c r="H1408" t="s">
        <v>13</v>
      </c>
      <c r="I1408">
        <v>47</v>
      </c>
      <c r="J1408">
        <f t="shared" si="149"/>
        <v>1.0353091172576137</v>
      </c>
      <c r="K1408" t="b">
        <f t="shared" si="150"/>
        <v>0</v>
      </c>
      <c r="L1408">
        <f t="shared" si="151"/>
        <v>0.35948646717097865</v>
      </c>
      <c r="M1408" t="b">
        <f t="shared" si="152"/>
        <v>0</v>
      </c>
      <c r="N1408" s="24">
        <f t="shared" si="153"/>
        <v>1497172.49</v>
      </c>
      <c r="O1408" t="str">
        <f t="shared" si="154"/>
        <v>ASALARIADO</v>
      </c>
      <c r="P1408">
        <f t="shared" si="155"/>
        <v>47</v>
      </c>
      <c r="Q1408"/>
    </row>
    <row r="1409" spans="1:17" x14ac:dyDescent="0.25">
      <c r="A1409">
        <v>1408</v>
      </c>
      <c r="B1409" t="s">
        <v>9</v>
      </c>
      <c r="C1409" s="23">
        <v>1372847.55</v>
      </c>
      <c r="D1409" t="s">
        <v>10</v>
      </c>
      <c r="E1409" t="s">
        <v>11</v>
      </c>
      <c r="F1409" t="s">
        <v>12</v>
      </c>
      <c r="G1409" t="s">
        <v>13</v>
      </c>
      <c r="H1409" t="s">
        <v>13</v>
      </c>
      <c r="I1409">
        <v>56</v>
      </c>
      <c r="J1409">
        <f t="shared" si="149"/>
        <v>0.8820112512862468</v>
      </c>
      <c r="K1409" t="b">
        <f t="shared" si="150"/>
        <v>0</v>
      </c>
      <c r="L1409">
        <f t="shared" si="151"/>
        <v>0.99466443786521619</v>
      </c>
      <c r="M1409" t="b">
        <f t="shared" si="152"/>
        <v>0</v>
      </c>
      <c r="N1409" s="24">
        <f t="shared" si="153"/>
        <v>1372847.55</v>
      </c>
      <c r="O1409" t="str">
        <f t="shared" si="154"/>
        <v>ASALARIADO</v>
      </c>
      <c r="P1409">
        <f t="shared" si="155"/>
        <v>56</v>
      </c>
      <c r="Q1409"/>
    </row>
    <row r="1410" spans="1:17" x14ac:dyDescent="0.25">
      <c r="A1410">
        <v>1409</v>
      </c>
      <c r="B1410" t="s">
        <v>15</v>
      </c>
      <c r="C1410" s="23">
        <v>830543</v>
      </c>
      <c r="D1410" t="s">
        <v>10</v>
      </c>
      <c r="E1410" t="s">
        <v>11</v>
      </c>
      <c r="F1410" t="s">
        <v>12</v>
      </c>
      <c r="G1410" t="s">
        <v>13</v>
      </c>
      <c r="H1410" t="s">
        <v>12</v>
      </c>
      <c r="I1410">
        <v>39</v>
      </c>
      <c r="J1410">
        <f t="shared" ref="J1410:J1473" si="156">(C1410-$S$4)/STDEV($C$2:$C$5001)</f>
        <v>0.21332699355354715</v>
      </c>
      <c r="K1410" t="b">
        <f t="shared" ref="K1410:K1473" si="157">ABS(J1410)&gt;1.96</f>
        <v>0</v>
      </c>
      <c r="L1410">
        <f t="shared" ref="L1410:L1473" si="158">(I1410-$S$5)/_xlfn.STDEV.S($I$2:$I$5001)</f>
        <v>-0.20511617344612137</v>
      </c>
      <c r="M1410" t="b">
        <f t="shared" ref="M1410:M1473" si="159">ABS(L1410)&gt;1.96</f>
        <v>0</v>
      </c>
      <c r="N1410" s="24">
        <f t="shared" ref="N1410:N1473" si="160">IF(ISBLANK(C1410), $S$4, C1410)</f>
        <v>830543</v>
      </c>
      <c r="O1410" t="str">
        <f t="shared" ref="O1410:O1473" si="161">IF(D1410="", "ASALARIADO", D1410)</f>
        <v>ASALARIADO</v>
      </c>
      <c r="P1410">
        <f t="shared" ref="P1410:P1473" si="162">IF(ISBLANK(I1410), $S$5, I1410)</f>
        <v>39</v>
      </c>
      <c r="Q1410"/>
    </row>
    <row r="1411" spans="1:17" x14ac:dyDescent="0.25">
      <c r="A1411">
        <v>1410</v>
      </c>
      <c r="B1411" t="s">
        <v>9</v>
      </c>
      <c r="C1411" s="23">
        <v>650897.42000000004</v>
      </c>
      <c r="D1411" t="s">
        <v>10</v>
      </c>
      <c r="E1411" t="s">
        <v>16</v>
      </c>
      <c r="F1411" t="s">
        <v>12</v>
      </c>
      <c r="G1411" t="s">
        <v>13</v>
      </c>
      <c r="H1411" t="s">
        <v>13</v>
      </c>
      <c r="I1411">
        <v>38</v>
      </c>
      <c r="J1411">
        <f t="shared" si="156"/>
        <v>-8.1835420251424942E-3</v>
      </c>
      <c r="K1411" t="b">
        <f t="shared" si="157"/>
        <v>0</v>
      </c>
      <c r="L1411">
        <f t="shared" si="158"/>
        <v>-0.27569150352325889</v>
      </c>
      <c r="M1411" t="b">
        <f t="shared" si="159"/>
        <v>0</v>
      </c>
      <c r="N1411" s="24">
        <f t="shared" si="160"/>
        <v>650897.42000000004</v>
      </c>
      <c r="O1411" t="str">
        <f t="shared" si="161"/>
        <v>ASALARIADO</v>
      </c>
      <c r="P1411">
        <f t="shared" si="162"/>
        <v>38</v>
      </c>
      <c r="Q1411"/>
    </row>
    <row r="1412" spans="1:17" x14ac:dyDescent="0.25">
      <c r="A1412">
        <v>1411</v>
      </c>
      <c r="B1412" t="s">
        <v>9</v>
      </c>
      <c r="C1412" s="23">
        <v>463597.72</v>
      </c>
      <c r="D1412" t="s">
        <v>10</v>
      </c>
      <c r="E1412" t="s">
        <v>16</v>
      </c>
      <c r="F1412" t="s">
        <v>12</v>
      </c>
      <c r="G1412" t="s">
        <v>12</v>
      </c>
      <c r="H1412" t="s">
        <v>13</v>
      </c>
      <c r="I1412">
        <v>47</v>
      </c>
      <c r="J1412">
        <f t="shared" si="156"/>
        <v>-0.2391319286246231</v>
      </c>
      <c r="K1412" t="b">
        <f t="shared" si="157"/>
        <v>0</v>
      </c>
      <c r="L1412">
        <f t="shared" si="158"/>
        <v>0.35948646717097865</v>
      </c>
      <c r="M1412" t="b">
        <f t="shared" si="159"/>
        <v>0</v>
      </c>
      <c r="N1412" s="24">
        <f t="shared" si="160"/>
        <v>463597.72</v>
      </c>
      <c r="O1412" t="str">
        <f t="shared" si="161"/>
        <v>ASALARIADO</v>
      </c>
      <c r="P1412">
        <f t="shared" si="162"/>
        <v>47</v>
      </c>
      <c r="Q1412"/>
    </row>
    <row r="1413" spans="1:17" x14ac:dyDescent="0.25">
      <c r="A1413">
        <v>1412</v>
      </c>
      <c r="B1413" t="s">
        <v>15</v>
      </c>
      <c r="C1413" s="23">
        <v>297050</v>
      </c>
      <c r="D1413" t="s">
        <v>17</v>
      </c>
      <c r="E1413" t="s">
        <v>16</v>
      </c>
      <c r="F1413" t="s">
        <v>12</v>
      </c>
      <c r="G1413" t="s">
        <v>13</v>
      </c>
      <c r="H1413" t="s">
        <v>13</v>
      </c>
      <c r="I1413">
        <v>31</v>
      </c>
      <c r="J1413">
        <f t="shared" si="156"/>
        <v>-0.44449225341864051</v>
      </c>
      <c r="K1413" t="b">
        <f t="shared" si="157"/>
        <v>0</v>
      </c>
      <c r="L1413">
        <f t="shared" si="158"/>
        <v>-0.7697188140632214</v>
      </c>
      <c r="M1413" t="b">
        <f t="shared" si="159"/>
        <v>0</v>
      </c>
      <c r="N1413" s="24">
        <f t="shared" si="160"/>
        <v>297050</v>
      </c>
      <c r="O1413" t="str">
        <f t="shared" si="161"/>
        <v>ASEGURADO VOLUNTARIO</v>
      </c>
      <c r="P1413">
        <f t="shared" si="162"/>
        <v>31</v>
      </c>
      <c r="Q1413"/>
    </row>
    <row r="1414" spans="1:17" x14ac:dyDescent="0.25">
      <c r="A1414">
        <v>1413</v>
      </c>
      <c r="B1414" t="s">
        <v>9</v>
      </c>
      <c r="C1414" s="23">
        <v>297110</v>
      </c>
      <c r="D1414" t="s">
        <v>17</v>
      </c>
      <c r="E1414" t="s">
        <v>16</v>
      </c>
      <c r="F1414" t="s">
        <v>12</v>
      </c>
      <c r="G1414" t="s">
        <v>13</v>
      </c>
      <c r="H1414" t="s">
        <v>13</v>
      </c>
      <c r="I1414">
        <v>36</v>
      </c>
      <c r="J1414">
        <f t="shared" si="156"/>
        <v>-0.44441827090187208</v>
      </c>
      <c r="K1414" t="b">
        <f t="shared" si="157"/>
        <v>0</v>
      </c>
      <c r="L1414">
        <f t="shared" si="158"/>
        <v>-0.41684216367753391</v>
      </c>
      <c r="M1414" t="b">
        <f t="shared" si="159"/>
        <v>0</v>
      </c>
      <c r="N1414" s="24">
        <f t="shared" si="160"/>
        <v>297110</v>
      </c>
      <c r="O1414" t="str">
        <f t="shared" si="161"/>
        <v>ASEGURADO VOLUNTARIO</v>
      </c>
      <c r="P1414">
        <f t="shared" si="162"/>
        <v>36</v>
      </c>
      <c r="Q1414"/>
    </row>
    <row r="1415" spans="1:17" x14ac:dyDescent="0.25">
      <c r="A1415">
        <v>1414</v>
      </c>
      <c r="B1415" t="s">
        <v>15</v>
      </c>
      <c r="C1415" s="23">
        <v>297045</v>
      </c>
      <c r="D1415" t="s">
        <v>17</v>
      </c>
      <c r="E1415" t="s">
        <v>16</v>
      </c>
      <c r="F1415" t="s">
        <v>12</v>
      </c>
      <c r="G1415" t="s">
        <v>13</v>
      </c>
      <c r="H1415" t="s">
        <v>13</v>
      </c>
      <c r="I1415">
        <v>33</v>
      </c>
      <c r="J1415">
        <f t="shared" si="156"/>
        <v>-0.44449841862837125</v>
      </c>
      <c r="K1415" t="b">
        <f t="shared" si="157"/>
        <v>0</v>
      </c>
      <c r="L1415">
        <f t="shared" si="158"/>
        <v>-0.62856815390894638</v>
      </c>
      <c r="M1415" t="b">
        <f t="shared" si="159"/>
        <v>0</v>
      </c>
      <c r="N1415" s="24">
        <f t="shared" si="160"/>
        <v>297045</v>
      </c>
      <c r="O1415" t="str">
        <f t="shared" si="161"/>
        <v>ASEGURADO VOLUNTARIO</v>
      </c>
      <c r="P1415">
        <f t="shared" si="162"/>
        <v>33</v>
      </c>
      <c r="Q1415"/>
    </row>
    <row r="1416" spans="1:17" x14ac:dyDescent="0.25">
      <c r="A1416">
        <v>1415</v>
      </c>
      <c r="B1416" t="s">
        <v>15</v>
      </c>
      <c r="C1416" s="23">
        <v>278030</v>
      </c>
      <c r="D1416" t="s">
        <v>19</v>
      </c>
      <c r="E1416" t="s">
        <v>16</v>
      </c>
      <c r="F1416" t="s">
        <v>12</v>
      </c>
      <c r="G1416" t="s">
        <v>13</v>
      </c>
      <c r="H1416" t="s">
        <v>13</v>
      </c>
      <c r="I1416">
        <v>35</v>
      </c>
      <c r="J1416">
        <f t="shared" si="156"/>
        <v>-0.46794471123422759</v>
      </c>
      <c r="K1416" t="b">
        <f t="shared" si="157"/>
        <v>0</v>
      </c>
      <c r="L1416">
        <f t="shared" si="158"/>
        <v>-0.48741749375467142</v>
      </c>
      <c r="M1416" t="b">
        <f t="shared" si="159"/>
        <v>0</v>
      </c>
      <c r="N1416" s="24">
        <f t="shared" si="160"/>
        <v>278030</v>
      </c>
      <c r="O1416" t="str">
        <f t="shared" si="161"/>
        <v>CONVENIOS ESPECIALES DE TRABAJADORES INDEPENDIENTES</v>
      </c>
      <c r="P1416">
        <f t="shared" si="162"/>
        <v>35</v>
      </c>
      <c r="Q1416"/>
    </row>
    <row r="1417" spans="1:17" x14ac:dyDescent="0.25">
      <c r="A1417">
        <v>1416</v>
      </c>
      <c r="B1417" t="s">
        <v>15</v>
      </c>
      <c r="C1417" s="23">
        <v>11580185.98</v>
      </c>
      <c r="D1417" t="s">
        <v>10</v>
      </c>
      <c r="E1417" t="s">
        <v>16</v>
      </c>
      <c r="F1417" t="s">
        <v>12</v>
      </c>
      <c r="G1417" t="s">
        <v>13</v>
      </c>
      <c r="H1417" t="s">
        <v>13</v>
      </c>
      <c r="I1417">
        <v>46</v>
      </c>
      <c r="J1417">
        <f t="shared" si="156"/>
        <v>13.468087693925368</v>
      </c>
      <c r="K1417" t="b">
        <f t="shared" si="157"/>
        <v>1</v>
      </c>
      <c r="L1417">
        <f t="shared" si="158"/>
        <v>0.28891113709384114</v>
      </c>
      <c r="M1417" t="b">
        <f t="shared" si="159"/>
        <v>0</v>
      </c>
      <c r="N1417" s="24">
        <f t="shared" si="160"/>
        <v>11580185.98</v>
      </c>
      <c r="O1417" t="str">
        <f t="shared" si="161"/>
        <v>ASALARIADO</v>
      </c>
      <c r="P1417">
        <f t="shared" si="162"/>
        <v>46</v>
      </c>
      <c r="Q1417"/>
    </row>
    <row r="1418" spans="1:17" x14ac:dyDescent="0.25">
      <c r="A1418">
        <v>1417</v>
      </c>
      <c r="B1418" t="s">
        <v>9</v>
      </c>
      <c r="C1418" s="23">
        <v>2007029.76</v>
      </c>
      <c r="D1418" t="s">
        <v>10</v>
      </c>
      <c r="E1418" t="s">
        <v>11</v>
      </c>
      <c r="F1418" t="s">
        <v>12</v>
      </c>
      <c r="G1418" t="s">
        <v>13</v>
      </c>
      <c r="H1418" t="s">
        <v>13</v>
      </c>
      <c r="I1418">
        <v>54</v>
      </c>
      <c r="J1418">
        <f t="shared" si="156"/>
        <v>1.6639845177121564</v>
      </c>
      <c r="K1418" t="b">
        <f t="shared" si="157"/>
        <v>0</v>
      </c>
      <c r="L1418">
        <f t="shared" si="158"/>
        <v>0.85351377771094117</v>
      </c>
      <c r="M1418" t="b">
        <f t="shared" si="159"/>
        <v>0</v>
      </c>
      <c r="N1418" s="24">
        <f t="shared" si="160"/>
        <v>2007029.76</v>
      </c>
      <c r="O1418" t="str">
        <f t="shared" si="161"/>
        <v>ASALARIADO</v>
      </c>
      <c r="P1418">
        <f t="shared" si="162"/>
        <v>54</v>
      </c>
      <c r="Q1418"/>
    </row>
    <row r="1419" spans="1:17" x14ac:dyDescent="0.25">
      <c r="A1419">
        <v>1418</v>
      </c>
      <c r="B1419" t="s">
        <v>9</v>
      </c>
      <c r="C1419" s="23">
        <v>740237.33</v>
      </c>
      <c r="D1419" t="s">
        <v>10</v>
      </c>
      <c r="E1419" t="s">
        <v>11</v>
      </c>
      <c r="F1419" t="s">
        <v>12</v>
      </c>
      <c r="G1419" t="s">
        <v>13</v>
      </c>
      <c r="H1419" t="s">
        <v>13</v>
      </c>
      <c r="I1419">
        <v>52</v>
      </c>
      <c r="J1419">
        <f t="shared" si="156"/>
        <v>0.10197631446925005</v>
      </c>
      <c r="K1419" t="b">
        <f t="shared" si="157"/>
        <v>0</v>
      </c>
      <c r="L1419">
        <f t="shared" si="158"/>
        <v>0.71236311755666615</v>
      </c>
      <c r="M1419" t="b">
        <f t="shared" si="159"/>
        <v>0</v>
      </c>
      <c r="N1419" s="24">
        <f t="shared" si="160"/>
        <v>740237.33</v>
      </c>
      <c r="O1419" t="str">
        <f t="shared" si="161"/>
        <v>ASALARIADO</v>
      </c>
      <c r="P1419">
        <f t="shared" si="162"/>
        <v>52</v>
      </c>
      <c r="Q1419"/>
    </row>
    <row r="1420" spans="1:17" x14ac:dyDescent="0.25">
      <c r="A1420">
        <v>1419</v>
      </c>
      <c r="B1420" t="s">
        <v>9</v>
      </c>
      <c r="C1420" s="23">
        <v>140000</v>
      </c>
      <c r="D1420" t="s">
        <v>10</v>
      </c>
      <c r="E1420" t="s">
        <v>16</v>
      </c>
      <c r="F1420" t="s">
        <v>12</v>
      </c>
      <c r="G1420" t="s">
        <v>13</v>
      </c>
      <c r="H1420" t="s">
        <v>13</v>
      </c>
      <c r="I1420">
        <v>42</v>
      </c>
      <c r="J1420">
        <f t="shared" si="156"/>
        <v>-0.63814149105996298</v>
      </c>
      <c r="K1420" t="b">
        <f t="shared" si="157"/>
        <v>0</v>
      </c>
      <c r="L1420">
        <f t="shared" si="158"/>
        <v>6.6098167852911317E-3</v>
      </c>
      <c r="M1420" t="b">
        <f t="shared" si="159"/>
        <v>0</v>
      </c>
      <c r="N1420" s="24">
        <f t="shared" si="160"/>
        <v>140000</v>
      </c>
      <c r="O1420" t="str">
        <f t="shared" si="161"/>
        <v>ASALARIADO</v>
      </c>
      <c r="P1420">
        <f t="shared" si="162"/>
        <v>42</v>
      </c>
      <c r="Q1420"/>
    </row>
    <row r="1421" spans="1:17" x14ac:dyDescent="0.25">
      <c r="A1421">
        <v>1420</v>
      </c>
      <c r="B1421" t="s">
        <v>15</v>
      </c>
      <c r="C1421" s="23">
        <v>300018</v>
      </c>
      <c r="D1421" t="s">
        <v>18</v>
      </c>
      <c r="E1421" t="s">
        <v>16</v>
      </c>
      <c r="F1421" t="s">
        <v>12</v>
      </c>
      <c r="G1421" t="s">
        <v>13</v>
      </c>
      <c r="H1421" t="s">
        <v>12</v>
      </c>
      <c r="I1421">
        <v>58</v>
      </c>
      <c r="J1421">
        <f t="shared" si="156"/>
        <v>-0.44083258492249633</v>
      </c>
      <c r="K1421" t="b">
        <f t="shared" si="157"/>
        <v>0</v>
      </c>
      <c r="L1421">
        <f t="shared" si="158"/>
        <v>1.1358150980194912</v>
      </c>
      <c r="M1421" t="b">
        <f t="shared" si="159"/>
        <v>0</v>
      </c>
      <c r="N1421" s="24">
        <f t="shared" si="160"/>
        <v>300018</v>
      </c>
      <c r="O1421" t="str">
        <f t="shared" si="161"/>
        <v>TRABAJADOR INDEPENDIENTE</v>
      </c>
      <c r="P1421">
        <f t="shared" si="162"/>
        <v>58</v>
      </c>
      <c r="Q1421"/>
    </row>
    <row r="1422" spans="1:17" x14ac:dyDescent="0.25">
      <c r="A1422">
        <v>1421</v>
      </c>
      <c r="B1422" t="s">
        <v>15</v>
      </c>
      <c r="C1422" s="23">
        <v>297045</v>
      </c>
      <c r="D1422" t="s">
        <v>17</v>
      </c>
      <c r="E1422" t="s">
        <v>16</v>
      </c>
      <c r="F1422" t="s">
        <v>12</v>
      </c>
      <c r="G1422" t="s">
        <v>13</v>
      </c>
      <c r="H1422" t="s">
        <v>12</v>
      </c>
      <c r="I1422">
        <v>27</v>
      </c>
      <c r="J1422">
        <f t="shared" si="156"/>
        <v>-0.44449841862837125</v>
      </c>
      <c r="K1422" t="b">
        <f t="shared" si="157"/>
        <v>0</v>
      </c>
      <c r="L1422">
        <f t="shared" si="158"/>
        <v>-1.0520201343717714</v>
      </c>
      <c r="M1422" t="b">
        <f t="shared" si="159"/>
        <v>0</v>
      </c>
      <c r="N1422" s="24">
        <f t="shared" si="160"/>
        <v>297045</v>
      </c>
      <c r="O1422" t="str">
        <f t="shared" si="161"/>
        <v>ASEGURADO VOLUNTARIO</v>
      </c>
      <c r="P1422">
        <f t="shared" si="162"/>
        <v>27</v>
      </c>
      <c r="Q1422"/>
    </row>
    <row r="1423" spans="1:17" x14ac:dyDescent="0.25">
      <c r="A1423">
        <v>1422</v>
      </c>
      <c r="B1423" t="s">
        <v>9</v>
      </c>
      <c r="C1423" s="23">
        <v>266625</v>
      </c>
      <c r="D1423" t="s">
        <v>10</v>
      </c>
      <c r="E1423" t="s">
        <v>16</v>
      </c>
      <c r="F1423" t="s">
        <v>12</v>
      </c>
      <c r="G1423" t="s">
        <v>13</v>
      </c>
      <c r="H1423" t="s">
        <v>13</v>
      </c>
      <c r="I1423">
        <v>50</v>
      </c>
      <c r="J1423">
        <f t="shared" si="156"/>
        <v>-0.48200755462995692</v>
      </c>
      <c r="K1423" t="b">
        <f t="shared" si="157"/>
        <v>0</v>
      </c>
      <c r="L1423">
        <f t="shared" si="158"/>
        <v>0.57121245740239113</v>
      </c>
      <c r="M1423" t="b">
        <f t="shared" si="159"/>
        <v>0</v>
      </c>
      <c r="N1423" s="24">
        <f t="shared" si="160"/>
        <v>266625</v>
      </c>
      <c r="O1423" t="str">
        <f t="shared" si="161"/>
        <v>ASALARIADO</v>
      </c>
      <c r="P1423">
        <f t="shared" si="162"/>
        <v>50</v>
      </c>
      <c r="Q1423"/>
    </row>
    <row r="1424" spans="1:17" x14ac:dyDescent="0.25">
      <c r="A1424">
        <v>1423</v>
      </c>
      <c r="B1424" t="s">
        <v>9</v>
      </c>
      <c r="C1424" s="23">
        <v>282305</v>
      </c>
      <c r="D1424" t="s">
        <v>18</v>
      </c>
      <c r="E1424" t="s">
        <v>16</v>
      </c>
      <c r="F1424" t="s">
        <v>12</v>
      </c>
      <c r="G1424" t="s">
        <v>13</v>
      </c>
      <c r="H1424" t="s">
        <v>12</v>
      </c>
      <c r="I1424">
        <v>34</v>
      </c>
      <c r="J1424">
        <f t="shared" si="156"/>
        <v>-0.46267345691447814</v>
      </c>
      <c r="K1424" t="b">
        <f t="shared" si="157"/>
        <v>0</v>
      </c>
      <c r="L1424">
        <f t="shared" si="158"/>
        <v>-0.55799282383180893</v>
      </c>
      <c r="M1424" t="b">
        <f t="shared" si="159"/>
        <v>0</v>
      </c>
      <c r="N1424" s="24">
        <f t="shared" si="160"/>
        <v>282305</v>
      </c>
      <c r="O1424" t="str">
        <f t="shared" si="161"/>
        <v>TRABAJADOR INDEPENDIENTE</v>
      </c>
      <c r="P1424">
        <f t="shared" si="162"/>
        <v>34</v>
      </c>
      <c r="Q1424"/>
    </row>
    <row r="1425" spans="1:17" x14ac:dyDescent="0.25">
      <c r="A1425">
        <v>1424</v>
      </c>
      <c r="B1425" t="s">
        <v>9</v>
      </c>
      <c r="C1425" s="23">
        <v>574141.48</v>
      </c>
      <c r="D1425" t="s">
        <v>10</v>
      </c>
      <c r="E1425" t="s">
        <v>16</v>
      </c>
      <c r="F1425" t="s">
        <v>12</v>
      </c>
      <c r="G1425" t="s">
        <v>13</v>
      </c>
      <c r="H1425" t="s">
        <v>13</v>
      </c>
      <c r="I1425">
        <v>22</v>
      </c>
      <c r="J1425">
        <f t="shared" si="156"/>
        <v>-0.102826835660565</v>
      </c>
      <c r="K1425" t="b">
        <f t="shared" si="157"/>
        <v>0</v>
      </c>
      <c r="L1425">
        <f t="shared" si="158"/>
        <v>-1.4048967847574589</v>
      </c>
      <c r="M1425" t="b">
        <f t="shared" si="159"/>
        <v>0</v>
      </c>
      <c r="N1425" s="24">
        <f t="shared" si="160"/>
        <v>574141.48</v>
      </c>
      <c r="O1425" t="str">
        <f t="shared" si="161"/>
        <v>ASALARIADO</v>
      </c>
      <c r="P1425">
        <f t="shared" si="162"/>
        <v>22</v>
      </c>
      <c r="Q1425"/>
    </row>
    <row r="1426" spans="1:17" x14ac:dyDescent="0.25">
      <c r="A1426">
        <v>1425</v>
      </c>
      <c r="B1426" t="s">
        <v>15</v>
      </c>
      <c r="C1426" s="23">
        <v>2072167</v>
      </c>
      <c r="D1426" t="s">
        <v>14</v>
      </c>
      <c r="E1426" t="s">
        <v>11</v>
      </c>
      <c r="F1426" t="s">
        <v>12</v>
      </c>
      <c r="G1426" t="s">
        <v>13</v>
      </c>
      <c r="H1426" t="s">
        <v>13</v>
      </c>
      <c r="I1426">
        <v>67</v>
      </c>
      <c r="J1426">
        <f t="shared" si="156"/>
        <v>1.7443014668879593</v>
      </c>
      <c r="K1426" t="b">
        <f t="shared" si="157"/>
        <v>0</v>
      </c>
      <c r="L1426">
        <f t="shared" si="158"/>
        <v>1.7709930687137287</v>
      </c>
      <c r="M1426" t="b">
        <f t="shared" si="159"/>
        <v>0</v>
      </c>
      <c r="N1426" s="24">
        <f t="shared" si="160"/>
        <v>2072167</v>
      </c>
      <c r="O1426" t="str">
        <f t="shared" si="161"/>
        <v>PENSIONADOS EN SU PROPIO SISTEMA</v>
      </c>
      <c r="P1426">
        <f t="shared" si="162"/>
        <v>67</v>
      </c>
      <c r="Q1426"/>
    </row>
    <row r="1427" spans="1:17" x14ac:dyDescent="0.25">
      <c r="A1427">
        <v>1426</v>
      </c>
      <c r="B1427" t="s">
        <v>9</v>
      </c>
      <c r="C1427" s="23">
        <v>278030</v>
      </c>
      <c r="D1427" t="s">
        <v>19</v>
      </c>
      <c r="E1427" t="s">
        <v>16</v>
      </c>
      <c r="F1427" t="s">
        <v>12</v>
      </c>
      <c r="G1427" t="s">
        <v>13</v>
      </c>
      <c r="H1427" t="s">
        <v>13</v>
      </c>
      <c r="I1427">
        <v>56</v>
      </c>
      <c r="J1427">
        <f t="shared" si="156"/>
        <v>-0.46794471123422759</v>
      </c>
      <c r="K1427" t="b">
        <f t="shared" si="157"/>
        <v>0</v>
      </c>
      <c r="L1427">
        <f t="shared" si="158"/>
        <v>0.99466443786521619</v>
      </c>
      <c r="M1427" t="b">
        <f t="shared" si="159"/>
        <v>0</v>
      </c>
      <c r="N1427" s="24">
        <f t="shared" si="160"/>
        <v>278030</v>
      </c>
      <c r="O1427" t="str">
        <f t="shared" si="161"/>
        <v>CONVENIOS ESPECIALES DE TRABAJADORES INDEPENDIENTES</v>
      </c>
      <c r="P1427">
        <f t="shared" si="162"/>
        <v>56</v>
      </c>
      <c r="Q1427"/>
    </row>
    <row r="1428" spans="1:17" x14ac:dyDescent="0.25">
      <c r="A1428">
        <v>1427</v>
      </c>
      <c r="B1428" t="s">
        <v>15</v>
      </c>
      <c r="C1428" s="23">
        <v>2166746.5</v>
      </c>
      <c r="D1428" t="s">
        <v>10</v>
      </c>
      <c r="E1428" t="s">
        <v>11</v>
      </c>
      <c r="F1428" t="s">
        <v>12</v>
      </c>
      <c r="G1428" t="s">
        <v>13</v>
      </c>
      <c r="H1428" t="s">
        <v>13</v>
      </c>
      <c r="I1428">
        <v>32</v>
      </c>
      <c r="J1428">
        <f t="shared" si="156"/>
        <v>1.8609219576329288</v>
      </c>
      <c r="K1428" t="b">
        <f t="shared" si="157"/>
        <v>0</v>
      </c>
      <c r="L1428">
        <f t="shared" si="158"/>
        <v>-0.69914348398608395</v>
      </c>
      <c r="M1428" t="b">
        <f t="shared" si="159"/>
        <v>0</v>
      </c>
      <c r="N1428" s="24">
        <f t="shared" si="160"/>
        <v>2166746.5</v>
      </c>
      <c r="O1428" t="str">
        <f t="shared" si="161"/>
        <v>ASALARIADO</v>
      </c>
      <c r="P1428">
        <f t="shared" si="162"/>
        <v>32</v>
      </c>
      <c r="Q1428"/>
    </row>
    <row r="1429" spans="1:17" x14ac:dyDescent="0.25">
      <c r="A1429">
        <v>1428</v>
      </c>
      <c r="B1429" t="s">
        <v>15</v>
      </c>
      <c r="C1429" s="23">
        <v>532257.68999999994</v>
      </c>
      <c r="D1429" t="s">
        <v>10</v>
      </c>
      <c r="E1429" t="s">
        <v>16</v>
      </c>
      <c r="F1429" t="s">
        <v>12</v>
      </c>
      <c r="G1429" t="s">
        <v>13</v>
      </c>
      <c r="H1429" t="s">
        <v>13</v>
      </c>
      <c r="I1429">
        <v>42</v>
      </c>
      <c r="J1429">
        <f t="shared" si="156"/>
        <v>-0.15447130559389358</v>
      </c>
      <c r="K1429" t="b">
        <f t="shared" si="157"/>
        <v>0</v>
      </c>
      <c r="L1429">
        <f t="shared" si="158"/>
        <v>6.6098167852911317E-3</v>
      </c>
      <c r="M1429" t="b">
        <f t="shared" si="159"/>
        <v>0</v>
      </c>
      <c r="N1429" s="24">
        <f t="shared" si="160"/>
        <v>532257.68999999994</v>
      </c>
      <c r="O1429" t="str">
        <f t="shared" si="161"/>
        <v>ASALARIADO</v>
      </c>
      <c r="P1429">
        <f t="shared" si="162"/>
        <v>42</v>
      </c>
      <c r="Q1429"/>
    </row>
    <row r="1430" spans="1:17" x14ac:dyDescent="0.25">
      <c r="A1430">
        <v>1429</v>
      </c>
      <c r="B1430" t="s">
        <v>9</v>
      </c>
      <c r="C1430" s="23">
        <v>2762536.65</v>
      </c>
      <c r="D1430" t="s">
        <v>10</v>
      </c>
      <c r="E1430" t="s">
        <v>16</v>
      </c>
      <c r="F1430" t="s">
        <v>12</v>
      </c>
      <c r="G1430" t="s">
        <v>12</v>
      </c>
      <c r="H1430" t="s">
        <v>13</v>
      </c>
      <c r="I1430">
        <v>42</v>
      </c>
      <c r="J1430">
        <f t="shared" si="156"/>
        <v>2.5955562036801059</v>
      </c>
      <c r="K1430" t="b">
        <f t="shared" si="157"/>
        <v>1</v>
      </c>
      <c r="L1430">
        <f t="shared" si="158"/>
        <v>6.6098167852911317E-3</v>
      </c>
      <c r="M1430" t="b">
        <f t="shared" si="159"/>
        <v>0</v>
      </c>
      <c r="N1430" s="24">
        <f t="shared" si="160"/>
        <v>2762536.65</v>
      </c>
      <c r="O1430" t="str">
        <f t="shared" si="161"/>
        <v>ASALARIADO</v>
      </c>
      <c r="P1430">
        <f t="shared" si="162"/>
        <v>42</v>
      </c>
      <c r="Q1430"/>
    </row>
    <row r="1431" spans="1:17" x14ac:dyDescent="0.25">
      <c r="A1431">
        <v>1430</v>
      </c>
      <c r="B1431" t="s">
        <v>15</v>
      </c>
      <c r="C1431" s="23">
        <v>278030</v>
      </c>
      <c r="D1431" t="s">
        <v>19</v>
      </c>
      <c r="E1431" t="s">
        <v>16</v>
      </c>
      <c r="F1431" t="s">
        <v>12</v>
      </c>
      <c r="G1431" t="s">
        <v>13</v>
      </c>
      <c r="H1431" t="s">
        <v>13</v>
      </c>
      <c r="I1431">
        <v>60</v>
      </c>
      <c r="J1431">
        <f t="shared" si="156"/>
        <v>-0.46794471123422759</v>
      </c>
      <c r="K1431" t="b">
        <f t="shared" si="157"/>
        <v>0</v>
      </c>
      <c r="L1431">
        <f t="shared" si="158"/>
        <v>1.2769657581737661</v>
      </c>
      <c r="M1431" t="b">
        <f t="shared" si="159"/>
        <v>0</v>
      </c>
      <c r="N1431" s="24">
        <f t="shared" si="160"/>
        <v>278030</v>
      </c>
      <c r="O1431" t="str">
        <f t="shared" si="161"/>
        <v>CONVENIOS ESPECIALES DE TRABAJADORES INDEPENDIENTES</v>
      </c>
      <c r="P1431">
        <f t="shared" si="162"/>
        <v>60</v>
      </c>
      <c r="Q1431"/>
    </row>
    <row r="1432" spans="1:17" x14ac:dyDescent="0.25">
      <c r="A1432">
        <v>1431</v>
      </c>
      <c r="B1432" t="s">
        <v>9</v>
      </c>
      <c r="C1432" s="23">
        <v>437183.54</v>
      </c>
      <c r="D1432" t="s">
        <v>10</v>
      </c>
      <c r="E1432" t="s">
        <v>16</v>
      </c>
      <c r="F1432" t="s">
        <v>12</v>
      </c>
      <c r="G1432" t="s">
        <v>13</v>
      </c>
      <c r="H1432" t="s">
        <v>13</v>
      </c>
      <c r="I1432">
        <v>46</v>
      </c>
      <c r="J1432">
        <f t="shared" si="156"/>
        <v>-0.27170172053752134</v>
      </c>
      <c r="K1432" t="b">
        <f t="shared" si="157"/>
        <v>0</v>
      </c>
      <c r="L1432">
        <f t="shared" si="158"/>
        <v>0.28891113709384114</v>
      </c>
      <c r="M1432" t="b">
        <f t="shared" si="159"/>
        <v>0</v>
      </c>
      <c r="N1432" s="24">
        <f t="shared" si="160"/>
        <v>437183.54</v>
      </c>
      <c r="O1432" t="str">
        <f t="shared" si="161"/>
        <v>ASALARIADO</v>
      </c>
      <c r="P1432">
        <f t="shared" si="162"/>
        <v>46</v>
      </c>
      <c r="Q1432"/>
    </row>
    <row r="1433" spans="1:17" x14ac:dyDescent="0.25">
      <c r="A1433">
        <v>1432</v>
      </c>
      <c r="B1433" t="s">
        <v>9</v>
      </c>
      <c r="C1433" s="23">
        <v>417623.03</v>
      </c>
      <c r="D1433" t="s">
        <v>10</v>
      </c>
      <c r="E1433" t="s">
        <v>16</v>
      </c>
      <c r="F1433" t="s">
        <v>12</v>
      </c>
      <c r="G1433" t="s">
        <v>13</v>
      </c>
      <c r="H1433" t="s">
        <v>13</v>
      </c>
      <c r="I1433">
        <v>27</v>
      </c>
      <c r="J1433">
        <f t="shared" si="156"/>
        <v>-0.29582064985541662</v>
      </c>
      <c r="K1433" t="b">
        <f t="shared" si="157"/>
        <v>0</v>
      </c>
      <c r="L1433">
        <f t="shared" si="158"/>
        <v>-1.0520201343717714</v>
      </c>
      <c r="M1433" t="b">
        <f t="shared" si="159"/>
        <v>0</v>
      </c>
      <c r="N1433" s="24">
        <f t="shared" si="160"/>
        <v>417623.03</v>
      </c>
      <c r="O1433" t="str">
        <f t="shared" si="161"/>
        <v>ASALARIADO</v>
      </c>
      <c r="P1433">
        <f t="shared" si="162"/>
        <v>27</v>
      </c>
      <c r="Q1433"/>
    </row>
    <row r="1434" spans="1:17" x14ac:dyDescent="0.25">
      <c r="A1434">
        <v>1433</v>
      </c>
      <c r="B1434" t="s">
        <v>15</v>
      </c>
      <c r="C1434" s="23">
        <v>170502</v>
      </c>
      <c r="D1434" t="s">
        <v>10</v>
      </c>
      <c r="E1434" t="s">
        <v>16</v>
      </c>
      <c r="F1434" t="s">
        <v>12</v>
      </c>
      <c r="G1434" t="s">
        <v>13</v>
      </c>
      <c r="H1434" t="s">
        <v>13</v>
      </c>
      <c r="I1434">
        <v>47</v>
      </c>
      <c r="J1434">
        <f t="shared" si="156"/>
        <v>-0.6005312456187939</v>
      </c>
      <c r="K1434" t="b">
        <f t="shared" si="157"/>
        <v>0</v>
      </c>
      <c r="L1434">
        <f t="shared" si="158"/>
        <v>0.35948646717097865</v>
      </c>
      <c r="M1434" t="b">
        <f t="shared" si="159"/>
        <v>0</v>
      </c>
      <c r="N1434" s="24">
        <f t="shared" si="160"/>
        <v>170502</v>
      </c>
      <c r="O1434" t="str">
        <f t="shared" si="161"/>
        <v>ASALARIADO</v>
      </c>
      <c r="P1434">
        <f t="shared" si="162"/>
        <v>47</v>
      </c>
      <c r="Q1434"/>
    </row>
    <row r="1435" spans="1:17" x14ac:dyDescent="0.25">
      <c r="A1435">
        <v>1434</v>
      </c>
      <c r="B1435" t="s">
        <v>9</v>
      </c>
      <c r="C1435" s="23">
        <v>573826</v>
      </c>
      <c r="D1435" t="s">
        <v>18</v>
      </c>
      <c r="E1435" t="s">
        <v>16</v>
      </c>
      <c r="F1435" t="s">
        <v>12</v>
      </c>
      <c r="G1435" t="s">
        <v>13</v>
      </c>
      <c r="H1435" t="s">
        <v>12</v>
      </c>
      <c r="I1435">
        <v>61</v>
      </c>
      <c r="J1435">
        <f t="shared" si="156"/>
        <v>-0.10321583573373329</v>
      </c>
      <c r="K1435" t="b">
        <f t="shared" si="157"/>
        <v>0</v>
      </c>
      <c r="L1435">
        <f t="shared" si="158"/>
        <v>1.3475410882509038</v>
      </c>
      <c r="M1435" t="b">
        <f t="shared" si="159"/>
        <v>0</v>
      </c>
      <c r="N1435" s="24">
        <f t="shared" si="160"/>
        <v>573826</v>
      </c>
      <c r="O1435" t="str">
        <f t="shared" si="161"/>
        <v>TRABAJADOR INDEPENDIENTE</v>
      </c>
      <c r="P1435">
        <f t="shared" si="162"/>
        <v>61</v>
      </c>
      <c r="Q1435"/>
    </row>
    <row r="1436" spans="1:17" x14ac:dyDescent="0.25">
      <c r="A1436">
        <v>1435</v>
      </c>
      <c r="B1436" t="s">
        <v>15</v>
      </c>
      <c r="C1436" s="23">
        <v>297045</v>
      </c>
      <c r="D1436" t="s">
        <v>17</v>
      </c>
      <c r="E1436" t="s">
        <v>16</v>
      </c>
      <c r="F1436" t="s">
        <v>12</v>
      </c>
      <c r="G1436" t="s">
        <v>13</v>
      </c>
      <c r="H1436" t="s">
        <v>12</v>
      </c>
      <c r="I1436">
        <v>23</v>
      </c>
      <c r="J1436">
        <f t="shared" si="156"/>
        <v>-0.44449841862837125</v>
      </c>
      <c r="K1436" t="b">
        <f t="shared" si="157"/>
        <v>0</v>
      </c>
      <c r="L1436">
        <f t="shared" si="158"/>
        <v>-1.3343214546803215</v>
      </c>
      <c r="M1436" t="b">
        <f t="shared" si="159"/>
        <v>0</v>
      </c>
      <c r="N1436" s="24">
        <f t="shared" si="160"/>
        <v>297045</v>
      </c>
      <c r="O1436" t="str">
        <f t="shared" si="161"/>
        <v>ASEGURADO VOLUNTARIO</v>
      </c>
      <c r="P1436">
        <f t="shared" si="162"/>
        <v>23</v>
      </c>
      <c r="Q1436"/>
    </row>
    <row r="1437" spans="1:17" x14ac:dyDescent="0.25">
      <c r="A1437">
        <v>1436</v>
      </c>
      <c r="B1437" t="s">
        <v>9</v>
      </c>
      <c r="C1437" s="23">
        <v>406190.91</v>
      </c>
      <c r="D1437" t="s">
        <v>10</v>
      </c>
      <c r="E1437" t="s">
        <v>11</v>
      </c>
      <c r="F1437" t="s">
        <v>12</v>
      </c>
      <c r="G1437" t="s">
        <v>12</v>
      </c>
      <c r="H1437" t="s">
        <v>13</v>
      </c>
      <c r="I1437">
        <v>22</v>
      </c>
      <c r="J1437">
        <f t="shared" si="156"/>
        <v>-0.30991693334872528</v>
      </c>
      <c r="K1437" t="b">
        <f t="shared" si="157"/>
        <v>0</v>
      </c>
      <c r="L1437">
        <f t="shared" si="158"/>
        <v>-1.4048967847574589</v>
      </c>
      <c r="M1437" t="b">
        <f t="shared" si="159"/>
        <v>0</v>
      </c>
      <c r="N1437" s="24">
        <f t="shared" si="160"/>
        <v>406190.91</v>
      </c>
      <c r="O1437" t="str">
        <f t="shared" si="161"/>
        <v>ASALARIADO</v>
      </c>
      <c r="P1437">
        <f t="shared" si="162"/>
        <v>22</v>
      </c>
      <c r="Q1437"/>
    </row>
    <row r="1438" spans="1:17" x14ac:dyDescent="0.25">
      <c r="A1438">
        <v>1437</v>
      </c>
      <c r="B1438" t="s">
        <v>9</v>
      </c>
      <c r="C1438" s="23">
        <v>297046</v>
      </c>
      <c r="D1438" t="s">
        <v>17</v>
      </c>
      <c r="E1438" t="s">
        <v>16</v>
      </c>
      <c r="F1438" t="s">
        <v>12</v>
      </c>
      <c r="G1438" t="s">
        <v>12</v>
      </c>
      <c r="H1438" t="s">
        <v>13</v>
      </c>
      <c r="I1438">
        <v>44</v>
      </c>
      <c r="J1438">
        <f t="shared" si="156"/>
        <v>-0.44449718558642509</v>
      </c>
      <c r="K1438" t="b">
        <f t="shared" si="157"/>
        <v>0</v>
      </c>
      <c r="L1438">
        <f t="shared" si="158"/>
        <v>0.14776047693956615</v>
      </c>
      <c r="M1438" t="b">
        <f t="shared" si="159"/>
        <v>0</v>
      </c>
      <c r="N1438" s="24">
        <f t="shared" si="160"/>
        <v>297046</v>
      </c>
      <c r="O1438" t="str">
        <f t="shared" si="161"/>
        <v>ASEGURADO VOLUNTARIO</v>
      </c>
      <c r="P1438">
        <f t="shared" si="162"/>
        <v>44</v>
      </c>
      <c r="Q1438"/>
    </row>
    <row r="1439" spans="1:17" x14ac:dyDescent="0.25">
      <c r="A1439">
        <v>1438</v>
      </c>
      <c r="B1439" t="s">
        <v>15</v>
      </c>
      <c r="C1439" s="23">
        <v>313897</v>
      </c>
      <c r="D1439" t="s">
        <v>10</v>
      </c>
      <c r="E1439" t="s">
        <v>11</v>
      </c>
      <c r="F1439" t="s">
        <v>12</v>
      </c>
      <c r="G1439" t="s">
        <v>13</v>
      </c>
      <c r="H1439" t="s">
        <v>12</v>
      </c>
      <c r="I1439">
        <v>31</v>
      </c>
      <c r="J1439">
        <f t="shared" si="156"/>
        <v>-0.42371919575201611</v>
      </c>
      <c r="K1439" t="b">
        <f t="shared" si="157"/>
        <v>0</v>
      </c>
      <c r="L1439">
        <f t="shared" si="158"/>
        <v>-0.7697188140632214</v>
      </c>
      <c r="M1439" t="b">
        <f t="shared" si="159"/>
        <v>0</v>
      </c>
      <c r="N1439" s="24">
        <f t="shared" si="160"/>
        <v>313897</v>
      </c>
      <c r="O1439" t="str">
        <f t="shared" si="161"/>
        <v>ASALARIADO</v>
      </c>
      <c r="P1439">
        <f t="shared" si="162"/>
        <v>31</v>
      </c>
      <c r="Q1439"/>
    </row>
    <row r="1440" spans="1:17" x14ac:dyDescent="0.25">
      <c r="A1440">
        <v>1439</v>
      </c>
      <c r="B1440" t="s">
        <v>15</v>
      </c>
      <c r="C1440" s="23">
        <v>496170</v>
      </c>
      <c r="D1440" t="s">
        <v>10</v>
      </c>
      <c r="E1440" t="s">
        <v>16</v>
      </c>
      <c r="F1440" t="s">
        <v>12</v>
      </c>
      <c r="G1440" t="s">
        <v>12</v>
      </c>
      <c r="H1440" t="s">
        <v>13</v>
      </c>
      <c r="I1440">
        <v>28</v>
      </c>
      <c r="J1440">
        <f t="shared" si="156"/>
        <v>-0.19896894110319868</v>
      </c>
      <c r="K1440" t="b">
        <f t="shared" si="157"/>
        <v>0</v>
      </c>
      <c r="L1440">
        <f t="shared" si="158"/>
        <v>-0.98144480429463388</v>
      </c>
      <c r="M1440" t="b">
        <f t="shared" si="159"/>
        <v>0</v>
      </c>
      <c r="N1440" s="24">
        <f t="shared" si="160"/>
        <v>496170</v>
      </c>
      <c r="O1440" t="str">
        <f t="shared" si="161"/>
        <v>ASALARIADO</v>
      </c>
      <c r="P1440">
        <f t="shared" si="162"/>
        <v>28</v>
      </c>
      <c r="Q1440"/>
    </row>
    <row r="1441" spans="1:17" x14ac:dyDescent="0.25">
      <c r="A1441">
        <v>1440</v>
      </c>
      <c r="B1441" t="s">
        <v>9</v>
      </c>
      <c r="C1441" s="23">
        <v>952596</v>
      </c>
      <c r="D1441" t="s">
        <v>10</v>
      </c>
      <c r="E1441" t="s">
        <v>16</v>
      </c>
      <c r="F1441" t="s">
        <v>12</v>
      </c>
      <c r="G1441" t="s">
        <v>13</v>
      </c>
      <c r="H1441" t="s">
        <v>13</v>
      </c>
      <c r="I1441">
        <v>61</v>
      </c>
      <c r="J1441">
        <f t="shared" si="156"/>
        <v>0.36382346220580014</v>
      </c>
      <c r="K1441" t="b">
        <f t="shared" si="157"/>
        <v>0</v>
      </c>
      <c r="L1441">
        <f t="shared" si="158"/>
        <v>1.3475410882509038</v>
      </c>
      <c r="M1441" t="b">
        <f t="shared" si="159"/>
        <v>0</v>
      </c>
      <c r="N1441" s="24">
        <f t="shared" si="160"/>
        <v>952596</v>
      </c>
      <c r="O1441" t="str">
        <f t="shared" si="161"/>
        <v>ASALARIADO</v>
      </c>
      <c r="P1441">
        <f t="shared" si="162"/>
        <v>61</v>
      </c>
      <c r="Q1441"/>
    </row>
    <row r="1442" spans="1:17" x14ac:dyDescent="0.25">
      <c r="A1442">
        <v>1441</v>
      </c>
      <c r="B1442" t="s">
        <v>15</v>
      </c>
      <c r="C1442" s="23">
        <v>644244</v>
      </c>
      <c r="D1442" t="s">
        <v>10</v>
      </c>
      <c r="E1442" t="s">
        <v>16</v>
      </c>
      <c r="F1442" t="s">
        <v>12</v>
      </c>
      <c r="G1442" t="s">
        <v>13</v>
      </c>
      <c r="H1442" t="s">
        <v>13</v>
      </c>
      <c r="I1442">
        <v>25</v>
      </c>
      <c r="J1442">
        <f t="shared" si="156"/>
        <v>-1.6387487970430849E-2</v>
      </c>
      <c r="K1442" t="b">
        <f t="shared" si="157"/>
        <v>0</v>
      </c>
      <c r="L1442">
        <f t="shared" si="158"/>
        <v>-1.1931707945260464</v>
      </c>
      <c r="M1442" t="b">
        <f t="shared" si="159"/>
        <v>0</v>
      </c>
      <c r="N1442" s="24">
        <f t="shared" si="160"/>
        <v>644244</v>
      </c>
      <c r="O1442" t="str">
        <f t="shared" si="161"/>
        <v>ASALARIADO</v>
      </c>
      <c r="P1442">
        <f t="shared" si="162"/>
        <v>25</v>
      </c>
      <c r="Q1442"/>
    </row>
    <row r="1443" spans="1:17" x14ac:dyDescent="0.25">
      <c r="A1443">
        <v>1442</v>
      </c>
      <c r="B1443" t="s">
        <v>9</v>
      </c>
      <c r="C1443" s="23">
        <v>297045</v>
      </c>
      <c r="D1443" t="s">
        <v>17</v>
      </c>
      <c r="E1443" t="s">
        <v>16</v>
      </c>
      <c r="F1443" t="s">
        <v>12</v>
      </c>
      <c r="G1443" t="s">
        <v>13</v>
      </c>
      <c r="H1443" t="s">
        <v>13</v>
      </c>
      <c r="I1443">
        <v>36</v>
      </c>
      <c r="J1443">
        <f t="shared" si="156"/>
        <v>-0.44449841862837125</v>
      </c>
      <c r="K1443" t="b">
        <f t="shared" si="157"/>
        <v>0</v>
      </c>
      <c r="L1443">
        <f t="shared" si="158"/>
        <v>-0.41684216367753391</v>
      </c>
      <c r="M1443" t="b">
        <f t="shared" si="159"/>
        <v>0</v>
      </c>
      <c r="N1443" s="24">
        <f t="shared" si="160"/>
        <v>297045</v>
      </c>
      <c r="O1443" t="str">
        <f t="shared" si="161"/>
        <v>ASEGURADO VOLUNTARIO</v>
      </c>
      <c r="P1443">
        <f t="shared" si="162"/>
        <v>36</v>
      </c>
      <c r="Q1443"/>
    </row>
    <row r="1444" spans="1:17" x14ac:dyDescent="0.25">
      <c r="A1444">
        <v>1443</v>
      </c>
      <c r="B1444" t="s">
        <v>15</v>
      </c>
      <c r="C1444" s="23">
        <v>297044.99</v>
      </c>
      <c r="D1444" t="s">
        <v>19</v>
      </c>
      <c r="E1444" t="s">
        <v>16</v>
      </c>
      <c r="F1444" t="s">
        <v>12</v>
      </c>
      <c r="G1444" t="s">
        <v>12</v>
      </c>
      <c r="H1444" t="s">
        <v>13</v>
      </c>
      <c r="I1444">
        <v>56</v>
      </c>
      <c r="J1444">
        <f t="shared" si="156"/>
        <v>-0.44449843095879071</v>
      </c>
      <c r="K1444" t="b">
        <f t="shared" si="157"/>
        <v>0</v>
      </c>
      <c r="L1444">
        <f t="shared" si="158"/>
        <v>0.99466443786521619</v>
      </c>
      <c r="M1444" t="b">
        <f t="shared" si="159"/>
        <v>0</v>
      </c>
      <c r="N1444" s="24">
        <f t="shared" si="160"/>
        <v>297044.99</v>
      </c>
      <c r="O1444" t="str">
        <f t="shared" si="161"/>
        <v>CONVENIOS ESPECIALES DE TRABAJADORES INDEPENDIENTES</v>
      </c>
      <c r="P1444">
        <f t="shared" si="162"/>
        <v>56</v>
      </c>
      <c r="Q1444"/>
    </row>
    <row r="1445" spans="1:17" x14ac:dyDescent="0.25">
      <c r="A1445">
        <v>1444</v>
      </c>
      <c r="B1445" t="s">
        <v>15</v>
      </c>
      <c r="C1445" s="23">
        <v>1591132.4</v>
      </c>
      <c r="D1445" t="s">
        <v>10</v>
      </c>
      <c r="E1445" t="s">
        <v>11</v>
      </c>
      <c r="F1445" t="s">
        <v>12</v>
      </c>
      <c r="G1445" t="s">
        <v>13</v>
      </c>
      <c r="H1445" t="s">
        <v>13</v>
      </c>
      <c r="I1445">
        <v>51</v>
      </c>
      <c r="J1445">
        <f t="shared" si="156"/>
        <v>1.1511656275431739</v>
      </c>
      <c r="K1445" t="b">
        <f t="shared" si="157"/>
        <v>0</v>
      </c>
      <c r="L1445">
        <f t="shared" si="158"/>
        <v>0.64178778747952869</v>
      </c>
      <c r="M1445" t="b">
        <f t="shared" si="159"/>
        <v>0</v>
      </c>
      <c r="N1445" s="24">
        <f t="shared" si="160"/>
        <v>1591132.4</v>
      </c>
      <c r="O1445" t="str">
        <f t="shared" si="161"/>
        <v>ASALARIADO</v>
      </c>
      <c r="P1445">
        <f t="shared" si="162"/>
        <v>51</v>
      </c>
      <c r="Q1445"/>
    </row>
    <row r="1446" spans="1:17" x14ac:dyDescent="0.25">
      <c r="A1446">
        <v>1445</v>
      </c>
      <c r="B1446" t="s">
        <v>9</v>
      </c>
      <c r="C1446" s="23">
        <v>130000</v>
      </c>
      <c r="D1446" t="s">
        <v>10</v>
      </c>
      <c r="E1446" t="s">
        <v>16</v>
      </c>
      <c r="F1446" t="s">
        <v>12</v>
      </c>
      <c r="G1446" t="s">
        <v>12</v>
      </c>
      <c r="H1446" t="s">
        <v>13</v>
      </c>
      <c r="I1446">
        <v>40</v>
      </c>
      <c r="J1446">
        <f t="shared" si="156"/>
        <v>-0.65047191052136533</v>
      </c>
      <c r="K1446" t="b">
        <f t="shared" si="157"/>
        <v>0</v>
      </c>
      <c r="L1446">
        <f t="shared" si="158"/>
        <v>-0.13454084336898386</v>
      </c>
      <c r="M1446" t="b">
        <f t="shared" si="159"/>
        <v>0</v>
      </c>
      <c r="N1446" s="24">
        <f t="shared" si="160"/>
        <v>130000</v>
      </c>
      <c r="O1446" t="str">
        <f t="shared" si="161"/>
        <v>ASALARIADO</v>
      </c>
      <c r="P1446">
        <f t="shared" si="162"/>
        <v>40</v>
      </c>
      <c r="Q1446"/>
    </row>
    <row r="1447" spans="1:17" x14ac:dyDescent="0.25">
      <c r="A1447">
        <v>1446</v>
      </c>
      <c r="B1447" t="s">
        <v>9</v>
      </c>
      <c r="C1447" s="23">
        <v>868191.39</v>
      </c>
      <c r="D1447" t="s">
        <v>10</v>
      </c>
      <c r="E1447" t="s">
        <v>16</v>
      </c>
      <c r="F1447" t="s">
        <v>12</v>
      </c>
      <c r="G1447" t="s">
        <v>13</v>
      </c>
      <c r="H1447" t="s">
        <v>13</v>
      </c>
      <c r="I1447">
        <v>30</v>
      </c>
      <c r="J1447">
        <f t="shared" si="156"/>
        <v>0.2597490376281934</v>
      </c>
      <c r="K1447" t="b">
        <f t="shared" si="157"/>
        <v>0</v>
      </c>
      <c r="L1447">
        <f t="shared" si="158"/>
        <v>-0.84029414414035897</v>
      </c>
      <c r="M1447" t="b">
        <f t="shared" si="159"/>
        <v>0</v>
      </c>
      <c r="N1447" s="24">
        <f t="shared" si="160"/>
        <v>868191.39</v>
      </c>
      <c r="O1447" t="str">
        <f t="shared" si="161"/>
        <v>ASALARIADO</v>
      </c>
      <c r="P1447">
        <f t="shared" si="162"/>
        <v>30</v>
      </c>
      <c r="Q1447"/>
    </row>
    <row r="1448" spans="1:17" x14ac:dyDescent="0.25">
      <c r="A1448">
        <v>1447</v>
      </c>
      <c r="B1448" t="s">
        <v>15</v>
      </c>
      <c r="C1448" s="23">
        <v>122313.33</v>
      </c>
      <c r="D1448" t="s">
        <v>10</v>
      </c>
      <c r="E1448" t="s">
        <v>16</v>
      </c>
      <c r="F1448" t="s">
        <v>12</v>
      </c>
      <c r="G1448" t="s">
        <v>13</v>
      </c>
      <c r="H1448" t="s">
        <v>13</v>
      </c>
      <c r="I1448">
        <v>42</v>
      </c>
      <c r="J1448">
        <f t="shared" si="156"/>
        <v>-0.65994989705750307</v>
      </c>
      <c r="K1448" t="b">
        <f t="shared" si="157"/>
        <v>0</v>
      </c>
      <c r="L1448">
        <f t="shared" si="158"/>
        <v>6.6098167852911317E-3</v>
      </c>
      <c r="M1448" t="b">
        <f t="shared" si="159"/>
        <v>0</v>
      </c>
      <c r="N1448" s="24">
        <f t="shared" si="160"/>
        <v>122313.33</v>
      </c>
      <c r="O1448" t="str">
        <f t="shared" si="161"/>
        <v>ASALARIADO</v>
      </c>
      <c r="P1448">
        <f t="shared" si="162"/>
        <v>42</v>
      </c>
      <c r="Q1448"/>
    </row>
    <row r="1449" spans="1:17" x14ac:dyDescent="0.25">
      <c r="A1449">
        <v>1448</v>
      </c>
      <c r="B1449" t="s">
        <v>9</v>
      </c>
      <c r="C1449" s="23">
        <v>337000</v>
      </c>
      <c r="D1449" t="s">
        <v>10</v>
      </c>
      <c r="E1449" t="s">
        <v>16</v>
      </c>
      <c r="F1449" t="s">
        <v>12</v>
      </c>
      <c r="G1449" t="s">
        <v>12</v>
      </c>
      <c r="H1449" t="s">
        <v>13</v>
      </c>
      <c r="I1449">
        <v>42</v>
      </c>
      <c r="J1449">
        <f t="shared" si="156"/>
        <v>-0.3952322276703385</v>
      </c>
      <c r="K1449" t="b">
        <f t="shared" si="157"/>
        <v>0</v>
      </c>
      <c r="L1449">
        <f t="shared" si="158"/>
        <v>6.6098167852911317E-3</v>
      </c>
      <c r="M1449" t="b">
        <f t="shared" si="159"/>
        <v>0</v>
      </c>
      <c r="N1449" s="24">
        <f t="shared" si="160"/>
        <v>337000</v>
      </c>
      <c r="O1449" t="str">
        <f t="shared" si="161"/>
        <v>ASALARIADO</v>
      </c>
      <c r="P1449">
        <f t="shared" si="162"/>
        <v>42</v>
      </c>
      <c r="Q1449"/>
    </row>
    <row r="1450" spans="1:17" x14ac:dyDescent="0.25">
      <c r="A1450">
        <v>1449</v>
      </c>
      <c r="B1450" t="s">
        <v>15</v>
      </c>
      <c r="C1450" s="23">
        <v>1448116.5</v>
      </c>
      <c r="D1450" t="s">
        <v>10</v>
      </c>
      <c r="E1450" t="s">
        <v>11</v>
      </c>
      <c r="F1450" t="s">
        <v>12</v>
      </c>
      <c r="G1450" t="s">
        <v>13</v>
      </c>
      <c r="H1450" t="s">
        <v>13</v>
      </c>
      <c r="I1450">
        <v>42</v>
      </c>
      <c r="J1450">
        <f t="shared" si="156"/>
        <v>0.97482102387817804</v>
      </c>
      <c r="K1450" t="b">
        <f t="shared" si="157"/>
        <v>0</v>
      </c>
      <c r="L1450">
        <f t="shared" si="158"/>
        <v>6.6098167852911317E-3</v>
      </c>
      <c r="M1450" t="b">
        <f t="shared" si="159"/>
        <v>0</v>
      </c>
      <c r="N1450" s="24">
        <f t="shared" si="160"/>
        <v>1448116.5</v>
      </c>
      <c r="O1450" t="str">
        <f t="shared" si="161"/>
        <v>ASALARIADO</v>
      </c>
      <c r="P1450">
        <f t="shared" si="162"/>
        <v>42</v>
      </c>
      <c r="Q1450"/>
    </row>
    <row r="1451" spans="1:17" x14ac:dyDescent="0.25">
      <c r="A1451">
        <v>1450</v>
      </c>
      <c r="B1451" t="s">
        <v>15</v>
      </c>
      <c r="C1451" s="23">
        <v>327716</v>
      </c>
      <c r="D1451" t="s">
        <v>17</v>
      </c>
      <c r="E1451" t="s">
        <v>16</v>
      </c>
      <c r="F1451" t="s">
        <v>12</v>
      </c>
      <c r="G1451" t="s">
        <v>13</v>
      </c>
      <c r="H1451" t="s">
        <v>13</v>
      </c>
      <c r="I1451">
        <v>40</v>
      </c>
      <c r="J1451">
        <f t="shared" si="156"/>
        <v>-0.40667978909830432</v>
      </c>
      <c r="K1451" t="b">
        <f t="shared" si="157"/>
        <v>0</v>
      </c>
      <c r="L1451">
        <f t="shared" si="158"/>
        <v>-0.13454084336898386</v>
      </c>
      <c r="M1451" t="b">
        <f t="shared" si="159"/>
        <v>0</v>
      </c>
      <c r="N1451" s="24">
        <f t="shared" si="160"/>
        <v>327716</v>
      </c>
      <c r="O1451" t="str">
        <f t="shared" si="161"/>
        <v>ASEGURADO VOLUNTARIO</v>
      </c>
      <c r="P1451">
        <f t="shared" si="162"/>
        <v>40</v>
      </c>
      <c r="Q1451"/>
    </row>
    <row r="1452" spans="1:17" x14ac:dyDescent="0.25">
      <c r="A1452">
        <v>1451</v>
      </c>
      <c r="B1452" t="s">
        <v>15</v>
      </c>
      <c r="C1452" s="23">
        <v>297044</v>
      </c>
      <c r="D1452" t="s">
        <v>21</v>
      </c>
      <c r="E1452" t="s">
        <v>16</v>
      </c>
      <c r="F1452" t="s">
        <v>12</v>
      </c>
      <c r="G1452" t="s">
        <v>13</v>
      </c>
      <c r="H1452" t="s">
        <v>13</v>
      </c>
      <c r="I1452">
        <v>27</v>
      </c>
      <c r="J1452">
        <f t="shared" si="156"/>
        <v>-0.44449965167031735</v>
      </c>
      <c r="K1452" t="b">
        <f t="shared" si="157"/>
        <v>0</v>
      </c>
      <c r="L1452">
        <f t="shared" si="158"/>
        <v>-1.0520201343717714</v>
      </c>
      <c r="M1452" t="b">
        <f t="shared" si="159"/>
        <v>0</v>
      </c>
      <c r="N1452" s="24">
        <f t="shared" si="160"/>
        <v>297044</v>
      </c>
      <c r="O1452" t="str">
        <f t="shared" si="161"/>
        <v>CONVENIOS ESPECIALES DE ASEGURADOS VOLUNTARIOS</v>
      </c>
      <c r="P1452">
        <f t="shared" si="162"/>
        <v>27</v>
      </c>
      <c r="Q1452"/>
    </row>
    <row r="1453" spans="1:17" x14ac:dyDescent="0.25">
      <c r="A1453">
        <v>1452</v>
      </c>
      <c r="B1453" t="s">
        <v>9</v>
      </c>
      <c r="C1453" s="23">
        <v>278030</v>
      </c>
      <c r="D1453" t="s">
        <v>19</v>
      </c>
      <c r="E1453" t="s">
        <v>16</v>
      </c>
      <c r="F1453" t="s">
        <v>12</v>
      </c>
      <c r="G1453" t="s">
        <v>13</v>
      </c>
      <c r="H1453" t="s">
        <v>13</v>
      </c>
      <c r="I1453">
        <v>48</v>
      </c>
      <c r="J1453">
        <f t="shared" si="156"/>
        <v>-0.46794471123422759</v>
      </c>
      <c r="K1453" t="b">
        <f t="shared" si="157"/>
        <v>0</v>
      </c>
      <c r="L1453">
        <f t="shared" si="158"/>
        <v>0.43006179724811616</v>
      </c>
      <c r="M1453" t="b">
        <f t="shared" si="159"/>
        <v>0</v>
      </c>
      <c r="N1453" s="24">
        <f t="shared" si="160"/>
        <v>278030</v>
      </c>
      <c r="O1453" t="str">
        <f t="shared" si="161"/>
        <v>CONVENIOS ESPECIALES DE TRABAJADORES INDEPENDIENTES</v>
      </c>
      <c r="P1453">
        <f t="shared" si="162"/>
        <v>48</v>
      </c>
      <c r="Q1453"/>
    </row>
    <row r="1454" spans="1:17" x14ac:dyDescent="0.25">
      <c r="A1454">
        <v>1453</v>
      </c>
      <c r="B1454" t="s">
        <v>9</v>
      </c>
      <c r="C1454" s="23">
        <v>477915</v>
      </c>
      <c r="D1454" t="s">
        <v>10</v>
      </c>
      <c r="E1454" t="s">
        <v>11</v>
      </c>
      <c r="F1454" t="s">
        <v>12</v>
      </c>
      <c r="G1454" t="s">
        <v>13</v>
      </c>
      <c r="H1454" t="s">
        <v>13</v>
      </c>
      <c r="I1454">
        <v>21</v>
      </c>
      <c r="J1454">
        <f t="shared" si="156"/>
        <v>-0.22147812182998852</v>
      </c>
      <c r="K1454" t="b">
        <f t="shared" si="157"/>
        <v>0</v>
      </c>
      <c r="L1454">
        <f t="shared" si="158"/>
        <v>-1.4754721148345964</v>
      </c>
      <c r="M1454" t="b">
        <f t="shared" si="159"/>
        <v>0</v>
      </c>
      <c r="N1454" s="24">
        <f t="shared" si="160"/>
        <v>477915</v>
      </c>
      <c r="O1454" t="str">
        <f t="shared" si="161"/>
        <v>ASALARIADO</v>
      </c>
      <c r="P1454">
        <f t="shared" si="162"/>
        <v>21</v>
      </c>
      <c r="Q1454"/>
    </row>
    <row r="1455" spans="1:17" x14ac:dyDescent="0.25">
      <c r="A1455">
        <v>1454</v>
      </c>
      <c r="B1455" t="s">
        <v>9</v>
      </c>
      <c r="C1455" s="23">
        <v>5472090.3399999999</v>
      </c>
      <c r="D1455" t="s">
        <v>10</v>
      </c>
      <c r="E1455" t="s">
        <v>11</v>
      </c>
      <c r="F1455" t="s">
        <v>12</v>
      </c>
      <c r="G1455" t="s">
        <v>13</v>
      </c>
      <c r="H1455" t="s">
        <v>13</v>
      </c>
      <c r="I1455">
        <v>42</v>
      </c>
      <c r="J1455">
        <f t="shared" si="156"/>
        <v>5.936549558769137</v>
      </c>
      <c r="K1455" t="b">
        <f t="shared" si="157"/>
        <v>1</v>
      </c>
      <c r="L1455">
        <f t="shared" si="158"/>
        <v>6.6098167852911317E-3</v>
      </c>
      <c r="M1455" t="b">
        <f t="shared" si="159"/>
        <v>0</v>
      </c>
      <c r="N1455" s="24">
        <f t="shared" si="160"/>
        <v>5472090.3399999999</v>
      </c>
      <c r="O1455" t="str">
        <f t="shared" si="161"/>
        <v>ASALARIADO</v>
      </c>
      <c r="P1455">
        <f t="shared" si="162"/>
        <v>42</v>
      </c>
      <c r="Q1455"/>
    </row>
    <row r="1456" spans="1:17" x14ac:dyDescent="0.25">
      <c r="A1456">
        <v>1455</v>
      </c>
      <c r="B1456" t="s">
        <v>15</v>
      </c>
      <c r="C1456" s="23">
        <v>196822.39</v>
      </c>
      <c r="D1456" t="s">
        <v>14</v>
      </c>
      <c r="E1456" t="s">
        <v>11</v>
      </c>
      <c r="F1456" t="s">
        <v>12</v>
      </c>
      <c r="G1456" t="s">
        <v>13</v>
      </c>
      <c r="H1456" t="s">
        <v>13</v>
      </c>
      <c r="I1456">
        <v>94</v>
      </c>
      <c r="J1456">
        <f t="shared" si="156"/>
        <v>-0.56807710071002404</v>
      </c>
      <c r="K1456" t="b">
        <f t="shared" si="157"/>
        <v>0</v>
      </c>
      <c r="L1456">
        <f t="shared" si="158"/>
        <v>3.6765269807964414</v>
      </c>
      <c r="M1456" t="b">
        <f t="shared" si="159"/>
        <v>1</v>
      </c>
      <c r="N1456" s="24">
        <f t="shared" si="160"/>
        <v>196822.39</v>
      </c>
      <c r="O1456" t="str">
        <f t="shared" si="161"/>
        <v>PENSIONADOS EN SU PROPIO SISTEMA</v>
      </c>
      <c r="P1456">
        <f t="shared" si="162"/>
        <v>94</v>
      </c>
      <c r="Q1456"/>
    </row>
    <row r="1457" spans="1:17" x14ac:dyDescent="0.25">
      <c r="A1457">
        <v>1456</v>
      </c>
      <c r="B1457" t="s">
        <v>15</v>
      </c>
      <c r="C1457" s="23">
        <v>575000</v>
      </c>
      <c r="D1457" t="s">
        <v>10</v>
      </c>
      <c r="E1457" t="s">
        <v>16</v>
      </c>
      <c r="F1457" t="s">
        <v>12</v>
      </c>
      <c r="G1457" t="s">
        <v>13</v>
      </c>
      <c r="H1457" t="s">
        <v>12</v>
      </c>
      <c r="I1457">
        <v>32</v>
      </c>
      <c r="J1457">
        <f t="shared" si="156"/>
        <v>-0.10176824448896467</v>
      </c>
      <c r="K1457" t="b">
        <f t="shared" si="157"/>
        <v>0</v>
      </c>
      <c r="L1457">
        <f t="shared" si="158"/>
        <v>-0.69914348398608395</v>
      </c>
      <c r="M1457" t="b">
        <f t="shared" si="159"/>
        <v>0</v>
      </c>
      <c r="N1457" s="24">
        <f t="shared" si="160"/>
        <v>575000</v>
      </c>
      <c r="O1457" t="str">
        <f t="shared" si="161"/>
        <v>ASALARIADO</v>
      </c>
      <c r="P1457">
        <f t="shared" si="162"/>
        <v>32</v>
      </c>
      <c r="Q1457"/>
    </row>
    <row r="1458" spans="1:17" x14ac:dyDescent="0.25">
      <c r="A1458">
        <v>1457</v>
      </c>
      <c r="B1458" t="s">
        <v>15</v>
      </c>
      <c r="C1458" s="23">
        <v>298957</v>
      </c>
      <c r="D1458" t="s">
        <v>17</v>
      </c>
      <c r="E1458" t="s">
        <v>16</v>
      </c>
      <c r="F1458" t="s">
        <v>12</v>
      </c>
      <c r="G1458" t="s">
        <v>13</v>
      </c>
      <c r="H1458" t="s">
        <v>13</v>
      </c>
      <c r="I1458">
        <v>32</v>
      </c>
      <c r="J1458">
        <f t="shared" si="156"/>
        <v>-0.44214084242735113</v>
      </c>
      <c r="K1458" t="b">
        <f t="shared" si="157"/>
        <v>0</v>
      </c>
      <c r="L1458">
        <f t="shared" si="158"/>
        <v>-0.69914348398608395</v>
      </c>
      <c r="M1458" t="b">
        <f t="shared" si="159"/>
        <v>0</v>
      </c>
      <c r="N1458" s="24">
        <f t="shared" si="160"/>
        <v>298957</v>
      </c>
      <c r="O1458" t="str">
        <f t="shared" si="161"/>
        <v>ASEGURADO VOLUNTARIO</v>
      </c>
      <c r="P1458">
        <f t="shared" si="162"/>
        <v>32</v>
      </c>
      <c r="Q1458"/>
    </row>
    <row r="1459" spans="1:17" x14ac:dyDescent="0.25">
      <c r="A1459">
        <v>1458</v>
      </c>
      <c r="B1459" t="s">
        <v>15</v>
      </c>
      <c r="C1459" s="23">
        <v>75294.7</v>
      </c>
      <c r="D1459" t="s">
        <v>10</v>
      </c>
      <c r="E1459" t="s">
        <v>16</v>
      </c>
      <c r="F1459" t="s">
        <v>12</v>
      </c>
      <c r="G1459" t="s">
        <v>13</v>
      </c>
      <c r="H1459" t="s">
        <v>13</v>
      </c>
      <c r="I1459">
        <v>25</v>
      </c>
      <c r="J1459">
        <f t="shared" si="156"/>
        <v>-0.71792584009755023</v>
      </c>
      <c r="K1459" t="b">
        <f t="shared" si="157"/>
        <v>0</v>
      </c>
      <c r="L1459">
        <f t="shared" si="158"/>
        <v>-1.1931707945260464</v>
      </c>
      <c r="M1459" t="b">
        <f t="shared" si="159"/>
        <v>0</v>
      </c>
      <c r="N1459" s="24">
        <f t="shared" si="160"/>
        <v>75294.7</v>
      </c>
      <c r="O1459" t="str">
        <f t="shared" si="161"/>
        <v>ASALARIADO</v>
      </c>
      <c r="P1459">
        <f t="shared" si="162"/>
        <v>25</v>
      </c>
      <c r="Q1459"/>
    </row>
    <row r="1460" spans="1:17" x14ac:dyDescent="0.25">
      <c r="A1460">
        <v>1459</v>
      </c>
      <c r="B1460" t="s">
        <v>9</v>
      </c>
      <c r="C1460" s="23">
        <v>278030</v>
      </c>
      <c r="D1460" t="s">
        <v>19</v>
      </c>
      <c r="E1460" t="s">
        <v>16</v>
      </c>
      <c r="F1460" t="s">
        <v>12</v>
      </c>
      <c r="G1460" t="s">
        <v>13</v>
      </c>
      <c r="H1460" t="s">
        <v>13</v>
      </c>
      <c r="I1460">
        <v>61</v>
      </c>
      <c r="J1460">
        <f t="shared" si="156"/>
        <v>-0.46794471123422759</v>
      </c>
      <c r="K1460" t="b">
        <f t="shared" si="157"/>
        <v>0</v>
      </c>
      <c r="L1460">
        <f t="shared" si="158"/>
        <v>1.3475410882509038</v>
      </c>
      <c r="M1460" t="b">
        <f t="shared" si="159"/>
        <v>0</v>
      </c>
      <c r="N1460" s="24">
        <f t="shared" si="160"/>
        <v>278030</v>
      </c>
      <c r="O1460" t="str">
        <f t="shared" si="161"/>
        <v>CONVENIOS ESPECIALES DE TRABAJADORES INDEPENDIENTES</v>
      </c>
      <c r="P1460">
        <f t="shared" si="162"/>
        <v>61</v>
      </c>
      <c r="Q1460"/>
    </row>
    <row r="1461" spans="1:17" x14ac:dyDescent="0.25">
      <c r="A1461">
        <v>1460</v>
      </c>
      <c r="B1461" t="s">
        <v>15</v>
      </c>
      <c r="C1461" s="23">
        <v>278030.99</v>
      </c>
      <c r="D1461" t="s">
        <v>19</v>
      </c>
      <c r="E1461" t="s">
        <v>16</v>
      </c>
      <c r="F1461" t="s">
        <v>12</v>
      </c>
      <c r="G1461" t="s">
        <v>13</v>
      </c>
      <c r="H1461" t="s">
        <v>13</v>
      </c>
      <c r="I1461">
        <v>34</v>
      </c>
      <c r="J1461">
        <f t="shared" si="156"/>
        <v>-0.46794349052270096</v>
      </c>
      <c r="K1461" t="b">
        <f t="shared" si="157"/>
        <v>0</v>
      </c>
      <c r="L1461">
        <f t="shared" si="158"/>
        <v>-0.55799282383180893</v>
      </c>
      <c r="M1461" t="b">
        <f t="shared" si="159"/>
        <v>0</v>
      </c>
      <c r="N1461" s="24">
        <f t="shared" si="160"/>
        <v>278030.99</v>
      </c>
      <c r="O1461" t="str">
        <f t="shared" si="161"/>
        <v>CONVENIOS ESPECIALES DE TRABAJADORES INDEPENDIENTES</v>
      </c>
      <c r="P1461">
        <f t="shared" si="162"/>
        <v>34</v>
      </c>
      <c r="Q1461"/>
    </row>
    <row r="1462" spans="1:17" x14ac:dyDescent="0.25">
      <c r="A1462">
        <v>1461</v>
      </c>
      <c r="B1462" t="s">
        <v>15</v>
      </c>
      <c r="C1462" s="23">
        <v>791499.02</v>
      </c>
      <c r="D1462" t="s">
        <v>10</v>
      </c>
      <c r="E1462" t="s">
        <v>16</v>
      </c>
      <c r="F1462" t="s">
        <v>12</v>
      </c>
      <c r="G1462" t="s">
        <v>13</v>
      </c>
      <c r="H1462" t="s">
        <v>13</v>
      </c>
      <c r="I1462">
        <v>29</v>
      </c>
      <c r="J1462">
        <f t="shared" si="156"/>
        <v>0.16518412846928709</v>
      </c>
      <c r="K1462" t="b">
        <f t="shared" si="157"/>
        <v>0</v>
      </c>
      <c r="L1462">
        <f t="shared" si="158"/>
        <v>-0.91086947421749642</v>
      </c>
      <c r="M1462" t="b">
        <f t="shared" si="159"/>
        <v>0</v>
      </c>
      <c r="N1462" s="24">
        <f t="shared" si="160"/>
        <v>791499.02</v>
      </c>
      <c r="O1462" t="str">
        <f t="shared" si="161"/>
        <v>ASALARIADO</v>
      </c>
      <c r="P1462">
        <f t="shared" si="162"/>
        <v>29</v>
      </c>
      <c r="Q1462"/>
    </row>
    <row r="1463" spans="1:17" x14ac:dyDescent="0.25">
      <c r="A1463">
        <v>1462</v>
      </c>
      <c r="B1463" t="s">
        <v>9</v>
      </c>
      <c r="C1463" s="23">
        <v>371304</v>
      </c>
      <c r="D1463" t="s">
        <v>18</v>
      </c>
      <c r="E1463" t="s">
        <v>16</v>
      </c>
      <c r="F1463" t="s">
        <v>12</v>
      </c>
      <c r="G1463" t="s">
        <v>13</v>
      </c>
      <c r="H1463" t="s">
        <v>12</v>
      </c>
      <c r="I1463">
        <v>37</v>
      </c>
      <c r="J1463">
        <f t="shared" si="156"/>
        <v>-0.35293395674994416</v>
      </c>
      <c r="K1463" t="b">
        <f t="shared" si="157"/>
        <v>0</v>
      </c>
      <c r="L1463">
        <f t="shared" si="158"/>
        <v>-0.3462668336003964</v>
      </c>
      <c r="M1463" t="b">
        <f t="shared" si="159"/>
        <v>0</v>
      </c>
      <c r="N1463" s="24">
        <f t="shared" si="160"/>
        <v>371304</v>
      </c>
      <c r="O1463" t="str">
        <f t="shared" si="161"/>
        <v>TRABAJADOR INDEPENDIENTE</v>
      </c>
      <c r="P1463">
        <f t="shared" si="162"/>
        <v>37</v>
      </c>
      <c r="Q1463"/>
    </row>
    <row r="1464" spans="1:17" x14ac:dyDescent="0.25">
      <c r="A1464">
        <v>1463</v>
      </c>
      <c r="B1464" t="s">
        <v>15</v>
      </c>
      <c r="C1464" s="23">
        <v>1611870.5</v>
      </c>
      <c r="D1464" t="s">
        <v>10</v>
      </c>
      <c r="E1464" t="s">
        <v>11</v>
      </c>
      <c r="F1464" t="s">
        <v>12</v>
      </c>
      <c r="G1464" t="s">
        <v>13</v>
      </c>
      <c r="H1464" t="s">
        <v>13</v>
      </c>
      <c r="I1464">
        <v>33</v>
      </c>
      <c r="J1464">
        <f t="shared" si="156"/>
        <v>1.1767365747264247</v>
      </c>
      <c r="K1464" t="b">
        <f t="shared" si="157"/>
        <v>0</v>
      </c>
      <c r="L1464">
        <f t="shared" si="158"/>
        <v>-0.62856815390894638</v>
      </c>
      <c r="M1464" t="b">
        <f t="shared" si="159"/>
        <v>0</v>
      </c>
      <c r="N1464" s="24">
        <f t="shared" si="160"/>
        <v>1611870.5</v>
      </c>
      <c r="O1464" t="str">
        <f t="shared" si="161"/>
        <v>ASALARIADO</v>
      </c>
      <c r="P1464">
        <f t="shared" si="162"/>
        <v>33</v>
      </c>
      <c r="Q1464"/>
    </row>
    <row r="1465" spans="1:17" x14ac:dyDescent="0.25">
      <c r="A1465">
        <v>1464</v>
      </c>
      <c r="B1465" t="s">
        <v>9</v>
      </c>
      <c r="C1465" s="23">
        <v>771947.42</v>
      </c>
      <c r="D1465" t="s">
        <v>10</v>
      </c>
      <c r="E1465" t="s">
        <v>16</v>
      </c>
      <c r="F1465" t="s">
        <v>12</v>
      </c>
      <c r="G1465" t="s">
        <v>13</v>
      </c>
      <c r="H1465" t="s">
        <v>13</v>
      </c>
      <c r="I1465">
        <v>40</v>
      </c>
      <c r="J1465">
        <f t="shared" si="156"/>
        <v>0.14107618555513188</v>
      </c>
      <c r="K1465" t="b">
        <f t="shared" si="157"/>
        <v>0</v>
      </c>
      <c r="L1465">
        <f t="shared" si="158"/>
        <v>-0.13454084336898386</v>
      </c>
      <c r="M1465" t="b">
        <f t="shared" si="159"/>
        <v>0</v>
      </c>
      <c r="N1465" s="24">
        <f t="shared" si="160"/>
        <v>771947.42</v>
      </c>
      <c r="O1465" t="str">
        <f t="shared" si="161"/>
        <v>ASALARIADO</v>
      </c>
      <c r="P1465">
        <f t="shared" si="162"/>
        <v>40</v>
      </c>
      <c r="Q1465"/>
    </row>
    <row r="1466" spans="1:17" x14ac:dyDescent="0.25">
      <c r="A1466">
        <v>1465</v>
      </c>
      <c r="B1466" t="s">
        <v>9</v>
      </c>
      <c r="C1466" s="23">
        <v>278030</v>
      </c>
      <c r="D1466" t="s">
        <v>19</v>
      </c>
      <c r="E1466" t="s">
        <v>16</v>
      </c>
      <c r="F1466" t="s">
        <v>12</v>
      </c>
      <c r="G1466" t="s">
        <v>13</v>
      </c>
      <c r="H1466" t="s">
        <v>13</v>
      </c>
      <c r="I1466">
        <v>53</v>
      </c>
      <c r="J1466">
        <f t="shared" si="156"/>
        <v>-0.46794471123422759</v>
      </c>
      <c r="K1466" t="b">
        <f t="shared" si="157"/>
        <v>0</v>
      </c>
      <c r="L1466">
        <f t="shared" si="158"/>
        <v>0.78293844763380371</v>
      </c>
      <c r="M1466" t="b">
        <f t="shared" si="159"/>
        <v>0</v>
      </c>
      <c r="N1466" s="24">
        <f t="shared" si="160"/>
        <v>278030</v>
      </c>
      <c r="O1466" t="str">
        <f t="shared" si="161"/>
        <v>CONVENIOS ESPECIALES DE TRABAJADORES INDEPENDIENTES</v>
      </c>
      <c r="P1466">
        <f t="shared" si="162"/>
        <v>53</v>
      </c>
      <c r="Q1466"/>
    </row>
    <row r="1467" spans="1:17" x14ac:dyDescent="0.25">
      <c r="A1467">
        <v>1466</v>
      </c>
      <c r="B1467" t="s">
        <v>15</v>
      </c>
      <c r="C1467" s="23">
        <v>1358025.5</v>
      </c>
      <c r="D1467" t="s">
        <v>10</v>
      </c>
      <c r="E1467" t="s">
        <v>11</v>
      </c>
      <c r="F1467" t="s">
        <v>12</v>
      </c>
      <c r="G1467" t="s">
        <v>13</v>
      </c>
      <c r="H1467" t="s">
        <v>13</v>
      </c>
      <c r="I1467">
        <v>32</v>
      </c>
      <c r="J1467">
        <f t="shared" si="156"/>
        <v>0.86373504190845896</v>
      </c>
      <c r="K1467" t="b">
        <f t="shared" si="157"/>
        <v>0</v>
      </c>
      <c r="L1467">
        <f t="shared" si="158"/>
        <v>-0.69914348398608395</v>
      </c>
      <c r="M1467" t="b">
        <f t="shared" si="159"/>
        <v>0</v>
      </c>
      <c r="N1467" s="24">
        <f t="shared" si="160"/>
        <v>1358025.5</v>
      </c>
      <c r="O1467" t="str">
        <f t="shared" si="161"/>
        <v>ASALARIADO</v>
      </c>
      <c r="P1467">
        <f t="shared" si="162"/>
        <v>32</v>
      </c>
      <c r="Q1467"/>
    </row>
    <row r="1468" spans="1:17" x14ac:dyDescent="0.25">
      <c r="A1468">
        <v>1467</v>
      </c>
      <c r="B1468" t="s">
        <v>9</v>
      </c>
      <c r="C1468" s="23">
        <v>1049700.32</v>
      </c>
      <c r="D1468" t="s">
        <v>10</v>
      </c>
      <c r="E1468" t="s">
        <v>16</v>
      </c>
      <c r="F1468" t="s">
        <v>12</v>
      </c>
      <c r="G1468" t="s">
        <v>13</v>
      </c>
      <c r="H1468" t="s">
        <v>13</v>
      </c>
      <c r="I1468">
        <v>37</v>
      </c>
      <c r="J1468">
        <f t="shared" si="156"/>
        <v>0.48355716191722353</v>
      </c>
      <c r="K1468" t="b">
        <f t="shared" si="157"/>
        <v>0</v>
      </c>
      <c r="L1468">
        <f t="shared" si="158"/>
        <v>-0.3462668336003964</v>
      </c>
      <c r="M1468" t="b">
        <f t="shared" si="159"/>
        <v>0</v>
      </c>
      <c r="N1468" s="24">
        <f t="shared" si="160"/>
        <v>1049700.32</v>
      </c>
      <c r="O1468" t="str">
        <f t="shared" si="161"/>
        <v>ASALARIADO</v>
      </c>
      <c r="P1468">
        <f t="shared" si="162"/>
        <v>37</v>
      </c>
      <c r="Q1468"/>
    </row>
    <row r="1469" spans="1:17" x14ac:dyDescent="0.25">
      <c r="A1469">
        <v>1468</v>
      </c>
      <c r="B1469" t="s">
        <v>9</v>
      </c>
      <c r="C1469" s="23">
        <v>311173</v>
      </c>
      <c r="D1469" t="s">
        <v>18</v>
      </c>
      <c r="E1469" t="s">
        <v>16</v>
      </c>
      <c r="F1469" t="s">
        <v>12</v>
      </c>
      <c r="G1469" t="s">
        <v>13</v>
      </c>
      <c r="H1469" t="s">
        <v>12</v>
      </c>
      <c r="I1469">
        <v>33</v>
      </c>
      <c r="J1469">
        <f t="shared" si="156"/>
        <v>-0.42707800201330209</v>
      </c>
      <c r="K1469" t="b">
        <f t="shared" si="157"/>
        <v>0</v>
      </c>
      <c r="L1469">
        <f t="shared" si="158"/>
        <v>-0.62856815390894638</v>
      </c>
      <c r="M1469" t="b">
        <f t="shared" si="159"/>
        <v>0</v>
      </c>
      <c r="N1469" s="24">
        <f t="shared" si="160"/>
        <v>311173</v>
      </c>
      <c r="O1469" t="str">
        <f t="shared" si="161"/>
        <v>TRABAJADOR INDEPENDIENTE</v>
      </c>
      <c r="P1469">
        <f t="shared" si="162"/>
        <v>33</v>
      </c>
      <c r="Q1469"/>
    </row>
    <row r="1470" spans="1:17" x14ac:dyDescent="0.25">
      <c r="A1470">
        <v>1469</v>
      </c>
      <c r="B1470" t="s">
        <v>9</v>
      </c>
      <c r="C1470" s="23">
        <v>266800</v>
      </c>
      <c r="D1470" t="s">
        <v>10</v>
      </c>
      <c r="E1470" t="s">
        <v>16</v>
      </c>
      <c r="F1470" t="s">
        <v>12</v>
      </c>
      <c r="G1470" t="s">
        <v>13</v>
      </c>
      <c r="H1470" t="s">
        <v>13</v>
      </c>
      <c r="I1470">
        <v>44</v>
      </c>
      <c r="J1470">
        <f t="shared" si="156"/>
        <v>-0.48179177228938236</v>
      </c>
      <c r="K1470" t="b">
        <f t="shared" si="157"/>
        <v>0</v>
      </c>
      <c r="L1470">
        <f t="shared" si="158"/>
        <v>0.14776047693956615</v>
      </c>
      <c r="M1470" t="b">
        <f t="shared" si="159"/>
        <v>0</v>
      </c>
      <c r="N1470" s="24">
        <f t="shared" si="160"/>
        <v>266800</v>
      </c>
      <c r="O1470" t="str">
        <f t="shared" si="161"/>
        <v>ASALARIADO</v>
      </c>
      <c r="P1470">
        <f t="shared" si="162"/>
        <v>44</v>
      </c>
      <c r="Q1470"/>
    </row>
    <row r="1471" spans="1:17" x14ac:dyDescent="0.25">
      <c r="A1471">
        <v>1470</v>
      </c>
      <c r="B1471" t="s">
        <v>9</v>
      </c>
      <c r="C1471" s="23">
        <v>196925</v>
      </c>
      <c r="D1471" t="s">
        <v>10</v>
      </c>
      <c r="E1471" t="s">
        <v>16</v>
      </c>
      <c r="F1471" t="s">
        <v>12</v>
      </c>
      <c r="G1471" t="s">
        <v>13</v>
      </c>
      <c r="H1471" t="s">
        <v>12</v>
      </c>
      <c r="I1471">
        <v>22</v>
      </c>
      <c r="J1471">
        <f t="shared" si="156"/>
        <v>-0.56795057827593065</v>
      </c>
      <c r="K1471" t="b">
        <f t="shared" si="157"/>
        <v>0</v>
      </c>
      <c r="L1471">
        <f t="shared" si="158"/>
        <v>-1.4048967847574589</v>
      </c>
      <c r="M1471" t="b">
        <f t="shared" si="159"/>
        <v>0</v>
      </c>
      <c r="N1471" s="24">
        <f t="shared" si="160"/>
        <v>196925</v>
      </c>
      <c r="O1471" t="str">
        <f t="shared" si="161"/>
        <v>ASALARIADO</v>
      </c>
      <c r="P1471">
        <f t="shared" si="162"/>
        <v>22</v>
      </c>
      <c r="Q1471"/>
    </row>
    <row r="1472" spans="1:17" x14ac:dyDescent="0.25">
      <c r="A1472">
        <v>1471</v>
      </c>
      <c r="B1472" t="s">
        <v>9</v>
      </c>
      <c r="C1472" s="23">
        <v>342027</v>
      </c>
      <c r="D1472" t="s">
        <v>10</v>
      </c>
      <c r="E1472" t="s">
        <v>16</v>
      </c>
      <c r="F1472" t="s">
        <v>12</v>
      </c>
      <c r="G1472" t="s">
        <v>12</v>
      </c>
      <c r="H1472" t="s">
        <v>13</v>
      </c>
      <c r="I1472">
        <v>61</v>
      </c>
      <c r="J1472">
        <f t="shared" si="156"/>
        <v>-0.38903372580709156</v>
      </c>
      <c r="K1472" t="b">
        <f t="shared" si="157"/>
        <v>0</v>
      </c>
      <c r="L1472">
        <f t="shared" si="158"/>
        <v>1.3475410882509038</v>
      </c>
      <c r="M1472" t="b">
        <f t="shared" si="159"/>
        <v>0</v>
      </c>
      <c r="N1472" s="24">
        <f t="shared" si="160"/>
        <v>342027</v>
      </c>
      <c r="O1472" t="str">
        <f t="shared" si="161"/>
        <v>ASALARIADO</v>
      </c>
      <c r="P1472">
        <f t="shared" si="162"/>
        <v>61</v>
      </c>
      <c r="Q1472"/>
    </row>
    <row r="1473" spans="1:17" x14ac:dyDescent="0.25">
      <c r="A1473">
        <v>1472</v>
      </c>
      <c r="B1473" t="s">
        <v>15</v>
      </c>
      <c r="C1473" s="23">
        <v>1104062</v>
      </c>
      <c r="D1473" t="s">
        <v>14</v>
      </c>
      <c r="E1473" t="s">
        <v>11</v>
      </c>
      <c r="F1473" t="s">
        <v>12</v>
      </c>
      <c r="G1473" t="s">
        <v>13</v>
      </c>
      <c r="H1473" t="s">
        <v>13</v>
      </c>
      <c r="I1473">
        <v>91</v>
      </c>
      <c r="J1473">
        <f t="shared" si="156"/>
        <v>0.55058739361987563</v>
      </c>
      <c r="K1473" t="b">
        <f t="shared" si="157"/>
        <v>0</v>
      </c>
      <c r="L1473">
        <f t="shared" si="158"/>
        <v>3.464800990565029</v>
      </c>
      <c r="M1473" t="b">
        <f t="shared" si="159"/>
        <v>1</v>
      </c>
      <c r="N1473" s="24">
        <f t="shared" si="160"/>
        <v>1104062</v>
      </c>
      <c r="O1473" t="str">
        <f t="shared" si="161"/>
        <v>PENSIONADOS EN SU PROPIO SISTEMA</v>
      </c>
      <c r="P1473">
        <f t="shared" si="162"/>
        <v>91</v>
      </c>
      <c r="Q1473"/>
    </row>
    <row r="1474" spans="1:17" x14ac:dyDescent="0.25">
      <c r="A1474">
        <v>1473</v>
      </c>
      <c r="B1474" t="s">
        <v>9</v>
      </c>
      <c r="C1474" s="23">
        <v>155880</v>
      </c>
      <c r="D1474" t="s">
        <v>10</v>
      </c>
      <c r="E1474" t="s">
        <v>16</v>
      </c>
      <c r="F1474" t="s">
        <v>12</v>
      </c>
      <c r="G1474" t="s">
        <v>13</v>
      </c>
      <c r="H1474" t="s">
        <v>13</v>
      </c>
      <c r="I1474">
        <v>36</v>
      </c>
      <c r="J1474">
        <f t="shared" ref="J1474:J1537" si="163">(C1474-$S$4)/STDEV($C$2:$C$5001)</f>
        <v>-0.61856078495525624</v>
      </c>
      <c r="K1474" t="b">
        <f t="shared" ref="K1474:K1537" si="164">ABS(J1474)&gt;1.96</f>
        <v>0</v>
      </c>
      <c r="L1474">
        <f t="shared" ref="L1474:L1537" si="165">(I1474-$S$5)/_xlfn.STDEV.S($I$2:$I$5001)</f>
        <v>-0.41684216367753391</v>
      </c>
      <c r="M1474" t="b">
        <f t="shared" ref="M1474:M1537" si="166">ABS(L1474)&gt;1.96</f>
        <v>0</v>
      </c>
      <c r="N1474" s="24">
        <f t="shared" ref="N1474:N1537" si="167">IF(ISBLANK(C1474), $S$4, C1474)</f>
        <v>155880</v>
      </c>
      <c r="O1474" t="str">
        <f t="shared" ref="O1474:O1537" si="168">IF(D1474="", "ASALARIADO", D1474)</f>
        <v>ASALARIADO</v>
      </c>
      <c r="P1474">
        <f t="shared" ref="P1474:P1537" si="169">IF(ISBLANK(I1474), $S$5, I1474)</f>
        <v>36</v>
      </c>
      <c r="Q1474"/>
    </row>
    <row r="1475" spans="1:17" x14ac:dyDescent="0.25">
      <c r="A1475">
        <v>1474</v>
      </c>
      <c r="B1475" t="s">
        <v>9</v>
      </c>
      <c r="C1475" s="23">
        <v>297046</v>
      </c>
      <c r="D1475" t="s">
        <v>17</v>
      </c>
      <c r="E1475" t="s">
        <v>16</v>
      </c>
      <c r="F1475" t="s">
        <v>12</v>
      </c>
      <c r="G1475" t="s">
        <v>13</v>
      </c>
      <c r="H1475" t="s">
        <v>13</v>
      </c>
      <c r="I1475">
        <v>51</v>
      </c>
      <c r="J1475">
        <f t="shared" si="163"/>
        <v>-0.44449718558642509</v>
      </c>
      <c r="K1475" t="b">
        <f t="shared" si="164"/>
        <v>0</v>
      </c>
      <c r="L1475">
        <f t="shared" si="165"/>
        <v>0.64178778747952869</v>
      </c>
      <c r="M1475" t="b">
        <f t="shared" si="166"/>
        <v>0</v>
      </c>
      <c r="N1475" s="24">
        <f t="shared" si="167"/>
        <v>297046</v>
      </c>
      <c r="O1475" t="str">
        <f t="shared" si="168"/>
        <v>ASEGURADO VOLUNTARIO</v>
      </c>
      <c r="P1475">
        <f t="shared" si="169"/>
        <v>51</v>
      </c>
      <c r="Q1475"/>
    </row>
    <row r="1476" spans="1:17" x14ac:dyDescent="0.25">
      <c r="A1476">
        <v>1475</v>
      </c>
      <c r="B1476" t="s">
        <v>9</v>
      </c>
      <c r="C1476" s="23">
        <v>338166</v>
      </c>
      <c r="D1476" t="s">
        <v>18</v>
      </c>
      <c r="E1476" t="s">
        <v>16</v>
      </c>
      <c r="F1476" t="s">
        <v>12</v>
      </c>
      <c r="G1476" t="s">
        <v>13</v>
      </c>
      <c r="H1476" t="s">
        <v>13</v>
      </c>
      <c r="I1476">
        <v>56</v>
      </c>
      <c r="J1476">
        <f t="shared" si="163"/>
        <v>-0.39379450076113898</v>
      </c>
      <c r="K1476" t="b">
        <f t="shared" si="164"/>
        <v>0</v>
      </c>
      <c r="L1476">
        <f t="shared" si="165"/>
        <v>0.99466443786521619</v>
      </c>
      <c r="M1476" t="b">
        <f t="shared" si="166"/>
        <v>0</v>
      </c>
      <c r="N1476" s="24">
        <f t="shared" si="167"/>
        <v>338166</v>
      </c>
      <c r="O1476" t="str">
        <f t="shared" si="168"/>
        <v>TRABAJADOR INDEPENDIENTE</v>
      </c>
      <c r="P1476">
        <f t="shared" si="169"/>
        <v>56</v>
      </c>
      <c r="Q1476"/>
    </row>
    <row r="1477" spans="1:17" x14ac:dyDescent="0.25">
      <c r="A1477">
        <v>1476</v>
      </c>
      <c r="B1477" t="s">
        <v>9</v>
      </c>
      <c r="C1477" s="23">
        <v>650000</v>
      </c>
      <c r="D1477" t="s">
        <v>10</v>
      </c>
      <c r="E1477" t="s">
        <v>16</v>
      </c>
      <c r="F1477" t="s">
        <v>12</v>
      </c>
      <c r="G1477" t="s">
        <v>13</v>
      </c>
      <c r="H1477" t="s">
        <v>12</v>
      </c>
      <c r="I1477">
        <v>31</v>
      </c>
      <c r="J1477">
        <f t="shared" si="163"/>
        <v>-9.2900985284477076E-3</v>
      </c>
      <c r="K1477" t="b">
        <f t="shared" si="164"/>
        <v>0</v>
      </c>
      <c r="L1477">
        <f t="shared" si="165"/>
        <v>-0.7697188140632214</v>
      </c>
      <c r="M1477" t="b">
        <f t="shared" si="166"/>
        <v>0</v>
      </c>
      <c r="N1477" s="24">
        <f t="shared" si="167"/>
        <v>650000</v>
      </c>
      <c r="O1477" t="str">
        <f t="shared" si="168"/>
        <v>ASALARIADO</v>
      </c>
      <c r="P1477">
        <f t="shared" si="169"/>
        <v>31</v>
      </c>
      <c r="Q1477"/>
    </row>
    <row r="1478" spans="1:17" x14ac:dyDescent="0.25">
      <c r="A1478">
        <v>1477</v>
      </c>
      <c r="B1478" t="s">
        <v>9</v>
      </c>
      <c r="C1478" s="23">
        <v>490638.83</v>
      </c>
      <c r="D1478" t="s">
        <v>10</v>
      </c>
      <c r="E1478" t="s">
        <v>11</v>
      </c>
      <c r="F1478" t="s">
        <v>12</v>
      </c>
      <c r="G1478" t="s">
        <v>13</v>
      </c>
      <c r="H1478" t="s">
        <v>13</v>
      </c>
      <c r="I1478">
        <v>55</v>
      </c>
      <c r="J1478">
        <f t="shared" si="163"/>
        <v>-0.2057891057244311</v>
      </c>
      <c r="K1478" t="b">
        <f t="shared" si="164"/>
        <v>0</v>
      </c>
      <c r="L1478">
        <f t="shared" si="165"/>
        <v>0.92408910778807873</v>
      </c>
      <c r="M1478" t="b">
        <f t="shared" si="166"/>
        <v>0</v>
      </c>
      <c r="N1478" s="24">
        <f t="shared" si="167"/>
        <v>490638.83</v>
      </c>
      <c r="O1478" t="str">
        <f t="shared" si="168"/>
        <v>ASALARIADO</v>
      </c>
      <c r="P1478">
        <f t="shared" si="169"/>
        <v>55</v>
      </c>
      <c r="Q1478"/>
    </row>
    <row r="1479" spans="1:17" x14ac:dyDescent="0.25">
      <c r="A1479">
        <v>1478</v>
      </c>
      <c r="B1479" t="s">
        <v>15</v>
      </c>
      <c r="C1479" s="23">
        <v>432363</v>
      </c>
      <c r="D1479" t="s">
        <v>14</v>
      </c>
      <c r="E1479" t="s">
        <v>11</v>
      </c>
      <c r="F1479" t="s">
        <v>12</v>
      </c>
      <c r="G1479" t="s">
        <v>13</v>
      </c>
      <c r="H1479" t="s">
        <v>13</v>
      </c>
      <c r="I1479">
        <v>80</v>
      </c>
      <c r="J1479">
        <f t="shared" si="163"/>
        <v>-0.27764564856056811</v>
      </c>
      <c r="K1479" t="b">
        <f t="shared" si="164"/>
        <v>0</v>
      </c>
      <c r="L1479">
        <f t="shared" si="165"/>
        <v>2.6884723597165161</v>
      </c>
      <c r="M1479" t="b">
        <f t="shared" si="166"/>
        <v>1</v>
      </c>
      <c r="N1479" s="24">
        <f t="shared" si="167"/>
        <v>432363</v>
      </c>
      <c r="O1479" t="str">
        <f t="shared" si="168"/>
        <v>PENSIONADOS EN SU PROPIO SISTEMA</v>
      </c>
      <c r="P1479">
        <f t="shared" si="169"/>
        <v>80</v>
      </c>
      <c r="Q1479"/>
    </row>
    <row r="1480" spans="1:17" x14ac:dyDescent="0.25">
      <c r="A1480">
        <v>1479</v>
      </c>
      <c r="B1480" t="s">
        <v>9</v>
      </c>
      <c r="C1480" s="23">
        <v>360420</v>
      </c>
      <c r="D1480" t="s">
        <v>18</v>
      </c>
      <c r="E1480" t="s">
        <v>16</v>
      </c>
      <c r="F1480" t="s">
        <v>12</v>
      </c>
      <c r="G1480" t="s">
        <v>13</v>
      </c>
      <c r="H1480" t="s">
        <v>12</v>
      </c>
      <c r="I1480">
        <v>32</v>
      </c>
      <c r="J1480">
        <f t="shared" si="163"/>
        <v>-0.36635438529173436</v>
      </c>
      <c r="K1480" t="b">
        <f t="shared" si="164"/>
        <v>0</v>
      </c>
      <c r="L1480">
        <f t="shared" si="165"/>
        <v>-0.69914348398608395</v>
      </c>
      <c r="M1480" t="b">
        <f t="shared" si="166"/>
        <v>0</v>
      </c>
      <c r="N1480" s="24">
        <f t="shared" si="167"/>
        <v>360420</v>
      </c>
      <c r="O1480" t="str">
        <f t="shared" si="168"/>
        <v>TRABAJADOR INDEPENDIENTE</v>
      </c>
      <c r="P1480">
        <f t="shared" si="169"/>
        <v>32</v>
      </c>
      <c r="Q1480"/>
    </row>
    <row r="1481" spans="1:17" x14ac:dyDescent="0.25">
      <c r="A1481">
        <v>1480</v>
      </c>
      <c r="B1481" t="s">
        <v>9</v>
      </c>
      <c r="C1481" s="23">
        <v>351670.01</v>
      </c>
      <c r="D1481" t="s">
        <v>10</v>
      </c>
      <c r="E1481" t="s">
        <v>16</v>
      </c>
      <c r="F1481" t="s">
        <v>12</v>
      </c>
      <c r="G1481" t="s">
        <v>13</v>
      </c>
      <c r="H1481" t="s">
        <v>13</v>
      </c>
      <c r="I1481">
        <v>21</v>
      </c>
      <c r="J1481">
        <f t="shared" si="163"/>
        <v>-0.37714348999004188</v>
      </c>
      <c r="K1481" t="b">
        <f t="shared" si="164"/>
        <v>0</v>
      </c>
      <c r="L1481">
        <f t="shared" si="165"/>
        <v>-1.4754721148345964</v>
      </c>
      <c r="M1481" t="b">
        <f t="shared" si="166"/>
        <v>0</v>
      </c>
      <c r="N1481" s="24">
        <f t="shared" si="167"/>
        <v>351670.01</v>
      </c>
      <c r="O1481" t="str">
        <f t="shared" si="168"/>
        <v>ASALARIADO</v>
      </c>
      <c r="P1481">
        <f t="shared" si="169"/>
        <v>21</v>
      </c>
      <c r="Q1481"/>
    </row>
    <row r="1482" spans="1:17" x14ac:dyDescent="0.25">
      <c r="A1482">
        <v>1481</v>
      </c>
      <c r="B1482" t="s">
        <v>15</v>
      </c>
      <c r="C1482" s="23">
        <v>528606.29</v>
      </c>
      <c r="D1482" t="s">
        <v>10</v>
      </c>
      <c r="E1482" t="s">
        <v>11</v>
      </c>
      <c r="F1482" t="s">
        <v>12</v>
      </c>
      <c r="G1482" t="s">
        <v>13</v>
      </c>
      <c r="H1482" t="s">
        <v>13</v>
      </c>
      <c r="I1482">
        <v>29</v>
      </c>
      <c r="J1482">
        <f t="shared" si="163"/>
        <v>-0.1589736349560299</v>
      </c>
      <c r="K1482" t="b">
        <f t="shared" si="164"/>
        <v>0</v>
      </c>
      <c r="L1482">
        <f t="shared" si="165"/>
        <v>-0.91086947421749642</v>
      </c>
      <c r="M1482" t="b">
        <f t="shared" si="166"/>
        <v>0</v>
      </c>
      <c r="N1482" s="24">
        <f t="shared" si="167"/>
        <v>528606.29</v>
      </c>
      <c r="O1482" t="str">
        <f t="shared" si="168"/>
        <v>ASALARIADO</v>
      </c>
      <c r="P1482">
        <f t="shared" si="169"/>
        <v>29</v>
      </c>
      <c r="Q1482"/>
    </row>
    <row r="1483" spans="1:17" x14ac:dyDescent="0.25">
      <c r="A1483">
        <v>1482</v>
      </c>
      <c r="B1483" t="s">
        <v>15</v>
      </c>
      <c r="C1483" s="23">
        <v>2398731.5</v>
      </c>
      <c r="D1483" t="s">
        <v>10</v>
      </c>
      <c r="E1483" t="s">
        <v>11</v>
      </c>
      <c r="F1483" t="s">
        <v>12</v>
      </c>
      <c r="G1483" t="s">
        <v>13</v>
      </c>
      <c r="H1483" t="s">
        <v>13</v>
      </c>
      <c r="I1483">
        <v>29</v>
      </c>
      <c r="J1483">
        <f t="shared" si="163"/>
        <v>2.1469691935082693</v>
      </c>
      <c r="K1483" t="b">
        <f t="shared" si="164"/>
        <v>1</v>
      </c>
      <c r="L1483">
        <f t="shared" si="165"/>
        <v>-0.91086947421749642</v>
      </c>
      <c r="M1483" t="b">
        <f t="shared" si="166"/>
        <v>0</v>
      </c>
      <c r="N1483" s="24">
        <f t="shared" si="167"/>
        <v>2398731.5</v>
      </c>
      <c r="O1483" t="str">
        <f t="shared" si="168"/>
        <v>ASALARIADO</v>
      </c>
      <c r="P1483">
        <f t="shared" si="169"/>
        <v>29</v>
      </c>
      <c r="Q1483"/>
    </row>
    <row r="1484" spans="1:17" x14ac:dyDescent="0.25">
      <c r="A1484">
        <v>1483</v>
      </c>
      <c r="B1484" t="s">
        <v>9</v>
      </c>
      <c r="C1484" s="23">
        <v>327400</v>
      </c>
      <c r="D1484" t="s">
        <v>10</v>
      </c>
      <c r="E1484" t="s">
        <v>16</v>
      </c>
      <c r="F1484" t="s">
        <v>12</v>
      </c>
      <c r="G1484" t="s">
        <v>13</v>
      </c>
      <c r="H1484" t="s">
        <v>13</v>
      </c>
      <c r="I1484">
        <v>21</v>
      </c>
      <c r="J1484">
        <f t="shared" si="163"/>
        <v>-0.40706943035328463</v>
      </c>
      <c r="K1484" t="b">
        <f t="shared" si="164"/>
        <v>0</v>
      </c>
      <c r="L1484">
        <f t="shared" si="165"/>
        <v>-1.4754721148345964</v>
      </c>
      <c r="M1484" t="b">
        <f t="shared" si="166"/>
        <v>0</v>
      </c>
      <c r="N1484" s="24">
        <f t="shared" si="167"/>
        <v>327400</v>
      </c>
      <c r="O1484" t="str">
        <f t="shared" si="168"/>
        <v>ASALARIADO</v>
      </c>
      <c r="P1484">
        <f t="shared" si="169"/>
        <v>21</v>
      </c>
      <c r="Q1484"/>
    </row>
    <row r="1485" spans="1:17" x14ac:dyDescent="0.25">
      <c r="A1485">
        <v>1484</v>
      </c>
      <c r="B1485" t="s">
        <v>15</v>
      </c>
      <c r="C1485" s="23">
        <v>228749</v>
      </c>
      <c r="D1485" t="s">
        <v>10</v>
      </c>
      <c r="E1485" t="s">
        <v>11</v>
      </c>
      <c r="F1485" t="s">
        <v>12</v>
      </c>
      <c r="G1485" t="s">
        <v>13</v>
      </c>
      <c r="H1485" t="s">
        <v>12</v>
      </c>
      <c r="I1485">
        <v>56</v>
      </c>
      <c r="J1485">
        <f t="shared" si="163"/>
        <v>-0.52871025138196415</v>
      </c>
      <c r="K1485" t="b">
        <f t="shared" si="164"/>
        <v>0</v>
      </c>
      <c r="L1485">
        <f t="shared" si="165"/>
        <v>0.99466443786521619</v>
      </c>
      <c r="M1485" t="b">
        <f t="shared" si="166"/>
        <v>0</v>
      </c>
      <c r="N1485" s="24">
        <f t="shared" si="167"/>
        <v>228749</v>
      </c>
      <c r="O1485" t="str">
        <f t="shared" si="168"/>
        <v>ASALARIADO</v>
      </c>
      <c r="P1485">
        <f t="shared" si="169"/>
        <v>56</v>
      </c>
      <c r="Q1485"/>
    </row>
    <row r="1486" spans="1:17" x14ac:dyDescent="0.25">
      <c r="A1486">
        <v>1485</v>
      </c>
      <c r="B1486" t="s">
        <v>15</v>
      </c>
      <c r="C1486" s="23">
        <v>1139623</v>
      </c>
      <c r="D1486" t="s">
        <v>14</v>
      </c>
      <c r="E1486" t="s">
        <v>11</v>
      </c>
      <c r="F1486" t="s">
        <v>12</v>
      </c>
      <c r="G1486" t="s">
        <v>13</v>
      </c>
      <c r="H1486" t="s">
        <v>13</v>
      </c>
      <c r="I1486">
        <v>78</v>
      </c>
      <c r="J1486">
        <f t="shared" si="163"/>
        <v>0.59443559826656822</v>
      </c>
      <c r="K1486" t="b">
        <f t="shared" si="164"/>
        <v>0</v>
      </c>
      <c r="L1486">
        <f t="shared" si="165"/>
        <v>2.5473216995622412</v>
      </c>
      <c r="M1486" t="b">
        <f t="shared" si="166"/>
        <v>1</v>
      </c>
      <c r="N1486" s="24">
        <f t="shared" si="167"/>
        <v>1139623</v>
      </c>
      <c r="O1486" t="str">
        <f t="shared" si="168"/>
        <v>PENSIONADOS EN SU PROPIO SISTEMA</v>
      </c>
      <c r="P1486">
        <f t="shared" si="169"/>
        <v>78</v>
      </c>
      <c r="Q1486"/>
    </row>
    <row r="1487" spans="1:17" x14ac:dyDescent="0.25">
      <c r="A1487">
        <v>1486</v>
      </c>
      <c r="B1487" t="s">
        <v>9</v>
      </c>
      <c r="C1487" s="23">
        <v>286145.68</v>
      </c>
      <c r="D1487" t="s">
        <v>10</v>
      </c>
      <c r="E1487" t="s">
        <v>16</v>
      </c>
      <c r="F1487" t="s">
        <v>12</v>
      </c>
      <c r="G1487" t="s">
        <v>13</v>
      </c>
      <c r="H1487" t="s">
        <v>13</v>
      </c>
      <c r="I1487">
        <v>51</v>
      </c>
      <c r="J1487">
        <f t="shared" si="163"/>
        <v>-0.45793773737277632</v>
      </c>
      <c r="K1487" t="b">
        <f t="shared" si="164"/>
        <v>0</v>
      </c>
      <c r="L1487">
        <f t="shared" si="165"/>
        <v>0.64178778747952869</v>
      </c>
      <c r="M1487" t="b">
        <f t="shared" si="166"/>
        <v>0</v>
      </c>
      <c r="N1487" s="24">
        <f t="shared" si="167"/>
        <v>286145.68</v>
      </c>
      <c r="O1487" t="str">
        <f t="shared" si="168"/>
        <v>ASALARIADO</v>
      </c>
      <c r="P1487">
        <f t="shared" si="169"/>
        <v>51</v>
      </c>
      <c r="Q1487"/>
    </row>
    <row r="1488" spans="1:17" x14ac:dyDescent="0.25">
      <c r="A1488">
        <v>1487</v>
      </c>
      <c r="B1488" t="s">
        <v>9</v>
      </c>
      <c r="C1488" s="23">
        <v>297045</v>
      </c>
      <c r="D1488" t="s">
        <v>17</v>
      </c>
      <c r="E1488" t="s">
        <v>16</v>
      </c>
      <c r="F1488" t="s">
        <v>12</v>
      </c>
      <c r="G1488" t="s">
        <v>13</v>
      </c>
      <c r="H1488" t="s">
        <v>13</v>
      </c>
      <c r="I1488">
        <v>25</v>
      </c>
      <c r="J1488">
        <f t="shared" si="163"/>
        <v>-0.44449841862837125</v>
      </c>
      <c r="K1488" t="b">
        <f t="shared" si="164"/>
        <v>0</v>
      </c>
      <c r="L1488">
        <f t="shared" si="165"/>
        <v>-1.1931707945260464</v>
      </c>
      <c r="M1488" t="b">
        <f t="shared" si="166"/>
        <v>0</v>
      </c>
      <c r="N1488" s="24">
        <f t="shared" si="167"/>
        <v>297045</v>
      </c>
      <c r="O1488" t="str">
        <f t="shared" si="168"/>
        <v>ASEGURADO VOLUNTARIO</v>
      </c>
      <c r="P1488">
        <f t="shared" si="169"/>
        <v>25</v>
      </c>
      <c r="Q1488"/>
    </row>
    <row r="1489" spans="1:17" x14ac:dyDescent="0.25">
      <c r="A1489">
        <v>1488</v>
      </c>
      <c r="B1489" t="s">
        <v>9</v>
      </c>
      <c r="C1489" s="23">
        <v>734252.96</v>
      </c>
      <c r="D1489" t="s">
        <v>10</v>
      </c>
      <c r="E1489" t="s">
        <v>16</v>
      </c>
      <c r="F1489" t="s">
        <v>12</v>
      </c>
      <c r="G1489" t="s">
        <v>13</v>
      </c>
      <c r="H1489" t="s">
        <v>13</v>
      </c>
      <c r="I1489">
        <v>60</v>
      </c>
      <c r="J1489">
        <f t="shared" si="163"/>
        <v>9.4597335238026881E-2</v>
      </c>
      <c r="K1489" t="b">
        <f t="shared" si="164"/>
        <v>0</v>
      </c>
      <c r="L1489">
        <f t="shared" si="165"/>
        <v>1.2769657581737661</v>
      </c>
      <c r="M1489" t="b">
        <f t="shared" si="166"/>
        <v>0</v>
      </c>
      <c r="N1489" s="24">
        <f t="shared" si="167"/>
        <v>734252.96</v>
      </c>
      <c r="O1489" t="str">
        <f t="shared" si="168"/>
        <v>ASALARIADO</v>
      </c>
      <c r="P1489">
        <f t="shared" si="169"/>
        <v>60</v>
      </c>
      <c r="Q1489"/>
    </row>
    <row r="1490" spans="1:17" x14ac:dyDescent="0.25">
      <c r="A1490">
        <v>1489</v>
      </c>
      <c r="B1490" t="s">
        <v>9</v>
      </c>
      <c r="C1490" s="23">
        <v>592772.23</v>
      </c>
      <c r="D1490" t="s">
        <v>10</v>
      </c>
      <c r="E1490" t="s">
        <v>11</v>
      </c>
      <c r="F1490" t="s">
        <v>12</v>
      </c>
      <c r="G1490" t="s">
        <v>13</v>
      </c>
      <c r="H1490" t="s">
        <v>13</v>
      </c>
      <c r="I1490">
        <v>25</v>
      </c>
      <c r="J1490">
        <f t="shared" si="163"/>
        <v>-7.9854339422512979E-2</v>
      </c>
      <c r="K1490" t="b">
        <f t="shared" si="164"/>
        <v>0</v>
      </c>
      <c r="L1490">
        <f t="shared" si="165"/>
        <v>-1.1931707945260464</v>
      </c>
      <c r="M1490" t="b">
        <f t="shared" si="166"/>
        <v>0</v>
      </c>
      <c r="N1490" s="24">
        <f t="shared" si="167"/>
        <v>592772.23</v>
      </c>
      <c r="O1490" t="str">
        <f t="shared" si="168"/>
        <v>ASALARIADO</v>
      </c>
      <c r="P1490">
        <f t="shared" si="169"/>
        <v>25</v>
      </c>
      <c r="Q1490"/>
    </row>
    <row r="1491" spans="1:17" x14ac:dyDescent="0.25">
      <c r="A1491">
        <v>1490</v>
      </c>
      <c r="B1491" t="s">
        <v>9</v>
      </c>
      <c r="C1491" s="23">
        <v>303333</v>
      </c>
      <c r="D1491" t="s">
        <v>10</v>
      </c>
      <c r="E1491" t="s">
        <v>16</v>
      </c>
      <c r="F1491" t="s">
        <v>12</v>
      </c>
      <c r="G1491" t="s">
        <v>12</v>
      </c>
      <c r="H1491" t="s">
        <v>13</v>
      </c>
      <c r="I1491">
        <v>38</v>
      </c>
      <c r="J1491">
        <f t="shared" si="163"/>
        <v>-0.43674505087104148</v>
      </c>
      <c r="K1491" t="b">
        <f t="shared" si="164"/>
        <v>0</v>
      </c>
      <c r="L1491">
        <f t="shared" si="165"/>
        <v>-0.27569150352325889</v>
      </c>
      <c r="M1491" t="b">
        <f t="shared" si="166"/>
        <v>0</v>
      </c>
      <c r="N1491" s="24">
        <f t="shared" si="167"/>
        <v>303333</v>
      </c>
      <c r="O1491" t="str">
        <f t="shared" si="168"/>
        <v>ASALARIADO</v>
      </c>
      <c r="P1491">
        <f t="shared" si="169"/>
        <v>38</v>
      </c>
      <c r="Q1491"/>
    </row>
    <row r="1492" spans="1:17" x14ac:dyDescent="0.25">
      <c r="A1492">
        <v>1491</v>
      </c>
      <c r="B1492" t="s">
        <v>9</v>
      </c>
      <c r="C1492" s="23">
        <v>347135</v>
      </c>
      <c r="D1492" t="s">
        <v>17</v>
      </c>
      <c r="E1492" t="s">
        <v>16</v>
      </c>
      <c r="F1492" t="s">
        <v>12</v>
      </c>
      <c r="G1492" t="s">
        <v>13</v>
      </c>
      <c r="H1492" t="s">
        <v>13</v>
      </c>
      <c r="I1492">
        <v>54</v>
      </c>
      <c r="J1492">
        <f t="shared" si="163"/>
        <v>-0.38273534754620731</v>
      </c>
      <c r="K1492" t="b">
        <f t="shared" si="164"/>
        <v>0</v>
      </c>
      <c r="L1492">
        <f t="shared" si="165"/>
        <v>0.85351377771094117</v>
      </c>
      <c r="M1492" t="b">
        <f t="shared" si="166"/>
        <v>0</v>
      </c>
      <c r="N1492" s="24">
        <f t="shared" si="167"/>
        <v>347135</v>
      </c>
      <c r="O1492" t="str">
        <f t="shared" si="168"/>
        <v>ASEGURADO VOLUNTARIO</v>
      </c>
      <c r="P1492">
        <f t="shared" si="169"/>
        <v>54</v>
      </c>
      <c r="Q1492"/>
    </row>
    <row r="1493" spans="1:17" x14ac:dyDescent="0.25">
      <c r="A1493">
        <v>1492</v>
      </c>
      <c r="B1493" t="s">
        <v>9</v>
      </c>
      <c r="C1493" s="23">
        <v>639148</v>
      </c>
      <c r="D1493" t="s">
        <v>18</v>
      </c>
      <c r="E1493" t="s">
        <v>16</v>
      </c>
      <c r="F1493" t="s">
        <v>12</v>
      </c>
      <c r="G1493" t="s">
        <v>13</v>
      </c>
      <c r="H1493" t="s">
        <v>13</v>
      </c>
      <c r="I1493">
        <v>63</v>
      </c>
      <c r="J1493">
        <f t="shared" si="163"/>
        <v>-2.267106972796144E-2</v>
      </c>
      <c r="K1493" t="b">
        <f t="shared" si="164"/>
        <v>0</v>
      </c>
      <c r="L1493">
        <f t="shared" si="165"/>
        <v>1.4886917484051787</v>
      </c>
      <c r="M1493" t="b">
        <f t="shared" si="166"/>
        <v>0</v>
      </c>
      <c r="N1493" s="24">
        <f t="shared" si="167"/>
        <v>639148</v>
      </c>
      <c r="O1493" t="str">
        <f t="shared" si="168"/>
        <v>TRABAJADOR INDEPENDIENTE</v>
      </c>
      <c r="P1493">
        <f t="shared" si="169"/>
        <v>63</v>
      </c>
      <c r="Q1493"/>
    </row>
    <row r="1494" spans="1:17" x14ac:dyDescent="0.25">
      <c r="A1494">
        <v>1493</v>
      </c>
      <c r="B1494" t="s">
        <v>9</v>
      </c>
      <c r="C1494" s="23">
        <v>435801</v>
      </c>
      <c r="D1494" t="s">
        <v>10</v>
      </c>
      <c r="E1494" t="s">
        <v>16</v>
      </c>
      <c r="F1494" t="s">
        <v>12</v>
      </c>
      <c r="G1494" t="s">
        <v>12</v>
      </c>
      <c r="H1494" t="s">
        <v>13</v>
      </c>
      <c r="I1494">
        <v>47</v>
      </c>
      <c r="J1494">
        <f t="shared" si="163"/>
        <v>-0.27340645034973798</v>
      </c>
      <c r="K1494" t="b">
        <f t="shared" si="164"/>
        <v>0</v>
      </c>
      <c r="L1494">
        <f t="shared" si="165"/>
        <v>0.35948646717097865</v>
      </c>
      <c r="M1494" t="b">
        <f t="shared" si="166"/>
        <v>0</v>
      </c>
      <c r="N1494" s="24">
        <f t="shared" si="167"/>
        <v>435801</v>
      </c>
      <c r="O1494" t="str">
        <f t="shared" si="168"/>
        <v>ASALARIADO</v>
      </c>
      <c r="P1494">
        <f t="shared" si="169"/>
        <v>47</v>
      </c>
      <c r="Q1494"/>
    </row>
    <row r="1495" spans="1:17" x14ac:dyDescent="0.25">
      <c r="A1495">
        <v>1494</v>
      </c>
      <c r="B1495" t="s">
        <v>9</v>
      </c>
      <c r="C1495" s="23">
        <v>484829.52</v>
      </c>
      <c r="D1495" t="s">
        <v>10</v>
      </c>
      <c r="E1495" t="s">
        <v>16</v>
      </c>
      <c r="F1495" t="s">
        <v>12</v>
      </c>
      <c r="G1495" t="s">
        <v>13</v>
      </c>
      <c r="H1495" t="s">
        <v>13</v>
      </c>
      <c r="I1495">
        <v>25</v>
      </c>
      <c r="J1495">
        <f t="shared" si="163"/>
        <v>-0.212952228632563</v>
      </c>
      <c r="K1495" t="b">
        <f t="shared" si="164"/>
        <v>0</v>
      </c>
      <c r="L1495">
        <f t="shared" si="165"/>
        <v>-1.1931707945260464</v>
      </c>
      <c r="M1495" t="b">
        <f t="shared" si="166"/>
        <v>0</v>
      </c>
      <c r="N1495" s="24">
        <f t="shared" si="167"/>
        <v>484829.52</v>
      </c>
      <c r="O1495" t="str">
        <f t="shared" si="168"/>
        <v>ASALARIADO</v>
      </c>
      <c r="P1495">
        <f t="shared" si="169"/>
        <v>25</v>
      </c>
      <c r="Q1495"/>
    </row>
    <row r="1496" spans="1:17" x14ac:dyDescent="0.25">
      <c r="A1496">
        <v>1495</v>
      </c>
      <c r="B1496" t="s">
        <v>15</v>
      </c>
      <c r="C1496" s="23">
        <v>92366.25</v>
      </c>
      <c r="D1496" t="s">
        <v>10</v>
      </c>
      <c r="E1496" t="s">
        <v>11</v>
      </c>
      <c r="F1496" t="s">
        <v>12</v>
      </c>
      <c r="G1496" t="s">
        <v>13</v>
      </c>
      <c r="H1496" t="s">
        <v>13</v>
      </c>
      <c r="I1496">
        <v>23</v>
      </c>
      <c r="J1496">
        <f t="shared" si="163"/>
        <v>-0.69687590286192003</v>
      </c>
      <c r="K1496" t="b">
        <f t="shared" si="164"/>
        <v>0</v>
      </c>
      <c r="L1496">
        <f t="shared" si="165"/>
        <v>-1.3343214546803215</v>
      </c>
      <c r="M1496" t="b">
        <f t="shared" si="166"/>
        <v>0</v>
      </c>
      <c r="N1496" s="24">
        <f t="shared" si="167"/>
        <v>92366.25</v>
      </c>
      <c r="O1496" t="str">
        <f t="shared" si="168"/>
        <v>ASALARIADO</v>
      </c>
      <c r="P1496">
        <f t="shared" si="169"/>
        <v>23</v>
      </c>
      <c r="Q1496"/>
    </row>
    <row r="1497" spans="1:17" x14ac:dyDescent="0.25">
      <c r="A1497">
        <v>1496</v>
      </c>
      <c r="B1497" t="s">
        <v>15</v>
      </c>
      <c r="C1497" s="23">
        <v>863546</v>
      </c>
      <c r="D1497" t="s">
        <v>10</v>
      </c>
      <c r="E1497" t="s">
        <v>11</v>
      </c>
      <c r="F1497" t="s">
        <v>12</v>
      </c>
      <c r="G1497" t="s">
        <v>13</v>
      </c>
      <c r="H1497" t="s">
        <v>12</v>
      </c>
      <c r="I1497">
        <v>31</v>
      </c>
      <c r="J1497">
        <f t="shared" si="163"/>
        <v>0.25402107690201303</v>
      </c>
      <c r="K1497" t="b">
        <f t="shared" si="164"/>
        <v>0</v>
      </c>
      <c r="L1497">
        <f t="shared" si="165"/>
        <v>-0.7697188140632214</v>
      </c>
      <c r="M1497" t="b">
        <f t="shared" si="166"/>
        <v>0</v>
      </c>
      <c r="N1497" s="24">
        <f t="shared" si="167"/>
        <v>863546</v>
      </c>
      <c r="O1497" t="str">
        <f t="shared" si="168"/>
        <v>ASALARIADO</v>
      </c>
      <c r="P1497">
        <f t="shared" si="169"/>
        <v>31</v>
      </c>
      <c r="Q1497"/>
    </row>
    <row r="1498" spans="1:17" x14ac:dyDescent="0.25">
      <c r="A1498">
        <v>1497</v>
      </c>
      <c r="B1498" t="s">
        <v>15</v>
      </c>
      <c r="C1498" s="23">
        <v>399659</v>
      </c>
      <c r="D1498" t="s">
        <v>18</v>
      </c>
      <c r="E1498" t="s">
        <v>16</v>
      </c>
      <c r="F1498" t="s">
        <v>12</v>
      </c>
      <c r="G1498" t="s">
        <v>12</v>
      </c>
      <c r="H1498" t="s">
        <v>12</v>
      </c>
      <c r="I1498">
        <v>46</v>
      </c>
      <c r="J1498">
        <f t="shared" si="163"/>
        <v>-0.31797105236713807</v>
      </c>
      <c r="K1498" t="b">
        <f t="shared" si="164"/>
        <v>0</v>
      </c>
      <c r="L1498">
        <f t="shared" si="165"/>
        <v>0.28891113709384114</v>
      </c>
      <c r="M1498" t="b">
        <f t="shared" si="166"/>
        <v>0</v>
      </c>
      <c r="N1498" s="24">
        <f t="shared" si="167"/>
        <v>399659</v>
      </c>
      <c r="O1498" t="str">
        <f t="shared" si="168"/>
        <v>TRABAJADOR INDEPENDIENTE</v>
      </c>
      <c r="P1498">
        <f t="shared" si="169"/>
        <v>46</v>
      </c>
      <c r="Q1498"/>
    </row>
    <row r="1499" spans="1:17" x14ac:dyDescent="0.25">
      <c r="A1499">
        <v>1498</v>
      </c>
      <c r="B1499" t="s">
        <v>15</v>
      </c>
      <c r="C1499" s="23">
        <v>1940476.41</v>
      </c>
      <c r="D1499" t="s">
        <v>10</v>
      </c>
      <c r="E1499" t="s">
        <v>16</v>
      </c>
      <c r="F1499" t="s">
        <v>12</v>
      </c>
      <c r="G1499" t="s">
        <v>13</v>
      </c>
      <c r="H1499" t="s">
        <v>13</v>
      </c>
      <c r="I1499">
        <v>34</v>
      </c>
      <c r="J1499">
        <f t="shared" si="163"/>
        <v>1.5819214455060047</v>
      </c>
      <c r="K1499" t="b">
        <f t="shared" si="164"/>
        <v>0</v>
      </c>
      <c r="L1499">
        <f t="shared" si="165"/>
        <v>-0.55799282383180893</v>
      </c>
      <c r="M1499" t="b">
        <f t="shared" si="166"/>
        <v>0</v>
      </c>
      <c r="N1499" s="24">
        <f t="shared" si="167"/>
        <v>1940476.41</v>
      </c>
      <c r="O1499" t="str">
        <f t="shared" si="168"/>
        <v>ASALARIADO</v>
      </c>
      <c r="P1499">
        <f t="shared" si="169"/>
        <v>34</v>
      </c>
      <c r="Q1499"/>
    </row>
    <row r="1500" spans="1:17" x14ac:dyDescent="0.25">
      <c r="A1500">
        <v>1499</v>
      </c>
      <c r="B1500" t="s">
        <v>15</v>
      </c>
      <c r="C1500" s="23">
        <v>571508</v>
      </c>
      <c r="D1500" t="s">
        <v>10</v>
      </c>
      <c r="E1500" t="s">
        <v>11</v>
      </c>
      <c r="F1500" t="s">
        <v>12</v>
      </c>
      <c r="G1500" t="s">
        <v>13</v>
      </c>
      <c r="H1500" t="s">
        <v>13</v>
      </c>
      <c r="I1500">
        <v>29</v>
      </c>
      <c r="J1500">
        <f t="shared" si="163"/>
        <v>-0.10607402696488634</v>
      </c>
      <c r="K1500" t="b">
        <f t="shared" si="164"/>
        <v>0</v>
      </c>
      <c r="L1500">
        <f t="shared" si="165"/>
        <v>-0.91086947421749642</v>
      </c>
      <c r="M1500" t="b">
        <f t="shared" si="166"/>
        <v>0</v>
      </c>
      <c r="N1500" s="24">
        <f t="shared" si="167"/>
        <v>571508</v>
      </c>
      <c r="O1500" t="str">
        <f t="shared" si="168"/>
        <v>ASALARIADO</v>
      </c>
      <c r="P1500">
        <f t="shared" si="169"/>
        <v>29</v>
      </c>
      <c r="Q1500"/>
    </row>
    <row r="1501" spans="1:17" x14ac:dyDescent="0.25">
      <c r="A1501">
        <v>1500</v>
      </c>
      <c r="B1501" t="s">
        <v>9</v>
      </c>
      <c r="C1501" s="23">
        <v>932109.37</v>
      </c>
      <c r="D1501" t="s">
        <v>10</v>
      </c>
      <c r="E1501" t="s">
        <v>16</v>
      </c>
      <c r="F1501" t="s">
        <v>12</v>
      </c>
      <c r="G1501" t="s">
        <v>13</v>
      </c>
      <c r="H1501" t="s">
        <v>13</v>
      </c>
      <c r="I1501">
        <v>41</v>
      </c>
      <c r="J1501">
        <f t="shared" si="163"/>
        <v>0.33856258808074541</v>
      </c>
      <c r="K1501" t="b">
        <f t="shared" si="164"/>
        <v>0</v>
      </c>
      <c r="L1501">
        <f t="shared" si="165"/>
        <v>-6.3965513291846368E-2</v>
      </c>
      <c r="M1501" t="b">
        <f t="shared" si="166"/>
        <v>0</v>
      </c>
      <c r="N1501" s="24">
        <f t="shared" si="167"/>
        <v>932109.37</v>
      </c>
      <c r="O1501" t="str">
        <f t="shared" si="168"/>
        <v>ASALARIADO</v>
      </c>
      <c r="P1501">
        <f t="shared" si="169"/>
        <v>41</v>
      </c>
      <c r="Q1501"/>
    </row>
    <row r="1502" spans="1:17" x14ac:dyDescent="0.25">
      <c r="A1502">
        <v>1501</v>
      </c>
      <c r="B1502" t="s">
        <v>9</v>
      </c>
      <c r="C1502" s="23">
        <v>155000</v>
      </c>
      <c r="D1502" t="s">
        <v>10</v>
      </c>
      <c r="E1502" t="s">
        <v>16</v>
      </c>
      <c r="F1502" t="s">
        <v>12</v>
      </c>
      <c r="G1502" t="s">
        <v>13</v>
      </c>
      <c r="H1502" t="s">
        <v>12</v>
      </c>
      <c r="I1502">
        <v>53</v>
      </c>
      <c r="J1502">
        <f t="shared" si="163"/>
        <v>-0.61964586186785964</v>
      </c>
      <c r="K1502" t="b">
        <f t="shared" si="164"/>
        <v>0</v>
      </c>
      <c r="L1502">
        <f t="shared" si="165"/>
        <v>0.78293844763380371</v>
      </c>
      <c r="M1502" t="b">
        <f t="shared" si="166"/>
        <v>0</v>
      </c>
      <c r="N1502" s="24">
        <f t="shared" si="167"/>
        <v>155000</v>
      </c>
      <c r="O1502" t="str">
        <f t="shared" si="168"/>
        <v>ASALARIADO</v>
      </c>
      <c r="P1502">
        <f t="shared" si="169"/>
        <v>53</v>
      </c>
      <c r="Q1502"/>
    </row>
    <row r="1503" spans="1:17" x14ac:dyDescent="0.25">
      <c r="A1503">
        <v>1502</v>
      </c>
      <c r="B1503" t="s">
        <v>15</v>
      </c>
      <c r="C1503" s="23">
        <v>859613</v>
      </c>
      <c r="D1503" t="s">
        <v>10</v>
      </c>
      <c r="E1503" t="s">
        <v>16</v>
      </c>
      <c r="F1503" t="s">
        <v>12</v>
      </c>
      <c r="G1503" t="s">
        <v>13</v>
      </c>
      <c r="H1503" t="s">
        <v>13</v>
      </c>
      <c r="I1503">
        <v>22</v>
      </c>
      <c r="J1503">
        <f t="shared" si="163"/>
        <v>0.2491715229278435</v>
      </c>
      <c r="K1503" t="b">
        <f t="shared" si="164"/>
        <v>0</v>
      </c>
      <c r="L1503">
        <f t="shared" si="165"/>
        <v>-1.4048967847574589</v>
      </c>
      <c r="M1503" t="b">
        <f t="shared" si="166"/>
        <v>0</v>
      </c>
      <c r="N1503" s="24">
        <f t="shared" si="167"/>
        <v>859613</v>
      </c>
      <c r="O1503" t="str">
        <f t="shared" si="168"/>
        <v>ASALARIADO</v>
      </c>
      <c r="P1503">
        <f t="shared" si="169"/>
        <v>22</v>
      </c>
      <c r="Q1503"/>
    </row>
    <row r="1504" spans="1:17" x14ac:dyDescent="0.25">
      <c r="A1504">
        <v>1503</v>
      </c>
      <c r="B1504" t="s">
        <v>15</v>
      </c>
      <c r="C1504" s="23">
        <v>159000</v>
      </c>
      <c r="D1504" t="s">
        <v>10</v>
      </c>
      <c r="E1504" t="s">
        <v>16</v>
      </c>
      <c r="F1504" t="s">
        <v>12</v>
      </c>
      <c r="G1504" t="s">
        <v>12</v>
      </c>
      <c r="H1504" t="s">
        <v>12</v>
      </c>
      <c r="I1504">
        <v>49</v>
      </c>
      <c r="J1504">
        <f t="shared" si="163"/>
        <v>-0.61471369408329879</v>
      </c>
      <c r="K1504" t="b">
        <f t="shared" si="164"/>
        <v>0</v>
      </c>
      <c r="L1504">
        <f t="shared" si="165"/>
        <v>0.50063712732525367</v>
      </c>
      <c r="M1504" t="b">
        <f t="shared" si="166"/>
        <v>0</v>
      </c>
      <c r="N1504" s="24">
        <f t="shared" si="167"/>
        <v>159000</v>
      </c>
      <c r="O1504" t="str">
        <f t="shared" si="168"/>
        <v>ASALARIADO</v>
      </c>
      <c r="P1504">
        <f t="shared" si="169"/>
        <v>49</v>
      </c>
      <c r="Q1504"/>
    </row>
    <row r="1505" spans="1:17" x14ac:dyDescent="0.25">
      <c r="A1505">
        <v>1504</v>
      </c>
      <c r="B1505" t="s">
        <v>9</v>
      </c>
      <c r="C1505" s="23">
        <v>540083</v>
      </c>
      <c r="D1505" t="s">
        <v>18</v>
      </c>
      <c r="E1505" t="s">
        <v>16</v>
      </c>
      <c r="F1505" t="s">
        <v>12</v>
      </c>
      <c r="G1505" t="s">
        <v>13</v>
      </c>
      <c r="H1505" t="s">
        <v>12</v>
      </c>
      <c r="I1505">
        <v>60</v>
      </c>
      <c r="J1505">
        <f t="shared" si="163"/>
        <v>-0.14482237012234295</v>
      </c>
      <c r="K1505" t="b">
        <f t="shared" si="164"/>
        <v>0</v>
      </c>
      <c r="L1505">
        <f t="shared" si="165"/>
        <v>1.2769657581737661</v>
      </c>
      <c r="M1505" t="b">
        <f t="shared" si="166"/>
        <v>0</v>
      </c>
      <c r="N1505" s="24">
        <f t="shared" si="167"/>
        <v>540083</v>
      </c>
      <c r="O1505" t="str">
        <f t="shared" si="168"/>
        <v>TRABAJADOR INDEPENDIENTE</v>
      </c>
      <c r="P1505">
        <f t="shared" si="169"/>
        <v>60</v>
      </c>
      <c r="Q1505"/>
    </row>
    <row r="1506" spans="1:17" x14ac:dyDescent="0.25">
      <c r="A1506">
        <v>1505</v>
      </c>
      <c r="B1506" t="s">
        <v>9</v>
      </c>
      <c r="C1506" s="23">
        <v>2817770</v>
      </c>
      <c r="D1506" t="s">
        <v>10</v>
      </c>
      <c r="E1506" t="s">
        <v>11</v>
      </c>
      <c r="F1506" t="s">
        <v>12</v>
      </c>
      <c r="G1506" t="s">
        <v>13</v>
      </c>
      <c r="H1506" t="s">
        <v>13</v>
      </c>
      <c r="I1506">
        <v>59</v>
      </c>
      <c r="J1506">
        <f t="shared" si="163"/>
        <v>2.6636612410559501</v>
      </c>
      <c r="K1506" t="b">
        <f t="shared" si="164"/>
        <v>1</v>
      </c>
      <c r="L1506">
        <f t="shared" si="165"/>
        <v>1.2063904280966287</v>
      </c>
      <c r="M1506" t="b">
        <f t="shared" si="166"/>
        <v>0</v>
      </c>
      <c r="N1506" s="24">
        <f t="shared" si="167"/>
        <v>2817770</v>
      </c>
      <c r="O1506" t="str">
        <f t="shared" si="168"/>
        <v>ASALARIADO</v>
      </c>
      <c r="P1506">
        <f t="shared" si="169"/>
        <v>59</v>
      </c>
      <c r="Q1506"/>
    </row>
    <row r="1507" spans="1:17" x14ac:dyDescent="0.25">
      <c r="A1507">
        <v>1506</v>
      </c>
      <c r="B1507" t="s">
        <v>15</v>
      </c>
      <c r="C1507" s="23">
        <v>688069.8</v>
      </c>
      <c r="D1507" t="s">
        <v>10</v>
      </c>
      <c r="E1507" t="s">
        <v>16</v>
      </c>
      <c r="F1507" t="s">
        <v>12</v>
      </c>
      <c r="G1507" t="s">
        <v>12</v>
      </c>
      <c r="H1507" t="s">
        <v>13</v>
      </c>
      <c r="I1507">
        <v>25</v>
      </c>
      <c r="J1507">
        <f t="shared" si="163"/>
        <v>3.7651561752721531E-2</v>
      </c>
      <c r="K1507" t="b">
        <f t="shared" si="164"/>
        <v>0</v>
      </c>
      <c r="L1507">
        <f t="shared" si="165"/>
        <v>-1.1931707945260464</v>
      </c>
      <c r="M1507" t="b">
        <f t="shared" si="166"/>
        <v>0</v>
      </c>
      <c r="N1507" s="24">
        <f t="shared" si="167"/>
        <v>688069.8</v>
      </c>
      <c r="O1507" t="str">
        <f t="shared" si="168"/>
        <v>ASALARIADO</v>
      </c>
      <c r="P1507">
        <f t="shared" si="169"/>
        <v>25</v>
      </c>
      <c r="Q1507"/>
    </row>
    <row r="1508" spans="1:17" x14ac:dyDescent="0.25">
      <c r="A1508">
        <v>1507</v>
      </c>
      <c r="B1508" t="s">
        <v>15</v>
      </c>
      <c r="C1508" s="23">
        <v>361500</v>
      </c>
      <c r="D1508" t="s">
        <v>10</v>
      </c>
      <c r="E1508" t="s">
        <v>16</v>
      </c>
      <c r="F1508" t="s">
        <v>12</v>
      </c>
      <c r="G1508" t="s">
        <v>13</v>
      </c>
      <c r="H1508" t="s">
        <v>12</v>
      </c>
      <c r="I1508">
        <v>49</v>
      </c>
      <c r="J1508">
        <f t="shared" si="163"/>
        <v>-0.36502269998990294</v>
      </c>
      <c r="K1508" t="b">
        <f t="shared" si="164"/>
        <v>0</v>
      </c>
      <c r="L1508">
        <f t="shared" si="165"/>
        <v>0.50063712732525367</v>
      </c>
      <c r="M1508" t="b">
        <f t="shared" si="166"/>
        <v>0</v>
      </c>
      <c r="N1508" s="24">
        <f t="shared" si="167"/>
        <v>361500</v>
      </c>
      <c r="O1508" t="str">
        <f t="shared" si="168"/>
        <v>ASALARIADO</v>
      </c>
      <c r="P1508">
        <f t="shared" si="169"/>
        <v>49</v>
      </c>
      <c r="Q1508"/>
    </row>
    <row r="1509" spans="1:17" x14ac:dyDescent="0.25">
      <c r="A1509">
        <v>1508</v>
      </c>
      <c r="B1509" t="s">
        <v>15</v>
      </c>
      <c r="C1509" s="23">
        <v>937245</v>
      </c>
      <c r="D1509" t="s">
        <v>18</v>
      </c>
      <c r="E1509" t="s">
        <v>16</v>
      </c>
      <c r="F1509" t="s">
        <v>12</v>
      </c>
      <c r="G1509" t="s">
        <v>13</v>
      </c>
      <c r="H1509" t="s">
        <v>12</v>
      </c>
      <c r="I1509">
        <v>61</v>
      </c>
      <c r="J1509">
        <f t="shared" si="163"/>
        <v>0.34489503529060156</v>
      </c>
      <c r="K1509" t="b">
        <f t="shared" si="164"/>
        <v>0</v>
      </c>
      <c r="L1509">
        <f t="shared" si="165"/>
        <v>1.3475410882509038</v>
      </c>
      <c r="M1509" t="b">
        <f t="shared" si="166"/>
        <v>0</v>
      </c>
      <c r="N1509" s="24">
        <f t="shared" si="167"/>
        <v>937245</v>
      </c>
      <c r="O1509" t="str">
        <f t="shared" si="168"/>
        <v>TRABAJADOR INDEPENDIENTE</v>
      </c>
      <c r="P1509">
        <f t="shared" si="169"/>
        <v>61</v>
      </c>
      <c r="Q1509"/>
    </row>
    <row r="1510" spans="1:17" x14ac:dyDescent="0.25">
      <c r="A1510">
        <v>1509</v>
      </c>
      <c r="B1510" t="s">
        <v>9</v>
      </c>
      <c r="C1510" s="23">
        <v>1858320</v>
      </c>
      <c r="D1510" t="s">
        <v>10</v>
      </c>
      <c r="E1510" t="s">
        <v>16</v>
      </c>
      <c r="F1510" t="s">
        <v>12</v>
      </c>
      <c r="G1510" t="s">
        <v>13</v>
      </c>
      <c r="H1510" t="s">
        <v>13</v>
      </c>
      <c r="I1510">
        <v>36</v>
      </c>
      <c r="J1510">
        <f t="shared" si="163"/>
        <v>1.4806191458317104</v>
      </c>
      <c r="K1510" t="b">
        <f t="shared" si="164"/>
        <v>0</v>
      </c>
      <c r="L1510">
        <f t="shared" si="165"/>
        <v>-0.41684216367753391</v>
      </c>
      <c r="M1510" t="b">
        <f t="shared" si="166"/>
        <v>0</v>
      </c>
      <c r="N1510" s="24">
        <f t="shared" si="167"/>
        <v>1858320</v>
      </c>
      <c r="O1510" t="str">
        <f t="shared" si="168"/>
        <v>ASALARIADO</v>
      </c>
      <c r="P1510">
        <f t="shared" si="169"/>
        <v>36</v>
      </c>
      <c r="Q1510"/>
    </row>
    <row r="1511" spans="1:17" x14ac:dyDescent="0.25">
      <c r="A1511">
        <v>1510</v>
      </c>
      <c r="B1511" t="s">
        <v>9</v>
      </c>
      <c r="C1511" s="23">
        <v>297046</v>
      </c>
      <c r="D1511" t="s">
        <v>18</v>
      </c>
      <c r="E1511" t="s">
        <v>16</v>
      </c>
      <c r="F1511" t="s">
        <v>12</v>
      </c>
      <c r="G1511" t="s">
        <v>12</v>
      </c>
      <c r="H1511" t="s">
        <v>12</v>
      </c>
      <c r="I1511">
        <v>29</v>
      </c>
      <c r="J1511">
        <f t="shared" si="163"/>
        <v>-0.44449718558642509</v>
      </c>
      <c r="K1511" t="b">
        <f t="shared" si="164"/>
        <v>0</v>
      </c>
      <c r="L1511">
        <f t="shared" si="165"/>
        <v>-0.91086947421749642</v>
      </c>
      <c r="M1511" t="b">
        <f t="shared" si="166"/>
        <v>0</v>
      </c>
      <c r="N1511" s="24">
        <f t="shared" si="167"/>
        <v>297046</v>
      </c>
      <c r="O1511" t="str">
        <f t="shared" si="168"/>
        <v>TRABAJADOR INDEPENDIENTE</v>
      </c>
      <c r="P1511">
        <f t="shared" si="169"/>
        <v>29</v>
      </c>
      <c r="Q1511"/>
    </row>
    <row r="1512" spans="1:17" x14ac:dyDescent="0.25">
      <c r="A1512">
        <v>1511</v>
      </c>
      <c r="B1512" t="s">
        <v>9</v>
      </c>
      <c r="C1512" s="23">
        <v>546457.48</v>
      </c>
      <c r="D1512" t="s">
        <v>10</v>
      </c>
      <c r="E1512" t="s">
        <v>16</v>
      </c>
      <c r="F1512" t="s">
        <v>12</v>
      </c>
      <c r="G1512" t="s">
        <v>13</v>
      </c>
      <c r="H1512" t="s">
        <v>13</v>
      </c>
      <c r="I1512">
        <v>33</v>
      </c>
      <c r="J1512">
        <f t="shared" si="163"/>
        <v>-0.13696236889751101</v>
      </c>
      <c r="K1512" t="b">
        <f t="shared" si="164"/>
        <v>0</v>
      </c>
      <c r="L1512">
        <f t="shared" si="165"/>
        <v>-0.62856815390894638</v>
      </c>
      <c r="M1512" t="b">
        <f t="shared" si="166"/>
        <v>0</v>
      </c>
      <c r="N1512" s="24">
        <f t="shared" si="167"/>
        <v>546457.48</v>
      </c>
      <c r="O1512" t="str">
        <f t="shared" si="168"/>
        <v>ASALARIADO</v>
      </c>
      <c r="P1512">
        <f t="shared" si="169"/>
        <v>33</v>
      </c>
      <c r="Q1512"/>
    </row>
    <row r="1513" spans="1:17" x14ac:dyDescent="0.25">
      <c r="A1513">
        <v>1512</v>
      </c>
      <c r="B1513" t="s">
        <v>9</v>
      </c>
      <c r="C1513" s="23">
        <v>297044</v>
      </c>
      <c r="D1513" t="s">
        <v>19</v>
      </c>
      <c r="E1513" t="s">
        <v>16</v>
      </c>
      <c r="F1513" t="s">
        <v>12</v>
      </c>
      <c r="G1513" t="s">
        <v>13</v>
      </c>
      <c r="H1513" t="s">
        <v>13</v>
      </c>
      <c r="I1513">
        <v>61</v>
      </c>
      <c r="J1513">
        <f t="shared" si="163"/>
        <v>-0.44449965167031735</v>
      </c>
      <c r="K1513" t="b">
        <f t="shared" si="164"/>
        <v>0</v>
      </c>
      <c r="L1513">
        <f t="shared" si="165"/>
        <v>1.3475410882509038</v>
      </c>
      <c r="M1513" t="b">
        <f t="shared" si="166"/>
        <v>0</v>
      </c>
      <c r="N1513" s="24">
        <f t="shared" si="167"/>
        <v>297044</v>
      </c>
      <c r="O1513" t="str">
        <f t="shared" si="168"/>
        <v>CONVENIOS ESPECIALES DE TRABAJADORES INDEPENDIENTES</v>
      </c>
      <c r="P1513">
        <f t="shared" si="169"/>
        <v>61</v>
      </c>
      <c r="Q1513"/>
    </row>
    <row r="1514" spans="1:17" x14ac:dyDescent="0.25">
      <c r="A1514">
        <v>1513</v>
      </c>
      <c r="B1514" t="s">
        <v>15</v>
      </c>
      <c r="C1514" s="23">
        <v>120000</v>
      </c>
      <c r="D1514" t="s">
        <v>10</v>
      </c>
      <c r="E1514" t="s">
        <v>16</v>
      </c>
      <c r="F1514" t="s">
        <v>12</v>
      </c>
      <c r="G1514" t="s">
        <v>13</v>
      </c>
      <c r="H1514" t="s">
        <v>13</v>
      </c>
      <c r="I1514">
        <v>42</v>
      </c>
      <c r="J1514">
        <f t="shared" si="163"/>
        <v>-0.66280232998276756</v>
      </c>
      <c r="K1514" t="b">
        <f t="shared" si="164"/>
        <v>0</v>
      </c>
      <c r="L1514">
        <f t="shared" si="165"/>
        <v>6.6098167852911317E-3</v>
      </c>
      <c r="M1514" t="b">
        <f t="shared" si="166"/>
        <v>0</v>
      </c>
      <c r="N1514" s="24">
        <f t="shared" si="167"/>
        <v>120000</v>
      </c>
      <c r="O1514" t="str">
        <f t="shared" si="168"/>
        <v>ASALARIADO</v>
      </c>
      <c r="P1514">
        <f t="shared" si="169"/>
        <v>42</v>
      </c>
      <c r="Q1514"/>
    </row>
    <row r="1515" spans="1:17" x14ac:dyDescent="0.25">
      <c r="A1515">
        <v>1514</v>
      </c>
      <c r="B1515" t="s">
        <v>15</v>
      </c>
      <c r="C1515" s="23">
        <v>1296001.6000000001</v>
      </c>
      <c r="D1515" t="s">
        <v>10</v>
      </c>
      <c r="E1515" t="s">
        <v>11</v>
      </c>
      <c r="F1515" t="s">
        <v>12</v>
      </c>
      <c r="G1515" t="s">
        <v>13</v>
      </c>
      <c r="H1515" t="s">
        <v>13</v>
      </c>
      <c r="I1515">
        <v>47</v>
      </c>
      <c r="J1515">
        <f t="shared" si="163"/>
        <v>0.78725697154525232</v>
      </c>
      <c r="K1515" t="b">
        <f t="shared" si="164"/>
        <v>0</v>
      </c>
      <c r="L1515">
        <f t="shared" si="165"/>
        <v>0.35948646717097865</v>
      </c>
      <c r="M1515" t="b">
        <f t="shared" si="166"/>
        <v>0</v>
      </c>
      <c r="N1515" s="24">
        <f t="shared" si="167"/>
        <v>1296001.6000000001</v>
      </c>
      <c r="O1515" t="str">
        <f t="shared" si="168"/>
        <v>ASALARIADO</v>
      </c>
      <c r="P1515">
        <f t="shared" si="169"/>
        <v>47</v>
      </c>
      <c r="Q1515"/>
    </row>
    <row r="1516" spans="1:17" x14ac:dyDescent="0.25">
      <c r="A1516">
        <v>1515</v>
      </c>
      <c r="B1516" t="s">
        <v>9</v>
      </c>
      <c r="C1516" s="23">
        <v>1346350</v>
      </c>
      <c r="D1516" t="s">
        <v>10</v>
      </c>
      <c r="E1516" t="s">
        <v>16</v>
      </c>
      <c r="F1516" t="s">
        <v>12</v>
      </c>
      <c r="G1516" t="s">
        <v>13</v>
      </c>
      <c r="H1516" t="s">
        <v>13</v>
      </c>
      <c r="I1516">
        <v>47</v>
      </c>
      <c r="J1516">
        <f t="shared" si="163"/>
        <v>0.84933866066629882</v>
      </c>
      <c r="K1516" t="b">
        <f t="shared" si="164"/>
        <v>0</v>
      </c>
      <c r="L1516">
        <f t="shared" si="165"/>
        <v>0.35948646717097865</v>
      </c>
      <c r="M1516" t="b">
        <f t="shared" si="166"/>
        <v>0</v>
      </c>
      <c r="N1516" s="24">
        <f t="shared" si="167"/>
        <v>1346350</v>
      </c>
      <c r="O1516" t="str">
        <f t="shared" si="168"/>
        <v>ASALARIADO</v>
      </c>
      <c r="P1516">
        <f t="shared" si="169"/>
        <v>47</v>
      </c>
      <c r="Q1516"/>
    </row>
    <row r="1517" spans="1:17" x14ac:dyDescent="0.25">
      <c r="A1517">
        <v>1516</v>
      </c>
      <c r="B1517" t="s">
        <v>15</v>
      </c>
      <c r="C1517" s="23">
        <v>1089100</v>
      </c>
      <c r="D1517" t="s">
        <v>10</v>
      </c>
      <c r="E1517" t="s">
        <v>16</v>
      </c>
      <c r="F1517" t="s">
        <v>12</v>
      </c>
      <c r="G1517" t="s">
        <v>13</v>
      </c>
      <c r="H1517" t="s">
        <v>13</v>
      </c>
      <c r="I1517">
        <v>35</v>
      </c>
      <c r="J1517">
        <f t="shared" si="163"/>
        <v>0.53213862002172563</v>
      </c>
      <c r="K1517" t="b">
        <f t="shared" si="164"/>
        <v>0</v>
      </c>
      <c r="L1517">
        <f t="shared" si="165"/>
        <v>-0.48741749375467142</v>
      </c>
      <c r="M1517" t="b">
        <f t="shared" si="166"/>
        <v>0</v>
      </c>
      <c r="N1517" s="24">
        <f t="shared" si="167"/>
        <v>1089100</v>
      </c>
      <c r="O1517" t="str">
        <f t="shared" si="168"/>
        <v>ASALARIADO</v>
      </c>
      <c r="P1517">
        <f t="shared" si="169"/>
        <v>35</v>
      </c>
      <c r="Q1517"/>
    </row>
    <row r="1518" spans="1:17" x14ac:dyDescent="0.25">
      <c r="A1518">
        <v>1517</v>
      </c>
      <c r="B1518" t="s">
        <v>9</v>
      </c>
      <c r="C1518" s="23">
        <v>766610</v>
      </c>
      <c r="D1518" t="s">
        <v>10</v>
      </c>
      <c r="E1518" t="s">
        <v>11</v>
      </c>
      <c r="F1518" t="s">
        <v>12</v>
      </c>
      <c r="G1518" t="s">
        <v>13</v>
      </c>
      <c r="H1518" t="s">
        <v>13</v>
      </c>
      <c r="I1518">
        <v>53</v>
      </c>
      <c r="J1518">
        <f t="shared" si="163"/>
        <v>0.13449492281096406</v>
      </c>
      <c r="K1518" t="b">
        <f t="shared" si="164"/>
        <v>0</v>
      </c>
      <c r="L1518">
        <f t="shared" si="165"/>
        <v>0.78293844763380371</v>
      </c>
      <c r="M1518" t="b">
        <f t="shared" si="166"/>
        <v>0</v>
      </c>
      <c r="N1518" s="24">
        <f t="shared" si="167"/>
        <v>766610</v>
      </c>
      <c r="O1518" t="str">
        <f t="shared" si="168"/>
        <v>ASALARIADO</v>
      </c>
      <c r="P1518">
        <f t="shared" si="169"/>
        <v>53</v>
      </c>
      <c r="Q1518"/>
    </row>
    <row r="1519" spans="1:17" x14ac:dyDescent="0.25">
      <c r="A1519">
        <v>1518</v>
      </c>
      <c r="B1519" t="s">
        <v>15</v>
      </c>
      <c r="C1519" s="23">
        <v>727896.34</v>
      </c>
      <c r="D1519" t="s">
        <v>10</v>
      </c>
      <c r="E1519" t="s">
        <v>11</v>
      </c>
      <c r="F1519" t="s">
        <v>12</v>
      </c>
      <c r="G1519" t="s">
        <v>13</v>
      </c>
      <c r="H1519" t="s">
        <v>13</v>
      </c>
      <c r="I1519">
        <v>34</v>
      </c>
      <c r="J1519">
        <f t="shared" si="163"/>
        <v>8.6759356142353E-2</v>
      </c>
      <c r="K1519" t="b">
        <f t="shared" si="164"/>
        <v>0</v>
      </c>
      <c r="L1519">
        <f t="shared" si="165"/>
        <v>-0.55799282383180893</v>
      </c>
      <c r="M1519" t="b">
        <f t="shared" si="166"/>
        <v>0</v>
      </c>
      <c r="N1519" s="24">
        <f t="shared" si="167"/>
        <v>727896.34</v>
      </c>
      <c r="O1519" t="str">
        <f t="shared" si="168"/>
        <v>ASALARIADO</v>
      </c>
      <c r="P1519">
        <f t="shared" si="169"/>
        <v>34</v>
      </c>
      <c r="Q1519"/>
    </row>
    <row r="1520" spans="1:17" x14ac:dyDescent="0.25">
      <c r="A1520">
        <v>1519</v>
      </c>
      <c r="B1520" t="s">
        <v>9</v>
      </c>
      <c r="C1520" s="23">
        <v>2577656.4700000002</v>
      </c>
      <c r="D1520" t="s">
        <v>10</v>
      </c>
      <c r="E1520" t="s">
        <v>11</v>
      </c>
      <c r="F1520" t="s">
        <v>12</v>
      </c>
      <c r="G1520" t="s">
        <v>13</v>
      </c>
      <c r="H1520" t="s">
        <v>13</v>
      </c>
      <c r="I1520">
        <v>37</v>
      </c>
      <c r="J1520">
        <f t="shared" si="163"/>
        <v>2.3675911867301509</v>
      </c>
      <c r="K1520" t="b">
        <f t="shared" si="164"/>
        <v>1</v>
      </c>
      <c r="L1520">
        <f t="shared" si="165"/>
        <v>-0.3462668336003964</v>
      </c>
      <c r="M1520" t="b">
        <f t="shared" si="166"/>
        <v>0</v>
      </c>
      <c r="N1520" s="24">
        <f t="shared" si="167"/>
        <v>2577656.4700000002</v>
      </c>
      <c r="O1520" t="str">
        <f t="shared" si="168"/>
        <v>ASALARIADO</v>
      </c>
      <c r="P1520">
        <f t="shared" si="169"/>
        <v>37</v>
      </c>
      <c r="Q1520"/>
    </row>
    <row r="1521" spans="1:17" x14ac:dyDescent="0.25">
      <c r="A1521">
        <v>1520</v>
      </c>
      <c r="B1521" t="s">
        <v>15</v>
      </c>
      <c r="C1521" s="23">
        <v>2694159.76</v>
      </c>
      <c r="D1521" t="s">
        <v>10</v>
      </c>
      <c r="E1521" t="s">
        <v>16</v>
      </c>
      <c r="F1521" t="s">
        <v>12</v>
      </c>
      <c r="G1521" t="s">
        <v>13</v>
      </c>
      <c r="H1521" t="s">
        <v>13</v>
      </c>
      <c r="I1521">
        <v>28</v>
      </c>
      <c r="J1521">
        <f t="shared" si="163"/>
        <v>2.5112446301634894</v>
      </c>
      <c r="K1521" t="b">
        <f t="shared" si="164"/>
        <v>1</v>
      </c>
      <c r="L1521">
        <f t="shared" si="165"/>
        <v>-0.98144480429463388</v>
      </c>
      <c r="M1521" t="b">
        <f t="shared" si="166"/>
        <v>0</v>
      </c>
      <c r="N1521" s="24">
        <f t="shared" si="167"/>
        <v>2694159.76</v>
      </c>
      <c r="O1521" t="str">
        <f t="shared" si="168"/>
        <v>ASALARIADO</v>
      </c>
      <c r="P1521">
        <f t="shared" si="169"/>
        <v>28</v>
      </c>
      <c r="Q1521"/>
    </row>
    <row r="1522" spans="1:17" x14ac:dyDescent="0.25">
      <c r="A1522">
        <v>1521</v>
      </c>
      <c r="B1522" t="s">
        <v>15</v>
      </c>
      <c r="C1522" s="23">
        <v>36204.74</v>
      </c>
      <c r="D1522" t="s">
        <v>10</v>
      </c>
      <c r="E1522" t="s">
        <v>11</v>
      </c>
      <c r="F1522" t="s">
        <v>12</v>
      </c>
      <c r="G1522" t="s">
        <v>13</v>
      </c>
      <c r="H1522" t="s">
        <v>13</v>
      </c>
      <c r="I1522">
        <v>32</v>
      </c>
      <c r="J1522">
        <f t="shared" si="163"/>
        <v>-0.76612540045049382</v>
      </c>
      <c r="K1522" t="b">
        <f t="shared" si="164"/>
        <v>0</v>
      </c>
      <c r="L1522">
        <f t="shared" si="165"/>
        <v>-0.69914348398608395</v>
      </c>
      <c r="M1522" t="b">
        <f t="shared" si="166"/>
        <v>0</v>
      </c>
      <c r="N1522" s="24">
        <f t="shared" si="167"/>
        <v>36204.74</v>
      </c>
      <c r="O1522" t="str">
        <f t="shared" si="168"/>
        <v>ASALARIADO</v>
      </c>
      <c r="P1522">
        <f t="shared" si="169"/>
        <v>32</v>
      </c>
      <c r="Q1522"/>
    </row>
    <row r="1523" spans="1:17" x14ac:dyDescent="0.25">
      <c r="A1523">
        <v>1522</v>
      </c>
      <c r="B1523" t="s">
        <v>15</v>
      </c>
      <c r="C1523" s="23">
        <v>300018</v>
      </c>
      <c r="D1523" t="s">
        <v>18</v>
      </c>
      <c r="E1523" t="s">
        <v>16</v>
      </c>
      <c r="F1523" t="s">
        <v>12</v>
      </c>
      <c r="G1523" t="s">
        <v>13</v>
      </c>
      <c r="H1523" t="s">
        <v>13</v>
      </c>
      <c r="I1523">
        <v>47</v>
      </c>
      <c r="J1523">
        <f t="shared" si="163"/>
        <v>-0.44083258492249633</v>
      </c>
      <c r="K1523" t="b">
        <f t="shared" si="164"/>
        <v>0</v>
      </c>
      <c r="L1523">
        <f t="shared" si="165"/>
        <v>0.35948646717097865</v>
      </c>
      <c r="M1523" t="b">
        <f t="shared" si="166"/>
        <v>0</v>
      </c>
      <c r="N1523" s="24">
        <f t="shared" si="167"/>
        <v>300018</v>
      </c>
      <c r="O1523" t="str">
        <f t="shared" si="168"/>
        <v>TRABAJADOR INDEPENDIENTE</v>
      </c>
      <c r="P1523">
        <f t="shared" si="169"/>
        <v>47</v>
      </c>
      <c r="Q1523"/>
    </row>
    <row r="1524" spans="1:17" x14ac:dyDescent="0.25">
      <c r="A1524">
        <v>1523</v>
      </c>
      <c r="B1524" t="s">
        <v>15</v>
      </c>
      <c r="C1524" s="23">
        <v>382325</v>
      </c>
      <c r="D1524" t="s">
        <v>10</v>
      </c>
      <c r="E1524" t="s">
        <v>16</v>
      </c>
      <c r="F1524" t="s">
        <v>12</v>
      </c>
      <c r="G1524" t="s">
        <v>12</v>
      </c>
      <c r="H1524" t="s">
        <v>13</v>
      </c>
      <c r="I1524">
        <v>33</v>
      </c>
      <c r="J1524">
        <f t="shared" si="163"/>
        <v>-0.33934460146153272</v>
      </c>
      <c r="K1524" t="b">
        <f t="shared" si="164"/>
        <v>0</v>
      </c>
      <c r="L1524">
        <f t="shared" si="165"/>
        <v>-0.62856815390894638</v>
      </c>
      <c r="M1524" t="b">
        <f t="shared" si="166"/>
        <v>0</v>
      </c>
      <c r="N1524" s="24">
        <f t="shared" si="167"/>
        <v>382325</v>
      </c>
      <c r="O1524" t="str">
        <f t="shared" si="168"/>
        <v>ASALARIADO</v>
      </c>
      <c r="P1524">
        <f t="shared" si="169"/>
        <v>33</v>
      </c>
      <c r="Q1524"/>
    </row>
    <row r="1525" spans="1:17" x14ac:dyDescent="0.25">
      <c r="A1525">
        <v>1524</v>
      </c>
      <c r="B1525" t="s">
        <v>15</v>
      </c>
      <c r="C1525" s="23">
        <v>326749</v>
      </c>
      <c r="D1525" t="s">
        <v>18</v>
      </c>
      <c r="E1525" t="s">
        <v>16</v>
      </c>
      <c r="F1525" t="s">
        <v>12</v>
      </c>
      <c r="G1525" t="s">
        <v>13</v>
      </c>
      <c r="H1525" t="s">
        <v>13</v>
      </c>
      <c r="I1525">
        <v>56</v>
      </c>
      <c r="J1525">
        <f t="shared" si="163"/>
        <v>-0.40787214066022193</v>
      </c>
      <c r="K1525" t="b">
        <f t="shared" si="164"/>
        <v>0</v>
      </c>
      <c r="L1525">
        <f t="shared" si="165"/>
        <v>0.99466443786521619</v>
      </c>
      <c r="M1525" t="b">
        <f t="shared" si="166"/>
        <v>0</v>
      </c>
      <c r="N1525" s="24">
        <f t="shared" si="167"/>
        <v>326749</v>
      </c>
      <c r="O1525" t="str">
        <f t="shared" si="168"/>
        <v>TRABAJADOR INDEPENDIENTE</v>
      </c>
      <c r="P1525">
        <f t="shared" si="169"/>
        <v>56</v>
      </c>
      <c r="Q1525"/>
    </row>
    <row r="1526" spans="1:17" x14ac:dyDescent="0.25">
      <c r="A1526">
        <v>1525</v>
      </c>
      <c r="B1526" t="s">
        <v>9</v>
      </c>
      <c r="C1526" s="23">
        <v>611036.43999999994</v>
      </c>
      <c r="D1526" t="s">
        <v>14</v>
      </c>
      <c r="E1526" t="s">
        <v>11</v>
      </c>
      <c r="F1526" t="s">
        <v>12</v>
      </c>
      <c r="G1526" t="s">
        <v>13</v>
      </c>
      <c r="H1526" t="s">
        <v>13</v>
      </c>
      <c r="I1526">
        <v>93</v>
      </c>
      <c r="J1526">
        <f t="shared" si="163"/>
        <v>-5.7333802379399244E-2</v>
      </c>
      <c r="K1526" t="b">
        <f t="shared" si="164"/>
        <v>0</v>
      </c>
      <c r="L1526">
        <f t="shared" si="165"/>
        <v>3.6059516507193039</v>
      </c>
      <c r="M1526" t="b">
        <f t="shared" si="166"/>
        <v>1</v>
      </c>
      <c r="N1526" s="24">
        <f t="shared" si="167"/>
        <v>611036.43999999994</v>
      </c>
      <c r="O1526" t="str">
        <f t="shared" si="168"/>
        <v>PENSIONADOS EN SU PROPIO SISTEMA</v>
      </c>
      <c r="P1526">
        <f t="shared" si="169"/>
        <v>93</v>
      </c>
      <c r="Q1526"/>
    </row>
    <row r="1527" spans="1:17" x14ac:dyDescent="0.25">
      <c r="A1527">
        <v>1526</v>
      </c>
      <c r="B1527" t="s">
        <v>15</v>
      </c>
      <c r="C1527" s="23">
        <v>278031</v>
      </c>
      <c r="D1527" t="s">
        <v>17</v>
      </c>
      <c r="E1527" t="s">
        <v>16</v>
      </c>
      <c r="F1527" t="s">
        <v>12</v>
      </c>
      <c r="G1527" t="s">
        <v>13</v>
      </c>
      <c r="H1527" t="s">
        <v>12</v>
      </c>
      <c r="I1527">
        <v>43</v>
      </c>
      <c r="J1527">
        <f t="shared" si="163"/>
        <v>-0.46794347819228149</v>
      </c>
      <c r="K1527" t="b">
        <f t="shared" si="164"/>
        <v>0</v>
      </c>
      <c r="L1527">
        <f t="shared" si="165"/>
        <v>7.7185146862428639E-2</v>
      </c>
      <c r="M1527" t="b">
        <f t="shared" si="166"/>
        <v>0</v>
      </c>
      <c r="N1527" s="24">
        <f t="shared" si="167"/>
        <v>278031</v>
      </c>
      <c r="O1527" t="str">
        <f t="shared" si="168"/>
        <v>ASEGURADO VOLUNTARIO</v>
      </c>
      <c r="P1527">
        <f t="shared" si="169"/>
        <v>43</v>
      </c>
      <c r="Q1527"/>
    </row>
    <row r="1528" spans="1:17" x14ac:dyDescent="0.25">
      <c r="A1528">
        <v>1527</v>
      </c>
      <c r="B1528" t="s">
        <v>9</v>
      </c>
      <c r="C1528" s="23">
        <v>275191.65000000002</v>
      </c>
      <c r="D1528" t="s">
        <v>10</v>
      </c>
      <c r="E1528" t="s">
        <v>16</v>
      </c>
      <c r="F1528" t="s">
        <v>12</v>
      </c>
      <c r="G1528" t="s">
        <v>13</v>
      </c>
      <c r="H1528" t="s">
        <v>13</v>
      </c>
      <c r="I1528">
        <v>22</v>
      </c>
      <c r="J1528">
        <f t="shared" si="163"/>
        <v>-0.47144451584205471</v>
      </c>
      <c r="K1528" t="b">
        <f t="shared" si="164"/>
        <v>0</v>
      </c>
      <c r="L1528">
        <f t="shared" si="165"/>
        <v>-1.4048967847574589</v>
      </c>
      <c r="M1528" t="b">
        <f t="shared" si="166"/>
        <v>0</v>
      </c>
      <c r="N1528" s="24">
        <f t="shared" si="167"/>
        <v>275191.65000000002</v>
      </c>
      <c r="O1528" t="str">
        <f t="shared" si="168"/>
        <v>ASALARIADO</v>
      </c>
      <c r="P1528">
        <f t="shared" si="169"/>
        <v>22</v>
      </c>
      <c r="Q1528"/>
    </row>
    <row r="1529" spans="1:17" x14ac:dyDescent="0.25">
      <c r="A1529">
        <v>1528</v>
      </c>
      <c r="B1529" t="s">
        <v>9</v>
      </c>
      <c r="C1529" s="23">
        <v>273980</v>
      </c>
      <c r="D1529" t="s">
        <v>10</v>
      </c>
      <c r="E1529" t="s">
        <v>16</v>
      </c>
      <c r="F1529" t="s">
        <v>12</v>
      </c>
      <c r="G1529" t="s">
        <v>13</v>
      </c>
      <c r="H1529" t="s">
        <v>13</v>
      </c>
      <c r="I1529">
        <v>23</v>
      </c>
      <c r="J1529">
        <f t="shared" si="163"/>
        <v>-0.47293853111609552</v>
      </c>
      <c r="K1529" t="b">
        <f t="shared" si="164"/>
        <v>0</v>
      </c>
      <c r="L1529">
        <f t="shared" si="165"/>
        <v>-1.3343214546803215</v>
      </c>
      <c r="M1529" t="b">
        <f t="shared" si="166"/>
        <v>0</v>
      </c>
      <c r="N1529" s="24">
        <f t="shared" si="167"/>
        <v>273980</v>
      </c>
      <c r="O1529" t="str">
        <f t="shared" si="168"/>
        <v>ASALARIADO</v>
      </c>
      <c r="P1529">
        <f t="shared" si="169"/>
        <v>23</v>
      </c>
      <c r="Q1529"/>
    </row>
    <row r="1530" spans="1:17" x14ac:dyDescent="0.25">
      <c r="A1530">
        <v>1529</v>
      </c>
      <c r="B1530" t="s">
        <v>15</v>
      </c>
      <c r="C1530" s="23">
        <v>1664567.5</v>
      </c>
      <c r="D1530" t="s">
        <v>10</v>
      </c>
      <c r="E1530" t="s">
        <v>11</v>
      </c>
      <c r="F1530" t="s">
        <v>12</v>
      </c>
      <c r="G1530" t="s">
        <v>13</v>
      </c>
      <c r="H1530" t="s">
        <v>13</v>
      </c>
      <c r="I1530">
        <v>45</v>
      </c>
      <c r="J1530">
        <f t="shared" si="163"/>
        <v>1.2417141861621761</v>
      </c>
      <c r="K1530" t="b">
        <f t="shared" si="164"/>
        <v>0</v>
      </c>
      <c r="L1530">
        <f t="shared" si="165"/>
        <v>0.21833580701670366</v>
      </c>
      <c r="M1530" t="b">
        <f t="shared" si="166"/>
        <v>0</v>
      </c>
      <c r="N1530" s="24">
        <f t="shared" si="167"/>
        <v>1664567.5</v>
      </c>
      <c r="O1530" t="str">
        <f t="shared" si="168"/>
        <v>ASALARIADO</v>
      </c>
      <c r="P1530">
        <f t="shared" si="169"/>
        <v>45</v>
      </c>
      <c r="Q1530"/>
    </row>
    <row r="1531" spans="1:17" x14ac:dyDescent="0.25">
      <c r="A1531">
        <v>1530</v>
      </c>
      <c r="B1531" t="s">
        <v>9</v>
      </c>
      <c r="C1531" s="23">
        <v>185046.87</v>
      </c>
      <c r="D1531" t="s">
        <v>10</v>
      </c>
      <c r="E1531" t="s">
        <v>11</v>
      </c>
      <c r="F1531" t="s">
        <v>12</v>
      </c>
      <c r="G1531" t="s">
        <v>13</v>
      </c>
      <c r="H1531" t="s">
        <v>13</v>
      </c>
      <c r="I1531">
        <v>25</v>
      </c>
      <c r="J1531">
        <f t="shared" si="163"/>
        <v>-0.58259681080763726</v>
      </c>
      <c r="K1531" t="b">
        <f t="shared" si="164"/>
        <v>0</v>
      </c>
      <c r="L1531">
        <f t="shared" si="165"/>
        <v>-1.1931707945260464</v>
      </c>
      <c r="M1531" t="b">
        <f t="shared" si="166"/>
        <v>0</v>
      </c>
      <c r="N1531" s="24">
        <f t="shared" si="167"/>
        <v>185046.87</v>
      </c>
      <c r="O1531" t="str">
        <f t="shared" si="168"/>
        <v>ASALARIADO</v>
      </c>
      <c r="P1531">
        <f t="shared" si="169"/>
        <v>25</v>
      </c>
      <c r="Q1531"/>
    </row>
    <row r="1532" spans="1:17" x14ac:dyDescent="0.25">
      <c r="A1532">
        <v>1531</v>
      </c>
      <c r="B1532" t="s">
        <v>9</v>
      </c>
      <c r="C1532" s="23">
        <v>634576.92000000004</v>
      </c>
      <c r="D1532" t="s">
        <v>10</v>
      </c>
      <c r="E1532" t="s">
        <v>16</v>
      </c>
      <c r="F1532" t="s">
        <v>12</v>
      </c>
      <c r="G1532" t="s">
        <v>13</v>
      </c>
      <c r="H1532" t="s">
        <v>13</v>
      </c>
      <c r="I1532">
        <v>44</v>
      </c>
      <c r="J1532">
        <f t="shared" si="163"/>
        <v>-2.8307403107124054E-2</v>
      </c>
      <c r="K1532" t="b">
        <f t="shared" si="164"/>
        <v>0</v>
      </c>
      <c r="L1532">
        <f t="shared" si="165"/>
        <v>0.14776047693956615</v>
      </c>
      <c r="M1532" t="b">
        <f t="shared" si="166"/>
        <v>0</v>
      </c>
      <c r="N1532" s="24">
        <f t="shared" si="167"/>
        <v>634576.92000000004</v>
      </c>
      <c r="O1532" t="str">
        <f t="shared" si="168"/>
        <v>ASALARIADO</v>
      </c>
      <c r="P1532">
        <f t="shared" si="169"/>
        <v>44</v>
      </c>
      <c r="Q1532"/>
    </row>
    <row r="1533" spans="1:17" x14ac:dyDescent="0.25">
      <c r="A1533">
        <v>1532</v>
      </c>
      <c r="B1533" t="s">
        <v>9</v>
      </c>
      <c r="C1533" s="23">
        <v>513543</v>
      </c>
      <c r="D1533" t="s">
        <v>10</v>
      </c>
      <c r="E1533" t="s">
        <v>11</v>
      </c>
      <c r="F1533" t="s">
        <v>12</v>
      </c>
      <c r="G1533" t="s">
        <v>13</v>
      </c>
      <c r="H1533" t="s">
        <v>13</v>
      </c>
      <c r="I1533">
        <v>32</v>
      </c>
      <c r="J1533">
        <f t="shared" si="163"/>
        <v>-0.17754730337290456</v>
      </c>
      <c r="K1533" t="b">
        <f t="shared" si="164"/>
        <v>0</v>
      </c>
      <c r="L1533">
        <f t="shared" si="165"/>
        <v>-0.69914348398608395</v>
      </c>
      <c r="M1533" t="b">
        <f t="shared" si="166"/>
        <v>0</v>
      </c>
      <c r="N1533" s="24">
        <f t="shared" si="167"/>
        <v>513543</v>
      </c>
      <c r="O1533" t="str">
        <f t="shared" si="168"/>
        <v>ASALARIADO</v>
      </c>
      <c r="P1533">
        <f t="shared" si="169"/>
        <v>32</v>
      </c>
      <c r="Q1533"/>
    </row>
    <row r="1534" spans="1:17" x14ac:dyDescent="0.25">
      <c r="A1534">
        <v>1533</v>
      </c>
      <c r="B1534" t="s">
        <v>15</v>
      </c>
      <c r="C1534" s="23">
        <v>383318.62</v>
      </c>
      <c r="D1534" t="s">
        <v>10</v>
      </c>
      <c r="E1534" t="s">
        <v>16</v>
      </c>
      <c r="F1534" t="s">
        <v>12</v>
      </c>
      <c r="G1534" t="s">
        <v>13</v>
      </c>
      <c r="H1534" t="s">
        <v>13</v>
      </c>
      <c r="I1534">
        <v>25</v>
      </c>
      <c r="J1534">
        <f t="shared" si="163"/>
        <v>-0.3381194263230089</v>
      </c>
      <c r="K1534" t="b">
        <f t="shared" si="164"/>
        <v>0</v>
      </c>
      <c r="L1534">
        <f t="shared" si="165"/>
        <v>-1.1931707945260464</v>
      </c>
      <c r="M1534" t="b">
        <f t="shared" si="166"/>
        <v>0</v>
      </c>
      <c r="N1534" s="24">
        <f t="shared" si="167"/>
        <v>383318.62</v>
      </c>
      <c r="O1534" t="str">
        <f t="shared" si="168"/>
        <v>ASALARIADO</v>
      </c>
      <c r="P1534">
        <f t="shared" si="169"/>
        <v>25</v>
      </c>
      <c r="Q1534"/>
    </row>
    <row r="1535" spans="1:17" x14ac:dyDescent="0.25">
      <c r="A1535">
        <v>1534</v>
      </c>
      <c r="B1535" t="s">
        <v>15</v>
      </c>
      <c r="C1535" s="23">
        <v>1161325</v>
      </c>
      <c r="D1535" t="s">
        <v>10</v>
      </c>
      <c r="E1535" t="s">
        <v>16</v>
      </c>
      <c r="F1535" t="s">
        <v>12</v>
      </c>
      <c r="G1535" t="s">
        <v>13</v>
      </c>
      <c r="H1535" t="s">
        <v>13</v>
      </c>
      <c r="I1535">
        <v>35</v>
      </c>
      <c r="J1535">
        <f t="shared" si="163"/>
        <v>0.62119507458170342</v>
      </c>
      <c r="K1535" t="b">
        <f t="shared" si="164"/>
        <v>0</v>
      </c>
      <c r="L1535">
        <f t="shared" si="165"/>
        <v>-0.48741749375467142</v>
      </c>
      <c r="M1535" t="b">
        <f t="shared" si="166"/>
        <v>0</v>
      </c>
      <c r="N1535" s="24">
        <f t="shared" si="167"/>
        <v>1161325</v>
      </c>
      <c r="O1535" t="str">
        <f t="shared" si="168"/>
        <v>ASALARIADO</v>
      </c>
      <c r="P1535">
        <f t="shared" si="169"/>
        <v>35</v>
      </c>
      <c r="Q1535"/>
    </row>
    <row r="1536" spans="1:17" x14ac:dyDescent="0.25">
      <c r="A1536">
        <v>1535</v>
      </c>
      <c r="B1536" t="s">
        <v>15</v>
      </c>
      <c r="C1536" s="23">
        <v>297139</v>
      </c>
      <c r="D1536" t="s">
        <v>17</v>
      </c>
      <c r="E1536" t="s">
        <v>16</v>
      </c>
      <c r="F1536" t="s">
        <v>12</v>
      </c>
      <c r="G1536" t="s">
        <v>13</v>
      </c>
      <c r="H1536" t="s">
        <v>13</v>
      </c>
      <c r="I1536">
        <v>25</v>
      </c>
      <c r="J1536">
        <f t="shared" si="163"/>
        <v>-0.44438251268543405</v>
      </c>
      <c r="K1536" t="b">
        <f t="shared" si="164"/>
        <v>0</v>
      </c>
      <c r="L1536">
        <f t="shared" si="165"/>
        <v>-1.1931707945260464</v>
      </c>
      <c r="M1536" t="b">
        <f t="shared" si="166"/>
        <v>0</v>
      </c>
      <c r="N1536" s="24">
        <f t="shared" si="167"/>
        <v>297139</v>
      </c>
      <c r="O1536" t="str">
        <f t="shared" si="168"/>
        <v>ASEGURADO VOLUNTARIO</v>
      </c>
      <c r="P1536">
        <f t="shared" si="169"/>
        <v>25</v>
      </c>
      <c r="Q1536"/>
    </row>
    <row r="1537" spans="1:17" x14ac:dyDescent="0.25">
      <c r="A1537">
        <v>1536</v>
      </c>
      <c r="B1537" t="s">
        <v>9</v>
      </c>
      <c r="C1537" s="23">
        <v>278030</v>
      </c>
      <c r="D1537" t="s">
        <v>19</v>
      </c>
      <c r="E1537" t="s">
        <v>16</v>
      </c>
      <c r="F1537" t="s">
        <v>12</v>
      </c>
      <c r="G1537" t="s">
        <v>13</v>
      </c>
      <c r="H1537" t="s">
        <v>13</v>
      </c>
      <c r="I1537">
        <v>25</v>
      </c>
      <c r="J1537">
        <f t="shared" si="163"/>
        <v>-0.46794471123422759</v>
      </c>
      <c r="K1537" t="b">
        <f t="shared" si="164"/>
        <v>0</v>
      </c>
      <c r="L1537">
        <f t="shared" si="165"/>
        <v>-1.1931707945260464</v>
      </c>
      <c r="M1537" t="b">
        <f t="shared" si="166"/>
        <v>0</v>
      </c>
      <c r="N1537" s="24">
        <f t="shared" si="167"/>
        <v>278030</v>
      </c>
      <c r="O1537" t="str">
        <f t="shared" si="168"/>
        <v>CONVENIOS ESPECIALES DE TRABAJADORES INDEPENDIENTES</v>
      </c>
      <c r="P1537">
        <f t="shared" si="169"/>
        <v>25</v>
      </c>
      <c r="Q1537"/>
    </row>
    <row r="1538" spans="1:17" x14ac:dyDescent="0.25">
      <c r="A1538">
        <v>1537</v>
      </c>
      <c r="B1538" t="s">
        <v>15</v>
      </c>
      <c r="C1538" s="23">
        <v>101340</v>
      </c>
      <c r="D1538" t="s">
        <v>10</v>
      </c>
      <c r="E1538" t="s">
        <v>16</v>
      </c>
      <c r="F1538" t="s">
        <v>12</v>
      </c>
      <c r="G1538" t="s">
        <v>13</v>
      </c>
      <c r="H1538" t="s">
        <v>13</v>
      </c>
      <c r="I1538">
        <v>20</v>
      </c>
      <c r="J1538">
        <f t="shared" ref="J1538:J1601" si="170">(C1538-$S$4)/STDEV($C$2:$C$5001)</f>
        <v>-0.6858108926977442</v>
      </c>
      <c r="K1538" t="b">
        <f t="shared" ref="K1538:K1601" si="171">ABS(J1538)&gt;1.96</f>
        <v>0</v>
      </c>
      <c r="L1538">
        <f t="shared" ref="L1538:L1601" si="172">(I1538-$S$5)/_xlfn.STDEV.S($I$2:$I$5001)</f>
        <v>-1.5460474449117341</v>
      </c>
      <c r="M1538" t="b">
        <f t="shared" ref="M1538:M1601" si="173">ABS(L1538)&gt;1.96</f>
        <v>0</v>
      </c>
      <c r="N1538" s="24">
        <f t="shared" ref="N1538:N1601" si="174">IF(ISBLANK(C1538), $S$4, C1538)</f>
        <v>101340</v>
      </c>
      <c r="O1538" t="str">
        <f t="shared" ref="O1538:O1601" si="175">IF(D1538="", "ASALARIADO", D1538)</f>
        <v>ASALARIADO</v>
      </c>
      <c r="P1538">
        <f t="shared" ref="P1538:P1601" si="176">IF(ISBLANK(I1538), $S$5, I1538)</f>
        <v>20</v>
      </c>
      <c r="Q1538"/>
    </row>
    <row r="1539" spans="1:17" x14ac:dyDescent="0.25">
      <c r="A1539">
        <v>1538</v>
      </c>
      <c r="B1539" t="s">
        <v>15</v>
      </c>
      <c r="C1539" s="23">
        <v>397630.9</v>
      </c>
      <c r="D1539" t="s">
        <v>10</v>
      </c>
      <c r="E1539" t="s">
        <v>16</v>
      </c>
      <c r="F1539" t="s">
        <v>12</v>
      </c>
      <c r="G1539" t="s">
        <v>13</v>
      </c>
      <c r="H1539" t="s">
        <v>13</v>
      </c>
      <c r="I1539">
        <v>32</v>
      </c>
      <c r="J1539">
        <f t="shared" si="170"/>
        <v>-0.320471784738105</v>
      </c>
      <c r="K1539" t="b">
        <f t="shared" si="171"/>
        <v>0</v>
      </c>
      <c r="L1539">
        <f t="shared" si="172"/>
        <v>-0.69914348398608395</v>
      </c>
      <c r="M1539" t="b">
        <f t="shared" si="173"/>
        <v>0</v>
      </c>
      <c r="N1539" s="24">
        <f t="shared" si="174"/>
        <v>397630.9</v>
      </c>
      <c r="O1539" t="str">
        <f t="shared" si="175"/>
        <v>ASALARIADO</v>
      </c>
      <c r="P1539">
        <f t="shared" si="176"/>
        <v>32</v>
      </c>
      <c r="Q1539"/>
    </row>
    <row r="1540" spans="1:17" x14ac:dyDescent="0.25">
      <c r="A1540">
        <v>1539</v>
      </c>
      <c r="B1540" t="s">
        <v>9</v>
      </c>
      <c r="C1540" s="23">
        <v>500060</v>
      </c>
      <c r="D1540" t="s">
        <v>10</v>
      </c>
      <c r="E1540" t="s">
        <v>16</v>
      </c>
      <c r="F1540" t="s">
        <v>12</v>
      </c>
      <c r="G1540" t="s">
        <v>12</v>
      </c>
      <c r="H1540" t="s">
        <v>12</v>
      </c>
      <c r="I1540">
        <v>49</v>
      </c>
      <c r="J1540">
        <f t="shared" si="170"/>
        <v>-0.1941724079327132</v>
      </c>
      <c r="K1540" t="b">
        <f t="shared" si="171"/>
        <v>0</v>
      </c>
      <c r="L1540">
        <f t="shared" si="172"/>
        <v>0.50063712732525367</v>
      </c>
      <c r="M1540" t="b">
        <f t="shared" si="173"/>
        <v>0</v>
      </c>
      <c r="N1540" s="24">
        <f t="shared" si="174"/>
        <v>500060</v>
      </c>
      <c r="O1540" t="str">
        <f t="shared" si="175"/>
        <v>ASALARIADO</v>
      </c>
      <c r="P1540">
        <f t="shared" si="176"/>
        <v>49</v>
      </c>
      <c r="Q1540"/>
    </row>
    <row r="1541" spans="1:17" x14ac:dyDescent="0.25">
      <c r="A1541">
        <v>1540</v>
      </c>
      <c r="B1541" t="s">
        <v>15</v>
      </c>
      <c r="C1541" s="23">
        <v>1000000</v>
      </c>
      <c r="D1541" t="s">
        <v>10</v>
      </c>
      <c r="E1541" t="s">
        <v>16</v>
      </c>
      <c r="F1541" t="s">
        <v>12</v>
      </c>
      <c r="G1541" t="s">
        <v>13</v>
      </c>
      <c r="H1541" t="s">
        <v>13</v>
      </c>
      <c r="I1541">
        <v>22</v>
      </c>
      <c r="J1541">
        <f t="shared" si="170"/>
        <v>0.42227458262063144</v>
      </c>
      <c r="K1541" t="b">
        <f t="shared" si="171"/>
        <v>0</v>
      </c>
      <c r="L1541">
        <f t="shared" si="172"/>
        <v>-1.4048967847574589</v>
      </c>
      <c r="M1541" t="b">
        <f t="shared" si="173"/>
        <v>0</v>
      </c>
      <c r="N1541" s="24">
        <f t="shared" si="174"/>
        <v>1000000</v>
      </c>
      <c r="O1541" t="str">
        <f t="shared" si="175"/>
        <v>ASALARIADO</v>
      </c>
      <c r="P1541">
        <f t="shared" si="176"/>
        <v>22</v>
      </c>
      <c r="Q1541"/>
    </row>
    <row r="1542" spans="1:17" x14ac:dyDescent="0.25">
      <c r="A1542">
        <v>1541</v>
      </c>
      <c r="B1542" t="s">
        <v>15</v>
      </c>
      <c r="C1542" s="23">
        <v>308568</v>
      </c>
      <c r="D1542" t="s">
        <v>17</v>
      </c>
      <c r="E1542" t="s">
        <v>16</v>
      </c>
      <c r="F1542" t="s">
        <v>12</v>
      </c>
      <c r="G1542" t="s">
        <v>13</v>
      </c>
      <c r="H1542" t="s">
        <v>13</v>
      </c>
      <c r="I1542">
        <v>48</v>
      </c>
      <c r="J1542">
        <f t="shared" si="170"/>
        <v>-0.43029007628299737</v>
      </c>
      <c r="K1542" t="b">
        <f t="shared" si="171"/>
        <v>0</v>
      </c>
      <c r="L1542">
        <f t="shared" si="172"/>
        <v>0.43006179724811616</v>
      </c>
      <c r="M1542" t="b">
        <f t="shared" si="173"/>
        <v>0</v>
      </c>
      <c r="N1542" s="24">
        <f t="shared" si="174"/>
        <v>308568</v>
      </c>
      <c r="O1542" t="str">
        <f t="shared" si="175"/>
        <v>ASEGURADO VOLUNTARIO</v>
      </c>
      <c r="P1542">
        <f t="shared" si="176"/>
        <v>48</v>
      </c>
      <c r="Q1542"/>
    </row>
    <row r="1543" spans="1:17" x14ac:dyDescent="0.25">
      <c r="A1543">
        <v>1542</v>
      </c>
      <c r="B1543" t="s">
        <v>9</v>
      </c>
      <c r="C1543" s="23">
        <v>297046</v>
      </c>
      <c r="D1543" t="s">
        <v>18</v>
      </c>
      <c r="E1543" t="s">
        <v>16</v>
      </c>
      <c r="F1543" t="s">
        <v>12</v>
      </c>
      <c r="G1543" t="s">
        <v>12</v>
      </c>
      <c r="H1543" t="s">
        <v>13</v>
      </c>
      <c r="I1543">
        <v>35</v>
      </c>
      <c r="J1543">
        <f t="shared" si="170"/>
        <v>-0.44449718558642509</v>
      </c>
      <c r="K1543" t="b">
        <f t="shared" si="171"/>
        <v>0</v>
      </c>
      <c r="L1543">
        <f t="shared" si="172"/>
        <v>-0.48741749375467142</v>
      </c>
      <c r="M1543" t="b">
        <f t="shared" si="173"/>
        <v>0</v>
      </c>
      <c r="N1543" s="24">
        <f t="shared" si="174"/>
        <v>297046</v>
      </c>
      <c r="O1543" t="str">
        <f t="shared" si="175"/>
        <v>TRABAJADOR INDEPENDIENTE</v>
      </c>
      <c r="P1543">
        <f t="shared" si="176"/>
        <v>35</v>
      </c>
      <c r="Q1543"/>
    </row>
    <row r="1544" spans="1:17" x14ac:dyDescent="0.25">
      <c r="A1544">
        <v>1543</v>
      </c>
      <c r="B1544" t="s">
        <v>9</v>
      </c>
      <c r="C1544" s="23">
        <v>297046</v>
      </c>
      <c r="D1544" t="s">
        <v>18</v>
      </c>
      <c r="E1544" t="s">
        <v>16</v>
      </c>
      <c r="F1544" t="s">
        <v>12</v>
      </c>
      <c r="G1544" t="s">
        <v>12</v>
      </c>
      <c r="H1544" t="s">
        <v>13</v>
      </c>
      <c r="I1544">
        <v>32</v>
      </c>
      <c r="J1544">
        <f t="shared" si="170"/>
        <v>-0.44449718558642509</v>
      </c>
      <c r="K1544" t="b">
        <f t="shared" si="171"/>
        <v>0</v>
      </c>
      <c r="L1544">
        <f t="shared" si="172"/>
        <v>-0.69914348398608395</v>
      </c>
      <c r="M1544" t="b">
        <f t="shared" si="173"/>
        <v>0</v>
      </c>
      <c r="N1544" s="24">
        <f t="shared" si="174"/>
        <v>297046</v>
      </c>
      <c r="O1544" t="str">
        <f t="shared" si="175"/>
        <v>TRABAJADOR INDEPENDIENTE</v>
      </c>
      <c r="P1544">
        <f t="shared" si="176"/>
        <v>32</v>
      </c>
      <c r="Q1544"/>
    </row>
    <row r="1545" spans="1:17" x14ac:dyDescent="0.25">
      <c r="A1545">
        <v>1544</v>
      </c>
      <c r="B1545" t="s">
        <v>15</v>
      </c>
      <c r="C1545" s="23">
        <v>704142.51</v>
      </c>
      <c r="D1545" t="s">
        <v>10</v>
      </c>
      <c r="E1545" t="s">
        <v>16</v>
      </c>
      <c r="F1545" t="s">
        <v>12</v>
      </c>
      <c r="G1545" t="s">
        <v>13</v>
      </c>
      <c r="H1545" t="s">
        <v>13</v>
      </c>
      <c r="I1545">
        <v>41</v>
      </c>
      <c r="J1545">
        <f t="shared" si="170"/>
        <v>5.7469887370868958E-2</v>
      </c>
      <c r="K1545" t="b">
        <f t="shared" si="171"/>
        <v>0</v>
      </c>
      <c r="L1545">
        <f t="shared" si="172"/>
        <v>-6.3965513291846368E-2</v>
      </c>
      <c r="M1545" t="b">
        <f t="shared" si="173"/>
        <v>0</v>
      </c>
      <c r="N1545" s="24">
        <f t="shared" si="174"/>
        <v>704142.51</v>
      </c>
      <c r="O1545" t="str">
        <f t="shared" si="175"/>
        <v>ASALARIADO</v>
      </c>
      <c r="P1545">
        <f t="shared" si="176"/>
        <v>41</v>
      </c>
      <c r="Q1545"/>
    </row>
    <row r="1546" spans="1:17" x14ac:dyDescent="0.25">
      <c r="A1546">
        <v>1545</v>
      </c>
      <c r="B1546" t="s">
        <v>9</v>
      </c>
      <c r="C1546" s="23">
        <v>306667</v>
      </c>
      <c r="D1546" t="s">
        <v>10</v>
      </c>
      <c r="E1546" t="s">
        <v>16</v>
      </c>
      <c r="F1546" t="s">
        <v>12</v>
      </c>
      <c r="G1546" t="s">
        <v>12</v>
      </c>
      <c r="H1546" t="s">
        <v>13</v>
      </c>
      <c r="I1546">
        <v>27</v>
      </c>
      <c r="J1546">
        <f t="shared" si="170"/>
        <v>-0.43263408902260997</v>
      </c>
      <c r="K1546" t="b">
        <f t="shared" si="171"/>
        <v>0</v>
      </c>
      <c r="L1546">
        <f t="shared" si="172"/>
        <v>-1.0520201343717714</v>
      </c>
      <c r="M1546" t="b">
        <f t="shared" si="173"/>
        <v>0</v>
      </c>
      <c r="N1546" s="24">
        <f t="shared" si="174"/>
        <v>306667</v>
      </c>
      <c r="O1546" t="str">
        <f t="shared" si="175"/>
        <v>ASALARIADO</v>
      </c>
      <c r="P1546">
        <f t="shared" si="176"/>
        <v>27</v>
      </c>
      <c r="Q1546"/>
    </row>
    <row r="1547" spans="1:17" x14ac:dyDescent="0.25">
      <c r="A1547">
        <v>1546</v>
      </c>
      <c r="B1547" t="s">
        <v>15</v>
      </c>
      <c r="C1547" s="23">
        <v>639148</v>
      </c>
      <c r="D1547" t="s">
        <v>18</v>
      </c>
      <c r="E1547" t="s">
        <v>16</v>
      </c>
      <c r="F1547" t="s">
        <v>12</v>
      </c>
      <c r="G1547" t="s">
        <v>13</v>
      </c>
      <c r="H1547" t="s">
        <v>13</v>
      </c>
      <c r="I1547">
        <v>68</v>
      </c>
      <c r="J1547">
        <f t="shared" si="170"/>
        <v>-2.267106972796144E-2</v>
      </c>
      <c r="K1547" t="b">
        <f t="shared" si="171"/>
        <v>0</v>
      </c>
      <c r="L1547">
        <f t="shared" si="172"/>
        <v>1.8415683987908662</v>
      </c>
      <c r="M1547" t="b">
        <f t="shared" si="173"/>
        <v>0</v>
      </c>
      <c r="N1547" s="24">
        <f t="shared" si="174"/>
        <v>639148</v>
      </c>
      <c r="O1547" t="str">
        <f t="shared" si="175"/>
        <v>TRABAJADOR INDEPENDIENTE</v>
      </c>
      <c r="P1547">
        <f t="shared" si="176"/>
        <v>68</v>
      </c>
      <c r="Q1547"/>
    </row>
    <row r="1548" spans="1:17" x14ac:dyDescent="0.25">
      <c r="A1548">
        <v>1547</v>
      </c>
      <c r="B1548" t="s">
        <v>9</v>
      </c>
      <c r="C1548" s="23">
        <v>439063.24</v>
      </c>
      <c r="D1548" t="s">
        <v>10</v>
      </c>
      <c r="E1548" t="s">
        <v>16</v>
      </c>
      <c r="F1548" t="s">
        <v>12</v>
      </c>
      <c r="G1548" t="s">
        <v>13</v>
      </c>
      <c r="H1548" t="s">
        <v>13</v>
      </c>
      <c r="I1548">
        <v>41</v>
      </c>
      <c r="J1548">
        <f t="shared" si="170"/>
        <v>-0.26938397159136152</v>
      </c>
      <c r="K1548" t="b">
        <f t="shared" si="171"/>
        <v>0</v>
      </c>
      <c r="L1548">
        <f t="shared" si="172"/>
        <v>-6.3965513291846368E-2</v>
      </c>
      <c r="M1548" t="b">
        <f t="shared" si="173"/>
        <v>0</v>
      </c>
      <c r="N1548" s="24">
        <f t="shared" si="174"/>
        <v>439063.24</v>
      </c>
      <c r="O1548" t="str">
        <f t="shared" si="175"/>
        <v>ASALARIADO</v>
      </c>
      <c r="P1548">
        <f t="shared" si="176"/>
        <v>41</v>
      </c>
      <c r="Q1548"/>
    </row>
    <row r="1549" spans="1:17" x14ac:dyDescent="0.25">
      <c r="A1549">
        <v>1548</v>
      </c>
      <c r="B1549" t="s">
        <v>15</v>
      </c>
      <c r="C1549" s="23">
        <v>359544.27</v>
      </c>
      <c r="D1549" t="s">
        <v>21</v>
      </c>
      <c r="E1549" t="s">
        <v>16</v>
      </c>
      <c r="F1549" t="s">
        <v>12</v>
      </c>
      <c r="G1549" t="s">
        <v>12</v>
      </c>
      <c r="H1549" t="s">
        <v>13</v>
      </c>
      <c r="I1549">
        <v>59</v>
      </c>
      <c r="J1549">
        <f t="shared" si="170"/>
        <v>-0.36743419711522773</v>
      </c>
      <c r="K1549" t="b">
        <f t="shared" si="171"/>
        <v>0</v>
      </c>
      <c r="L1549">
        <f t="shared" si="172"/>
        <v>1.2063904280966287</v>
      </c>
      <c r="M1549" t="b">
        <f t="shared" si="173"/>
        <v>0</v>
      </c>
      <c r="N1549" s="24">
        <f t="shared" si="174"/>
        <v>359544.27</v>
      </c>
      <c r="O1549" t="str">
        <f t="shared" si="175"/>
        <v>CONVENIOS ESPECIALES DE ASEGURADOS VOLUNTARIOS</v>
      </c>
      <c r="P1549">
        <f t="shared" si="176"/>
        <v>59</v>
      </c>
      <c r="Q1549"/>
    </row>
    <row r="1550" spans="1:17" x14ac:dyDescent="0.25">
      <c r="A1550">
        <v>1549</v>
      </c>
      <c r="B1550" t="s">
        <v>15</v>
      </c>
      <c r="C1550" s="23">
        <v>313256</v>
      </c>
      <c r="D1550" t="s">
        <v>10</v>
      </c>
      <c r="E1550" t="s">
        <v>16</v>
      </c>
      <c r="F1550" t="s">
        <v>12</v>
      </c>
      <c r="G1550" t="s">
        <v>12</v>
      </c>
      <c r="H1550" t="s">
        <v>13</v>
      </c>
      <c r="I1550">
        <v>34</v>
      </c>
      <c r="J1550">
        <f t="shared" si="170"/>
        <v>-0.42450957563949204</v>
      </c>
      <c r="K1550" t="b">
        <f t="shared" si="171"/>
        <v>0</v>
      </c>
      <c r="L1550">
        <f t="shared" si="172"/>
        <v>-0.55799282383180893</v>
      </c>
      <c r="M1550" t="b">
        <f t="shared" si="173"/>
        <v>0</v>
      </c>
      <c r="N1550" s="24">
        <f t="shared" si="174"/>
        <v>313256</v>
      </c>
      <c r="O1550" t="str">
        <f t="shared" si="175"/>
        <v>ASALARIADO</v>
      </c>
      <c r="P1550">
        <f t="shared" si="176"/>
        <v>34</v>
      </c>
      <c r="Q1550"/>
    </row>
    <row r="1551" spans="1:17" x14ac:dyDescent="0.25">
      <c r="A1551">
        <v>1550</v>
      </c>
      <c r="B1551" t="s">
        <v>15</v>
      </c>
      <c r="C1551" s="23">
        <v>299152</v>
      </c>
      <c r="D1551" t="s">
        <v>10</v>
      </c>
      <c r="E1551" t="s">
        <v>11</v>
      </c>
      <c r="F1551" t="s">
        <v>12</v>
      </c>
      <c r="G1551" t="s">
        <v>13</v>
      </c>
      <c r="H1551" t="s">
        <v>13</v>
      </c>
      <c r="I1551">
        <v>38</v>
      </c>
      <c r="J1551">
        <f t="shared" si="170"/>
        <v>-0.44190039924785379</v>
      </c>
      <c r="K1551" t="b">
        <f t="shared" si="171"/>
        <v>0</v>
      </c>
      <c r="L1551">
        <f t="shared" si="172"/>
        <v>-0.27569150352325889</v>
      </c>
      <c r="M1551" t="b">
        <f t="shared" si="173"/>
        <v>0</v>
      </c>
      <c r="N1551" s="24">
        <f t="shared" si="174"/>
        <v>299152</v>
      </c>
      <c r="O1551" t="str">
        <f t="shared" si="175"/>
        <v>ASALARIADO</v>
      </c>
      <c r="P1551">
        <f t="shared" si="176"/>
        <v>38</v>
      </c>
      <c r="Q1551"/>
    </row>
    <row r="1552" spans="1:17" x14ac:dyDescent="0.25">
      <c r="A1552">
        <v>1551</v>
      </c>
      <c r="B1552" t="s">
        <v>15</v>
      </c>
      <c r="C1552" s="23">
        <v>1397631</v>
      </c>
      <c r="D1552" t="s">
        <v>10</v>
      </c>
      <c r="E1552" t="s">
        <v>11</v>
      </c>
      <c r="F1552" t="s">
        <v>12</v>
      </c>
      <c r="G1552" t="s">
        <v>13</v>
      </c>
      <c r="H1552" t="s">
        <v>12</v>
      </c>
      <c r="I1552">
        <v>48</v>
      </c>
      <c r="J1552">
        <f t="shared" si="170"/>
        <v>0.91257028470631574</v>
      </c>
      <c r="K1552" t="b">
        <f t="shared" si="171"/>
        <v>0</v>
      </c>
      <c r="L1552">
        <f t="shared" si="172"/>
        <v>0.43006179724811616</v>
      </c>
      <c r="M1552" t="b">
        <f t="shared" si="173"/>
        <v>0</v>
      </c>
      <c r="N1552" s="24">
        <f t="shared" si="174"/>
        <v>1397631</v>
      </c>
      <c r="O1552" t="str">
        <f t="shared" si="175"/>
        <v>ASALARIADO</v>
      </c>
      <c r="P1552">
        <f t="shared" si="176"/>
        <v>48</v>
      </c>
      <c r="Q1552"/>
    </row>
    <row r="1553" spans="1:17" x14ac:dyDescent="0.25">
      <c r="A1553">
        <v>1552</v>
      </c>
      <c r="B1553" t="s">
        <v>15</v>
      </c>
      <c r="C1553" s="23">
        <v>571830.07999999996</v>
      </c>
      <c r="D1553" t="s">
        <v>10</v>
      </c>
      <c r="E1553" t="s">
        <v>16</v>
      </c>
      <c r="F1553" t="s">
        <v>12</v>
      </c>
      <c r="G1553" t="s">
        <v>12</v>
      </c>
      <c r="H1553" t="s">
        <v>13</v>
      </c>
      <c r="I1553">
        <v>33</v>
      </c>
      <c r="J1553">
        <f t="shared" si="170"/>
        <v>-0.10567688881487354</v>
      </c>
      <c r="K1553" t="b">
        <f t="shared" si="171"/>
        <v>0</v>
      </c>
      <c r="L1553">
        <f t="shared" si="172"/>
        <v>-0.62856815390894638</v>
      </c>
      <c r="M1553" t="b">
        <f t="shared" si="173"/>
        <v>0</v>
      </c>
      <c r="N1553" s="24">
        <f t="shared" si="174"/>
        <v>571830.07999999996</v>
      </c>
      <c r="O1553" t="str">
        <f t="shared" si="175"/>
        <v>ASALARIADO</v>
      </c>
      <c r="P1553">
        <f t="shared" si="176"/>
        <v>33</v>
      </c>
      <c r="Q1553"/>
    </row>
    <row r="1554" spans="1:17" x14ac:dyDescent="0.25">
      <c r="A1554">
        <v>1553</v>
      </c>
      <c r="B1554" t="s">
        <v>9</v>
      </c>
      <c r="C1554" s="23">
        <v>297046</v>
      </c>
      <c r="D1554" t="s">
        <v>17</v>
      </c>
      <c r="E1554" t="s">
        <v>16</v>
      </c>
      <c r="F1554" t="s">
        <v>12</v>
      </c>
      <c r="G1554" t="s">
        <v>13</v>
      </c>
      <c r="H1554" t="s">
        <v>13</v>
      </c>
      <c r="I1554">
        <v>49</v>
      </c>
      <c r="J1554">
        <f t="shared" si="170"/>
        <v>-0.44449718558642509</v>
      </c>
      <c r="K1554" t="b">
        <f t="shared" si="171"/>
        <v>0</v>
      </c>
      <c r="L1554">
        <f t="shared" si="172"/>
        <v>0.50063712732525367</v>
      </c>
      <c r="M1554" t="b">
        <f t="shared" si="173"/>
        <v>0</v>
      </c>
      <c r="N1554" s="24">
        <f t="shared" si="174"/>
        <v>297046</v>
      </c>
      <c r="O1554" t="str">
        <f t="shared" si="175"/>
        <v>ASEGURADO VOLUNTARIO</v>
      </c>
      <c r="P1554">
        <f t="shared" si="176"/>
        <v>49</v>
      </c>
      <c r="Q1554"/>
    </row>
    <row r="1555" spans="1:17" x14ac:dyDescent="0.25">
      <c r="A1555">
        <v>1554</v>
      </c>
      <c r="B1555" t="s">
        <v>15</v>
      </c>
      <c r="C1555" s="23">
        <v>2401743.04</v>
      </c>
      <c r="D1555" t="s">
        <v>10</v>
      </c>
      <c r="E1555" t="s">
        <v>16</v>
      </c>
      <c r="F1555" t="s">
        <v>12</v>
      </c>
      <c r="G1555" t="s">
        <v>13</v>
      </c>
      <c r="H1555" t="s">
        <v>13</v>
      </c>
      <c r="I1555">
        <v>45</v>
      </c>
      <c r="J1555">
        <f t="shared" si="170"/>
        <v>2.1506825486507481</v>
      </c>
      <c r="K1555" t="b">
        <f t="shared" si="171"/>
        <v>1</v>
      </c>
      <c r="L1555">
        <f t="shared" si="172"/>
        <v>0.21833580701670366</v>
      </c>
      <c r="M1555" t="b">
        <f t="shared" si="173"/>
        <v>0</v>
      </c>
      <c r="N1555" s="24">
        <f t="shared" si="174"/>
        <v>2401743.04</v>
      </c>
      <c r="O1555" t="str">
        <f t="shared" si="175"/>
        <v>ASALARIADO</v>
      </c>
      <c r="P1555">
        <f t="shared" si="176"/>
        <v>45</v>
      </c>
      <c r="Q1555"/>
    </row>
    <row r="1556" spans="1:17" x14ac:dyDescent="0.25">
      <c r="A1556">
        <v>1555</v>
      </c>
      <c r="B1556" t="s">
        <v>15</v>
      </c>
      <c r="C1556" s="23">
        <v>263473.09000000003</v>
      </c>
      <c r="D1556" t="s">
        <v>14</v>
      </c>
      <c r="E1556" t="s">
        <v>11</v>
      </c>
      <c r="F1556" t="s">
        <v>12</v>
      </c>
      <c r="G1556" t="s">
        <v>13</v>
      </c>
      <c r="H1556" t="s">
        <v>13</v>
      </c>
      <c r="I1556">
        <v>73</v>
      </c>
      <c r="J1556">
        <f t="shared" si="170"/>
        <v>-0.48589399187041571</v>
      </c>
      <c r="K1556" t="b">
        <f t="shared" si="171"/>
        <v>0</v>
      </c>
      <c r="L1556">
        <f t="shared" si="172"/>
        <v>2.1944450491765539</v>
      </c>
      <c r="M1556" t="b">
        <f t="shared" si="173"/>
        <v>1</v>
      </c>
      <c r="N1556" s="24">
        <f t="shared" si="174"/>
        <v>263473.09000000003</v>
      </c>
      <c r="O1556" t="str">
        <f t="shared" si="175"/>
        <v>PENSIONADOS EN SU PROPIO SISTEMA</v>
      </c>
      <c r="P1556">
        <f t="shared" si="176"/>
        <v>73</v>
      </c>
      <c r="Q1556"/>
    </row>
    <row r="1557" spans="1:17" x14ac:dyDescent="0.25">
      <c r="A1557">
        <v>1556</v>
      </c>
      <c r="B1557" t="s">
        <v>9</v>
      </c>
      <c r="C1557" s="23">
        <v>764250.3</v>
      </c>
      <c r="D1557" t="s">
        <v>10</v>
      </c>
      <c r="E1557" t="s">
        <v>11</v>
      </c>
      <c r="F1557" t="s">
        <v>12</v>
      </c>
      <c r="G1557" t="s">
        <v>13</v>
      </c>
      <c r="H1557" t="s">
        <v>13</v>
      </c>
      <c r="I1557">
        <v>45</v>
      </c>
      <c r="J1557">
        <f t="shared" si="170"/>
        <v>0.13158531373065702</v>
      </c>
      <c r="K1557" t="b">
        <f t="shared" si="171"/>
        <v>0</v>
      </c>
      <c r="L1557">
        <f t="shared" si="172"/>
        <v>0.21833580701670366</v>
      </c>
      <c r="M1557" t="b">
        <f t="shared" si="173"/>
        <v>0</v>
      </c>
      <c r="N1557" s="24">
        <f t="shared" si="174"/>
        <v>764250.3</v>
      </c>
      <c r="O1557" t="str">
        <f t="shared" si="175"/>
        <v>ASALARIADO</v>
      </c>
      <c r="P1557">
        <f t="shared" si="176"/>
        <v>45</v>
      </c>
      <c r="Q1557"/>
    </row>
    <row r="1558" spans="1:17" x14ac:dyDescent="0.25">
      <c r="A1558">
        <v>1557</v>
      </c>
      <c r="B1558" t="s">
        <v>15</v>
      </c>
      <c r="C1558" s="23">
        <v>310124</v>
      </c>
      <c r="D1558" t="s">
        <v>18</v>
      </c>
      <c r="E1558" t="s">
        <v>16</v>
      </c>
      <c r="F1558" t="s">
        <v>13</v>
      </c>
      <c r="G1558" t="s">
        <v>13</v>
      </c>
      <c r="H1558" t="s">
        <v>13</v>
      </c>
      <c r="I1558">
        <v>36</v>
      </c>
      <c r="J1558">
        <f t="shared" si="170"/>
        <v>-0.42837146301480322</v>
      </c>
      <c r="K1558" t="b">
        <f t="shared" si="171"/>
        <v>0</v>
      </c>
      <c r="L1558">
        <f t="shared" si="172"/>
        <v>-0.41684216367753391</v>
      </c>
      <c r="M1558" t="b">
        <f t="shared" si="173"/>
        <v>0</v>
      </c>
      <c r="N1558" s="24">
        <f t="shared" si="174"/>
        <v>310124</v>
      </c>
      <c r="O1558" t="str">
        <f t="shared" si="175"/>
        <v>TRABAJADOR INDEPENDIENTE</v>
      </c>
      <c r="P1558">
        <f t="shared" si="176"/>
        <v>36</v>
      </c>
      <c r="Q1558"/>
    </row>
    <row r="1559" spans="1:17" x14ac:dyDescent="0.25">
      <c r="A1559">
        <v>1558</v>
      </c>
      <c r="B1559" t="s">
        <v>15</v>
      </c>
      <c r="C1559" s="23">
        <v>412923.5</v>
      </c>
      <c r="D1559" t="s">
        <v>10</v>
      </c>
      <c r="E1559" t="s">
        <v>11</v>
      </c>
      <c r="F1559" t="s">
        <v>12</v>
      </c>
      <c r="G1559" t="s">
        <v>13</v>
      </c>
      <c r="H1559" t="s">
        <v>13</v>
      </c>
      <c r="I1559">
        <v>30</v>
      </c>
      <c r="J1559">
        <f t="shared" si="170"/>
        <v>-0.30161536747256101</v>
      </c>
      <c r="K1559" t="b">
        <f t="shared" si="171"/>
        <v>0</v>
      </c>
      <c r="L1559">
        <f t="shared" si="172"/>
        <v>-0.84029414414035897</v>
      </c>
      <c r="M1559" t="b">
        <f t="shared" si="173"/>
        <v>0</v>
      </c>
      <c r="N1559" s="24">
        <f t="shared" si="174"/>
        <v>412923.5</v>
      </c>
      <c r="O1559" t="str">
        <f t="shared" si="175"/>
        <v>ASALARIADO</v>
      </c>
      <c r="P1559">
        <f t="shared" si="176"/>
        <v>30</v>
      </c>
      <c r="Q1559"/>
    </row>
    <row r="1560" spans="1:17" x14ac:dyDescent="0.25">
      <c r="A1560">
        <v>1559</v>
      </c>
      <c r="B1560" t="s">
        <v>9</v>
      </c>
      <c r="C1560" s="23">
        <v>639148</v>
      </c>
      <c r="D1560" t="s">
        <v>18</v>
      </c>
      <c r="E1560" t="s">
        <v>16</v>
      </c>
      <c r="F1560" t="s">
        <v>12</v>
      </c>
      <c r="G1560" t="s">
        <v>12</v>
      </c>
      <c r="H1560" t="s">
        <v>12</v>
      </c>
      <c r="I1560">
        <v>47</v>
      </c>
      <c r="J1560">
        <f t="shared" si="170"/>
        <v>-2.267106972796144E-2</v>
      </c>
      <c r="K1560" t="b">
        <f t="shared" si="171"/>
        <v>0</v>
      </c>
      <c r="L1560">
        <f t="shared" si="172"/>
        <v>0.35948646717097865</v>
      </c>
      <c r="M1560" t="b">
        <f t="shared" si="173"/>
        <v>0</v>
      </c>
      <c r="N1560" s="24">
        <f t="shared" si="174"/>
        <v>639148</v>
      </c>
      <c r="O1560" t="str">
        <f t="shared" si="175"/>
        <v>TRABAJADOR INDEPENDIENTE</v>
      </c>
      <c r="P1560">
        <f t="shared" si="176"/>
        <v>47</v>
      </c>
      <c r="Q1560"/>
    </row>
    <row r="1561" spans="1:17" x14ac:dyDescent="0.25">
      <c r="A1561">
        <v>1560</v>
      </c>
      <c r="B1561" t="s">
        <v>15</v>
      </c>
      <c r="C1561" s="23">
        <v>787019</v>
      </c>
      <c r="D1561" t="s">
        <v>10</v>
      </c>
      <c r="E1561" t="s">
        <v>16</v>
      </c>
      <c r="F1561" t="s">
        <v>12</v>
      </c>
      <c r="G1561" t="s">
        <v>13</v>
      </c>
      <c r="H1561" t="s">
        <v>13</v>
      </c>
      <c r="I1561">
        <v>45</v>
      </c>
      <c r="J1561">
        <f t="shared" si="170"/>
        <v>0.15966007588973993</v>
      </c>
      <c r="K1561" t="b">
        <f t="shared" si="171"/>
        <v>0</v>
      </c>
      <c r="L1561">
        <f t="shared" si="172"/>
        <v>0.21833580701670366</v>
      </c>
      <c r="M1561" t="b">
        <f t="shared" si="173"/>
        <v>0</v>
      </c>
      <c r="N1561" s="24">
        <f t="shared" si="174"/>
        <v>787019</v>
      </c>
      <c r="O1561" t="str">
        <f t="shared" si="175"/>
        <v>ASALARIADO</v>
      </c>
      <c r="P1561">
        <f t="shared" si="176"/>
        <v>45</v>
      </c>
      <c r="Q1561"/>
    </row>
    <row r="1562" spans="1:17" x14ac:dyDescent="0.25">
      <c r="A1562">
        <v>1561</v>
      </c>
      <c r="B1562" t="s">
        <v>15</v>
      </c>
      <c r="C1562" s="23">
        <v>355312</v>
      </c>
      <c r="D1562" t="s">
        <v>10</v>
      </c>
      <c r="E1562" t="s">
        <v>16</v>
      </c>
      <c r="F1562" t="s">
        <v>12</v>
      </c>
      <c r="G1562" t="s">
        <v>13</v>
      </c>
      <c r="H1562" t="s">
        <v>13</v>
      </c>
      <c r="I1562">
        <v>44</v>
      </c>
      <c r="J1562">
        <f t="shared" si="170"/>
        <v>-0.37265276355261867</v>
      </c>
      <c r="K1562" t="b">
        <f t="shared" si="171"/>
        <v>0</v>
      </c>
      <c r="L1562">
        <f t="shared" si="172"/>
        <v>0.14776047693956615</v>
      </c>
      <c r="M1562" t="b">
        <f t="shared" si="173"/>
        <v>0</v>
      </c>
      <c r="N1562" s="24">
        <f t="shared" si="174"/>
        <v>355312</v>
      </c>
      <c r="O1562" t="str">
        <f t="shared" si="175"/>
        <v>ASALARIADO</v>
      </c>
      <c r="P1562">
        <f t="shared" si="176"/>
        <v>44</v>
      </c>
      <c r="Q1562"/>
    </row>
    <row r="1563" spans="1:17" x14ac:dyDescent="0.25">
      <c r="A1563">
        <v>1562</v>
      </c>
      <c r="B1563" t="s">
        <v>9</v>
      </c>
      <c r="C1563" s="23">
        <v>399910</v>
      </c>
      <c r="D1563" t="s">
        <v>17</v>
      </c>
      <c r="E1563" t="s">
        <v>16</v>
      </c>
      <c r="F1563" t="s">
        <v>12</v>
      </c>
      <c r="G1563" t="s">
        <v>12</v>
      </c>
      <c r="H1563" t="s">
        <v>13</v>
      </c>
      <c r="I1563">
        <v>46</v>
      </c>
      <c r="J1563">
        <f t="shared" si="170"/>
        <v>-0.31766155883865688</v>
      </c>
      <c r="K1563" t="b">
        <f t="shared" si="171"/>
        <v>0</v>
      </c>
      <c r="L1563">
        <f t="shared" si="172"/>
        <v>0.28891113709384114</v>
      </c>
      <c r="M1563" t="b">
        <f t="shared" si="173"/>
        <v>0</v>
      </c>
      <c r="N1563" s="24">
        <f t="shared" si="174"/>
        <v>399910</v>
      </c>
      <c r="O1563" t="str">
        <f t="shared" si="175"/>
        <v>ASEGURADO VOLUNTARIO</v>
      </c>
      <c r="P1563">
        <f t="shared" si="176"/>
        <v>46</v>
      </c>
      <c r="Q1563"/>
    </row>
    <row r="1564" spans="1:17" x14ac:dyDescent="0.25">
      <c r="A1564">
        <v>1563</v>
      </c>
      <c r="B1564" t="s">
        <v>15</v>
      </c>
      <c r="C1564" s="23">
        <v>500383</v>
      </c>
      <c r="D1564" t="s">
        <v>10</v>
      </c>
      <c r="E1564" t="s">
        <v>16</v>
      </c>
      <c r="F1564" t="s">
        <v>12</v>
      </c>
      <c r="G1564" t="s">
        <v>13</v>
      </c>
      <c r="H1564" t="s">
        <v>13</v>
      </c>
      <c r="I1564">
        <v>36</v>
      </c>
      <c r="J1564">
        <f t="shared" si="170"/>
        <v>-0.19377413538410992</v>
      </c>
      <c r="K1564" t="b">
        <f t="shared" si="171"/>
        <v>0</v>
      </c>
      <c r="L1564">
        <f t="shared" si="172"/>
        <v>-0.41684216367753391</v>
      </c>
      <c r="M1564" t="b">
        <f t="shared" si="173"/>
        <v>0</v>
      </c>
      <c r="N1564" s="24">
        <f t="shared" si="174"/>
        <v>500383</v>
      </c>
      <c r="O1564" t="str">
        <f t="shared" si="175"/>
        <v>ASALARIADO</v>
      </c>
      <c r="P1564">
        <f t="shared" si="176"/>
        <v>36</v>
      </c>
      <c r="Q1564"/>
    </row>
    <row r="1565" spans="1:17" x14ac:dyDescent="0.25">
      <c r="A1565">
        <v>1564</v>
      </c>
      <c r="B1565" t="s">
        <v>9</v>
      </c>
      <c r="C1565" s="23">
        <v>1069544.74</v>
      </c>
      <c r="D1565" t="s">
        <v>10</v>
      </c>
      <c r="E1565" t="s">
        <v>16</v>
      </c>
      <c r="F1565" t="s">
        <v>12</v>
      </c>
      <c r="G1565" t="s">
        <v>13</v>
      </c>
      <c r="H1565" t="s">
        <v>13</v>
      </c>
      <c r="I1565">
        <v>46</v>
      </c>
      <c r="J1565">
        <f t="shared" si="170"/>
        <v>0.50802616417404745</v>
      </c>
      <c r="K1565" t="b">
        <f t="shared" si="171"/>
        <v>0</v>
      </c>
      <c r="L1565">
        <f t="shared" si="172"/>
        <v>0.28891113709384114</v>
      </c>
      <c r="M1565" t="b">
        <f t="shared" si="173"/>
        <v>0</v>
      </c>
      <c r="N1565" s="24">
        <f t="shared" si="174"/>
        <v>1069544.74</v>
      </c>
      <c r="O1565" t="str">
        <f t="shared" si="175"/>
        <v>ASALARIADO</v>
      </c>
      <c r="P1565">
        <f t="shared" si="176"/>
        <v>46</v>
      </c>
      <c r="Q1565"/>
    </row>
    <row r="1566" spans="1:17" x14ac:dyDescent="0.25">
      <c r="A1566">
        <v>1565</v>
      </c>
      <c r="B1566" t="s">
        <v>15</v>
      </c>
      <c r="C1566" s="23">
        <v>284512</v>
      </c>
      <c r="D1566" t="s">
        <v>10</v>
      </c>
      <c r="E1566" t="s">
        <v>16</v>
      </c>
      <c r="F1566" t="s">
        <v>12</v>
      </c>
      <c r="G1566" t="s">
        <v>13</v>
      </c>
      <c r="H1566" t="s">
        <v>13</v>
      </c>
      <c r="I1566">
        <v>29</v>
      </c>
      <c r="J1566">
        <f t="shared" si="170"/>
        <v>-0.4599521333393467</v>
      </c>
      <c r="K1566" t="b">
        <f t="shared" si="171"/>
        <v>0</v>
      </c>
      <c r="L1566">
        <f t="shared" si="172"/>
        <v>-0.91086947421749642</v>
      </c>
      <c r="M1566" t="b">
        <f t="shared" si="173"/>
        <v>0</v>
      </c>
      <c r="N1566" s="24">
        <f t="shared" si="174"/>
        <v>284512</v>
      </c>
      <c r="O1566" t="str">
        <f t="shared" si="175"/>
        <v>ASALARIADO</v>
      </c>
      <c r="P1566">
        <f t="shared" si="176"/>
        <v>29</v>
      </c>
      <c r="Q1566"/>
    </row>
    <row r="1567" spans="1:17" x14ac:dyDescent="0.25">
      <c r="A1567">
        <v>1566</v>
      </c>
      <c r="B1567" t="s">
        <v>9</v>
      </c>
      <c r="C1567" s="23">
        <v>2900000</v>
      </c>
      <c r="D1567" t="s">
        <v>10</v>
      </c>
      <c r="E1567" t="s">
        <v>16</v>
      </c>
      <c r="F1567" t="s">
        <v>12</v>
      </c>
      <c r="G1567" t="s">
        <v>13</v>
      </c>
      <c r="H1567" t="s">
        <v>13</v>
      </c>
      <c r="I1567">
        <v>35</v>
      </c>
      <c r="J1567">
        <f t="shared" si="170"/>
        <v>2.7650542802870612</v>
      </c>
      <c r="K1567" t="b">
        <f t="shared" si="171"/>
        <v>1</v>
      </c>
      <c r="L1567">
        <f t="shared" si="172"/>
        <v>-0.48741749375467142</v>
      </c>
      <c r="M1567" t="b">
        <f t="shared" si="173"/>
        <v>0</v>
      </c>
      <c r="N1567" s="24">
        <f t="shared" si="174"/>
        <v>2900000</v>
      </c>
      <c r="O1567" t="str">
        <f t="shared" si="175"/>
        <v>ASALARIADO</v>
      </c>
      <c r="P1567">
        <f t="shared" si="176"/>
        <v>35</v>
      </c>
      <c r="Q1567"/>
    </row>
    <row r="1568" spans="1:17" x14ac:dyDescent="0.25">
      <c r="A1568">
        <v>1567</v>
      </c>
      <c r="B1568" t="s">
        <v>9</v>
      </c>
      <c r="C1568" s="23">
        <v>398327.08</v>
      </c>
      <c r="D1568" t="s">
        <v>10</v>
      </c>
      <c r="E1568" t="s">
        <v>16</v>
      </c>
      <c r="F1568" t="s">
        <v>12</v>
      </c>
      <c r="G1568" t="s">
        <v>13</v>
      </c>
      <c r="H1568" t="s">
        <v>13</v>
      </c>
      <c r="I1568">
        <v>38</v>
      </c>
      <c r="J1568">
        <f t="shared" si="170"/>
        <v>-0.31961336559604114</v>
      </c>
      <c r="K1568" t="b">
        <f t="shared" si="171"/>
        <v>0</v>
      </c>
      <c r="L1568">
        <f t="shared" si="172"/>
        <v>-0.27569150352325889</v>
      </c>
      <c r="M1568" t="b">
        <f t="shared" si="173"/>
        <v>0</v>
      </c>
      <c r="N1568" s="24">
        <f t="shared" si="174"/>
        <v>398327.08</v>
      </c>
      <c r="O1568" t="str">
        <f t="shared" si="175"/>
        <v>ASALARIADO</v>
      </c>
      <c r="P1568">
        <f t="shared" si="176"/>
        <v>38</v>
      </c>
      <c r="Q1568"/>
    </row>
    <row r="1569" spans="1:17" x14ac:dyDescent="0.25">
      <c r="A1569">
        <v>1568</v>
      </c>
      <c r="B1569" t="s">
        <v>9</v>
      </c>
      <c r="C1569" s="23">
        <v>642418.54</v>
      </c>
      <c r="D1569" t="s">
        <v>10</v>
      </c>
      <c r="E1569" t="s">
        <v>16</v>
      </c>
      <c r="F1569" t="s">
        <v>12</v>
      </c>
      <c r="G1569" t="s">
        <v>13</v>
      </c>
      <c r="H1569" t="s">
        <v>13</v>
      </c>
      <c r="I1569">
        <v>53</v>
      </c>
      <c r="J1569">
        <f t="shared" si="170"/>
        <v>-1.863835672143194E-2</v>
      </c>
      <c r="K1569" t="b">
        <f t="shared" si="171"/>
        <v>0</v>
      </c>
      <c r="L1569">
        <f t="shared" si="172"/>
        <v>0.78293844763380371</v>
      </c>
      <c r="M1569" t="b">
        <f t="shared" si="173"/>
        <v>0</v>
      </c>
      <c r="N1569" s="24">
        <f t="shared" si="174"/>
        <v>642418.54</v>
      </c>
      <c r="O1569" t="str">
        <f t="shared" si="175"/>
        <v>ASALARIADO</v>
      </c>
      <c r="P1569">
        <f t="shared" si="176"/>
        <v>53</v>
      </c>
      <c r="Q1569"/>
    </row>
    <row r="1570" spans="1:17" x14ac:dyDescent="0.25">
      <c r="A1570">
        <v>1569</v>
      </c>
      <c r="B1570" t="s">
        <v>9</v>
      </c>
      <c r="C1570" s="23">
        <v>509509</v>
      </c>
      <c r="D1570" t="s">
        <v>18</v>
      </c>
      <c r="E1570" t="s">
        <v>16</v>
      </c>
      <c r="F1570" t="s">
        <v>12</v>
      </c>
      <c r="G1570" t="s">
        <v>13</v>
      </c>
      <c r="H1570" t="s">
        <v>13</v>
      </c>
      <c r="I1570">
        <v>56</v>
      </c>
      <c r="J1570">
        <f t="shared" si="170"/>
        <v>-0.18252139458363423</v>
      </c>
      <c r="K1570" t="b">
        <f t="shared" si="171"/>
        <v>0</v>
      </c>
      <c r="L1570">
        <f t="shared" si="172"/>
        <v>0.99466443786521619</v>
      </c>
      <c r="M1570" t="b">
        <f t="shared" si="173"/>
        <v>0</v>
      </c>
      <c r="N1570" s="24">
        <f t="shared" si="174"/>
        <v>509509</v>
      </c>
      <c r="O1570" t="str">
        <f t="shared" si="175"/>
        <v>TRABAJADOR INDEPENDIENTE</v>
      </c>
      <c r="P1570">
        <f t="shared" si="176"/>
        <v>56</v>
      </c>
      <c r="Q1570"/>
    </row>
    <row r="1571" spans="1:17" x14ac:dyDescent="0.25">
      <c r="A1571">
        <v>1570</v>
      </c>
      <c r="B1571" t="s">
        <v>9</v>
      </c>
      <c r="C1571" s="23">
        <v>608941</v>
      </c>
      <c r="D1571" t="s">
        <v>18</v>
      </c>
      <c r="E1571" t="s">
        <v>16</v>
      </c>
      <c r="F1571" t="s">
        <v>12</v>
      </c>
      <c r="G1571" t="s">
        <v>13</v>
      </c>
      <c r="H1571" t="s">
        <v>12</v>
      </c>
      <c r="I1571">
        <v>57</v>
      </c>
      <c r="J1571">
        <f t="shared" si="170"/>
        <v>-5.991756779501925E-2</v>
      </c>
      <c r="K1571" t="b">
        <f t="shared" si="171"/>
        <v>0</v>
      </c>
      <c r="L1571">
        <f t="shared" si="172"/>
        <v>1.0652397679423538</v>
      </c>
      <c r="M1571" t="b">
        <f t="shared" si="173"/>
        <v>0</v>
      </c>
      <c r="N1571" s="24">
        <f t="shared" si="174"/>
        <v>608941</v>
      </c>
      <c r="O1571" t="str">
        <f t="shared" si="175"/>
        <v>TRABAJADOR INDEPENDIENTE</v>
      </c>
      <c r="P1571">
        <f t="shared" si="176"/>
        <v>57</v>
      </c>
      <c r="Q1571"/>
    </row>
    <row r="1572" spans="1:17" x14ac:dyDescent="0.25">
      <c r="A1572">
        <v>1571</v>
      </c>
      <c r="B1572" t="s">
        <v>9</v>
      </c>
      <c r="C1572" s="23">
        <v>537156.98</v>
      </c>
      <c r="D1572" t="s">
        <v>10</v>
      </c>
      <c r="E1572" t="s">
        <v>16</v>
      </c>
      <c r="F1572" t="s">
        <v>12</v>
      </c>
      <c r="G1572" t="s">
        <v>13</v>
      </c>
      <c r="H1572" t="s">
        <v>13</v>
      </c>
      <c r="I1572">
        <v>21</v>
      </c>
      <c r="J1572">
        <f t="shared" si="170"/>
        <v>-0.14843027551758819</v>
      </c>
      <c r="K1572" t="b">
        <f t="shared" si="171"/>
        <v>0</v>
      </c>
      <c r="L1572">
        <f t="shared" si="172"/>
        <v>-1.4754721148345964</v>
      </c>
      <c r="M1572" t="b">
        <f t="shared" si="173"/>
        <v>0</v>
      </c>
      <c r="N1572" s="24">
        <f t="shared" si="174"/>
        <v>537156.98</v>
      </c>
      <c r="O1572" t="str">
        <f t="shared" si="175"/>
        <v>ASALARIADO</v>
      </c>
      <c r="P1572">
        <f t="shared" si="176"/>
        <v>21</v>
      </c>
      <c r="Q1572"/>
    </row>
    <row r="1573" spans="1:17" x14ac:dyDescent="0.25">
      <c r="A1573">
        <v>1572</v>
      </c>
      <c r="B1573" t="s">
        <v>15</v>
      </c>
      <c r="C1573" s="23">
        <v>1545800</v>
      </c>
      <c r="D1573" t="s">
        <v>10</v>
      </c>
      <c r="E1573" t="s">
        <v>11</v>
      </c>
      <c r="F1573" t="s">
        <v>12</v>
      </c>
      <c r="G1573" t="s">
        <v>13</v>
      </c>
      <c r="H1573" t="s">
        <v>13</v>
      </c>
      <c r="I1573">
        <v>55</v>
      </c>
      <c r="J1573">
        <f t="shared" si="170"/>
        <v>1.0952688768239669</v>
      </c>
      <c r="K1573" t="b">
        <f t="shared" si="171"/>
        <v>0</v>
      </c>
      <c r="L1573">
        <f t="shared" si="172"/>
        <v>0.92408910778807873</v>
      </c>
      <c r="M1573" t="b">
        <f t="shared" si="173"/>
        <v>0</v>
      </c>
      <c r="N1573" s="24">
        <f t="shared" si="174"/>
        <v>1545800</v>
      </c>
      <c r="O1573" t="str">
        <f t="shared" si="175"/>
        <v>ASALARIADO</v>
      </c>
      <c r="P1573">
        <f t="shared" si="176"/>
        <v>55</v>
      </c>
      <c r="Q1573"/>
    </row>
    <row r="1574" spans="1:17" x14ac:dyDescent="0.25">
      <c r="A1574">
        <v>1573</v>
      </c>
      <c r="B1574" t="s">
        <v>15</v>
      </c>
      <c r="C1574" s="23">
        <v>1070405</v>
      </c>
      <c r="D1574" t="s">
        <v>10</v>
      </c>
      <c r="E1574" t="s">
        <v>11</v>
      </c>
      <c r="F1574" t="s">
        <v>12</v>
      </c>
      <c r="G1574" t="s">
        <v>13</v>
      </c>
      <c r="H1574" t="s">
        <v>13</v>
      </c>
      <c r="I1574">
        <v>30</v>
      </c>
      <c r="J1574">
        <f t="shared" si="170"/>
        <v>0.50908690083863406</v>
      </c>
      <c r="K1574" t="b">
        <f t="shared" si="171"/>
        <v>0</v>
      </c>
      <c r="L1574">
        <f t="shared" si="172"/>
        <v>-0.84029414414035897</v>
      </c>
      <c r="M1574" t="b">
        <f t="shared" si="173"/>
        <v>0</v>
      </c>
      <c r="N1574" s="24">
        <f t="shared" si="174"/>
        <v>1070405</v>
      </c>
      <c r="O1574" t="str">
        <f t="shared" si="175"/>
        <v>ASALARIADO</v>
      </c>
      <c r="P1574">
        <f t="shared" si="176"/>
        <v>30</v>
      </c>
      <c r="Q1574"/>
    </row>
    <row r="1575" spans="1:17" x14ac:dyDescent="0.25">
      <c r="A1575">
        <v>1574</v>
      </c>
      <c r="B1575" t="s">
        <v>9</v>
      </c>
      <c r="C1575" s="23">
        <v>625396</v>
      </c>
      <c r="D1575" t="s">
        <v>18</v>
      </c>
      <c r="E1575" t="s">
        <v>16</v>
      </c>
      <c r="F1575" t="s">
        <v>12</v>
      </c>
      <c r="G1575" t="s">
        <v>13</v>
      </c>
      <c r="H1575" t="s">
        <v>13</v>
      </c>
      <c r="I1575">
        <v>44</v>
      </c>
      <c r="J1575">
        <f t="shared" si="170"/>
        <v>-3.9627862571281834E-2</v>
      </c>
      <c r="K1575" t="b">
        <f t="shared" si="171"/>
        <v>0</v>
      </c>
      <c r="L1575">
        <f t="shared" si="172"/>
        <v>0.14776047693956615</v>
      </c>
      <c r="M1575" t="b">
        <f t="shared" si="173"/>
        <v>0</v>
      </c>
      <c r="N1575" s="24">
        <f t="shared" si="174"/>
        <v>625396</v>
      </c>
      <c r="O1575" t="str">
        <f t="shared" si="175"/>
        <v>TRABAJADOR INDEPENDIENTE</v>
      </c>
      <c r="P1575">
        <f t="shared" si="176"/>
        <v>44</v>
      </c>
      <c r="Q1575"/>
    </row>
    <row r="1576" spans="1:17" x14ac:dyDescent="0.25">
      <c r="A1576">
        <v>1575</v>
      </c>
      <c r="B1576" t="s">
        <v>15</v>
      </c>
      <c r="C1576" s="23">
        <v>925000</v>
      </c>
      <c r="D1576" t="s">
        <v>10</v>
      </c>
      <c r="E1576" t="s">
        <v>16</v>
      </c>
      <c r="F1576" t="s">
        <v>12</v>
      </c>
      <c r="G1576" t="s">
        <v>13</v>
      </c>
      <c r="H1576" t="s">
        <v>13</v>
      </c>
      <c r="I1576">
        <v>49</v>
      </c>
      <c r="J1576">
        <f t="shared" si="170"/>
        <v>0.32979643666011449</v>
      </c>
      <c r="K1576" t="b">
        <f t="shared" si="171"/>
        <v>0</v>
      </c>
      <c r="L1576">
        <f t="shared" si="172"/>
        <v>0.50063712732525367</v>
      </c>
      <c r="M1576" t="b">
        <f t="shared" si="173"/>
        <v>0</v>
      </c>
      <c r="N1576" s="24">
        <f t="shared" si="174"/>
        <v>925000</v>
      </c>
      <c r="O1576" t="str">
        <f t="shared" si="175"/>
        <v>ASALARIADO</v>
      </c>
      <c r="P1576">
        <f t="shared" si="176"/>
        <v>49</v>
      </c>
      <c r="Q1576"/>
    </row>
    <row r="1577" spans="1:17" x14ac:dyDescent="0.25">
      <c r="A1577">
        <v>1576</v>
      </c>
      <c r="B1577" t="s">
        <v>9</v>
      </c>
      <c r="C1577" s="23">
        <v>261897.3</v>
      </c>
      <c r="D1577" t="s">
        <v>10</v>
      </c>
      <c r="E1577" t="s">
        <v>16</v>
      </c>
      <c r="F1577" t="s">
        <v>12</v>
      </c>
      <c r="G1577" t="s">
        <v>12</v>
      </c>
      <c r="H1577" t="s">
        <v>13</v>
      </c>
      <c r="I1577">
        <v>57</v>
      </c>
      <c r="J1577">
        <f t="shared" si="170"/>
        <v>-0.48783700703872407</v>
      </c>
      <c r="K1577" t="b">
        <f t="shared" si="171"/>
        <v>0</v>
      </c>
      <c r="L1577">
        <f t="shared" si="172"/>
        <v>1.0652397679423538</v>
      </c>
      <c r="M1577" t="b">
        <f t="shared" si="173"/>
        <v>0</v>
      </c>
      <c r="N1577" s="24">
        <f t="shared" si="174"/>
        <v>261897.3</v>
      </c>
      <c r="O1577" t="str">
        <f t="shared" si="175"/>
        <v>ASALARIADO</v>
      </c>
      <c r="P1577">
        <f t="shared" si="176"/>
        <v>57</v>
      </c>
      <c r="Q1577"/>
    </row>
    <row r="1578" spans="1:17" x14ac:dyDescent="0.25">
      <c r="A1578">
        <v>1577</v>
      </c>
      <c r="B1578" t="s">
        <v>15</v>
      </c>
      <c r="C1578" s="23">
        <v>297046</v>
      </c>
      <c r="D1578" t="s">
        <v>17</v>
      </c>
      <c r="E1578" t="s">
        <v>16</v>
      </c>
      <c r="F1578" t="s">
        <v>12</v>
      </c>
      <c r="G1578" t="s">
        <v>12</v>
      </c>
      <c r="H1578" t="s">
        <v>12</v>
      </c>
      <c r="I1578">
        <v>43</v>
      </c>
      <c r="J1578">
        <f t="shared" si="170"/>
        <v>-0.44449718558642509</v>
      </c>
      <c r="K1578" t="b">
        <f t="shared" si="171"/>
        <v>0</v>
      </c>
      <c r="L1578">
        <f t="shared" si="172"/>
        <v>7.7185146862428639E-2</v>
      </c>
      <c r="M1578" t="b">
        <f t="shared" si="173"/>
        <v>0</v>
      </c>
      <c r="N1578" s="24">
        <f t="shared" si="174"/>
        <v>297046</v>
      </c>
      <c r="O1578" t="str">
        <f t="shared" si="175"/>
        <v>ASEGURADO VOLUNTARIO</v>
      </c>
      <c r="P1578">
        <f t="shared" si="176"/>
        <v>43</v>
      </c>
      <c r="Q1578"/>
    </row>
    <row r="1579" spans="1:17" x14ac:dyDescent="0.25">
      <c r="A1579">
        <v>1578</v>
      </c>
      <c r="B1579" t="s">
        <v>15</v>
      </c>
      <c r="C1579" s="23">
        <v>582705.18000000005</v>
      </c>
      <c r="D1579" t="s">
        <v>10</v>
      </c>
      <c r="E1579" t="s">
        <v>16</v>
      </c>
      <c r="F1579" t="s">
        <v>12</v>
      </c>
      <c r="G1579" t="s">
        <v>13</v>
      </c>
      <c r="H1579" t="s">
        <v>13</v>
      </c>
      <c r="I1579">
        <v>30</v>
      </c>
      <c r="J1579">
        <f t="shared" si="170"/>
        <v>-9.2267434346403859E-2</v>
      </c>
      <c r="K1579" t="b">
        <f t="shared" si="171"/>
        <v>0</v>
      </c>
      <c r="L1579">
        <f t="shared" si="172"/>
        <v>-0.84029414414035897</v>
      </c>
      <c r="M1579" t="b">
        <f t="shared" si="173"/>
        <v>0</v>
      </c>
      <c r="N1579" s="24">
        <f t="shared" si="174"/>
        <v>582705.18000000005</v>
      </c>
      <c r="O1579" t="str">
        <f t="shared" si="175"/>
        <v>ASALARIADO</v>
      </c>
      <c r="P1579">
        <f t="shared" si="176"/>
        <v>30</v>
      </c>
      <c r="Q1579"/>
    </row>
    <row r="1580" spans="1:17" x14ac:dyDescent="0.25">
      <c r="A1580">
        <v>1579</v>
      </c>
      <c r="B1580" t="s">
        <v>9</v>
      </c>
      <c r="C1580" s="23">
        <v>49684.32</v>
      </c>
      <c r="D1580" t="s">
        <v>10</v>
      </c>
      <c r="E1580" t="s">
        <v>16</v>
      </c>
      <c r="F1580" t="s">
        <v>12</v>
      </c>
      <c r="G1580" t="s">
        <v>13</v>
      </c>
      <c r="H1580" t="s">
        <v>13</v>
      </c>
      <c r="I1580">
        <v>42</v>
      </c>
      <c r="J1580">
        <f t="shared" si="170"/>
        <v>-0.749504512894141</v>
      </c>
      <c r="K1580" t="b">
        <f t="shared" si="171"/>
        <v>0</v>
      </c>
      <c r="L1580">
        <f t="shared" si="172"/>
        <v>6.6098167852911317E-3</v>
      </c>
      <c r="M1580" t="b">
        <f t="shared" si="173"/>
        <v>0</v>
      </c>
      <c r="N1580" s="24">
        <f t="shared" si="174"/>
        <v>49684.32</v>
      </c>
      <c r="O1580" t="str">
        <f t="shared" si="175"/>
        <v>ASALARIADO</v>
      </c>
      <c r="P1580">
        <f t="shared" si="176"/>
        <v>42</v>
      </c>
      <c r="Q1580"/>
    </row>
    <row r="1581" spans="1:17" x14ac:dyDescent="0.25">
      <c r="A1581">
        <v>1580</v>
      </c>
      <c r="B1581" t="s">
        <v>9</v>
      </c>
      <c r="C1581" s="23">
        <v>427025</v>
      </c>
      <c r="D1581" t="s">
        <v>10</v>
      </c>
      <c r="E1581" t="s">
        <v>16</v>
      </c>
      <c r="F1581" t="s">
        <v>12</v>
      </c>
      <c r="G1581" t="s">
        <v>13</v>
      </c>
      <c r="H1581" t="s">
        <v>13</v>
      </c>
      <c r="I1581">
        <v>32</v>
      </c>
      <c r="J1581">
        <f t="shared" si="170"/>
        <v>-0.28422762646906463</v>
      </c>
      <c r="K1581" t="b">
        <f t="shared" si="171"/>
        <v>0</v>
      </c>
      <c r="L1581">
        <f t="shared" si="172"/>
        <v>-0.69914348398608395</v>
      </c>
      <c r="M1581" t="b">
        <f t="shared" si="173"/>
        <v>0</v>
      </c>
      <c r="N1581" s="24">
        <f t="shared" si="174"/>
        <v>427025</v>
      </c>
      <c r="O1581" t="str">
        <f t="shared" si="175"/>
        <v>ASALARIADO</v>
      </c>
      <c r="P1581">
        <f t="shared" si="176"/>
        <v>32</v>
      </c>
      <c r="Q1581"/>
    </row>
    <row r="1582" spans="1:17" x14ac:dyDescent="0.25">
      <c r="A1582">
        <v>1581</v>
      </c>
      <c r="B1582" t="s">
        <v>15</v>
      </c>
      <c r="C1582" s="23">
        <v>188362.97</v>
      </c>
      <c r="D1582" t="s">
        <v>10</v>
      </c>
      <c r="E1582" t="s">
        <v>16</v>
      </c>
      <c r="F1582" t="s">
        <v>12</v>
      </c>
      <c r="G1582" t="s">
        <v>13</v>
      </c>
      <c r="H1582" t="s">
        <v>13</v>
      </c>
      <c r="I1582">
        <v>34</v>
      </c>
      <c r="J1582">
        <f t="shared" si="170"/>
        <v>-0.57850792041004173</v>
      </c>
      <c r="K1582" t="b">
        <f t="shared" si="171"/>
        <v>0</v>
      </c>
      <c r="L1582">
        <f t="shared" si="172"/>
        <v>-0.55799282383180893</v>
      </c>
      <c r="M1582" t="b">
        <f t="shared" si="173"/>
        <v>0</v>
      </c>
      <c r="N1582" s="24">
        <f t="shared" si="174"/>
        <v>188362.97</v>
      </c>
      <c r="O1582" t="str">
        <f t="shared" si="175"/>
        <v>ASALARIADO</v>
      </c>
      <c r="P1582">
        <f t="shared" si="176"/>
        <v>34</v>
      </c>
      <c r="Q1582"/>
    </row>
    <row r="1583" spans="1:17" x14ac:dyDescent="0.25">
      <c r="A1583">
        <v>1582</v>
      </c>
      <c r="B1583" t="s">
        <v>9</v>
      </c>
      <c r="C1583" s="23">
        <v>527956.5</v>
      </c>
      <c r="D1583" t="s">
        <v>10</v>
      </c>
      <c r="E1583" t="s">
        <v>11</v>
      </c>
      <c r="F1583" t="s">
        <v>12</v>
      </c>
      <c r="G1583" t="s">
        <v>13</v>
      </c>
      <c r="H1583" t="s">
        <v>13</v>
      </c>
      <c r="I1583">
        <v>23</v>
      </c>
      <c r="J1583">
        <f t="shared" si="170"/>
        <v>-0.15977485328221239</v>
      </c>
      <c r="K1583" t="b">
        <f t="shared" si="171"/>
        <v>0</v>
      </c>
      <c r="L1583">
        <f t="shared" si="172"/>
        <v>-1.3343214546803215</v>
      </c>
      <c r="M1583" t="b">
        <f t="shared" si="173"/>
        <v>0</v>
      </c>
      <c r="N1583" s="24">
        <f t="shared" si="174"/>
        <v>527956.5</v>
      </c>
      <c r="O1583" t="str">
        <f t="shared" si="175"/>
        <v>ASALARIADO</v>
      </c>
      <c r="P1583">
        <f t="shared" si="176"/>
        <v>23</v>
      </c>
      <c r="Q1583"/>
    </row>
    <row r="1584" spans="1:17" x14ac:dyDescent="0.25">
      <c r="A1584">
        <v>1583</v>
      </c>
      <c r="B1584" t="s">
        <v>9</v>
      </c>
      <c r="C1584" s="23">
        <v>811305.9</v>
      </c>
      <c r="D1584" t="s">
        <v>14</v>
      </c>
      <c r="E1584" t="s">
        <v>11</v>
      </c>
      <c r="F1584" t="s">
        <v>12</v>
      </c>
      <c r="G1584" t="s">
        <v>13</v>
      </c>
      <c r="H1584" t="s">
        <v>13</v>
      </c>
      <c r="I1584">
        <v>83</v>
      </c>
      <c r="J1584">
        <f t="shared" si="170"/>
        <v>0.18960684233145303</v>
      </c>
      <c r="K1584" t="b">
        <f t="shared" si="171"/>
        <v>0</v>
      </c>
      <c r="L1584">
        <f t="shared" si="172"/>
        <v>2.9001983499479289</v>
      </c>
      <c r="M1584" t="b">
        <f t="shared" si="173"/>
        <v>1</v>
      </c>
      <c r="N1584" s="24">
        <f t="shared" si="174"/>
        <v>811305.9</v>
      </c>
      <c r="O1584" t="str">
        <f t="shared" si="175"/>
        <v>PENSIONADOS EN SU PROPIO SISTEMA</v>
      </c>
      <c r="P1584">
        <f t="shared" si="176"/>
        <v>83</v>
      </c>
      <c r="Q1584"/>
    </row>
    <row r="1585" spans="1:17" x14ac:dyDescent="0.25">
      <c r="A1585">
        <v>1584</v>
      </c>
      <c r="B1585" t="s">
        <v>15</v>
      </c>
      <c r="C1585" s="23">
        <v>165972.39000000001</v>
      </c>
      <c r="D1585" t="s">
        <v>10</v>
      </c>
      <c r="E1585" t="s">
        <v>16</v>
      </c>
      <c r="F1585" t="s">
        <v>12</v>
      </c>
      <c r="G1585" t="s">
        <v>12</v>
      </c>
      <c r="H1585" t="s">
        <v>13</v>
      </c>
      <c r="I1585">
        <v>28</v>
      </c>
      <c r="J1585">
        <f t="shared" si="170"/>
        <v>-0.60611644474845006</v>
      </c>
      <c r="K1585" t="b">
        <f t="shared" si="171"/>
        <v>0</v>
      </c>
      <c r="L1585">
        <f t="shared" si="172"/>
        <v>-0.98144480429463388</v>
      </c>
      <c r="M1585" t="b">
        <f t="shared" si="173"/>
        <v>0</v>
      </c>
      <c r="N1585" s="24">
        <f t="shared" si="174"/>
        <v>165972.39000000001</v>
      </c>
      <c r="O1585" t="str">
        <f t="shared" si="175"/>
        <v>ASALARIADO</v>
      </c>
      <c r="P1585">
        <f t="shared" si="176"/>
        <v>28</v>
      </c>
      <c r="Q1585"/>
    </row>
    <row r="1586" spans="1:17" x14ac:dyDescent="0.25">
      <c r="A1586">
        <v>1585</v>
      </c>
      <c r="B1586" t="s">
        <v>9</v>
      </c>
      <c r="C1586" s="23">
        <v>749651.26</v>
      </c>
      <c r="D1586" t="s">
        <v>10</v>
      </c>
      <c r="E1586" t="s">
        <v>16</v>
      </c>
      <c r="F1586" t="s">
        <v>12</v>
      </c>
      <c r="G1586" t="s">
        <v>13</v>
      </c>
      <c r="H1586" t="s">
        <v>13</v>
      </c>
      <c r="I1586">
        <v>32</v>
      </c>
      <c r="J1586">
        <f t="shared" si="170"/>
        <v>0.11358408503727797</v>
      </c>
      <c r="K1586" t="b">
        <f t="shared" si="171"/>
        <v>0</v>
      </c>
      <c r="L1586">
        <f t="shared" si="172"/>
        <v>-0.69914348398608395</v>
      </c>
      <c r="M1586" t="b">
        <f t="shared" si="173"/>
        <v>0</v>
      </c>
      <c r="N1586" s="24">
        <f t="shared" si="174"/>
        <v>749651.26</v>
      </c>
      <c r="O1586" t="str">
        <f t="shared" si="175"/>
        <v>ASALARIADO</v>
      </c>
      <c r="P1586">
        <f t="shared" si="176"/>
        <v>32</v>
      </c>
      <c r="Q1586"/>
    </row>
    <row r="1587" spans="1:17" x14ac:dyDescent="0.25">
      <c r="A1587">
        <v>1586</v>
      </c>
      <c r="B1587" t="s">
        <v>15</v>
      </c>
      <c r="C1587" s="23">
        <v>6120159.5</v>
      </c>
      <c r="D1587" t="s">
        <v>10</v>
      </c>
      <c r="E1587" t="s">
        <v>16</v>
      </c>
      <c r="F1587" t="s">
        <v>12</v>
      </c>
      <c r="G1587" t="s">
        <v>13</v>
      </c>
      <c r="H1587" t="s">
        <v>13</v>
      </c>
      <c r="I1587">
        <v>42</v>
      </c>
      <c r="J1587">
        <f t="shared" si="170"/>
        <v>6.7356460170489987</v>
      </c>
      <c r="K1587" t="b">
        <f t="shared" si="171"/>
        <v>1</v>
      </c>
      <c r="L1587">
        <f t="shared" si="172"/>
        <v>6.6098167852911317E-3</v>
      </c>
      <c r="M1587" t="b">
        <f t="shared" si="173"/>
        <v>0</v>
      </c>
      <c r="N1587" s="24">
        <f t="shared" si="174"/>
        <v>6120159.5</v>
      </c>
      <c r="O1587" t="str">
        <f t="shared" si="175"/>
        <v>ASALARIADO</v>
      </c>
      <c r="P1587">
        <f t="shared" si="176"/>
        <v>42</v>
      </c>
      <c r="Q1587"/>
    </row>
    <row r="1588" spans="1:17" x14ac:dyDescent="0.25">
      <c r="A1588">
        <v>1587</v>
      </c>
      <c r="B1588" t="s">
        <v>9</v>
      </c>
      <c r="C1588" s="23">
        <v>825000</v>
      </c>
      <c r="D1588" t="s">
        <v>10</v>
      </c>
      <c r="E1588" t="s">
        <v>16</v>
      </c>
      <c r="F1588" t="s">
        <v>12</v>
      </c>
      <c r="G1588" t="s">
        <v>13</v>
      </c>
      <c r="H1588" t="s">
        <v>13</v>
      </c>
      <c r="I1588">
        <v>50</v>
      </c>
      <c r="J1588">
        <f t="shared" si="170"/>
        <v>0.20649224204609187</v>
      </c>
      <c r="K1588" t="b">
        <f t="shared" si="171"/>
        <v>0</v>
      </c>
      <c r="L1588">
        <f t="shared" si="172"/>
        <v>0.57121245740239113</v>
      </c>
      <c r="M1588" t="b">
        <f t="shared" si="173"/>
        <v>0</v>
      </c>
      <c r="N1588" s="24">
        <f t="shared" si="174"/>
        <v>825000</v>
      </c>
      <c r="O1588" t="str">
        <f t="shared" si="175"/>
        <v>ASALARIADO</v>
      </c>
      <c r="P1588">
        <f t="shared" si="176"/>
        <v>50</v>
      </c>
      <c r="Q1588"/>
    </row>
    <row r="1589" spans="1:17" x14ac:dyDescent="0.25">
      <c r="A1589">
        <v>1588</v>
      </c>
      <c r="B1589" t="s">
        <v>15</v>
      </c>
      <c r="C1589" s="23">
        <v>190076.47</v>
      </c>
      <c r="D1589" t="s">
        <v>10</v>
      </c>
      <c r="E1589" t="s">
        <v>16</v>
      </c>
      <c r="F1589" t="s">
        <v>12</v>
      </c>
      <c r="G1589" t="s">
        <v>13</v>
      </c>
      <c r="H1589" t="s">
        <v>13</v>
      </c>
      <c r="I1589">
        <v>26</v>
      </c>
      <c r="J1589">
        <f t="shared" si="170"/>
        <v>-0.57639510303533037</v>
      </c>
      <c r="K1589" t="b">
        <f t="shared" si="171"/>
        <v>0</v>
      </c>
      <c r="L1589">
        <f t="shared" si="172"/>
        <v>-1.1225954644489089</v>
      </c>
      <c r="M1589" t="b">
        <f t="shared" si="173"/>
        <v>0</v>
      </c>
      <c r="N1589" s="24">
        <f t="shared" si="174"/>
        <v>190076.47</v>
      </c>
      <c r="O1589" t="str">
        <f t="shared" si="175"/>
        <v>ASALARIADO</v>
      </c>
      <c r="P1589">
        <f t="shared" si="176"/>
        <v>26</v>
      </c>
      <c r="Q1589"/>
    </row>
    <row r="1590" spans="1:17" x14ac:dyDescent="0.25">
      <c r="A1590">
        <v>1589</v>
      </c>
      <c r="B1590" t="s">
        <v>15</v>
      </c>
      <c r="C1590" s="23">
        <v>300018</v>
      </c>
      <c r="D1590" t="s">
        <v>17</v>
      </c>
      <c r="E1590" t="s">
        <v>16</v>
      </c>
      <c r="F1590" t="s">
        <v>12</v>
      </c>
      <c r="G1590" t="s">
        <v>13</v>
      </c>
      <c r="H1590" t="s">
        <v>13</v>
      </c>
      <c r="I1590">
        <v>47</v>
      </c>
      <c r="J1590">
        <f t="shared" si="170"/>
        <v>-0.44083258492249633</v>
      </c>
      <c r="K1590" t="b">
        <f t="shared" si="171"/>
        <v>0</v>
      </c>
      <c r="L1590">
        <f t="shared" si="172"/>
        <v>0.35948646717097865</v>
      </c>
      <c r="M1590" t="b">
        <f t="shared" si="173"/>
        <v>0</v>
      </c>
      <c r="N1590" s="24">
        <f t="shared" si="174"/>
        <v>300018</v>
      </c>
      <c r="O1590" t="str">
        <f t="shared" si="175"/>
        <v>ASEGURADO VOLUNTARIO</v>
      </c>
      <c r="P1590">
        <f t="shared" si="176"/>
        <v>47</v>
      </c>
      <c r="Q1590"/>
    </row>
    <row r="1591" spans="1:17" x14ac:dyDescent="0.25">
      <c r="A1591">
        <v>1590</v>
      </c>
      <c r="B1591" t="s">
        <v>15</v>
      </c>
      <c r="C1591" s="23">
        <v>657366.39</v>
      </c>
      <c r="D1591" t="s">
        <v>10</v>
      </c>
      <c r="E1591" t="s">
        <v>11</v>
      </c>
      <c r="F1591" t="s">
        <v>12</v>
      </c>
      <c r="G1591" t="s">
        <v>13</v>
      </c>
      <c r="H1591" t="s">
        <v>13</v>
      </c>
      <c r="I1591">
        <v>40</v>
      </c>
      <c r="J1591">
        <f t="shared" si="170"/>
        <v>-2.0703066681978933E-4</v>
      </c>
      <c r="K1591" t="b">
        <f t="shared" si="171"/>
        <v>0</v>
      </c>
      <c r="L1591">
        <f t="shared" si="172"/>
        <v>-0.13454084336898386</v>
      </c>
      <c r="M1591" t="b">
        <f t="shared" si="173"/>
        <v>0</v>
      </c>
      <c r="N1591" s="24">
        <f t="shared" si="174"/>
        <v>657366.39</v>
      </c>
      <c r="O1591" t="str">
        <f t="shared" si="175"/>
        <v>ASALARIADO</v>
      </c>
      <c r="P1591">
        <f t="shared" si="176"/>
        <v>40</v>
      </c>
      <c r="Q1591"/>
    </row>
    <row r="1592" spans="1:17" x14ac:dyDescent="0.25">
      <c r="A1592">
        <v>1591</v>
      </c>
      <c r="B1592" t="s">
        <v>9</v>
      </c>
      <c r="C1592" s="23">
        <v>4107395</v>
      </c>
      <c r="D1592" t="s">
        <v>14</v>
      </c>
      <c r="E1592" t="s">
        <v>11</v>
      </c>
      <c r="F1592" t="s">
        <v>12</v>
      </c>
      <c r="G1592" t="s">
        <v>13</v>
      </c>
      <c r="H1592" t="s">
        <v>13</v>
      </c>
      <c r="I1592">
        <v>80</v>
      </c>
      <c r="J1592">
        <f t="shared" si="170"/>
        <v>4.2538229608470397</v>
      </c>
      <c r="K1592" t="b">
        <f t="shared" si="171"/>
        <v>1</v>
      </c>
      <c r="L1592">
        <f t="shared" si="172"/>
        <v>2.6884723597165161</v>
      </c>
      <c r="M1592" t="b">
        <f t="shared" si="173"/>
        <v>1</v>
      </c>
      <c r="N1592" s="24">
        <f t="shared" si="174"/>
        <v>4107395</v>
      </c>
      <c r="O1592" t="str">
        <f t="shared" si="175"/>
        <v>PENSIONADOS EN SU PROPIO SISTEMA</v>
      </c>
      <c r="P1592">
        <f t="shared" si="176"/>
        <v>80</v>
      </c>
      <c r="Q1592"/>
    </row>
    <row r="1593" spans="1:17" x14ac:dyDescent="0.25">
      <c r="A1593">
        <v>1592</v>
      </c>
      <c r="B1593" t="s">
        <v>9</v>
      </c>
      <c r="C1593" s="23">
        <v>534683</v>
      </c>
      <c r="D1593" t="s">
        <v>18</v>
      </c>
      <c r="E1593" t="s">
        <v>16</v>
      </c>
      <c r="F1593" t="s">
        <v>12</v>
      </c>
      <c r="G1593" t="s">
        <v>13</v>
      </c>
      <c r="H1593" t="s">
        <v>13</v>
      </c>
      <c r="I1593">
        <v>48</v>
      </c>
      <c r="J1593">
        <f t="shared" si="170"/>
        <v>-0.15148079663150016</v>
      </c>
      <c r="K1593" t="b">
        <f t="shared" si="171"/>
        <v>0</v>
      </c>
      <c r="L1593">
        <f t="shared" si="172"/>
        <v>0.43006179724811616</v>
      </c>
      <c r="M1593" t="b">
        <f t="shared" si="173"/>
        <v>0</v>
      </c>
      <c r="N1593" s="24">
        <f t="shared" si="174"/>
        <v>534683</v>
      </c>
      <c r="O1593" t="str">
        <f t="shared" si="175"/>
        <v>TRABAJADOR INDEPENDIENTE</v>
      </c>
      <c r="P1593">
        <f t="shared" si="176"/>
        <v>48</v>
      </c>
      <c r="Q1593"/>
    </row>
    <row r="1594" spans="1:17" x14ac:dyDescent="0.25">
      <c r="A1594">
        <v>1593</v>
      </c>
      <c r="B1594" t="s">
        <v>9</v>
      </c>
      <c r="C1594" s="23">
        <v>1316155</v>
      </c>
      <c r="D1594" t="s">
        <v>10</v>
      </c>
      <c r="E1594" t="s">
        <v>16</v>
      </c>
      <c r="F1594" t="s">
        <v>12</v>
      </c>
      <c r="G1594" t="s">
        <v>12</v>
      </c>
      <c r="H1594" t="s">
        <v>13</v>
      </c>
      <c r="I1594">
        <v>39</v>
      </c>
      <c r="J1594">
        <f t="shared" si="170"/>
        <v>0.81210695910259467</v>
      </c>
      <c r="K1594" t="b">
        <f t="shared" si="171"/>
        <v>0</v>
      </c>
      <c r="L1594">
        <f t="shared" si="172"/>
        <v>-0.20511617344612137</v>
      </c>
      <c r="M1594" t="b">
        <f t="shared" si="173"/>
        <v>0</v>
      </c>
      <c r="N1594" s="24">
        <f t="shared" si="174"/>
        <v>1316155</v>
      </c>
      <c r="O1594" t="str">
        <f t="shared" si="175"/>
        <v>ASALARIADO</v>
      </c>
      <c r="P1594">
        <f t="shared" si="176"/>
        <v>39</v>
      </c>
      <c r="Q1594"/>
    </row>
    <row r="1595" spans="1:17" x14ac:dyDescent="0.25">
      <c r="A1595">
        <v>1594</v>
      </c>
      <c r="B1595" t="s">
        <v>15</v>
      </c>
      <c r="C1595" s="23">
        <v>300000</v>
      </c>
      <c r="D1595" t="s">
        <v>17</v>
      </c>
      <c r="E1595" t="s">
        <v>16</v>
      </c>
      <c r="F1595" t="s">
        <v>12</v>
      </c>
      <c r="G1595" t="s">
        <v>13</v>
      </c>
      <c r="H1595" t="s">
        <v>13</v>
      </c>
      <c r="I1595">
        <v>21</v>
      </c>
      <c r="J1595">
        <f t="shared" si="170"/>
        <v>-0.44085477967752684</v>
      </c>
      <c r="K1595" t="b">
        <f t="shared" si="171"/>
        <v>0</v>
      </c>
      <c r="L1595">
        <f t="shared" si="172"/>
        <v>-1.4754721148345964</v>
      </c>
      <c r="M1595" t="b">
        <f t="shared" si="173"/>
        <v>0</v>
      </c>
      <c r="N1595" s="24">
        <f t="shared" si="174"/>
        <v>300000</v>
      </c>
      <c r="O1595" t="str">
        <f t="shared" si="175"/>
        <v>ASEGURADO VOLUNTARIO</v>
      </c>
      <c r="P1595">
        <f t="shared" si="176"/>
        <v>21</v>
      </c>
      <c r="Q1595"/>
    </row>
    <row r="1596" spans="1:17" x14ac:dyDescent="0.25">
      <c r="A1596">
        <v>1595</v>
      </c>
      <c r="B1596" t="s">
        <v>9</v>
      </c>
      <c r="C1596" s="23">
        <v>1400000</v>
      </c>
      <c r="D1596" t="s">
        <v>10</v>
      </c>
      <c r="E1596" t="s">
        <v>16</v>
      </c>
      <c r="F1596" t="s">
        <v>12</v>
      </c>
      <c r="G1596" t="s">
        <v>13</v>
      </c>
      <c r="H1596" t="s">
        <v>13</v>
      </c>
      <c r="I1596">
        <v>34</v>
      </c>
      <c r="J1596">
        <f t="shared" si="170"/>
        <v>0.91549136107672191</v>
      </c>
      <c r="K1596" t="b">
        <f t="shared" si="171"/>
        <v>0</v>
      </c>
      <c r="L1596">
        <f t="shared" si="172"/>
        <v>-0.55799282383180893</v>
      </c>
      <c r="M1596" t="b">
        <f t="shared" si="173"/>
        <v>0</v>
      </c>
      <c r="N1596" s="24">
        <f t="shared" si="174"/>
        <v>1400000</v>
      </c>
      <c r="O1596" t="str">
        <f t="shared" si="175"/>
        <v>ASALARIADO</v>
      </c>
      <c r="P1596">
        <f t="shared" si="176"/>
        <v>34</v>
      </c>
      <c r="Q1596"/>
    </row>
    <row r="1597" spans="1:17" x14ac:dyDescent="0.25">
      <c r="A1597">
        <v>1596</v>
      </c>
      <c r="B1597" t="s">
        <v>9</v>
      </c>
      <c r="C1597" s="23">
        <v>200000</v>
      </c>
      <c r="D1597" t="s">
        <v>10</v>
      </c>
      <c r="E1597" t="s">
        <v>16</v>
      </c>
      <c r="F1597" t="s">
        <v>12</v>
      </c>
      <c r="G1597" t="s">
        <v>13</v>
      </c>
      <c r="H1597" t="s">
        <v>13</v>
      </c>
      <c r="I1597">
        <v>32</v>
      </c>
      <c r="J1597">
        <f t="shared" si="170"/>
        <v>-0.56415897429154949</v>
      </c>
      <c r="K1597" t="b">
        <f t="shared" si="171"/>
        <v>0</v>
      </c>
      <c r="L1597">
        <f t="shared" si="172"/>
        <v>-0.69914348398608395</v>
      </c>
      <c r="M1597" t="b">
        <f t="shared" si="173"/>
        <v>0</v>
      </c>
      <c r="N1597" s="24">
        <f t="shared" si="174"/>
        <v>200000</v>
      </c>
      <c r="O1597" t="str">
        <f t="shared" si="175"/>
        <v>ASALARIADO</v>
      </c>
      <c r="P1597">
        <f t="shared" si="176"/>
        <v>32</v>
      </c>
      <c r="Q1597"/>
    </row>
    <row r="1598" spans="1:17" x14ac:dyDescent="0.25">
      <c r="A1598">
        <v>1597</v>
      </c>
      <c r="B1598" t="s">
        <v>15</v>
      </c>
      <c r="C1598" s="23">
        <v>216423.45</v>
      </c>
      <c r="D1598" t="s">
        <v>10</v>
      </c>
      <c r="E1598" t="s">
        <v>16</v>
      </c>
      <c r="F1598" t="s">
        <v>12</v>
      </c>
      <c r="G1598" t="s">
        <v>13</v>
      </c>
      <c r="H1598" t="s">
        <v>13</v>
      </c>
      <c r="I1598">
        <v>28</v>
      </c>
      <c r="J1598">
        <f t="shared" si="170"/>
        <v>-0.54390817154121274</v>
      </c>
      <c r="K1598" t="b">
        <f t="shared" si="171"/>
        <v>0</v>
      </c>
      <c r="L1598">
        <f t="shared" si="172"/>
        <v>-0.98144480429463388</v>
      </c>
      <c r="M1598" t="b">
        <f t="shared" si="173"/>
        <v>0</v>
      </c>
      <c r="N1598" s="24">
        <f t="shared" si="174"/>
        <v>216423.45</v>
      </c>
      <c r="O1598" t="str">
        <f t="shared" si="175"/>
        <v>ASALARIADO</v>
      </c>
      <c r="P1598">
        <f t="shared" si="176"/>
        <v>28</v>
      </c>
      <c r="Q1598"/>
    </row>
    <row r="1599" spans="1:17" x14ac:dyDescent="0.25">
      <c r="A1599">
        <v>1598</v>
      </c>
      <c r="B1599" t="s">
        <v>9</v>
      </c>
      <c r="C1599" s="23">
        <v>829250</v>
      </c>
      <c r="D1599" t="s">
        <v>10</v>
      </c>
      <c r="E1599" t="s">
        <v>11</v>
      </c>
      <c r="F1599" t="s">
        <v>12</v>
      </c>
      <c r="G1599" t="s">
        <v>13</v>
      </c>
      <c r="H1599" t="s">
        <v>13</v>
      </c>
      <c r="I1599">
        <v>47</v>
      </c>
      <c r="J1599">
        <f t="shared" si="170"/>
        <v>0.21173267031718782</v>
      </c>
      <c r="K1599" t="b">
        <f t="shared" si="171"/>
        <v>0</v>
      </c>
      <c r="L1599">
        <f t="shared" si="172"/>
        <v>0.35948646717097865</v>
      </c>
      <c r="M1599" t="b">
        <f t="shared" si="173"/>
        <v>0</v>
      </c>
      <c r="N1599" s="24">
        <f t="shared" si="174"/>
        <v>829250</v>
      </c>
      <c r="O1599" t="str">
        <f t="shared" si="175"/>
        <v>ASALARIADO</v>
      </c>
      <c r="P1599">
        <f t="shared" si="176"/>
        <v>47</v>
      </c>
      <c r="Q1599"/>
    </row>
    <row r="1600" spans="1:17" x14ac:dyDescent="0.25">
      <c r="A1600">
        <v>1599</v>
      </c>
      <c r="B1600" t="s">
        <v>9</v>
      </c>
      <c r="C1600" s="23">
        <v>370090</v>
      </c>
      <c r="D1600" t="s">
        <v>18</v>
      </c>
      <c r="E1600" t="s">
        <v>16</v>
      </c>
      <c r="F1600" t="s">
        <v>12</v>
      </c>
      <c r="G1600" t="s">
        <v>13</v>
      </c>
      <c r="H1600" t="s">
        <v>12</v>
      </c>
      <c r="I1600">
        <v>40</v>
      </c>
      <c r="J1600">
        <f t="shared" si="170"/>
        <v>-0.35443086967255838</v>
      </c>
      <c r="K1600" t="b">
        <f t="shared" si="171"/>
        <v>0</v>
      </c>
      <c r="L1600">
        <f t="shared" si="172"/>
        <v>-0.13454084336898386</v>
      </c>
      <c r="M1600" t="b">
        <f t="shared" si="173"/>
        <v>0</v>
      </c>
      <c r="N1600" s="24">
        <f t="shared" si="174"/>
        <v>370090</v>
      </c>
      <c r="O1600" t="str">
        <f t="shared" si="175"/>
        <v>TRABAJADOR INDEPENDIENTE</v>
      </c>
      <c r="P1600">
        <f t="shared" si="176"/>
        <v>40</v>
      </c>
      <c r="Q1600"/>
    </row>
    <row r="1601" spans="1:17" x14ac:dyDescent="0.25">
      <c r="A1601">
        <v>1600</v>
      </c>
      <c r="B1601" t="s">
        <v>15</v>
      </c>
      <c r="C1601" s="23">
        <v>328127.06</v>
      </c>
      <c r="D1601" t="s">
        <v>10</v>
      </c>
      <c r="E1601" t="s">
        <v>16</v>
      </c>
      <c r="F1601" t="s">
        <v>12</v>
      </c>
      <c r="G1601" t="s">
        <v>13</v>
      </c>
      <c r="H1601" t="s">
        <v>13</v>
      </c>
      <c r="I1601">
        <v>45</v>
      </c>
      <c r="J1601">
        <f t="shared" si="170"/>
        <v>-0.40617293487592393</v>
      </c>
      <c r="K1601" t="b">
        <f t="shared" si="171"/>
        <v>0</v>
      </c>
      <c r="L1601">
        <f t="shared" si="172"/>
        <v>0.21833580701670366</v>
      </c>
      <c r="M1601" t="b">
        <f t="shared" si="173"/>
        <v>0</v>
      </c>
      <c r="N1601" s="24">
        <f t="shared" si="174"/>
        <v>328127.06</v>
      </c>
      <c r="O1601" t="str">
        <f t="shared" si="175"/>
        <v>ASALARIADO</v>
      </c>
      <c r="P1601">
        <f t="shared" si="176"/>
        <v>45</v>
      </c>
      <c r="Q1601"/>
    </row>
    <row r="1602" spans="1:17" x14ac:dyDescent="0.25">
      <c r="A1602">
        <v>1601</v>
      </c>
      <c r="B1602" t="s">
        <v>9</v>
      </c>
      <c r="C1602" s="23">
        <v>1414186</v>
      </c>
      <c r="D1602" t="s">
        <v>10</v>
      </c>
      <c r="E1602" t="s">
        <v>11</v>
      </c>
      <c r="F1602" t="s">
        <v>12</v>
      </c>
      <c r="G1602" t="s">
        <v>13</v>
      </c>
      <c r="H1602" t="s">
        <v>12</v>
      </c>
      <c r="I1602">
        <v>50</v>
      </c>
      <c r="J1602">
        <f t="shared" ref="J1602:J1665" si="177">(C1602-$S$4)/STDEV($C$2:$C$5001)</f>
        <v>0.93298329412466718</v>
      </c>
      <c r="K1602" t="b">
        <f t="shared" ref="K1602:K1665" si="178">ABS(J1602)&gt;1.96</f>
        <v>0</v>
      </c>
      <c r="L1602">
        <f t="shared" ref="L1602:L1665" si="179">(I1602-$S$5)/_xlfn.STDEV.S($I$2:$I$5001)</f>
        <v>0.57121245740239113</v>
      </c>
      <c r="M1602" t="b">
        <f t="shared" ref="M1602:M1665" si="180">ABS(L1602)&gt;1.96</f>
        <v>0</v>
      </c>
      <c r="N1602" s="24">
        <f t="shared" ref="N1602:N1665" si="181">IF(ISBLANK(C1602), $S$4, C1602)</f>
        <v>1414186</v>
      </c>
      <c r="O1602" t="str">
        <f t="shared" ref="O1602:O1665" si="182">IF(D1602="", "ASALARIADO", D1602)</f>
        <v>ASALARIADO</v>
      </c>
      <c r="P1602">
        <f t="shared" ref="P1602:P1665" si="183">IF(ISBLANK(I1602), $S$5, I1602)</f>
        <v>50</v>
      </c>
      <c r="Q1602"/>
    </row>
    <row r="1603" spans="1:17" x14ac:dyDescent="0.25">
      <c r="A1603">
        <v>1602</v>
      </c>
      <c r="B1603" t="s">
        <v>9</v>
      </c>
      <c r="C1603" s="23">
        <v>1183623.3999999999</v>
      </c>
      <c r="D1603" t="s">
        <v>10</v>
      </c>
      <c r="E1603" t="s">
        <v>11</v>
      </c>
      <c r="F1603" t="s">
        <v>12</v>
      </c>
      <c r="G1603" t="s">
        <v>13</v>
      </c>
      <c r="H1603" t="s">
        <v>13</v>
      </c>
      <c r="I1603">
        <v>41</v>
      </c>
      <c r="J1603">
        <f t="shared" si="177"/>
        <v>0.64868993711351652</v>
      </c>
      <c r="K1603" t="b">
        <f t="shared" si="178"/>
        <v>0</v>
      </c>
      <c r="L1603">
        <f t="shared" si="179"/>
        <v>-6.3965513291846368E-2</v>
      </c>
      <c r="M1603" t="b">
        <f t="shared" si="180"/>
        <v>0</v>
      </c>
      <c r="N1603" s="24">
        <f t="shared" si="181"/>
        <v>1183623.3999999999</v>
      </c>
      <c r="O1603" t="str">
        <f t="shared" si="182"/>
        <v>ASALARIADO</v>
      </c>
      <c r="P1603">
        <f t="shared" si="183"/>
        <v>41</v>
      </c>
      <c r="Q1603"/>
    </row>
    <row r="1604" spans="1:17" x14ac:dyDescent="0.25">
      <c r="A1604">
        <v>1603</v>
      </c>
      <c r="B1604" t="s">
        <v>15</v>
      </c>
      <c r="C1604" s="23">
        <v>43350</v>
      </c>
      <c r="D1604" t="s">
        <v>10</v>
      </c>
      <c r="E1604" t="s">
        <v>16</v>
      </c>
      <c r="F1604" t="s">
        <v>12</v>
      </c>
      <c r="G1604" t="s">
        <v>13</v>
      </c>
      <c r="H1604" t="s">
        <v>13</v>
      </c>
      <c r="I1604">
        <v>51</v>
      </c>
      <c r="J1604">
        <f t="shared" si="177"/>
        <v>-0.75731499515441592</v>
      </c>
      <c r="K1604" t="b">
        <f t="shared" si="178"/>
        <v>0</v>
      </c>
      <c r="L1604">
        <f t="shared" si="179"/>
        <v>0.64178778747952869</v>
      </c>
      <c r="M1604" t="b">
        <f t="shared" si="180"/>
        <v>0</v>
      </c>
      <c r="N1604" s="24">
        <f t="shared" si="181"/>
        <v>43350</v>
      </c>
      <c r="O1604" t="str">
        <f t="shared" si="182"/>
        <v>ASALARIADO</v>
      </c>
      <c r="P1604">
        <f t="shared" si="183"/>
        <v>51</v>
      </c>
      <c r="Q1604"/>
    </row>
    <row r="1605" spans="1:17" x14ac:dyDescent="0.25">
      <c r="A1605">
        <v>1604</v>
      </c>
      <c r="B1605" t="s">
        <v>15</v>
      </c>
      <c r="C1605" s="23">
        <v>1063647.5</v>
      </c>
      <c r="D1605" t="s">
        <v>10</v>
      </c>
      <c r="E1605" t="s">
        <v>11</v>
      </c>
      <c r="F1605" t="s">
        <v>12</v>
      </c>
      <c r="G1605" t="s">
        <v>13</v>
      </c>
      <c r="H1605" t="s">
        <v>13</v>
      </c>
      <c r="I1605">
        <v>56</v>
      </c>
      <c r="J1605">
        <f t="shared" si="177"/>
        <v>0.50075461988759151</v>
      </c>
      <c r="K1605" t="b">
        <f t="shared" si="178"/>
        <v>0</v>
      </c>
      <c r="L1605">
        <f t="shared" si="179"/>
        <v>0.99466443786521619</v>
      </c>
      <c r="M1605" t="b">
        <f t="shared" si="180"/>
        <v>0</v>
      </c>
      <c r="N1605" s="24">
        <f t="shared" si="181"/>
        <v>1063647.5</v>
      </c>
      <c r="O1605" t="str">
        <f t="shared" si="182"/>
        <v>ASALARIADO</v>
      </c>
      <c r="P1605">
        <f t="shared" si="183"/>
        <v>56</v>
      </c>
      <c r="Q1605"/>
    </row>
    <row r="1606" spans="1:17" x14ac:dyDescent="0.25">
      <c r="A1606">
        <v>1605</v>
      </c>
      <c r="B1606" t="s">
        <v>15</v>
      </c>
      <c r="C1606" s="23">
        <v>297046</v>
      </c>
      <c r="D1606" t="s">
        <v>18</v>
      </c>
      <c r="E1606" t="s">
        <v>16</v>
      </c>
      <c r="F1606" t="s">
        <v>12</v>
      </c>
      <c r="G1606" t="s">
        <v>13</v>
      </c>
      <c r="H1606" t="s">
        <v>12</v>
      </c>
      <c r="I1606">
        <v>42</v>
      </c>
      <c r="J1606">
        <f t="shared" si="177"/>
        <v>-0.44449718558642509</v>
      </c>
      <c r="K1606" t="b">
        <f t="shared" si="178"/>
        <v>0</v>
      </c>
      <c r="L1606">
        <f t="shared" si="179"/>
        <v>6.6098167852911317E-3</v>
      </c>
      <c r="M1606" t="b">
        <f t="shared" si="180"/>
        <v>0</v>
      </c>
      <c r="N1606" s="24">
        <f t="shared" si="181"/>
        <v>297046</v>
      </c>
      <c r="O1606" t="str">
        <f t="shared" si="182"/>
        <v>TRABAJADOR INDEPENDIENTE</v>
      </c>
      <c r="P1606">
        <f t="shared" si="183"/>
        <v>42</v>
      </c>
      <c r="Q1606"/>
    </row>
    <row r="1607" spans="1:17" x14ac:dyDescent="0.25">
      <c r="A1607">
        <v>1606</v>
      </c>
      <c r="B1607" t="s">
        <v>15</v>
      </c>
      <c r="C1607" s="23">
        <v>659230</v>
      </c>
      <c r="D1607" t="s">
        <v>10</v>
      </c>
      <c r="E1607" t="s">
        <v>16</v>
      </c>
      <c r="F1607" t="s">
        <v>12</v>
      </c>
      <c r="G1607" t="s">
        <v>13</v>
      </c>
      <c r="H1607" t="s">
        <v>13</v>
      </c>
      <c r="I1607">
        <v>21</v>
      </c>
      <c r="J1607">
        <f t="shared" si="177"/>
        <v>2.0908786344265803E-3</v>
      </c>
      <c r="K1607" t="b">
        <f t="shared" si="178"/>
        <v>0</v>
      </c>
      <c r="L1607">
        <f t="shared" si="179"/>
        <v>-1.4754721148345964</v>
      </c>
      <c r="M1607" t="b">
        <f t="shared" si="180"/>
        <v>0</v>
      </c>
      <c r="N1607" s="24">
        <f t="shared" si="181"/>
        <v>659230</v>
      </c>
      <c r="O1607" t="str">
        <f t="shared" si="182"/>
        <v>ASALARIADO</v>
      </c>
      <c r="P1607">
        <f t="shared" si="183"/>
        <v>21</v>
      </c>
      <c r="Q1607"/>
    </row>
    <row r="1608" spans="1:17" x14ac:dyDescent="0.25">
      <c r="A1608">
        <v>1607</v>
      </c>
      <c r="B1608" t="s">
        <v>9</v>
      </c>
      <c r="C1608" s="23">
        <v>386699.62</v>
      </c>
      <c r="D1608" t="s">
        <v>10</v>
      </c>
      <c r="E1608" t="s">
        <v>16</v>
      </c>
      <c r="F1608" t="s">
        <v>12</v>
      </c>
      <c r="G1608" t="s">
        <v>13</v>
      </c>
      <c r="H1608" t="s">
        <v>13</v>
      </c>
      <c r="I1608">
        <v>58</v>
      </c>
      <c r="J1608">
        <f t="shared" si="177"/>
        <v>-0.33395051150310878</v>
      </c>
      <c r="K1608" t="b">
        <f t="shared" si="178"/>
        <v>0</v>
      </c>
      <c r="L1608">
        <f t="shared" si="179"/>
        <v>1.1358150980194912</v>
      </c>
      <c r="M1608" t="b">
        <f t="shared" si="180"/>
        <v>0</v>
      </c>
      <c r="N1608" s="24">
        <f t="shared" si="181"/>
        <v>386699.62</v>
      </c>
      <c r="O1608" t="str">
        <f t="shared" si="182"/>
        <v>ASALARIADO</v>
      </c>
      <c r="P1608">
        <f t="shared" si="183"/>
        <v>58</v>
      </c>
      <c r="Q1608"/>
    </row>
    <row r="1609" spans="1:17" x14ac:dyDescent="0.25">
      <c r="A1609">
        <v>1608</v>
      </c>
      <c r="B1609" t="s">
        <v>15</v>
      </c>
      <c r="C1609" s="23">
        <v>400000</v>
      </c>
      <c r="D1609" t="s">
        <v>10</v>
      </c>
      <c r="E1609" t="s">
        <v>16</v>
      </c>
      <c r="F1609" t="s">
        <v>12</v>
      </c>
      <c r="G1609" t="s">
        <v>13</v>
      </c>
      <c r="H1609" t="s">
        <v>13</v>
      </c>
      <c r="I1609">
        <v>20</v>
      </c>
      <c r="J1609">
        <f t="shared" si="177"/>
        <v>-0.31755058506350425</v>
      </c>
      <c r="K1609" t="b">
        <f t="shared" si="178"/>
        <v>0</v>
      </c>
      <c r="L1609">
        <f t="shared" si="179"/>
        <v>-1.5460474449117341</v>
      </c>
      <c r="M1609" t="b">
        <f t="shared" si="180"/>
        <v>0</v>
      </c>
      <c r="N1609" s="24">
        <f t="shared" si="181"/>
        <v>400000</v>
      </c>
      <c r="O1609" t="str">
        <f t="shared" si="182"/>
        <v>ASALARIADO</v>
      </c>
      <c r="P1609">
        <f t="shared" si="183"/>
        <v>20</v>
      </c>
      <c r="Q1609"/>
    </row>
    <row r="1610" spans="1:17" x14ac:dyDescent="0.25">
      <c r="A1610">
        <v>1609</v>
      </c>
      <c r="B1610" t="s">
        <v>9</v>
      </c>
      <c r="C1610" s="23">
        <v>933004.5</v>
      </c>
      <c r="D1610" t="s">
        <v>10</v>
      </c>
      <c r="E1610" t="s">
        <v>11</v>
      </c>
      <c r="F1610" t="s">
        <v>12</v>
      </c>
      <c r="G1610" t="s">
        <v>13</v>
      </c>
      <c r="H1610" t="s">
        <v>13</v>
      </c>
      <c r="I1610">
        <v>38</v>
      </c>
      <c r="J1610">
        <f t="shared" si="177"/>
        <v>0.33966632091799392</v>
      </c>
      <c r="K1610" t="b">
        <f t="shared" si="178"/>
        <v>0</v>
      </c>
      <c r="L1610">
        <f t="shared" si="179"/>
        <v>-0.27569150352325889</v>
      </c>
      <c r="M1610" t="b">
        <f t="shared" si="180"/>
        <v>0</v>
      </c>
      <c r="N1610" s="24">
        <f t="shared" si="181"/>
        <v>933004.5</v>
      </c>
      <c r="O1610" t="str">
        <f t="shared" si="182"/>
        <v>ASALARIADO</v>
      </c>
      <c r="P1610">
        <f t="shared" si="183"/>
        <v>38</v>
      </c>
      <c r="Q1610"/>
    </row>
    <row r="1611" spans="1:17" x14ac:dyDescent="0.25">
      <c r="A1611">
        <v>1610</v>
      </c>
      <c r="B1611" t="s">
        <v>9</v>
      </c>
      <c r="C1611" s="23">
        <v>1552521</v>
      </c>
      <c r="D1611" t="s">
        <v>10</v>
      </c>
      <c r="E1611" t="s">
        <v>11</v>
      </c>
      <c r="F1611" t="s">
        <v>12</v>
      </c>
      <c r="G1611" t="s">
        <v>13</v>
      </c>
      <c r="H1611" t="s">
        <v>12</v>
      </c>
      <c r="I1611">
        <v>38</v>
      </c>
      <c r="J1611">
        <f t="shared" si="177"/>
        <v>1.1035561517439754</v>
      </c>
      <c r="K1611" t="b">
        <f t="shared" si="178"/>
        <v>0</v>
      </c>
      <c r="L1611">
        <f t="shared" si="179"/>
        <v>-0.27569150352325889</v>
      </c>
      <c r="M1611" t="b">
        <f t="shared" si="180"/>
        <v>0</v>
      </c>
      <c r="N1611" s="24">
        <f t="shared" si="181"/>
        <v>1552521</v>
      </c>
      <c r="O1611" t="str">
        <f t="shared" si="182"/>
        <v>ASALARIADO</v>
      </c>
      <c r="P1611">
        <f t="shared" si="183"/>
        <v>38</v>
      </c>
      <c r="Q1611"/>
    </row>
    <row r="1612" spans="1:17" x14ac:dyDescent="0.25">
      <c r="A1612">
        <v>1611</v>
      </c>
      <c r="B1612" t="s">
        <v>15</v>
      </c>
      <c r="C1612" s="23">
        <v>695944.8</v>
      </c>
      <c r="D1612" t="s">
        <v>10</v>
      </c>
      <c r="E1612" t="s">
        <v>11</v>
      </c>
      <c r="F1612" t="s">
        <v>12</v>
      </c>
      <c r="G1612" t="s">
        <v>13</v>
      </c>
      <c r="H1612" t="s">
        <v>13</v>
      </c>
      <c r="I1612">
        <v>54</v>
      </c>
      <c r="J1612">
        <f t="shared" si="177"/>
        <v>4.7361767078575812E-2</v>
      </c>
      <c r="K1612" t="b">
        <f t="shared" si="178"/>
        <v>0</v>
      </c>
      <c r="L1612">
        <f t="shared" si="179"/>
        <v>0.85351377771094117</v>
      </c>
      <c r="M1612" t="b">
        <f t="shared" si="180"/>
        <v>0</v>
      </c>
      <c r="N1612" s="24">
        <f t="shared" si="181"/>
        <v>695944.8</v>
      </c>
      <c r="O1612" t="str">
        <f t="shared" si="182"/>
        <v>ASALARIADO</v>
      </c>
      <c r="P1612">
        <f t="shared" si="183"/>
        <v>54</v>
      </c>
      <c r="Q1612"/>
    </row>
    <row r="1613" spans="1:17" x14ac:dyDescent="0.25">
      <c r="A1613">
        <v>1612</v>
      </c>
      <c r="B1613" t="s">
        <v>9</v>
      </c>
      <c r="C1613" s="23">
        <v>636889</v>
      </c>
      <c r="D1613" t="s">
        <v>18</v>
      </c>
      <c r="E1613" t="s">
        <v>16</v>
      </c>
      <c r="F1613" t="s">
        <v>12</v>
      </c>
      <c r="G1613" t="s">
        <v>12</v>
      </c>
      <c r="H1613" t="s">
        <v>12</v>
      </c>
      <c r="I1613">
        <v>59</v>
      </c>
      <c r="J1613">
        <f t="shared" si="177"/>
        <v>-2.5456511484292212E-2</v>
      </c>
      <c r="K1613" t="b">
        <f t="shared" si="178"/>
        <v>0</v>
      </c>
      <c r="L1613">
        <f t="shared" si="179"/>
        <v>1.2063904280966287</v>
      </c>
      <c r="M1613" t="b">
        <f t="shared" si="180"/>
        <v>0</v>
      </c>
      <c r="N1613" s="24">
        <f t="shared" si="181"/>
        <v>636889</v>
      </c>
      <c r="O1613" t="str">
        <f t="shared" si="182"/>
        <v>TRABAJADOR INDEPENDIENTE</v>
      </c>
      <c r="P1613">
        <f t="shared" si="183"/>
        <v>59</v>
      </c>
      <c r="Q1613"/>
    </row>
    <row r="1614" spans="1:17" x14ac:dyDescent="0.25">
      <c r="A1614">
        <v>1613</v>
      </c>
      <c r="B1614" t="s">
        <v>15</v>
      </c>
      <c r="C1614" s="23">
        <v>374751</v>
      </c>
      <c r="D1614" t="s">
        <v>10</v>
      </c>
      <c r="E1614" t="s">
        <v>11</v>
      </c>
      <c r="F1614" t="s">
        <v>12</v>
      </c>
      <c r="G1614" t="s">
        <v>13</v>
      </c>
      <c r="H1614" t="s">
        <v>13</v>
      </c>
      <c r="I1614">
        <v>58</v>
      </c>
      <c r="J1614">
        <f t="shared" si="177"/>
        <v>-0.34868366116159882</v>
      </c>
      <c r="K1614" t="b">
        <f t="shared" si="178"/>
        <v>0</v>
      </c>
      <c r="L1614">
        <f t="shared" si="179"/>
        <v>1.1358150980194912</v>
      </c>
      <c r="M1614" t="b">
        <f t="shared" si="180"/>
        <v>0</v>
      </c>
      <c r="N1614" s="24">
        <f t="shared" si="181"/>
        <v>374751</v>
      </c>
      <c r="O1614" t="str">
        <f t="shared" si="182"/>
        <v>ASALARIADO</v>
      </c>
      <c r="P1614">
        <f t="shared" si="183"/>
        <v>58</v>
      </c>
      <c r="Q1614"/>
    </row>
    <row r="1615" spans="1:17" x14ac:dyDescent="0.25">
      <c r="A1615">
        <v>1614</v>
      </c>
      <c r="B1615" t="s">
        <v>9</v>
      </c>
      <c r="C1615" s="23">
        <v>299644.2</v>
      </c>
      <c r="D1615" t="s">
        <v>10</v>
      </c>
      <c r="E1615" t="s">
        <v>16</v>
      </c>
      <c r="F1615" t="s">
        <v>12</v>
      </c>
      <c r="G1615" t="s">
        <v>13</v>
      </c>
      <c r="H1615" t="s">
        <v>13</v>
      </c>
      <c r="I1615">
        <v>43</v>
      </c>
      <c r="J1615">
        <f t="shared" si="177"/>
        <v>-0.44129349600196355</v>
      </c>
      <c r="K1615" t="b">
        <f t="shared" si="178"/>
        <v>0</v>
      </c>
      <c r="L1615">
        <f t="shared" si="179"/>
        <v>7.7185146862428639E-2</v>
      </c>
      <c r="M1615" t="b">
        <f t="shared" si="180"/>
        <v>0</v>
      </c>
      <c r="N1615" s="24">
        <f t="shared" si="181"/>
        <v>299644.2</v>
      </c>
      <c r="O1615" t="str">
        <f t="shared" si="182"/>
        <v>ASALARIADO</v>
      </c>
      <c r="P1615">
        <f t="shared" si="183"/>
        <v>43</v>
      </c>
      <c r="Q1615"/>
    </row>
    <row r="1616" spans="1:17" x14ac:dyDescent="0.25">
      <c r="A1616">
        <v>1615</v>
      </c>
      <c r="B1616" t="s">
        <v>15</v>
      </c>
      <c r="C1616" s="23">
        <v>462759.86</v>
      </c>
      <c r="D1616" t="s">
        <v>10</v>
      </c>
      <c r="E1616" t="s">
        <v>16</v>
      </c>
      <c r="F1616" t="s">
        <v>12</v>
      </c>
      <c r="G1616" t="s">
        <v>13</v>
      </c>
      <c r="H1616" t="s">
        <v>13</v>
      </c>
      <c r="I1616">
        <v>57</v>
      </c>
      <c r="J1616">
        <f t="shared" si="177"/>
        <v>-0.24016504514961612</v>
      </c>
      <c r="K1616" t="b">
        <f t="shared" si="178"/>
        <v>0</v>
      </c>
      <c r="L1616">
        <f t="shared" si="179"/>
        <v>1.0652397679423538</v>
      </c>
      <c r="M1616" t="b">
        <f t="shared" si="180"/>
        <v>0</v>
      </c>
      <c r="N1616" s="24">
        <f t="shared" si="181"/>
        <v>462759.86</v>
      </c>
      <c r="O1616" t="str">
        <f t="shared" si="182"/>
        <v>ASALARIADO</v>
      </c>
      <c r="P1616">
        <f t="shared" si="183"/>
        <v>57</v>
      </c>
      <c r="Q1616"/>
    </row>
    <row r="1617" spans="1:17" x14ac:dyDescent="0.25">
      <c r="A1617">
        <v>1616</v>
      </c>
      <c r="B1617" t="s">
        <v>9</v>
      </c>
      <c r="C1617" s="23">
        <v>516873</v>
      </c>
      <c r="D1617" t="s">
        <v>18</v>
      </c>
      <c r="E1617" t="s">
        <v>16</v>
      </c>
      <c r="F1617" t="s">
        <v>12</v>
      </c>
      <c r="G1617" t="s">
        <v>13</v>
      </c>
      <c r="H1617" t="s">
        <v>13</v>
      </c>
      <c r="I1617">
        <v>45</v>
      </c>
      <c r="J1617">
        <f t="shared" si="177"/>
        <v>-0.17344127369225759</v>
      </c>
      <c r="K1617" t="b">
        <f t="shared" si="178"/>
        <v>0</v>
      </c>
      <c r="L1617">
        <f t="shared" si="179"/>
        <v>0.21833580701670366</v>
      </c>
      <c r="M1617" t="b">
        <f t="shared" si="180"/>
        <v>0</v>
      </c>
      <c r="N1617" s="24">
        <f t="shared" si="181"/>
        <v>516873</v>
      </c>
      <c r="O1617" t="str">
        <f t="shared" si="182"/>
        <v>TRABAJADOR INDEPENDIENTE</v>
      </c>
      <c r="P1617">
        <f t="shared" si="183"/>
        <v>45</v>
      </c>
      <c r="Q1617"/>
    </row>
    <row r="1618" spans="1:17" x14ac:dyDescent="0.25">
      <c r="A1618">
        <v>1617</v>
      </c>
      <c r="B1618" t="s">
        <v>15</v>
      </c>
      <c r="C1618" s="23">
        <v>732301.32</v>
      </c>
      <c r="D1618" t="s">
        <v>10</v>
      </c>
      <c r="E1618" t="s">
        <v>16</v>
      </c>
      <c r="F1618" t="s">
        <v>12</v>
      </c>
      <c r="G1618" t="s">
        <v>13</v>
      </c>
      <c r="H1618" t="s">
        <v>13</v>
      </c>
      <c r="I1618">
        <v>44</v>
      </c>
      <c r="J1618">
        <f t="shared" si="177"/>
        <v>9.2190881254261753E-2</v>
      </c>
      <c r="K1618" t="b">
        <f t="shared" si="178"/>
        <v>0</v>
      </c>
      <c r="L1618">
        <f t="shared" si="179"/>
        <v>0.14776047693956615</v>
      </c>
      <c r="M1618" t="b">
        <f t="shared" si="180"/>
        <v>0</v>
      </c>
      <c r="N1618" s="24">
        <f t="shared" si="181"/>
        <v>732301.32</v>
      </c>
      <c r="O1618" t="str">
        <f t="shared" si="182"/>
        <v>ASALARIADO</v>
      </c>
      <c r="P1618">
        <f t="shared" si="183"/>
        <v>44</v>
      </c>
      <c r="Q1618"/>
    </row>
    <row r="1619" spans="1:17" x14ac:dyDescent="0.25">
      <c r="A1619">
        <v>1618</v>
      </c>
      <c r="B1619" t="s">
        <v>9</v>
      </c>
      <c r="C1619" s="23">
        <v>298018</v>
      </c>
      <c r="D1619" t="s">
        <v>18</v>
      </c>
      <c r="E1619" t="s">
        <v>16</v>
      </c>
      <c r="F1619" t="s">
        <v>12</v>
      </c>
      <c r="G1619" t="s">
        <v>13</v>
      </c>
      <c r="H1619" t="s">
        <v>12</v>
      </c>
      <c r="I1619">
        <v>26</v>
      </c>
      <c r="J1619">
        <f t="shared" si="177"/>
        <v>-0.44329866881477681</v>
      </c>
      <c r="K1619" t="b">
        <f t="shared" si="178"/>
        <v>0</v>
      </c>
      <c r="L1619">
        <f t="shared" si="179"/>
        <v>-1.1225954644489089</v>
      </c>
      <c r="M1619" t="b">
        <f t="shared" si="180"/>
        <v>0</v>
      </c>
      <c r="N1619" s="24">
        <f t="shared" si="181"/>
        <v>298018</v>
      </c>
      <c r="O1619" t="str">
        <f t="shared" si="182"/>
        <v>TRABAJADOR INDEPENDIENTE</v>
      </c>
      <c r="P1619">
        <f t="shared" si="183"/>
        <v>26</v>
      </c>
      <c r="Q1619"/>
    </row>
    <row r="1620" spans="1:17" x14ac:dyDescent="0.25">
      <c r="A1620">
        <v>1619</v>
      </c>
      <c r="B1620" t="s">
        <v>15</v>
      </c>
      <c r="C1620" s="23">
        <v>297046</v>
      </c>
      <c r="D1620" t="s">
        <v>17</v>
      </c>
      <c r="E1620" t="s">
        <v>16</v>
      </c>
      <c r="F1620" t="s">
        <v>12</v>
      </c>
      <c r="G1620" t="s">
        <v>13</v>
      </c>
      <c r="H1620" t="s">
        <v>13</v>
      </c>
      <c r="I1620">
        <v>58</v>
      </c>
      <c r="J1620">
        <f t="shared" si="177"/>
        <v>-0.44449718558642509</v>
      </c>
      <c r="K1620" t="b">
        <f t="shared" si="178"/>
        <v>0</v>
      </c>
      <c r="L1620">
        <f t="shared" si="179"/>
        <v>1.1358150980194912</v>
      </c>
      <c r="M1620" t="b">
        <f t="shared" si="180"/>
        <v>0</v>
      </c>
      <c r="N1620" s="24">
        <f t="shared" si="181"/>
        <v>297046</v>
      </c>
      <c r="O1620" t="str">
        <f t="shared" si="182"/>
        <v>ASEGURADO VOLUNTARIO</v>
      </c>
      <c r="P1620">
        <f t="shared" si="183"/>
        <v>58</v>
      </c>
      <c r="Q1620"/>
    </row>
    <row r="1621" spans="1:17" x14ac:dyDescent="0.25">
      <c r="A1621">
        <v>1620</v>
      </c>
      <c r="B1621" t="s">
        <v>15</v>
      </c>
      <c r="C1621" s="23">
        <v>282216</v>
      </c>
      <c r="D1621" t="s">
        <v>10</v>
      </c>
      <c r="E1621" t="s">
        <v>16</v>
      </c>
      <c r="F1621" t="s">
        <v>12</v>
      </c>
      <c r="G1621" t="s">
        <v>12</v>
      </c>
      <c r="H1621" t="s">
        <v>13</v>
      </c>
      <c r="I1621">
        <v>22</v>
      </c>
      <c r="J1621">
        <f t="shared" si="177"/>
        <v>-0.46278319764768466</v>
      </c>
      <c r="K1621" t="b">
        <f t="shared" si="178"/>
        <v>0</v>
      </c>
      <c r="L1621">
        <f t="shared" si="179"/>
        <v>-1.4048967847574589</v>
      </c>
      <c r="M1621" t="b">
        <f t="shared" si="180"/>
        <v>0</v>
      </c>
      <c r="N1621" s="24">
        <f t="shared" si="181"/>
        <v>282216</v>
      </c>
      <c r="O1621" t="str">
        <f t="shared" si="182"/>
        <v>ASALARIADO</v>
      </c>
      <c r="P1621">
        <f t="shared" si="183"/>
        <v>22</v>
      </c>
      <c r="Q1621"/>
    </row>
    <row r="1622" spans="1:17" x14ac:dyDescent="0.25">
      <c r="A1622">
        <v>1621</v>
      </c>
      <c r="B1622" t="s">
        <v>9</v>
      </c>
      <c r="C1622" s="23">
        <v>838586.07</v>
      </c>
      <c r="D1622" t="s">
        <v>10</v>
      </c>
      <c r="E1622" t="s">
        <v>11</v>
      </c>
      <c r="F1622" t="s">
        <v>12</v>
      </c>
      <c r="G1622" t="s">
        <v>13</v>
      </c>
      <c r="H1622" t="s">
        <v>13</v>
      </c>
      <c r="I1622">
        <v>31</v>
      </c>
      <c r="J1622">
        <f t="shared" si="177"/>
        <v>0.22324443623928913</v>
      </c>
      <c r="K1622" t="b">
        <f t="shared" si="178"/>
        <v>0</v>
      </c>
      <c r="L1622">
        <f t="shared" si="179"/>
        <v>-0.7697188140632214</v>
      </c>
      <c r="M1622" t="b">
        <f t="shared" si="180"/>
        <v>0</v>
      </c>
      <c r="N1622" s="24">
        <f t="shared" si="181"/>
        <v>838586.07</v>
      </c>
      <c r="O1622" t="str">
        <f t="shared" si="182"/>
        <v>ASALARIADO</v>
      </c>
      <c r="P1622">
        <f t="shared" si="183"/>
        <v>31</v>
      </c>
      <c r="Q1622"/>
    </row>
    <row r="1623" spans="1:17" x14ac:dyDescent="0.25">
      <c r="A1623">
        <v>1622</v>
      </c>
      <c r="B1623" t="s">
        <v>9</v>
      </c>
      <c r="C1623" s="23">
        <v>774142.69</v>
      </c>
      <c r="D1623" t="s">
        <v>10</v>
      </c>
      <c r="E1623" t="s">
        <v>16</v>
      </c>
      <c r="F1623" t="s">
        <v>12</v>
      </c>
      <c r="G1623" t="s">
        <v>13</v>
      </c>
      <c r="H1623" t="s">
        <v>13</v>
      </c>
      <c r="I1623">
        <v>41</v>
      </c>
      <c r="J1623">
        <f t="shared" si="177"/>
        <v>0.14378304554823501</v>
      </c>
      <c r="K1623" t="b">
        <f t="shared" si="178"/>
        <v>0</v>
      </c>
      <c r="L1623">
        <f t="shared" si="179"/>
        <v>-6.3965513291846368E-2</v>
      </c>
      <c r="M1623" t="b">
        <f t="shared" si="180"/>
        <v>0</v>
      </c>
      <c r="N1623" s="24">
        <f t="shared" si="181"/>
        <v>774142.69</v>
      </c>
      <c r="O1623" t="str">
        <f t="shared" si="182"/>
        <v>ASALARIADO</v>
      </c>
      <c r="P1623">
        <f t="shared" si="183"/>
        <v>41</v>
      </c>
      <c r="Q1623"/>
    </row>
    <row r="1624" spans="1:17" x14ac:dyDescent="0.25">
      <c r="A1624">
        <v>1623</v>
      </c>
      <c r="B1624" t="s">
        <v>9</v>
      </c>
      <c r="C1624" s="23">
        <v>297429</v>
      </c>
      <c r="D1624" t="s">
        <v>18</v>
      </c>
      <c r="E1624" t="s">
        <v>16</v>
      </c>
      <c r="F1624" t="s">
        <v>12</v>
      </c>
      <c r="G1624" t="s">
        <v>13</v>
      </c>
      <c r="H1624" t="s">
        <v>12</v>
      </c>
      <c r="I1624">
        <v>52</v>
      </c>
      <c r="J1624">
        <f t="shared" si="177"/>
        <v>-0.44402493052105335</v>
      </c>
      <c r="K1624" t="b">
        <f t="shared" si="178"/>
        <v>0</v>
      </c>
      <c r="L1624">
        <f t="shared" si="179"/>
        <v>0.71236311755666615</v>
      </c>
      <c r="M1624" t="b">
        <f t="shared" si="180"/>
        <v>0</v>
      </c>
      <c r="N1624" s="24">
        <f t="shared" si="181"/>
        <v>297429</v>
      </c>
      <c r="O1624" t="str">
        <f t="shared" si="182"/>
        <v>TRABAJADOR INDEPENDIENTE</v>
      </c>
      <c r="P1624">
        <f t="shared" si="183"/>
        <v>52</v>
      </c>
      <c r="Q1624"/>
    </row>
    <row r="1625" spans="1:17" x14ac:dyDescent="0.25">
      <c r="A1625">
        <v>1624</v>
      </c>
      <c r="B1625" t="s">
        <v>15</v>
      </c>
      <c r="C1625" s="23">
        <v>283588.21999999997</v>
      </c>
      <c r="D1625" t="s">
        <v>10</v>
      </c>
      <c r="E1625" t="s">
        <v>16</v>
      </c>
      <c r="F1625" t="s">
        <v>12</v>
      </c>
      <c r="G1625" t="s">
        <v>13</v>
      </c>
      <c r="H1625" t="s">
        <v>13</v>
      </c>
      <c r="I1625">
        <v>29</v>
      </c>
      <c r="J1625">
        <f t="shared" si="177"/>
        <v>-0.46109119282835215</v>
      </c>
      <c r="K1625" t="b">
        <f t="shared" si="178"/>
        <v>0</v>
      </c>
      <c r="L1625">
        <f t="shared" si="179"/>
        <v>-0.91086947421749642</v>
      </c>
      <c r="M1625" t="b">
        <f t="shared" si="180"/>
        <v>0</v>
      </c>
      <c r="N1625" s="24">
        <f t="shared" si="181"/>
        <v>283588.21999999997</v>
      </c>
      <c r="O1625" t="str">
        <f t="shared" si="182"/>
        <v>ASALARIADO</v>
      </c>
      <c r="P1625">
        <f t="shared" si="183"/>
        <v>29</v>
      </c>
      <c r="Q1625"/>
    </row>
    <row r="1626" spans="1:17" x14ac:dyDescent="0.25">
      <c r="A1626">
        <v>1625</v>
      </c>
      <c r="B1626" t="s">
        <v>9</v>
      </c>
      <c r="C1626" s="23">
        <v>1357187.5</v>
      </c>
      <c r="D1626" t="s">
        <v>10</v>
      </c>
      <c r="E1626" t="s">
        <v>16</v>
      </c>
      <c r="F1626" t="s">
        <v>12</v>
      </c>
      <c r="G1626" t="s">
        <v>13</v>
      </c>
      <c r="H1626" t="s">
        <v>13</v>
      </c>
      <c r="I1626">
        <v>36</v>
      </c>
      <c r="J1626">
        <f t="shared" si="177"/>
        <v>0.86270175275759342</v>
      </c>
      <c r="K1626" t="b">
        <f t="shared" si="178"/>
        <v>0</v>
      </c>
      <c r="L1626">
        <f t="shared" si="179"/>
        <v>-0.41684216367753391</v>
      </c>
      <c r="M1626" t="b">
        <f t="shared" si="180"/>
        <v>0</v>
      </c>
      <c r="N1626" s="24">
        <f t="shared" si="181"/>
        <v>1357187.5</v>
      </c>
      <c r="O1626" t="str">
        <f t="shared" si="182"/>
        <v>ASALARIADO</v>
      </c>
      <c r="P1626">
        <f t="shared" si="183"/>
        <v>36</v>
      </c>
      <c r="Q1626"/>
    </row>
    <row r="1627" spans="1:17" x14ac:dyDescent="0.25">
      <c r="A1627">
        <v>1626</v>
      </c>
      <c r="B1627" t="s">
        <v>15</v>
      </c>
      <c r="C1627" s="23">
        <v>546794.78</v>
      </c>
      <c r="D1627" t="s">
        <v>10</v>
      </c>
      <c r="E1627" t="s">
        <v>16</v>
      </c>
      <c r="F1627" t="s">
        <v>12</v>
      </c>
      <c r="G1627" t="s">
        <v>13</v>
      </c>
      <c r="H1627" t="s">
        <v>13</v>
      </c>
      <c r="I1627">
        <v>41</v>
      </c>
      <c r="J1627">
        <f t="shared" si="177"/>
        <v>-0.13654646384907787</v>
      </c>
      <c r="K1627" t="b">
        <f t="shared" si="178"/>
        <v>0</v>
      </c>
      <c r="L1627">
        <f t="shared" si="179"/>
        <v>-6.3965513291846368E-2</v>
      </c>
      <c r="M1627" t="b">
        <f t="shared" si="180"/>
        <v>0</v>
      </c>
      <c r="N1627" s="24">
        <f t="shared" si="181"/>
        <v>546794.78</v>
      </c>
      <c r="O1627" t="str">
        <f t="shared" si="182"/>
        <v>ASALARIADO</v>
      </c>
      <c r="P1627">
        <f t="shared" si="183"/>
        <v>41</v>
      </c>
      <c r="Q1627"/>
    </row>
    <row r="1628" spans="1:17" x14ac:dyDescent="0.25">
      <c r="A1628">
        <v>1627</v>
      </c>
      <c r="B1628" t="s">
        <v>15</v>
      </c>
      <c r="C1628" s="23">
        <v>442840</v>
      </c>
      <c r="D1628" t="s">
        <v>10</v>
      </c>
      <c r="E1628" t="s">
        <v>11</v>
      </c>
      <c r="F1628" t="s">
        <v>12</v>
      </c>
      <c r="G1628" t="s">
        <v>13</v>
      </c>
      <c r="H1628" t="s">
        <v>12</v>
      </c>
      <c r="I1628">
        <v>46</v>
      </c>
      <c r="J1628">
        <f t="shared" si="177"/>
        <v>-0.26472706809085694</v>
      </c>
      <c r="K1628" t="b">
        <f t="shared" si="178"/>
        <v>0</v>
      </c>
      <c r="L1628">
        <f t="shared" si="179"/>
        <v>0.28891113709384114</v>
      </c>
      <c r="M1628" t="b">
        <f t="shared" si="180"/>
        <v>0</v>
      </c>
      <c r="N1628" s="24">
        <f t="shared" si="181"/>
        <v>442840</v>
      </c>
      <c r="O1628" t="str">
        <f t="shared" si="182"/>
        <v>ASALARIADO</v>
      </c>
      <c r="P1628">
        <f t="shared" si="183"/>
        <v>46</v>
      </c>
      <c r="Q1628"/>
    </row>
    <row r="1629" spans="1:17" x14ac:dyDescent="0.25">
      <c r="A1629">
        <v>1628</v>
      </c>
      <c r="B1629" t="s">
        <v>15</v>
      </c>
      <c r="C1629" s="23">
        <v>299441</v>
      </c>
      <c r="D1629" t="s">
        <v>18</v>
      </c>
      <c r="E1629" t="s">
        <v>16</v>
      </c>
      <c r="F1629" t="s">
        <v>12</v>
      </c>
      <c r="G1629" t="s">
        <v>13</v>
      </c>
      <c r="H1629" t="s">
        <v>13</v>
      </c>
      <c r="I1629">
        <v>45</v>
      </c>
      <c r="J1629">
        <f t="shared" si="177"/>
        <v>-0.44154405012541925</v>
      </c>
      <c r="K1629" t="b">
        <f t="shared" si="178"/>
        <v>0</v>
      </c>
      <c r="L1629">
        <f t="shared" si="179"/>
        <v>0.21833580701670366</v>
      </c>
      <c r="M1629" t="b">
        <f t="shared" si="180"/>
        <v>0</v>
      </c>
      <c r="N1629" s="24">
        <f t="shared" si="181"/>
        <v>299441</v>
      </c>
      <c r="O1629" t="str">
        <f t="shared" si="182"/>
        <v>TRABAJADOR INDEPENDIENTE</v>
      </c>
      <c r="P1629">
        <f t="shared" si="183"/>
        <v>45</v>
      </c>
      <c r="Q1629"/>
    </row>
    <row r="1630" spans="1:17" x14ac:dyDescent="0.25">
      <c r="A1630">
        <v>1629</v>
      </c>
      <c r="B1630" t="s">
        <v>9</v>
      </c>
      <c r="C1630" s="23">
        <v>297045</v>
      </c>
      <c r="D1630" t="s">
        <v>17</v>
      </c>
      <c r="E1630" t="s">
        <v>16</v>
      </c>
      <c r="F1630" t="s">
        <v>13</v>
      </c>
      <c r="G1630" t="s">
        <v>13</v>
      </c>
      <c r="H1630" t="s">
        <v>12</v>
      </c>
      <c r="I1630">
        <v>70</v>
      </c>
      <c r="J1630">
        <f t="shared" si="177"/>
        <v>-0.44449841862837125</v>
      </c>
      <c r="K1630" t="b">
        <f t="shared" si="178"/>
        <v>0</v>
      </c>
      <c r="L1630">
        <f t="shared" si="179"/>
        <v>1.9827190589451413</v>
      </c>
      <c r="M1630" t="b">
        <f t="shared" si="180"/>
        <v>1</v>
      </c>
      <c r="N1630" s="24">
        <f t="shared" si="181"/>
        <v>297045</v>
      </c>
      <c r="O1630" t="str">
        <f t="shared" si="182"/>
        <v>ASEGURADO VOLUNTARIO</v>
      </c>
      <c r="P1630">
        <f t="shared" si="183"/>
        <v>70</v>
      </c>
      <c r="Q1630"/>
    </row>
    <row r="1631" spans="1:17" x14ac:dyDescent="0.25">
      <c r="A1631">
        <v>1630</v>
      </c>
      <c r="B1631" t="s">
        <v>9</v>
      </c>
      <c r="C1631" s="23">
        <v>299647</v>
      </c>
      <c r="D1631" t="s">
        <v>17</v>
      </c>
      <c r="E1631" t="s">
        <v>16</v>
      </c>
      <c r="F1631" t="s">
        <v>12</v>
      </c>
      <c r="G1631" t="s">
        <v>13</v>
      </c>
      <c r="H1631" t="s">
        <v>13</v>
      </c>
      <c r="I1631">
        <v>78</v>
      </c>
      <c r="J1631">
        <f t="shared" si="177"/>
        <v>-0.44129004348451434</v>
      </c>
      <c r="K1631" t="b">
        <f t="shared" si="178"/>
        <v>0</v>
      </c>
      <c r="L1631">
        <f t="shared" si="179"/>
        <v>2.5473216995622412</v>
      </c>
      <c r="M1631" t="b">
        <f t="shared" si="180"/>
        <v>1</v>
      </c>
      <c r="N1631" s="24">
        <f t="shared" si="181"/>
        <v>299647</v>
      </c>
      <c r="O1631" t="str">
        <f t="shared" si="182"/>
        <v>ASEGURADO VOLUNTARIO</v>
      </c>
      <c r="P1631">
        <f t="shared" si="183"/>
        <v>78</v>
      </c>
      <c r="Q1631"/>
    </row>
    <row r="1632" spans="1:17" x14ac:dyDescent="0.25">
      <c r="A1632">
        <v>1631</v>
      </c>
      <c r="B1632" t="s">
        <v>15</v>
      </c>
      <c r="C1632" s="23">
        <v>581394</v>
      </c>
      <c r="D1632" t="s">
        <v>10</v>
      </c>
      <c r="E1632" t="s">
        <v>11</v>
      </c>
      <c r="F1632" t="s">
        <v>12</v>
      </c>
      <c r="G1632" t="s">
        <v>13</v>
      </c>
      <c r="H1632" t="s">
        <v>12</v>
      </c>
      <c r="I1632">
        <v>30</v>
      </c>
      <c r="J1632">
        <f t="shared" si="177"/>
        <v>-9.3884174285344055E-2</v>
      </c>
      <c r="K1632" t="b">
        <f t="shared" si="178"/>
        <v>0</v>
      </c>
      <c r="L1632">
        <f t="shared" si="179"/>
        <v>-0.84029414414035897</v>
      </c>
      <c r="M1632" t="b">
        <f t="shared" si="180"/>
        <v>0</v>
      </c>
      <c r="N1632" s="24">
        <f t="shared" si="181"/>
        <v>581394</v>
      </c>
      <c r="O1632" t="str">
        <f t="shared" si="182"/>
        <v>ASALARIADO</v>
      </c>
      <c r="P1632">
        <f t="shared" si="183"/>
        <v>30</v>
      </c>
      <c r="Q1632"/>
    </row>
    <row r="1633" spans="1:17" x14ac:dyDescent="0.25">
      <c r="A1633">
        <v>1632</v>
      </c>
      <c r="B1633" t="s">
        <v>9</v>
      </c>
      <c r="C1633" s="23">
        <v>335195.53000000003</v>
      </c>
      <c r="D1633" t="s">
        <v>10</v>
      </c>
      <c r="E1633" t="s">
        <v>16</v>
      </c>
      <c r="F1633" t="s">
        <v>12</v>
      </c>
      <c r="G1633" t="s">
        <v>13</v>
      </c>
      <c r="H1633" t="s">
        <v>12</v>
      </c>
      <c r="I1633">
        <v>47</v>
      </c>
      <c r="J1633">
        <f t="shared" si="177"/>
        <v>-0.39745721487089009</v>
      </c>
      <c r="K1633" t="b">
        <f t="shared" si="178"/>
        <v>0</v>
      </c>
      <c r="L1633">
        <f t="shared" si="179"/>
        <v>0.35948646717097865</v>
      </c>
      <c r="M1633" t="b">
        <f t="shared" si="180"/>
        <v>0</v>
      </c>
      <c r="N1633" s="24">
        <f t="shared" si="181"/>
        <v>335195.53000000003</v>
      </c>
      <c r="O1633" t="str">
        <f t="shared" si="182"/>
        <v>ASALARIADO</v>
      </c>
      <c r="P1633">
        <f t="shared" si="183"/>
        <v>47</v>
      </c>
      <c r="Q1633"/>
    </row>
    <row r="1634" spans="1:17" x14ac:dyDescent="0.25">
      <c r="A1634">
        <v>1633</v>
      </c>
      <c r="B1634" t="s">
        <v>9</v>
      </c>
      <c r="C1634" s="23">
        <v>412441</v>
      </c>
      <c r="D1634" t="s">
        <v>10</v>
      </c>
      <c r="E1634" t="s">
        <v>16</v>
      </c>
      <c r="F1634" t="s">
        <v>12</v>
      </c>
      <c r="G1634" t="s">
        <v>13</v>
      </c>
      <c r="H1634" t="s">
        <v>13</v>
      </c>
      <c r="I1634">
        <v>57</v>
      </c>
      <c r="J1634">
        <f t="shared" si="177"/>
        <v>-0.30221031021157369</v>
      </c>
      <c r="K1634" t="b">
        <f t="shared" si="178"/>
        <v>0</v>
      </c>
      <c r="L1634">
        <f t="shared" si="179"/>
        <v>1.0652397679423538</v>
      </c>
      <c r="M1634" t="b">
        <f t="shared" si="180"/>
        <v>0</v>
      </c>
      <c r="N1634" s="24">
        <f t="shared" si="181"/>
        <v>412441</v>
      </c>
      <c r="O1634" t="str">
        <f t="shared" si="182"/>
        <v>ASALARIADO</v>
      </c>
      <c r="P1634">
        <f t="shared" si="183"/>
        <v>57</v>
      </c>
      <c r="Q1634"/>
    </row>
    <row r="1635" spans="1:17" x14ac:dyDescent="0.25">
      <c r="A1635">
        <v>1634</v>
      </c>
      <c r="B1635" t="s">
        <v>15</v>
      </c>
      <c r="C1635" s="23">
        <v>297044</v>
      </c>
      <c r="D1635" t="s">
        <v>10</v>
      </c>
      <c r="E1635" t="s">
        <v>16</v>
      </c>
      <c r="F1635" t="s">
        <v>12</v>
      </c>
      <c r="G1635" t="s">
        <v>13</v>
      </c>
      <c r="H1635" t="s">
        <v>13</v>
      </c>
      <c r="I1635">
        <v>32</v>
      </c>
      <c r="J1635">
        <f t="shared" si="177"/>
        <v>-0.44449965167031735</v>
      </c>
      <c r="K1635" t="b">
        <f t="shared" si="178"/>
        <v>0</v>
      </c>
      <c r="L1635">
        <f t="shared" si="179"/>
        <v>-0.69914348398608395</v>
      </c>
      <c r="M1635" t="b">
        <f t="shared" si="180"/>
        <v>0</v>
      </c>
      <c r="N1635" s="24">
        <f t="shared" si="181"/>
        <v>297044</v>
      </c>
      <c r="O1635" t="str">
        <f t="shared" si="182"/>
        <v>ASALARIADO</v>
      </c>
      <c r="P1635">
        <f t="shared" si="183"/>
        <v>32</v>
      </c>
      <c r="Q1635"/>
    </row>
    <row r="1636" spans="1:17" x14ac:dyDescent="0.25">
      <c r="A1636">
        <v>1635</v>
      </c>
      <c r="B1636" t="s">
        <v>15</v>
      </c>
      <c r="C1636" s="23">
        <v>400000</v>
      </c>
      <c r="D1636" t="s">
        <v>10</v>
      </c>
      <c r="E1636" t="s">
        <v>16</v>
      </c>
      <c r="F1636" t="s">
        <v>12</v>
      </c>
      <c r="G1636" t="s">
        <v>13</v>
      </c>
      <c r="H1636" t="s">
        <v>13</v>
      </c>
      <c r="I1636">
        <v>36</v>
      </c>
      <c r="J1636">
        <f t="shared" si="177"/>
        <v>-0.31755058506350425</v>
      </c>
      <c r="K1636" t="b">
        <f t="shared" si="178"/>
        <v>0</v>
      </c>
      <c r="L1636">
        <f t="shared" si="179"/>
        <v>-0.41684216367753391</v>
      </c>
      <c r="M1636" t="b">
        <f t="shared" si="180"/>
        <v>0</v>
      </c>
      <c r="N1636" s="24">
        <f t="shared" si="181"/>
        <v>400000</v>
      </c>
      <c r="O1636" t="str">
        <f t="shared" si="182"/>
        <v>ASALARIADO</v>
      </c>
      <c r="P1636">
        <f t="shared" si="183"/>
        <v>36</v>
      </c>
      <c r="Q1636"/>
    </row>
    <row r="1637" spans="1:17" x14ac:dyDescent="0.25">
      <c r="A1637">
        <v>1636</v>
      </c>
      <c r="B1637" t="s">
        <v>9</v>
      </c>
      <c r="C1637" s="23">
        <v>676443.1</v>
      </c>
      <c r="D1637" t="s">
        <v>10</v>
      </c>
      <c r="E1637" t="s">
        <v>16</v>
      </c>
      <c r="F1637" t="s">
        <v>12</v>
      </c>
      <c r="G1637" t="s">
        <v>13</v>
      </c>
      <c r="H1637" t="s">
        <v>13</v>
      </c>
      <c r="I1637">
        <v>38</v>
      </c>
      <c r="J1637">
        <f t="shared" si="177"/>
        <v>2.3315352957532877E-2</v>
      </c>
      <c r="K1637" t="b">
        <f t="shared" si="178"/>
        <v>0</v>
      </c>
      <c r="L1637">
        <f t="shared" si="179"/>
        <v>-0.27569150352325889</v>
      </c>
      <c r="M1637" t="b">
        <f t="shared" si="180"/>
        <v>0</v>
      </c>
      <c r="N1637" s="24">
        <f t="shared" si="181"/>
        <v>676443.1</v>
      </c>
      <c r="O1637" t="str">
        <f t="shared" si="182"/>
        <v>ASALARIADO</v>
      </c>
      <c r="P1637">
        <f t="shared" si="183"/>
        <v>38</v>
      </c>
      <c r="Q1637"/>
    </row>
    <row r="1638" spans="1:17" x14ac:dyDescent="0.25">
      <c r="A1638">
        <v>1637</v>
      </c>
      <c r="B1638" t="s">
        <v>9</v>
      </c>
      <c r="C1638" s="23">
        <v>12160184</v>
      </c>
      <c r="D1638" t="s">
        <v>10</v>
      </c>
      <c r="E1638" t="s">
        <v>16</v>
      </c>
      <c r="F1638" t="s">
        <v>12</v>
      </c>
      <c r="G1638" t="s">
        <v>13</v>
      </c>
      <c r="H1638" t="s">
        <v>13</v>
      </c>
      <c r="I1638">
        <v>52</v>
      </c>
      <c r="J1638">
        <f t="shared" si="177"/>
        <v>14.183249581263645</v>
      </c>
      <c r="K1638" t="b">
        <f t="shared" si="178"/>
        <v>1</v>
      </c>
      <c r="L1638">
        <f t="shared" si="179"/>
        <v>0.71236311755666615</v>
      </c>
      <c r="M1638" t="b">
        <f t="shared" si="180"/>
        <v>0</v>
      </c>
      <c r="N1638" s="24">
        <f t="shared" si="181"/>
        <v>12160184</v>
      </c>
      <c r="O1638" t="str">
        <f t="shared" si="182"/>
        <v>ASALARIADO</v>
      </c>
      <c r="P1638">
        <f t="shared" si="183"/>
        <v>52</v>
      </c>
      <c r="Q1638"/>
    </row>
    <row r="1639" spans="1:17" x14ac:dyDescent="0.25">
      <c r="A1639">
        <v>1638</v>
      </c>
      <c r="B1639" t="s">
        <v>9</v>
      </c>
      <c r="C1639" s="23">
        <v>509509</v>
      </c>
      <c r="D1639" t="s">
        <v>18</v>
      </c>
      <c r="E1639" t="s">
        <v>16</v>
      </c>
      <c r="F1639" t="s">
        <v>12</v>
      </c>
      <c r="G1639" t="s">
        <v>12</v>
      </c>
      <c r="H1639" t="s">
        <v>12</v>
      </c>
      <c r="I1639">
        <v>38</v>
      </c>
      <c r="J1639">
        <f t="shared" si="177"/>
        <v>-0.18252139458363423</v>
      </c>
      <c r="K1639" t="b">
        <f t="shared" si="178"/>
        <v>0</v>
      </c>
      <c r="L1639">
        <f t="shared" si="179"/>
        <v>-0.27569150352325889</v>
      </c>
      <c r="M1639" t="b">
        <f t="shared" si="180"/>
        <v>0</v>
      </c>
      <c r="N1639" s="24">
        <f t="shared" si="181"/>
        <v>509509</v>
      </c>
      <c r="O1639" t="str">
        <f t="shared" si="182"/>
        <v>TRABAJADOR INDEPENDIENTE</v>
      </c>
      <c r="P1639">
        <f t="shared" si="183"/>
        <v>38</v>
      </c>
      <c r="Q1639"/>
    </row>
    <row r="1640" spans="1:17" x14ac:dyDescent="0.25">
      <c r="A1640">
        <v>1639</v>
      </c>
      <c r="B1640" t="s">
        <v>9</v>
      </c>
      <c r="C1640" s="23">
        <v>356653</v>
      </c>
      <c r="D1640" t="s">
        <v>18</v>
      </c>
      <c r="E1640" t="s">
        <v>16</v>
      </c>
      <c r="F1640" t="s">
        <v>12</v>
      </c>
      <c r="G1640" t="s">
        <v>12</v>
      </c>
      <c r="H1640" t="s">
        <v>12</v>
      </c>
      <c r="I1640">
        <v>51</v>
      </c>
      <c r="J1640">
        <f t="shared" si="177"/>
        <v>-0.37099925430284464</v>
      </c>
      <c r="K1640" t="b">
        <f t="shared" si="178"/>
        <v>0</v>
      </c>
      <c r="L1640">
        <f t="shared" si="179"/>
        <v>0.64178778747952869</v>
      </c>
      <c r="M1640" t="b">
        <f t="shared" si="180"/>
        <v>0</v>
      </c>
      <c r="N1640" s="24">
        <f t="shared" si="181"/>
        <v>356653</v>
      </c>
      <c r="O1640" t="str">
        <f t="shared" si="182"/>
        <v>TRABAJADOR INDEPENDIENTE</v>
      </c>
      <c r="P1640">
        <f t="shared" si="183"/>
        <v>51</v>
      </c>
      <c r="Q1640"/>
    </row>
    <row r="1641" spans="1:17" x14ac:dyDescent="0.25">
      <c r="A1641">
        <v>1640</v>
      </c>
      <c r="B1641" t="s">
        <v>15</v>
      </c>
      <c r="C1641" s="23">
        <v>219280</v>
      </c>
      <c r="D1641" t="s">
        <v>10</v>
      </c>
      <c r="E1641" t="s">
        <v>11</v>
      </c>
      <c r="F1641" t="s">
        <v>12</v>
      </c>
      <c r="G1641" t="s">
        <v>13</v>
      </c>
      <c r="H1641" t="s">
        <v>13</v>
      </c>
      <c r="I1641">
        <v>26</v>
      </c>
      <c r="J1641">
        <f t="shared" si="177"/>
        <v>-0.5403859255699659</v>
      </c>
      <c r="K1641" t="b">
        <f t="shared" si="178"/>
        <v>0</v>
      </c>
      <c r="L1641">
        <f t="shared" si="179"/>
        <v>-1.1225954644489089</v>
      </c>
      <c r="M1641" t="b">
        <f t="shared" si="180"/>
        <v>0</v>
      </c>
      <c r="N1641" s="24">
        <f t="shared" si="181"/>
        <v>219280</v>
      </c>
      <c r="O1641" t="str">
        <f t="shared" si="182"/>
        <v>ASALARIADO</v>
      </c>
      <c r="P1641">
        <f t="shared" si="183"/>
        <v>26</v>
      </c>
      <c r="Q1641"/>
    </row>
    <row r="1642" spans="1:17" x14ac:dyDescent="0.25">
      <c r="A1642">
        <v>1641</v>
      </c>
      <c r="B1642" t="s">
        <v>9</v>
      </c>
      <c r="C1642" s="23">
        <v>245006.35</v>
      </c>
      <c r="D1642" t="s">
        <v>10</v>
      </c>
      <c r="E1642" t="s">
        <v>16</v>
      </c>
      <c r="F1642" t="s">
        <v>12</v>
      </c>
      <c r="G1642" t="s">
        <v>13</v>
      </c>
      <c r="H1642" t="s">
        <v>13</v>
      </c>
      <c r="I1642">
        <v>61</v>
      </c>
      <c r="J1642">
        <f t="shared" si="177"/>
        <v>-0.50866425689888128</v>
      </c>
      <c r="K1642" t="b">
        <f t="shared" si="178"/>
        <v>0</v>
      </c>
      <c r="L1642">
        <f t="shared" si="179"/>
        <v>1.3475410882509038</v>
      </c>
      <c r="M1642" t="b">
        <f t="shared" si="180"/>
        <v>0</v>
      </c>
      <c r="N1642" s="24">
        <f t="shared" si="181"/>
        <v>245006.35</v>
      </c>
      <c r="O1642" t="str">
        <f t="shared" si="182"/>
        <v>ASALARIADO</v>
      </c>
      <c r="P1642">
        <f t="shared" si="183"/>
        <v>61</v>
      </c>
      <c r="Q1642"/>
    </row>
    <row r="1643" spans="1:17" x14ac:dyDescent="0.25">
      <c r="A1643">
        <v>1642</v>
      </c>
      <c r="B1643" t="s">
        <v>9</v>
      </c>
      <c r="C1643" s="23">
        <v>359544.27</v>
      </c>
      <c r="D1643" t="s">
        <v>18</v>
      </c>
      <c r="E1643" t="s">
        <v>16</v>
      </c>
      <c r="F1643" t="s">
        <v>12</v>
      </c>
      <c r="G1643" t="s">
        <v>13</v>
      </c>
      <c r="H1643" t="s">
        <v>13</v>
      </c>
      <c r="I1643">
        <v>29</v>
      </c>
      <c r="J1643">
        <f t="shared" si="177"/>
        <v>-0.36743419711522773</v>
      </c>
      <c r="K1643" t="b">
        <f t="shared" si="178"/>
        <v>0</v>
      </c>
      <c r="L1643">
        <f t="shared" si="179"/>
        <v>-0.91086947421749642</v>
      </c>
      <c r="M1643" t="b">
        <f t="shared" si="180"/>
        <v>0</v>
      </c>
      <c r="N1643" s="24">
        <f t="shared" si="181"/>
        <v>359544.27</v>
      </c>
      <c r="O1643" t="str">
        <f t="shared" si="182"/>
        <v>TRABAJADOR INDEPENDIENTE</v>
      </c>
      <c r="P1643">
        <f t="shared" si="183"/>
        <v>29</v>
      </c>
      <c r="Q1643"/>
    </row>
    <row r="1644" spans="1:17" x14ac:dyDescent="0.25">
      <c r="A1644">
        <v>1643</v>
      </c>
      <c r="B1644" t="s">
        <v>15</v>
      </c>
      <c r="C1644" s="23">
        <v>88243.75</v>
      </c>
      <c r="D1644" t="s">
        <v>14</v>
      </c>
      <c r="E1644" t="s">
        <v>11</v>
      </c>
      <c r="F1644" t="s">
        <v>12</v>
      </c>
      <c r="G1644" t="s">
        <v>13</v>
      </c>
      <c r="H1644" t="s">
        <v>13</v>
      </c>
      <c r="I1644">
        <v>92</v>
      </c>
      <c r="J1644">
        <f t="shared" si="177"/>
        <v>-0.70195911828488311</v>
      </c>
      <c r="K1644" t="b">
        <f t="shared" si="178"/>
        <v>0</v>
      </c>
      <c r="L1644">
        <f t="shared" si="179"/>
        <v>3.5353763206421664</v>
      </c>
      <c r="M1644" t="b">
        <f t="shared" si="180"/>
        <v>1</v>
      </c>
      <c r="N1644" s="24">
        <f t="shared" si="181"/>
        <v>88243.75</v>
      </c>
      <c r="O1644" t="str">
        <f t="shared" si="182"/>
        <v>PENSIONADOS EN SU PROPIO SISTEMA</v>
      </c>
      <c r="P1644">
        <f t="shared" si="183"/>
        <v>92</v>
      </c>
      <c r="Q1644"/>
    </row>
    <row r="1645" spans="1:17" x14ac:dyDescent="0.25">
      <c r="A1645">
        <v>1644</v>
      </c>
      <c r="B1645" t="s">
        <v>9</v>
      </c>
      <c r="C1645" s="23">
        <v>297045</v>
      </c>
      <c r="D1645" t="s">
        <v>17</v>
      </c>
      <c r="E1645" t="s">
        <v>16</v>
      </c>
      <c r="F1645" t="s">
        <v>12</v>
      </c>
      <c r="G1645" t="s">
        <v>13</v>
      </c>
      <c r="H1645" t="s">
        <v>13</v>
      </c>
      <c r="I1645">
        <v>35</v>
      </c>
      <c r="J1645">
        <f t="shared" si="177"/>
        <v>-0.44449841862837125</v>
      </c>
      <c r="K1645" t="b">
        <f t="shared" si="178"/>
        <v>0</v>
      </c>
      <c r="L1645">
        <f t="shared" si="179"/>
        <v>-0.48741749375467142</v>
      </c>
      <c r="M1645" t="b">
        <f t="shared" si="180"/>
        <v>0</v>
      </c>
      <c r="N1645" s="24">
        <f t="shared" si="181"/>
        <v>297045</v>
      </c>
      <c r="O1645" t="str">
        <f t="shared" si="182"/>
        <v>ASEGURADO VOLUNTARIO</v>
      </c>
      <c r="P1645">
        <f t="shared" si="183"/>
        <v>35</v>
      </c>
      <c r="Q1645"/>
    </row>
    <row r="1646" spans="1:17" x14ac:dyDescent="0.25">
      <c r="A1646">
        <v>1645</v>
      </c>
      <c r="B1646" t="s">
        <v>9</v>
      </c>
      <c r="C1646" s="23">
        <v>852982.67</v>
      </c>
      <c r="D1646" t="s">
        <v>10</v>
      </c>
      <c r="E1646" t="s">
        <v>16</v>
      </c>
      <c r="F1646" t="s">
        <v>12</v>
      </c>
      <c r="G1646" t="s">
        <v>13</v>
      </c>
      <c r="H1646" t="s">
        <v>13</v>
      </c>
      <c r="I1646">
        <v>31</v>
      </c>
      <c r="J1646">
        <f t="shared" si="177"/>
        <v>0.24099604792109164</v>
      </c>
      <c r="K1646" t="b">
        <f t="shared" si="178"/>
        <v>0</v>
      </c>
      <c r="L1646">
        <f t="shared" si="179"/>
        <v>-0.7697188140632214</v>
      </c>
      <c r="M1646" t="b">
        <f t="shared" si="180"/>
        <v>0</v>
      </c>
      <c r="N1646" s="24">
        <f t="shared" si="181"/>
        <v>852982.67</v>
      </c>
      <c r="O1646" t="str">
        <f t="shared" si="182"/>
        <v>ASALARIADO</v>
      </c>
      <c r="P1646">
        <f t="shared" si="183"/>
        <v>31</v>
      </c>
      <c r="Q1646"/>
    </row>
    <row r="1647" spans="1:17" x14ac:dyDescent="0.25">
      <c r="A1647">
        <v>1646</v>
      </c>
      <c r="B1647" t="s">
        <v>9</v>
      </c>
      <c r="C1647" s="23">
        <v>251559</v>
      </c>
      <c r="D1647" t="s">
        <v>10</v>
      </c>
      <c r="E1647" t="s">
        <v>16</v>
      </c>
      <c r="F1647" t="s">
        <v>12</v>
      </c>
      <c r="G1647" t="s">
        <v>12</v>
      </c>
      <c r="H1647" t="s">
        <v>13</v>
      </c>
      <c r="I1647">
        <v>20</v>
      </c>
      <c r="J1647">
        <f t="shared" si="177"/>
        <v>-0.5005845645905056</v>
      </c>
      <c r="K1647" t="b">
        <f t="shared" si="178"/>
        <v>0</v>
      </c>
      <c r="L1647">
        <f t="shared" si="179"/>
        <v>-1.5460474449117341</v>
      </c>
      <c r="M1647" t="b">
        <f t="shared" si="180"/>
        <v>0</v>
      </c>
      <c r="N1647" s="24">
        <f t="shared" si="181"/>
        <v>251559</v>
      </c>
      <c r="O1647" t="str">
        <f t="shared" si="182"/>
        <v>ASALARIADO</v>
      </c>
      <c r="P1647">
        <f t="shared" si="183"/>
        <v>20</v>
      </c>
      <c r="Q1647"/>
    </row>
    <row r="1648" spans="1:17" x14ac:dyDescent="0.25">
      <c r="A1648">
        <v>1647</v>
      </c>
      <c r="B1648" t="s">
        <v>9</v>
      </c>
      <c r="C1648" s="23">
        <v>3255213.87</v>
      </c>
      <c r="D1648" t="s">
        <v>21</v>
      </c>
      <c r="E1648" t="s">
        <v>16</v>
      </c>
      <c r="F1648" t="s">
        <v>12</v>
      </c>
      <c r="G1648" t="s">
        <v>13</v>
      </c>
      <c r="H1648" t="s">
        <v>13</v>
      </c>
      <c r="I1648">
        <v>58</v>
      </c>
      <c r="J1648">
        <f t="shared" si="177"/>
        <v>3.2030478818478625</v>
      </c>
      <c r="K1648" t="b">
        <f t="shared" si="178"/>
        <v>1</v>
      </c>
      <c r="L1648">
        <f t="shared" si="179"/>
        <v>1.1358150980194912</v>
      </c>
      <c r="M1648" t="b">
        <f t="shared" si="180"/>
        <v>0</v>
      </c>
      <c r="N1648" s="24">
        <f t="shared" si="181"/>
        <v>3255213.87</v>
      </c>
      <c r="O1648" t="str">
        <f t="shared" si="182"/>
        <v>CONVENIOS ESPECIALES DE ASEGURADOS VOLUNTARIOS</v>
      </c>
      <c r="P1648">
        <f t="shared" si="183"/>
        <v>58</v>
      </c>
      <c r="Q1648"/>
    </row>
    <row r="1649" spans="1:17" x14ac:dyDescent="0.25">
      <c r="A1649">
        <v>1648</v>
      </c>
      <c r="B1649" t="s">
        <v>15</v>
      </c>
      <c r="C1649" s="23">
        <v>790843.09</v>
      </c>
      <c r="D1649" t="s">
        <v>10</v>
      </c>
      <c r="E1649" t="s">
        <v>16</v>
      </c>
      <c r="F1649" t="s">
        <v>12</v>
      </c>
      <c r="G1649" t="s">
        <v>13</v>
      </c>
      <c r="H1649" t="s">
        <v>13</v>
      </c>
      <c r="I1649">
        <v>37</v>
      </c>
      <c r="J1649">
        <f t="shared" si="177"/>
        <v>0.16437533926555528</v>
      </c>
      <c r="K1649" t="b">
        <f t="shared" si="178"/>
        <v>0</v>
      </c>
      <c r="L1649">
        <f t="shared" si="179"/>
        <v>-0.3462668336003964</v>
      </c>
      <c r="M1649" t="b">
        <f t="shared" si="180"/>
        <v>0</v>
      </c>
      <c r="N1649" s="24">
        <f t="shared" si="181"/>
        <v>790843.09</v>
      </c>
      <c r="O1649" t="str">
        <f t="shared" si="182"/>
        <v>ASALARIADO</v>
      </c>
      <c r="P1649">
        <f t="shared" si="183"/>
        <v>37</v>
      </c>
      <c r="Q1649"/>
    </row>
    <row r="1650" spans="1:17" x14ac:dyDescent="0.25">
      <c r="A1650">
        <v>1649</v>
      </c>
      <c r="B1650" t="s">
        <v>9</v>
      </c>
      <c r="C1650" s="23">
        <v>1129271</v>
      </c>
      <c r="D1650" t="s">
        <v>10</v>
      </c>
      <c r="E1650" t="s">
        <v>11</v>
      </c>
      <c r="F1650" t="s">
        <v>12</v>
      </c>
      <c r="G1650" t="s">
        <v>13</v>
      </c>
      <c r="H1650" t="s">
        <v>13</v>
      </c>
      <c r="I1650">
        <v>32</v>
      </c>
      <c r="J1650">
        <f t="shared" si="177"/>
        <v>0.58167114804012465</v>
      </c>
      <c r="K1650" t="b">
        <f t="shared" si="178"/>
        <v>0</v>
      </c>
      <c r="L1650">
        <f t="shared" si="179"/>
        <v>-0.69914348398608395</v>
      </c>
      <c r="M1650" t="b">
        <f t="shared" si="180"/>
        <v>0</v>
      </c>
      <c r="N1650" s="24">
        <f t="shared" si="181"/>
        <v>1129271</v>
      </c>
      <c r="O1650" t="str">
        <f t="shared" si="182"/>
        <v>ASALARIADO</v>
      </c>
      <c r="P1650">
        <f t="shared" si="183"/>
        <v>32</v>
      </c>
      <c r="Q1650"/>
    </row>
    <row r="1651" spans="1:17" x14ac:dyDescent="0.25">
      <c r="A1651">
        <v>1650</v>
      </c>
      <c r="B1651" t="s">
        <v>9</v>
      </c>
      <c r="C1651" s="23">
        <v>87500</v>
      </c>
      <c r="D1651" t="s">
        <v>10</v>
      </c>
      <c r="E1651" t="s">
        <v>16</v>
      </c>
      <c r="F1651" t="s">
        <v>12</v>
      </c>
      <c r="G1651" t="s">
        <v>13</v>
      </c>
      <c r="H1651" t="s">
        <v>13</v>
      </c>
      <c r="I1651">
        <v>25</v>
      </c>
      <c r="J1651">
        <f t="shared" si="177"/>
        <v>-0.70287619323232486</v>
      </c>
      <c r="K1651" t="b">
        <f t="shared" si="178"/>
        <v>0</v>
      </c>
      <c r="L1651">
        <f t="shared" si="179"/>
        <v>-1.1931707945260464</v>
      </c>
      <c r="M1651" t="b">
        <f t="shared" si="180"/>
        <v>0</v>
      </c>
      <c r="N1651" s="24">
        <f t="shared" si="181"/>
        <v>87500</v>
      </c>
      <c r="O1651" t="str">
        <f t="shared" si="182"/>
        <v>ASALARIADO</v>
      </c>
      <c r="P1651">
        <f t="shared" si="183"/>
        <v>25</v>
      </c>
      <c r="Q1651"/>
    </row>
    <row r="1652" spans="1:17" x14ac:dyDescent="0.25">
      <c r="A1652">
        <v>1651</v>
      </c>
      <c r="B1652" t="s">
        <v>15</v>
      </c>
      <c r="C1652" s="23">
        <v>480000</v>
      </c>
      <c r="D1652" t="s">
        <v>10</v>
      </c>
      <c r="E1652" t="s">
        <v>16</v>
      </c>
      <c r="F1652" t="s">
        <v>12</v>
      </c>
      <c r="G1652" t="s">
        <v>13</v>
      </c>
      <c r="H1652" t="s">
        <v>13</v>
      </c>
      <c r="I1652">
        <v>24</v>
      </c>
      <c r="J1652">
        <f t="shared" si="177"/>
        <v>-0.21890722937228616</v>
      </c>
      <c r="K1652" t="b">
        <f t="shared" si="178"/>
        <v>0</v>
      </c>
      <c r="L1652">
        <f t="shared" si="179"/>
        <v>-1.263746124603184</v>
      </c>
      <c r="M1652" t="b">
        <f t="shared" si="180"/>
        <v>0</v>
      </c>
      <c r="N1652" s="24">
        <f t="shared" si="181"/>
        <v>480000</v>
      </c>
      <c r="O1652" t="str">
        <f t="shared" si="182"/>
        <v>ASALARIADO</v>
      </c>
      <c r="P1652">
        <f t="shared" si="183"/>
        <v>24</v>
      </c>
      <c r="Q1652"/>
    </row>
    <row r="1653" spans="1:17" x14ac:dyDescent="0.25">
      <c r="A1653">
        <v>1652</v>
      </c>
      <c r="B1653" t="s">
        <v>15</v>
      </c>
      <c r="C1653" s="23">
        <v>299647</v>
      </c>
      <c r="D1653" t="s">
        <v>17</v>
      </c>
      <c r="E1653" t="s">
        <v>16</v>
      </c>
      <c r="F1653" t="s">
        <v>12</v>
      </c>
      <c r="G1653" t="s">
        <v>13</v>
      </c>
      <c r="H1653" t="s">
        <v>13</v>
      </c>
      <c r="I1653">
        <v>60</v>
      </c>
      <c r="J1653">
        <f t="shared" si="177"/>
        <v>-0.44129004348451434</v>
      </c>
      <c r="K1653" t="b">
        <f t="shared" si="178"/>
        <v>0</v>
      </c>
      <c r="L1653">
        <f t="shared" si="179"/>
        <v>1.2769657581737661</v>
      </c>
      <c r="M1653" t="b">
        <f t="shared" si="180"/>
        <v>0</v>
      </c>
      <c r="N1653" s="24">
        <f t="shared" si="181"/>
        <v>299647</v>
      </c>
      <c r="O1653" t="str">
        <f t="shared" si="182"/>
        <v>ASEGURADO VOLUNTARIO</v>
      </c>
      <c r="P1653">
        <f t="shared" si="183"/>
        <v>60</v>
      </c>
      <c r="Q1653"/>
    </row>
    <row r="1654" spans="1:17" x14ac:dyDescent="0.25">
      <c r="A1654">
        <v>1653</v>
      </c>
      <c r="B1654" t="s">
        <v>9</v>
      </c>
      <c r="C1654" s="23">
        <v>278030.99</v>
      </c>
      <c r="D1654" t="s">
        <v>19</v>
      </c>
      <c r="E1654" t="s">
        <v>16</v>
      </c>
      <c r="F1654" t="s">
        <v>12</v>
      </c>
      <c r="G1654" t="s">
        <v>13</v>
      </c>
      <c r="H1654" t="s">
        <v>13</v>
      </c>
      <c r="I1654">
        <v>27</v>
      </c>
      <c r="J1654">
        <f t="shared" si="177"/>
        <v>-0.46794349052270096</v>
      </c>
      <c r="K1654" t="b">
        <f t="shared" si="178"/>
        <v>0</v>
      </c>
      <c r="L1654">
        <f t="shared" si="179"/>
        <v>-1.0520201343717714</v>
      </c>
      <c r="M1654" t="b">
        <f t="shared" si="180"/>
        <v>0</v>
      </c>
      <c r="N1654" s="24">
        <f t="shared" si="181"/>
        <v>278030.99</v>
      </c>
      <c r="O1654" t="str">
        <f t="shared" si="182"/>
        <v>CONVENIOS ESPECIALES DE TRABAJADORES INDEPENDIENTES</v>
      </c>
      <c r="P1654">
        <f t="shared" si="183"/>
        <v>27</v>
      </c>
      <c r="Q1654"/>
    </row>
    <row r="1655" spans="1:17" x14ac:dyDescent="0.25">
      <c r="A1655">
        <v>1654</v>
      </c>
      <c r="B1655" t="s">
        <v>9</v>
      </c>
      <c r="C1655" s="23">
        <v>3350588.86</v>
      </c>
      <c r="D1655" t="s">
        <v>10</v>
      </c>
      <c r="E1655" t="s">
        <v>16</v>
      </c>
      <c r="F1655" t="s">
        <v>12</v>
      </c>
      <c r="G1655" t="s">
        <v>13</v>
      </c>
      <c r="H1655" t="s">
        <v>13</v>
      </c>
      <c r="I1655">
        <v>38</v>
      </c>
      <c r="J1655">
        <f t="shared" si="177"/>
        <v>3.3206492451305669</v>
      </c>
      <c r="K1655" t="b">
        <f t="shared" si="178"/>
        <v>1</v>
      </c>
      <c r="L1655">
        <f t="shared" si="179"/>
        <v>-0.27569150352325889</v>
      </c>
      <c r="M1655" t="b">
        <f t="shared" si="180"/>
        <v>0</v>
      </c>
      <c r="N1655" s="24">
        <f t="shared" si="181"/>
        <v>3350588.86</v>
      </c>
      <c r="O1655" t="str">
        <f t="shared" si="182"/>
        <v>ASALARIADO</v>
      </c>
      <c r="P1655">
        <f t="shared" si="183"/>
        <v>38</v>
      </c>
      <c r="Q1655"/>
    </row>
    <row r="1656" spans="1:17" x14ac:dyDescent="0.25">
      <c r="A1656">
        <v>1655</v>
      </c>
      <c r="B1656" t="s">
        <v>9</v>
      </c>
      <c r="C1656" s="23">
        <v>2349011</v>
      </c>
      <c r="D1656" t="s">
        <v>10</v>
      </c>
      <c r="E1656" t="s">
        <v>16</v>
      </c>
      <c r="F1656" t="s">
        <v>12</v>
      </c>
      <c r="G1656" t="s">
        <v>13</v>
      </c>
      <c r="H1656" t="s">
        <v>13</v>
      </c>
      <c r="I1656">
        <v>36</v>
      </c>
      <c r="J1656">
        <f t="shared" si="177"/>
        <v>2.0856617314252039</v>
      </c>
      <c r="K1656" t="b">
        <f t="shared" si="178"/>
        <v>1</v>
      </c>
      <c r="L1656">
        <f t="shared" si="179"/>
        <v>-0.41684216367753391</v>
      </c>
      <c r="M1656" t="b">
        <f t="shared" si="180"/>
        <v>0</v>
      </c>
      <c r="N1656" s="24">
        <f t="shared" si="181"/>
        <v>2349011</v>
      </c>
      <c r="O1656" t="str">
        <f t="shared" si="182"/>
        <v>ASALARIADO</v>
      </c>
      <c r="P1656">
        <f t="shared" si="183"/>
        <v>36</v>
      </c>
      <c r="Q1656"/>
    </row>
    <row r="1657" spans="1:17" x14ac:dyDescent="0.25">
      <c r="A1657">
        <v>1656</v>
      </c>
      <c r="B1657" t="s">
        <v>9</v>
      </c>
      <c r="C1657" s="23">
        <v>1108537.5</v>
      </c>
      <c r="D1657" t="s">
        <v>10</v>
      </c>
      <c r="E1657" t="s">
        <v>16</v>
      </c>
      <c r="F1657" t="s">
        <v>12</v>
      </c>
      <c r="G1657" t="s">
        <v>13</v>
      </c>
      <c r="H1657" t="s">
        <v>13</v>
      </c>
      <c r="I1657">
        <v>45</v>
      </c>
      <c r="J1657">
        <f t="shared" si="177"/>
        <v>0.55610587284982627</v>
      </c>
      <c r="K1657" t="b">
        <f t="shared" si="178"/>
        <v>0</v>
      </c>
      <c r="L1657">
        <f t="shared" si="179"/>
        <v>0.21833580701670366</v>
      </c>
      <c r="M1657" t="b">
        <f t="shared" si="180"/>
        <v>0</v>
      </c>
      <c r="N1657" s="24">
        <f t="shared" si="181"/>
        <v>1108537.5</v>
      </c>
      <c r="O1657" t="str">
        <f t="shared" si="182"/>
        <v>ASALARIADO</v>
      </c>
      <c r="P1657">
        <f t="shared" si="183"/>
        <v>45</v>
      </c>
      <c r="Q1657"/>
    </row>
    <row r="1658" spans="1:17" x14ac:dyDescent="0.25">
      <c r="A1658">
        <v>1657</v>
      </c>
      <c r="B1658" t="s">
        <v>15</v>
      </c>
      <c r="C1658" s="23">
        <v>600414.9</v>
      </c>
      <c r="D1658" t="s">
        <v>10</v>
      </c>
      <c r="E1658" t="s">
        <v>16</v>
      </c>
      <c r="F1658" t="s">
        <v>12</v>
      </c>
      <c r="G1658" t="s">
        <v>13</v>
      </c>
      <c r="H1658" t="s">
        <v>12</v>
      </c>
      <c r="I1658">
        <v>21</v>
      </c>
      <c r="J1658">
        <f t="shared" si="177"/>
        <v>-7.0430606732005407E-2</v>
      </c>
      <c r="K1658" t="b">
        <f t="shared" si="178"/>
        <v>0</v>
      </c>
      <c r="L1658">
        <f t="shared" si="179"/>
        <v>-1.4754721148345964</v>
      </c>
      <c r="M1658" t="b">
        <f t="shared" si="180"/>
        <v>0</v>
      </c>
      <c r="N1658" s="24">
        <f t="shared" si="181"/>
        <v>600414.9</v>
      </c>
      <c r="O1658" t="str">
        <f t="shared" si="182"/>
        <v>ASALARIADO</v>
      </c>
      <c r="P1658">
        <f t="shared" si="183"/>
        <v>21</v>
      </c>
      <c r="Q1658"/>
    </row>
    <row r="1659" spans="1:17" x14ac:dyDescent="0.25">
      <c r="A1659">
        <v>1658</v>
      </c>
      <c r="B1659" t="s">
        <v>9</v>
      </c>
      <c r="C1659" s="23">
        <v>418000</v>
      </c>
      <c r="D1659" t="s">
        <v>10</v>
      </c>
      <c r="E1659" t="s">
        <v>16</v>
      </c>
      <c r="F1659" t="s">
        <v>12</v>
      </c>
      <c r="G1659" t="s">
        <v>13</v>
      </c>
      <c r="H1659" t="s">
        <v>13</v>
      </c>
      <c r="I1659">
        <v>51</v>
      </c>
      <c r="J1659">
        <f t="shared" si="177"/>
        <v>-0.29535583003298016</v>
      </c>
      <c r="K1659" t="b">
        <f t="shared" si="178"/>
        <v>0</v>
      </c>
      <c r="L1659">
        <f t="shared" si="179"/>
        <v>0.64178778747952869</v>
      </c>
      <c r="M1659" t="b">
        <f t="shared" si="180"/>
        <v>0</v>
      </c>
      <c r="N1659" s="24">
        <f t="shared" si="181"/>
        <v>418000</v>
      </c>
      <c r="O1659" t="str">
        <f t="shared" si="182"/>
        <v>ASALARIADO</v>
      </c>
      <c r="P1659">
        <f t="shared" si="183"/>
        <v>51</v>
      </c>
      <c r="Q1659"/>
    </row>
    <row r="1660" spans="1:17" x14ac:dyDescent="0.25">
      <c r="A1660">
        <v>1659</v>
      </c>
      <c r="B1660" t="s">
        <v>9</v>
      </c>
      <c r="C1660" s="23">
        <v>287787</v>
      </c>
      <c r="D1660" t="s">
        <v>10</v>
      </c>
      <c r="E1660" t="s">
        <v>16</v>
      </c>
      <c r="F1660" t="s">
        <v>12</v>
      </c>
      <c r="G1660" t="s">
        <v>13</v>
      </c>
      <c r="H1660" t="s">
        <v>13</v>
      </c>
      <c r="I1660">
        <v>19</v>
      </c>
      <c r="J1660">
        <f t="shared" si="177"/>
        <v>-0.45591392096573746</v>
      </c>
      <c r="K1660" t="b">
        <f t="shared" si="178"/>
        <v>0</v>
      </c>
      <c r="L1660">
        <f t="shared" si="179"/>
        <v>-1.6166227749888715</v>
      </c>
      <c r="M1660" t="b">
        <f t="shared" si="180"/>
        <v>0</v>
      </c>
      <c r="N1660" s="24">
        <f t="shared" si="181"/>
        <v>287787</v>
      </c>
      <c r="O1660" t="str">
        <f t="shared" si="182"/>
        <v>ASALARIADO</v>
      </c>
      <c r="P1660">
        <f t="shared" si="183"/>
        <v>19</v>
      </c>
      <c r="Q1660"/>
    </row>
    <row r="1661" spans="1:17" x14ac:dyDescent="0.25">
      <c r="A1661">
        <v>1660</v>
      </c>
      <c r="B1661" t="s">
        <v>15</v>
      </c>
      <c r="C1661" s="23">
        <v>538738.04</v>
      </c>
      <c r="D1661" t="s">
        <v>10</v>
      </c>
      <c r="E1661" t="s">
        <v>16</v>
      </c>
      <c r="F1661" t="s">
        <v>12</v>
      </c>
      <c r="G1661" t="s">
        <v>13</v>
      </c>
      <c r="H1661" t="s">
        <v>13</v>
      </c>
      <c r="I1661">
        <v>36</v>
      </c>
      <c r="J1661">
        <f t="shared" si="177"/>
        <v>-0.14648076221822365</v>
      </c>
      <c r="K1661" t="b">
        <f t="shared" si="178"/>
        <v>0</v>
      </c>
      <c r="L1661">
        <f t="shared" si="179"/>
        <v>-0.41684216367753391</v>
      </c>
      <c r="M1661" t="b">
        <f t="shared" si="180"/>
        <v>0</v>
      </c>
      <c r="N1661" s="24">
        <f t="shared" si="181"/>
        <v>538738.04</v>
      </c>
      <c r="O1661" t="str">
        <f t="shared" si="182"/>
        <v>ASALARIADO</v>
      </c>
      <c r="P1661">
        <f t="shared" si="183"/>
        <v>36</v>
      </c>
      <c r="Q1661"/>
    </row>
    <row r="1662" spans="1:17" x14ac:dyDescent="0.25">
      <c r="A1662">
        <v>1661</v>
      </c>
      <c r="B1662" t="s">
        <v>9</v>
      </c>
      <c r="C1662" s="23">
        <v>597533.32999999996</v>
      </c>
      <c r="D1662" t="s">
        <v>10</v>
      </c>
      <c r="E1662" t="s">
        <v>16</v>
      </c>
      <c r="F1662" t="s">
        <v>12</v>
      </c>
      <c r="G1662" t="s">
        <v>12</v>
      </c>
      <c r="H1662" t="s">
        <v>13</v>
      </c>
      <c r="I1662">
        <v>30</v>
      </c>
      <c r="J1662">
        <f t="shared" si="177"/>
        <v>-7.3983703412744781E-2</v>
      </c>
      <c r="K1662" t="b">
        <f t="shared" si="178"/>
        <v>0</v>
      </c>
      <c r="L1662">
        <f t="shared" si="179"/>
        <v>-0.84029414414035897</v>
      </c>
      <c r="M1662" t="b">
        <f t="shared" si="180"/>
        <v>0</v>
      </c>
      <c r="N1662" s="24">
        <f t="shared" si="181"/>
        <v>597533.32999999996</v>
      </c>
      <c r="O1662" t="str">
        <f t="shared" si="182"/>
        <v>ASALARIADO</v>
      </c>
      <c r="P1662">
        <f t="shared" si="183"/>
        <v>30</v>
      </c>
      <c r="Q1662"/>
    </row>
    <row r="1663" spans="1:17" x14ac:dyDescent="0.25">
      <c r="A1663">
        <v>1662</v>
      </c>
      <c r="B1663" t="s">
        <v>15</v>
      </c>
      <c r="C1663" s="23">
        <v>619489</v>
      </c>
      <c r="D1663" t="s">
        <v>10</v>
      </c>
      <c r="E1663" t="s">
        <v>11</v>
      </c>
      <c r="F1663" t="s">
        <v>12</v>
      </c>
      <c r="G1663" t="s">
        <v>13</v>
      </c>
      <c r="H1663" t="s">
        <v>13</v>
      </c>
      <c r="I1663">
        <v>37</v>
      </c>
      <c r="J1663">
        <f t="shared" si="177"/>
        <v>-4.6911441347132148E-2</v>
      </c>
      <c r="K1663" t="b">
        <f t="shared" si="178"/>
        <v>0</v>
      </c>
      <c r="L1663">
        <f t="shared" si="179"/>
        <v>-0.3462668336003964</v>
      </c>
      <c r="M1663" t="b">
        <f t="shared" si="180"/>
        <v>0</v>
      </c>
      <c r="N1663" s="24">
        <f t="shared" si="181"/>
        <v>619489</v>
      </c>
      <c r="O1663" t="str">
        <f t="shared" si="182"/>
        <v>ASALARIADO</v>
      </c>
      <c r="P1663">
        <f t="shared" si="183"/>
        <v>37</v>
      </c>
      <c r="Q1663"/>
    </row>
    <row r="1664" spans="1:17" x14ac:dyDescent="0.25">
      <c r="A1664">
        <v>1663</v>
      </c>
      <c r="B1664" t="s">
        <v>15</v>
      </c>
      <c r="C1664" s="23">
        <v>278032</v>
      </c>
      <c r="D1664" t="s">
        <v>17</v>
      </c>
      <c r="E1664" t="s">
        <v>16</v>
      </c>
      <c r="F1664" t="s">
        <v>12</v>
      </c>
      <c r="G1664" t="s">
        <v>13</v>
      </c>
      <c r="H1664" t="s">
        <v>13</v>
      </c>
      <c r="I1664">
        <v>45</v>
      </c>
      <c r="J1664">
        <f t="shared" si="177"/>
        <v>-0.46794224515033533</v>
      </c>
      <c r="K1664" t="b">
        <f t="shared" si="178"/>
        <v>0</v>
      </c>
      <c r="L1664">
        <f t="shared" si="179"/>
        <v>0.21833580701670366</v>
      </c>
      <c r="M1664" t="b">
        <f t="shared" si="180"/>
        <v>0</v>
      </c>
      <c r="N1664" s="24">
        <f t="shared" si="181"/>
        <v>278032</v>
      </c>
      <c r="O1664" t="str">
        <f t="shared" si="182"/>
        <v>ASEGURADO VOLUNTARIO</v>
      </c>
      <c r="P1664">
        <f t="shared" si="183"/>
        <v>45</v>
      </c>
      <c r="Q1664"/>
    </row>
    <row r="1665" spans="1:17" x14ac:dyDescent="0.25">
      <c r="A1665">
        <v>1664</v>
      </c>
      <c r="B1665" t="s">
        <v>15</v>
      </c>
      <c r="C1665" s="23">
        <v>297650</v>
      </c>
      <c r="D1665" t="s">
        <v>10</v>
      </c>
      <c r="E1665" t="s">
        <v>16</v>
      </c>
      <c r="F1665" t="s">
        <v>12</v>
      </c>
      <c r="G1665" t="s">
        <v>12</v>
      </c>
      <c r="H1665" t="s">
        <v>12</v>
      </c>
      <c r="I1665">
        <v>39</v>
      </c>
      <c r="J1665">
        <f t="shared" si="177"/>
        <v>-0.4437524282509564</v>
      </c>
      <c r="K1665" t="b">
        <f t="shared" si="178"/>
        <v>0</v>
      </c>
      <c r="L1665">
        <f t="shared" si="179"/>
        <v>-0.20511617344612137</v>
      </c>
      <c r="M1665" t="b">
        <f t="shared" si="180"/>
        <v>0</v>
      </c>
      <c r="N1665" s="24">
        <f t="shared" si="181"/>
        <v>297650</v>
      </c>
      <c r="O1665" t="str">
        <f t="shared" si="182"/>
        <v>ASALARIADO</v>
      </c>
      <c r="P1665">
        <f t="shared" si="183"/>
        <v>39</v>
      </c>
      <c r="Q1665"/>
    </row>
    <row r="1666" spans="1:17" x14ac:dyDescent="0.25">
      <c r="A1666">
        <v>1665</v>
      </c>
      <c r="B1666" t="s">
        <v>9</v>
      </c>
      <c r="C1666" s="23">
        <v>266312</v>
      </c>
      <c r="D1666" t="s">
        <v>10</v>
      </c>
      <c r="E1666" t="s">
        <v>16</v>
      </c>
      <c r="F1666" t="s">
        <v>12</v>
      </c>
      <c r="G1666" t="s">
        <v>13</v>
      </c>
      <c r="H1666" t="s">
        <v>13</v>
      </c>
      <c r="I1666">
        <v>29</v>
      </c>
      <c r="J1666">
        <f t="shared" ref="J1666:J1729" si="184">(C1666-$S$4)/STDEV($C$2:$C$5001)</f>
        <v>-0.48239349675909882</v>
      </c>
      <c r="K1666" t="b">
        <f t="shared" ref="K1666:K1729" si="185">ABS(J1666)&gt;1.96</f>
        <v>0</v>
      </c>
      <c r="L1666">
        <f t="shared" ref="L1666:L1729" si="186">(I1666-$S$5)/_xlfn.STDEV.S($I$2:$I$5001)</f>
        <v>-0.91086947421749642</v>
      </c>
      <c r="M1666" t="b">
        <f t="shared" ref="M1666:M1729" si="187">ABS(L1666)&gt;1.96</f>
        <v>0</v>
      </c>
      <c r="N1666" s="24">
        <f t="shared" ref="N1666:N1729" si="188">IF(ISBLANK(C1666), $S$4, C1666)</f>
        <v>266312</v>
      </c>
      <c r="O1666" t="str">
        <f t="shared" ref="O1666:O1729" si="189">IF(D1666="", "ASALARIADO", D1666)</f>
        <v>ASALARIADO</v>
      </c>
      <c r="P1666">
        <f t="shared" ref="P1666:P1729" si="190">IF(ISBLANK(I1666), $S$5, I1666)</f>
        <v>29</v>
      </c>
      <c r="Q1666"/>
    </row>
    <row r="1667" spans="1:17" x14ac:dyDescent="0.25">
      <c r="A1667">
        <v>1666</v>
      </c>
      <c r="B1667" t="s">
        <v>9</v>
      </c>
      <c r="C1667" s="23">
        <v>403764.18</v>
      </c>
      <c r="D1667" t="s">
        <v>10</v>
      </c>
      <c r="E1667" t="s">
        <v>16</v>
      </c>
      <c r="F1667" t="s">
        <v>12</v>
      </c>
      <c r="G1667" t="s">
        <v>13</v>
      </c>
      <c r="H1667" t="s">
        <v>13</v>
      </c>
      <c r="I1667">
        <v>31</v>
      </c>
      <c r="J1667">
        <f t="shared" si="184"/>
        <v>-0.31290919323068211</v>
      </c>
      <c r="K1667" t="b">
        <f t="shared" si="185"/>
        <v>0</v>
      </c>
      <c r="L1667">
        <f t="shared" si="186"/>
        <v>-0.7697188140632214</v>
      </c>
      <c r="M1667" t="b">
        <f t="shared" si="187"/>
        <v>0</v>
      </c>
      <c r="N1667" s="24">
        <f t="shared" si="188"/>
        <v>403764.18</v>
      </c>
      <c r="O1667" t="str">
        <f t="shared" si="189"/>
        <v>ASALARIADO</v>
      </c>
      <c r="P1667">
        <f t="shared" si="190"/>
        <v>31</v>
      </c>
      <c r="Q1667"/>
    </row>
    <row r="1668" spans="1:17" x14ac:dyDescent="0.25">
      <c r="A1668">
        <v>1667</v>
      </c>
      <c r="B1668" t="s">
        <v>9</v>
      </c>
      <c r="C1668" s="23">
        <v>440373</v>
      </c>
      <c r="D1668" t="s">
        <v>10</v>
      </c>
      <c r="E1668" t="s">
        <v>11</v>
      </c>
      <c r="F1668" t="s">
        <v>12</v>
      </c>
      <c r="G1668" t="s">
        <v>12</v>
      </c>
      <c r="H1668" t="s">
        <v>13</v>
      </c>
      <c r="I1668">
        <v>27</v>
      </c>
      <c r="J1668">
        <f t="shared" si="184"/>
        <v>-0.26776898257198489</v>
      </c>
      <c r="K1668" t="b">
        <f t="shared" si="185"/>
        <v>0</v>
      </c>
      <c r="L1668">
        <f t="shared" si="186"/>
        <v>-1.0520201343717714</v>
      </c>
      <c r="M1668" t="b">
        <f t="shared" si="187"/>
        <v>0</v>
      </c>
      <c r="N1668" s="24">
        <f t="shared" si="188"/>
        <v>440373</v>
      </c>
      <c r="O1668" t="str">
        <f t="shared" si="189"/>
        <v>ASALARIADO</v>
      </c>
      <c r="P1668">
        <f t="shared" si="190"/>
        <v>27</v>
      </c>
      <c r="Q1668"/>
    </row>
    <row r="1669" spans="1:17" x14ac:dyDescent="0.25">
      <c r="A1669">
        <v>1668</v>
      </c>
      <c r="B1669" t="s">
        <v>15</v>
      </c>
      <c r="C1669" s="23">
        <v>381211.3</v>
      </c>
      <c r="D1669" t="s">
        <v>14</v>
      </c>
      <c r="E1669" t="s">
        <v>11</v>
      </c>
      <c r="F1669" t="s">
        <v>12</v>
      </c>
      <c r="G1669" t="s">
        <v>13</v>
      </c>
      <c r="H1669" t="s">
        <v>13</v>
      </c>
      <c r="I1669">
        <v>66</v>
      </c>
      <c r="J1669">
        <f t="shared" si="184"/>
        <v>-0.34071784027694912</v>
      </c>
      <c r="K1669" t="b">
        <f t="shared" si="185"/>
        <v>0</v>
      </c>
      <c r="L1669">
        <f t="shared" si="186"/>
        <v>1.7004177386365913</v>
      </c>
      <c r="M1669" t="b">
        <f t="shared" si="187"/>
        <v>0</v>
      </c>
      <c r="N1669" s="24">
        <f t="shared" si="188"/>
        <v>381211.3</v>
      </c>
      <c r="O1669" t="str">
        <f t="shared" si="189"/>
        <v>PENSIONADOS EN SU PROPIO SISTEMA</v>
      </c>
      <c r="P1669">
        <f t="shared" si="190"/>
        <v>66</v>
      </c>
      <c r="Q1669"/>
    </row>
    <row r="1670" spans="1:17" x14ac:dyDescent="0.25">
      <c r="A1670">
        <v>1669</v>
      </c>
      <c r="B1670" t="s">
        <v>15</v>
      </c>
      <c r="C1670" s="23">
        <v>908129</v>
      </c>
      <c r="D1670" t="s">
        <v>10</v>
      </c>
      <c r="E1670" t="s">
        <v>11</v>
      </c>
      <c r="F1670" t="s">
        <v>12</v>
      </c>
      <c r="G1670" t="s">
        <v>13</v>
      </c>
      <c r="H1670" t="s">
        <v>12</v>
      </c>
      <c r="I1670">
        <v>49</v>
      </c>
      <c r="J1670">
        <f t="shared" si="184"/>
        <v>0.30899378598678273</v>
      </c>
      <c r="K1670" t="b">
        <f t="shared" si="185"/>
        <v>0</v>
      </c>
      <c r="L1670">
        <f t="shared" si="186"/>
        <v>0.50063712732525367</v>
      </c>
      <c r="M1670" t="b">
        <f t="shared" si="187"/>
        <v>0</v>
      </c>
      <c r="N1670" s="24">
        <f t="shared" si="188"/>
        <v>908129</v>
      </c>
      <c r="O1670" t="str">
        <f t="shared" si="189"/>
        <v>ASALARIADO</v>
      </c>
      <c r="P1670">
        <f t="shared" si="190"/>
        <v>49</v>
      </c>
      <c r="Q1670"/>
    </row>
    <row r="1671" spans="1:17" x14ac:dyDescent="0.25">
      <c r="A1671">
        <v>1670</v>
      </c>
      <c r="B1671" t="s">
        <v>9</v>
      </c>
      <c r="C1671" s="23">
        <v>131198</v>
      </c>
      <c r="D1671" t="s">
        <v>10</v>
      </c>
      <c r="E1671" t="s">
        <v>16</v>
      </c>
      <c r="F1671" t="s">
        <v>12</v>
      </c>
      <c r="G1671" t="s">
        <v>13</v>
      </c>
      <c r="H1671" t="s">
        <v>13</v>
      </c>
      <c r="I1671">
        <v>20</v>
      </c>
      <c r="J1671">
        <f t="shared" si="184"/>
        <v>-0.6489947262698893</v>
      </c>
      <c r="K1671" t="b">
        <f t="shared" si="185"/>
        <v>0</v>
      </c>
      <c r="L1671">
        <f t="shared" si="186"/>
        <v>-1.5460474449117341</v>
      </c>
      <c r="M1671" t="b">
        <f t="shared" si="187"/>
        <v>0</v>
      </c>
      <c r="N1671" s="24">
        <f t="shared" si="188"/>
        <v>131198</v>
      </c>
      <c r="O1671" t="str">
        <f t="shared" si="189"/>
        <v>ASALARIADO</v>
      </c>
      <c r="P1671">
        <f t="shared" si="190"/>
        <v>20</v>
      </c>
      <c r="Q1671"/>
    </row>
    <row r="1672" spans="1:17" x14ac:dyDescent="0.25">
      <c r="A1672">
        <v>1671</v>
      </c>
      <c r="B1672" t="s">
        <v>15</v>
      </c>
      <c r="C1672" s="23">
        <v>582921.03</v>
      </c>
      <c r="D1672" t="s">
        <v>10</v>
      </c>
      <c r="E1672" t="s">
        <v>16</v>
      </c>
      <c r="F1672" t="s">
        <v>12</v>
      </c>
      <c r="G1672" t="s">
        <v>13</v>
      </c>
      <c r="H1672" t="s">
        <v>13</v>
      </c>
      <c r="I1672">
        <v>31</v>
      </c>
      <c r="J1672">
        <f t="shared" si="184"/>
        <v>-9.2001282242329521E-2</v>
      </c>
      <c r="K1672" t="b">
        <f t="shared" si="185"/>
        <v>0</v>
      </c>
      <c r="L1672">
        <f t="shared" si="186"/>
        <v>-0.7697188140632214</v>
      </c>
      <c r="M1672" t="b">
        <f t="shared" si="187"/>
        <v>0</v>
      </c>
      <c r="N1672" s="24">
        <f t="shared" si="188"/>
        <v>582921.03</v>
      </c>
      <c r="O1672" t="str">
        <f t="shared" si="189"/>
        <v>ASALARIADO</v>
      </c>
      <c r="P1672">
        <f t="shared" si="190"/>
        <v>31</v>
      </c>
      <c r="Q1672"/>
    </row>
    <row r="1673" spans="1:17" x14ac:dyDescent="0.25">
      <c r="A1673">
        <v>1672</v>
      </c>
      <c r="B1673" t="s">
        <v>9</v>
      </c>
      <c r="C1673" s="23">
        <v>251103.9</v>
      </c>
      <c r="D1673" t="s">
        <v>10</v>
      </c>
      <c r="E1673" t="s">
        <v>16</v>
      </c>
      <c r="F1673" t="s">
        <v>12</v>
      </c>
      <c r="G1673" t="s">
        <v>13</v>
      </c>
      <c r="H1673" t="s">
        <v>13</v>
      </c>
      <c r="I1673">
        <v>19</v>
      </c>
      <c r="J1673">
        <f t="shared" si="184"/>
        <v>-0.50114572198019391</v>
      </c>
      <c r="K1673" t="b">
        <f t="shared" si="185"/>
        <v>0</v>
      </c>
      <c r="L1673">
        <f t="shared" si="186"/>
        <v>-1.6166227749888715</v>
      </c>
      <c r="M1673" t="b">
        <f t="shared" si="187"/>
        <v>0</v>
      </c>
      <c r="N1673" s="24">
        <f t="shared" si="188"/>
        <v>251103.9</v>
      </c>
      <c r="O1673" t="str">
        <f t="shared" si="189"/>
        <v>ASALARIADO</v>
      </c>
      <c r="P1673">
        <f t="shared" si="190"/>
        <v>19</v>
      </c>
      <c r="Q1673"/>
    </row>
    <row r="1674" spans="1:17" x14ac:dyDescent="0.25">
      <c r="A1674">
        <v>1673</v>
      </c>
      <c r="B1674" t="s">
        <v>15</v>
      </c>
      <c r="C1674" s="23">
        <v>297046</v>
      </c>
      <c r="D1674" t="s">
        <v>17</v>
      </c>
      <c r="E1674" t="s">
        <v>16</v>
      </c>
      <c r="F1674" t="s">
        <v>12</v>
      </c>
      <c r="G1674" t="s">
        <v>13</v>
      </c>
      <c r="H1674" t="s">
        <v>13</v>
      </c>
      <c r="I1674">
        <v>38</v>
      </c>
      <c r="J1674">
        <f t="shared" si="184"/>
        <v>-0.44449718558642509</v>
      </c>
      <c r="K1674" t="b">
        <f t="shared" si="185"/>
        <v>0</v>
      </c>
      <c r="L1674">
        <f t="shared" si="186"/>
        <v>-0.27569150352325889</v>
      </c>
      <c r="M1674" t="b">
        <f t="shared" si="187"/>
        <v>0</v>
      </c>
      <c r="N1674" s="24">
        <f t="shared" si="188"/>
        <v>297046</v>
      </c>
      <c r="O1674" t="str">
        <f t="shared" si="189"/>
        <v>ASEGURADO VOLUNTARIO</v>
      </c>
      <c r="P1674">
        <f t="shared" si="190"/>
        <v>38</v>
      </c>
      <c r="Q1674"/>
    </row>
    <row r="1675" spans="1:17" x14ac:dyDescent="0.25">
      <c r="A1675">
        <v>1674</v>
      </c>
      <c r="B1675" t="s">
        <v>15</v>
      </c>
      <c r="C1675" s="23">
        <v>278030.99</v>
      </c>
      <c r="D1675" t="s">
        <v>17</v>
      </c>
      <c r="E1675" t="s">
        <v>16</v>
      </c>
      <c r="F1675" t="s">
        <v>12</v>
      </c>
      <c r="G1675" t="s">
        <v>12</v>
      </c>
      <c r="H1675" t="s">
        <v>13</v>
      </c>
      <c r="I1675">
        <v>44</v>
      </c>
      <c r="J1675">
        <f t="shared" si="184"/>
        <v>-0.46794349052270096</v>
      </c>
      <c r="K1675" t="b">
        <f t="shared" si="185"/>
        <v>0</v>
      </c>
      <c r="L1675">
        <f t="shared" si="186"/>
        <v>0.14776047693956615</v>
      </c>
      <c r="M1675" t="b">
        <f t="shared" si="187"/>
        <v>0</v>
      </c>
      <c r="N1675" s="24">
        <f t="shared" si="188"/>
        <v>278030.99</v>
      </c>
      <c r="O1675" t="str">
        <f t="shared" si="189"/>
        <v>ASEGURADO VOLUNTARIO</v>
      </c>
      <c r="P1675">
        <f t="shared" si="190"/>
        <v>44</v>
      </c>
      <c r="Q1675"/>
    </row>
    <row r="1676" spans="1:17" x14ac:dyDescent="0.25">
      <c r="A1676">
        <v>1675</v>
      </c>
      <c r="B1676" t="s">
        <v>15</v>
      </c>
      <c r="C1676" s="23">
        <v>373396</v>
      </c>
      <c r="D1676" t="s">
        <v>10</v>
      </c>
      <c r="E1676" t="s">
        <v>11</v>
      </c>
      <c r="F1676" t="s">
        <v>12</v>
      </c>
      <c r="G1676" t="s">
        <v>13</v>
      </c>
      <c r="H1676" t="s">
        <v>13</v>
      </c>
      <c r="I1676">
        <v>29</v>
      </c>
      <c r="J1676">
        <f t="shared" si="184"/>
        <v>-0.35035443299861879</v>
      </c>
      <c r="K1676" t="b">
        <f t="shared" si="185"/>
        <v>0</v>
      </c>
      <c r="L1676">
        <f t="shared" si="186"/>
        <v>-0.91086947421749642</v>
      </c>
      <c r="M1676" t="b">
        <f t="shared" si="187"/>
        <v>0</v>
      </c>
      <c r="N1676" s="24">
        <f t="shared" si="188"/>
        <v>373396</v>
      </c>
      <c r="O1676" t="str">
        <f t="shared" si="189"/>
        <v>ASALARIADO</v>
      </c>
      <c r="P1676">
        <f t="shared" si="190"/>
        <v>29</v>
      </c>
      <c r="Q1676"/>
    </row>
    <row r="1677" spans="1:17" x14ac:dyDescent="0.25">
      <c r="A1677">
        <v>1676</v>
      </c>
      <c r="B1677" t="s">
        <v>9</v>
      </c>
      <c r="C1677" s="23">
        <v>297110</v>
      </c>
      <c r="D1677" t="s">
        <v>18</v>
      </c>
      <c r="E1677" t="s">
        <v>16</v>
      </c>
      <c r="F1677" t="s">
        <v>12</v>
      </c>
      <c r="G1677" t="s">
        <v>13</v>
      </c>
      <c r="H1677" t="s">
        <v>12</v>
      </c>
      <c r="I1677">
        <v>35</v>
      </c>
      <c r="J1677">
        <f t="shared" si="184"/>
        <v>-0.44441827090187208</v>
      </c>
      <c r="K1677" t="b">
        <f t="shared" si="185"/>
        <v>0</v>
      </c>
      <c r="L1677">
        <f t="shared" si="186"/>
        <v>-0.48741749375467142</v>
      </c>
      <c r="M1677" t="b">
        <f t="shared" si="187"/>
        <v>0</v>
      </c>
      <c r="N1677" s="24">
        <f t="shared" si="188"/>
        <v>297110</v>
      </c>
      <c r="O1677" t="str">
        <f t="shared" si="189"/>
        <v>TRABAJADOR INDEPENDIENTE</v>
      </c>
      <c r="P1677">
        <f t="shared" si="190"/>
        <v>35</v>
      </c>
      <c r="Q1677"/>
    </row>
    <row r="1678" spans="1:17" x14ac:dyDescent="0.25">
      <c r="A1678">
        <v>1677</v>
      </c>
      <c r="B1678" t="s">
        <v>9</v>
      </c>
      <c r="C1678" s="23">
        <v>296000</v>
      </c>
      <c r="D1678" t="s">
        <v>10</v>
      </c>
      <c r="E1678" t="s">
        <v>16</v>
      </c>
      <c r="F1678" t="s">
        <v>12</v>
      </c>
      <c r="G1678" t="s">
        <v>13</v>
      </c>
      <c r="H1678" t="s">
        <v>13</v>
      </c>
      <c r="I1678">
        <v>28</v>
      </c>
      <c r="J1678">
        <f t="shared" si="184"/>
        <v>-0.44578694746208775</v>
      </c>
      <c r="K1678" t="b">
        <f t="shared" si="185"/>
        <v>0</v>
      </c>
      <c r="L1678">
        <f t="shared" si="186"/>
        <v>-0.98144480429463388</v>
      </c>
      <c r="M1678" t="b">
        <f t="shared" si="187"/>
        <v>0</v>
      </c>
      <c r="N1678" s="24">
        <f t="shared" si="188"/>
        <v>296000</v>
      </c>
      <c r="O1678" t="str">
        <f t="shared" si="189"/>
        <v>ASALARIADO</v>
      </c>
      <c r="P1678">
        <f t="shared" si="190"/>
        <v>28</v>
      </c>
      <c r="Q1678"/>
    </row>
    <row r="1679" spans="1:17" x14ac:dyDescent="0.25">
      <c r="A1679">
        <v>1678</v>
      </c>
      <c r="B1679" t="s">
        <v>9</v>
      </c>
      <c r="C1679" s="23">
        <v>424103</v>
      </c>
      <c r="D1679" t="s">
        <v>18</v>
      </c>
      <c r="E1679" t="s">
        <v>16</v>
      </c>
      <c r="F1679" t="s">
        <v>12</v>
      </c>
      <c r="G1679" t="s">
        <v>13</v>
      </c>
      <c r="H1679" t="s">
        <v>12</v>
      </c>
      <c r="I1679">
        <v>35</v>
      </c>
      <c r="J1679">
        <f t="shared" si="184"/>
        <v>-0.28783057503568638</v>
      </c>
      <c r="K1679" t="b">
        <f t="shared" si="185"/>
        <v>0</v>
      </c>
      <c r="L1679">
        <f t="shared" si="186"/>
        <v>-0.48741749375467142</v>
      </c>
      <c r="M1679" t="b">
        <f t="shared" si="187"/>
        <v>0</v>
      </c>
      <c r="N1679" s="24">
        <f t="shared" si="188"/>
        <v>424103</v>
      </c>
      <c r="O1679" t="str">
        <f t="shared" si="189"/>
        <v>TRABAJADOR INDEPENDIENTE</v>
      </c>
      <c r="P1679">
        <f t="shared" si="190"/>
        <v>35</v>
      </c>
      <c r="Q1679"/>
    </row>
    <row r="1680" spans="1:17" x14ac:dyDescent="0.25">
      <c r="A1680">
        <v>1679</v>
      </c>
      <c r="B1680" t="s">
        <v>9</v>
      </c>
      <c r="C1680" s="23">
        <v>11000</v>
      </c>
      <c r="D1680" t="s">
        <v>10</v>
      </c>
      <c r="E1680" t="s">
        <v>16</v>
      </c>
      <c r="F1680" t="s">
        <v>12</v>
      </c>
      <c r="G1680" t="s">
        <v>13</v>
      </c>
      <c r="H1680" t="s">
        <v>12</v>
      </c>
      <c r="I1680">
        <v>32</v>
      </c>
      <c r="J1680">
        <f t="shared" si="184"/>
        <v>-0.79720390211205217</v>
      </c>
      <c r="K1680" t="b">
        <f t="shared" si="185"/>
        <v>0</v>
      </c>
      <c r="L1680">
        <f t="shared" si="186"/>
        <v>-0.69914348398608395</v>
      </c>
      <c r="M1680" t="b">
        <f t="shared" si="187"/>
        <v>0</v>
      </c>
      <c r="N1680" s="24">
        <f t="shared" si="188"/>
        <v>11000</v>
      </c>
      <c r="O1680" t="str">
        <f t="shared" si="189"/>
        <v>ASALARIADO</v>
      </c>
      <c r="P1680">
        <f t="shared" si="190"/>
        <v>32</v>
      </c>
      <c r="Q1680"/>
    </row>
    <row r="1681" spans="1:17" x14ac:dyDescent="0.25">
      <c r="A1681">
        <v>1680</v>
      </c>
      <c r="B1681" t="s">
        <v>9</v>
      </c>
      <c r="C1681" s="23">
        <v>365500</v>
      </c>
      <c r="D1681" t="s">
        <v>10</v>
      </c>
      <c r="E1681" t="s">
        <v>16</v>
      </c>
      <c r="F1681" t="s">
        <v>12</v>
      </c>
      <c r="G1681" t="s">
        <v>13</v>
      </c>
      <c r="H1681" t="s">
        <v>13</v>
      </c>
      <c r="I1681">
        <v>32</v>
      </c>
      <c r="J1681">
        <f t="shared" si="184"/>
        <v>-0.36009053220534204</v>
      </c>
      <c r="K1681" t="b">
        <f t="shared" si="185"/>
        <v>0</v>
      </c>
      <c r="L1681">
        <f t="shared" si="186"/>
        <v>-0.69914348398608395</v>
      </c>
      <c r="M1681" t="b">
        <f t="shared" si="187"/>
        <v>0</v>
      </c>
      <c r="N1681" s="24">
        <f t="shared" si="188"/>
        <v>365500</v>
      </c>
      <c r="O1681" t="str">
        <f t="shared" si="189"/>
        <v>ASALARIADO</v>
      </c>
      <c r="P1681">
        <f t="shared" si="190"/>
        <v>32</v>
      </c>
      <c r="Q1681"/>
    </row>
    <row r="1682" spans="1:17" x14ac:dyDescent="0.25">
      <c r="A1682">
        <v>1681</v>
      </c>
      <c r="B1682" t="s">
        <v>9</v>
      </c>
      <c r="C1682" s="23">
        <v>25600</v>
      </c>
      <c r="D1682" t="s">
        <v>10</v>
      </c>
      <c r="E1682" t="s">
        <v>16</v>
      </c>
      <c r="F1682" t="s">
        <v>12</v>
      </c>
      <c r="G1682" t="s">
        <v>12</v>
      </c>
      <c r="H1682" t="s">
        <v>12</v>
      </c>
      <c r="I1682">
        <v>45</v>
      </c>
      <c r="J1682">
        <f t="shared" si="184"/>
        <v>-0.77920148969840486</v>
      </c>
      <c r="K1682" t="b">
        <f t="shared" si="185"/>
        <v>0</v>
      </c>
      <c r="L1682">
        <f t="shared" si="186"/>
        <v>0.21833580701670366</v>
      </c>
      <c r="M1682" t="b">
        <f t="shared" si="187"/>
        <v>0</v>
      </c>
      <c r="N1682" s="24">
        <f t="shared" si="188"/>
        <v>25600</v>
      </c>
      <c r="O1682" t="str">
        <f t="shared" si="189"/>
        <v>ASALARIADO</v>
      </c>
      <c r="P1682">
        <f t="shared" si="190"/>
        <v>45</v>
      </c>
      <c r="Q1682"/>
    </row>
    <row r="1683" spans="1:17" x14ac:dyDescent="0.25">
      <c r="A1683">
        <v>1682</v>
      </c>
      <c r="B1683" t="s">
        <v>9</v>
      </c>
      <c r="C1683" s="23">
        <v>276964.47999999998</v>
      </c>
      <c r="D1683" t="s">
        <v>10</v>
      </c>
      <c r="E1683" t="s">
        <v>16</v>
      </c>
      <c r="F1683" t="s">
        <v>12</v>
      </c>
      <c r="G1683" t="s">
        <v>13</v>
      </c>
      <c r="H1683" t="s">
        <v>13</v>
      </c>
      <c r="I1683">
        <v>25</v>
      </c>
      <c r="J1683">
        <f t="shared" si="184"/>
        <v>-0.46925854208867895</v>
      </c>
      <c r="K1683" t="b">
        <f t="shared" si="185"/>
        <v>0</v>
      </c>
      <c r="L1683">
        <f t="shared" si="186"/>
        <v>-1.1931707945260464</v>
      </c>
      <c r="M1683" t="b">
        <f t="shared" si="187"/>
        <v>0</v>
      </c>
      <c r="N1683" s="24">
        <f t="shared" si="188"/>
        <v>276964.47999999998</v>
      </c>
      <c r="O1683" t="str">
        <f t="shared" si="189"/>
        <v>ASALARIADO</v>
      </c>
      <c r="P1683">
        <f t="shared" si="190"/>
        <v>25</v>
      </c>
      <c r="Q1683"/>
    </row>
    <row r="1684" spans="1:17" x14ac:dyDescent="0.25">
      <c r="A1684">
        <v>1683</v>
      </c>
      <c r="B1684" t="s">
        <v>9</v>
      </c>
      <c r="C1684" s="23">
        <v>103846.15</v>
      </c>
      <c r="D1684" t="s">
        <v>10</v>
      </c>
      <c r="E1684" t="s">
        <v>16</v>
      </c>
      <c r="F1684" t="s">
        <v>12</v>
      </c>
      <c r="G1684" t="s">
        <v>13</v>
      </c>
      <c r="H1684" t="s">
        <v>13</v>
      </c>
      <c r="I1684">
        <v>58</v>
      </c>
      <c r="J1684">
        <f t="shared" si="184"/>
        <v>-0.6827207046244248</v>
      </c>
      <c r="K1684" t="b">
        <f t="shared" si="185"/>
        <v>0</v>
      </c>
      <c r="L1684">
        <f t="shared" si="186"/>
        <v>1.1358150980194912</v>
      </c>
      <c r="M1684" t="b">
        <f t="shared" si="187"/>
        <v>0</v>
      </c>
      <c r="N1684" s="24">
        <f t="shared" si="188"/>
        <v>103846.15</v>
      </c>
      <c r="O1684" t="str">
        <f t="shared" si="189"/>
        <v>ASALARIADO</v>
      </c>
      <c r="P1684">
        <f t="shared" si="190"/>
        <v>58</v>
      </c>
      <c r="Q1684"/>
    </row>
    <row r="1685" spans="1:17" x14ac:dyDescent="0.25">
      <c r="A1685">
        <v>1684</v>
      </c>
      <c r="B1685" t="s">
        <v>9</v>
      </c>
      <c r="C1685" s="23">
        <v>249691.35</v>
      </c>
      <c r="D1685" t="s">
        <v>10</v>
      </c>
      <c r="E1685" t="s">
        <v>16</v>
      </c>
      <c r="F1685" t="s">
        <v>12</v>
      </c>
      <c r="G1685" t="s">
        <v>13</v>
      </c>
      <c r="H1685" t="s">
        <v>13</v>
      </c>
      <c r="I1685">
        <v>24</v>
      </c>
      <c r="J1685">
        <f t="shared" si="184"/>
        <v>-0.50288745538121438</v>
      </c>
      <c r="K1685" t="b">
        <f t="shared" si="185"/>
        <v>0</v>
      </c>
      <c r="L1685">
        <f t="shared" si="186"/>
        <v>-1.263746124603184</v>
      </c>
      <c r="M1685" t="b">
        <f t="shared" si="187"/>
        <v>0</v>
      </c>
      <c r="N1685" s="24">
        <f t="shared" si="188"/>
        <v>249691.35</v>
      </c>
      <c r="O1685" t="str">
        <f t="shared" si="189"/>
        <v>ASALARIADO</v>
      </c>
      <c r="P1685">
        <f t="shared" si="190"/>
        <v>24</v>
      </c>
      <c r="Q1685"/>
    </row>
    <row r="1686" spans="1:17" x14ac:dyDescent="0.25">
      <c r="A1686">
        <v>1685</v>
      </c>
      <c r="B1686" t="s">
        <v>9</v>
      </c>
      <c r="C1686" s="23">
        <v>306480.65999999997</v>
      </c>
      <c r="D1686" t="s">
        <v>10</v>
      </c>
      <c r="E1686" t="s">
        <v>11</v>
      </c>
      <c r="F1686" t="s">
        <v>12</v>
      </c>
      <c r="G1686" t="s">
        <v>13</v>
      </c>
      <c r="H1686" t="s">
        <v>13</v>
      </c>
      <c r="I1686">
        <v>25</v>
      </c>
      <c r="J1686">
        <f t="shared" si="184"/>
        <v>-0.43286385405885375</v>
      </c>
      <c r="K1686" t="b">
        <f t="shared" si="185"/>
        <v>0</v>
      </c>
      <c r="L1686">
        <f t="shared" si="186"/>
        <v>-1.1931707945260464</v>
      </c>
      <c r="M1686" t="b">
        <f t="shared" si="187"/>
        <v>0</v>
      </c>
      <c r="N1686" s="24">
        <f t="shared" si="188"/>
        <v>306480.65999999997</v>
      </c>
      <c r="O1686" t="str">
        <f t="shared" si="189"/>
        <v>ASALARIADO</v>
      </c>
      <c r="P1686">
        <f t="shared" si="190"/>
        <v>25</v>
      </c>
      <c r="Q1686"/>
    </row>
    <row r="1687" spans="1:17" x14ac:dyDescent="0.25">
      <c r="A1687">
        <v>1686</v>
      </c>
      <c r="B1687" t="s">
        <v>9</v>
      </c>
      <c r="C1687" s="23">
        <v>280000</v>
      </c>
      <c r="D1687" t="s">
        <v>10</v>
      </c>
      <c r="E1687" t="s">
        <v>16</v>
      </c>
      <c r="F1687" t="s">
        <v>12</v>
      </c>
      <c r="G1687" t="s">
        <v>13</v>
      </c>
      <c r="H1687" t="s">
        <v>13</v>
      </c>
      <c r="I1687">
        <v>85</v>
      </c>
      <c r="J1687">
        <f t="shared" si="184"/>
        <v>-0.46551561860033136</v>
      </c>
      <c r="K1687" t="b">
        <f t="shared" si="185"/>
        <v>0</v>
      </c>
      <c r="L1687">
        <f t="shared" si="186"/>
        <v>3.0413490101022038</v>
      </c>
      <c r="M1687" t="b">
        <f t="shared" si="187"/>
        <v>1</v>
      </c>
      <c r="N1687" s="24">
        <f t="shared" si="188"/>
        <v>280000</v>
      </c>
      <c r="O1687" t="str">
        <f t="shared" si="189"/>
        <v>ASALARIADO</v>
      </c>
      <c r="P1687">
        <f t="shared" si="190"/>
        <v>85</v>
      </c>
      <c r="Q1687"/>
    </row>
    <row r="1688" spans="1:17" x14ac:dyDescent="0.25">
      <c r="A1688">
        <v>1687</v>
      </c>
      <c r="B1688" t="s">
        <v>9</v>
      </c>
      <c r="C1688" s="23">
        <v>165000</v>
      </c>
      <c r="D1688" t="s">
        <v>10</v>
      </c>
      <c r="E1688" t="s">
        <v>16</v>
      </c>
      <c r="F1688" t="s">
        <v>12</v>
      </c>
      <c r="G1688" t="s">
        <v>13</v>
      </c>
      <c r="H1688" t="s">
        <v>13</v>
      </c>
      <c r="I1688">
        <v>38</v>
      </c>
      <c r="J1688">
        <f t="shared" si="184"/>
        <v>-0.60731544240645741</v>
      </c>
      <c r="K1688" t="b">
        <f t="shared" si="185"/>
        <v>0</v>
      </c>
      <c r="L1688">
        <f t="shared" si="186"/>
        <v>-0.27569150352325889</v>
      </c>
      <c r="M1688" t="b">
        <f t="shared" si="187"/>
        <v>0</v>
      </c>
      <c r="N1688" s="24">
        <f t="shared" si="188"/>
        <v>165000</v>
      </c>
      <c r="O1688" t="str">
        <f t="shared" si="189"/>
        <v>ASALARIADO</v>
      </c>
      <c r="P1688">
        <f t="shared" si="190"/>
        <v>38</v>
      </c>
      <c r="Q1688"/>
    </row>
    <row r="1689" spans="1:17" x14ac:dyDescent="0.25">
      <c r="A1689">
        <v>1688</v>
      </c>
      <c r="B1689" t="s">
        <v>15</v>
      </c>
      <c r="C1689" s="23">
        <v>296265.63</v>
      </c>
      <c r="D1689" t="s">
        <v>10</v>
      </c>
      <c r="E1689" t="s">
        <v>16</v>
      </c>
      <c r="F1689" t="s">
        <v>12</v>
      </c>
      <c r="G1689" t="s">
        <v>13</v>
      </c>
      <c r="H1689" t="s">
        <v>12</v>
      </c>
      <c r="I1689">
        <v>38</v>
      </c>
      <c r="J1689">
        <f t="shared" si="184"/>
        <v>-0.44545941452993454</v>
      </c>
      <c r="K1689" t="b">
        <f t="shared" si="185"/>
        <v>0</v>
      </c>
      <c r="L1689">
        <f t="shared" si="186"/>
        <v>-0.27569150352325889</v>
      </c>
      <c r="M1689" t="b">
        <f t="shared" si="187"/>
        <v>0</v>
      </c>
      <c r="N1689" s="24">
        <f t="shared" si="188"/>
        <v>296265.63</v>
      </c>
      <c r="O1689" t="str">
        <f t="shared" si="189"/>
        <v>ASALARIADO</v>
      </c>
      <c r="P1689">
        <f t="shared" si="190"/>
        <v>38</v>
      </c>
      <c r="Q1689"/>
    </row>
    <row r="1690" spans="1:17" x14ac:dyDescent="0.25">
      <c r="A1690">
        <v>1689</v>
      </c>
      <c r="B1690" t="s">
        <v>15</v>
      </c>
      <c r="C1690" s="23">
        <v>1766548</v>
      </c>
      <c r="D1690" t="s">
        <v>10</v>
      </c>
      <c r="E1690" t="s">
        <v>16</v>
      </c>
      <c r="F1690" t="s">
        <v>12</v>
      </c>
      <c r="G1690" t="s">
        <v>13</v>
      </c>
      <c r="H1690" t="s">
        <v>13</v>
      </c>
      <c r="I1690">
        <v>32</v>
      </c>
      <c r="J1690">
        <f t="shared" si="184"/>
        <v>1.3674604203505294</v>
      </c>
      <c r="K1690" t="b">
        <f t="shared" si="185"/>
        <v>0</v>
      </c>
      <c r="L1690">
        <f t="shared" si="186"/>
        <v>-0.69914348398608395</v>
      </c>
      <c r="M1690" t="b">
        <f t="shared" si="187"/>
        <v>0</v>
      </c>
      <c r="N1690" s="24">
        <f t="shared" si="188"/>
        <v>1766548</v>
      </c>
      <c r="O1690" t="str">
        <f t="shared" si="189"/>
        <v>ASALARIADO</v>
      </c>
      <c r="P1690">
        <f t="shared" si="190"/>
        <v>32</v>
      </c>
      <c r="Q1690"/>
    </row>
    <row r="1691" spans="1:17" x14ac:dyDescent="0.25">
      <c r="A1691">
        <v>1690</v>
      </c>
      <c r="B1691" t="s">
        <v>9</v>
      </c>
      <c r="C1691" s="23">
        <v>297046</v>
      </c>
      <c r="D1691" t="s">
        <v>17</v>
      </c>
      <c r="E1691" t="s">
        <v>16</v>
      </c>
      <c r="F1691" t="s">
        <v>12</v>
      </c>
      <c r="G1691" t="s">
        <v>13</v>
      </c>
      <c r="H1691" t="s">
        <v>13</v>
      </c>
      <c r="I1691">
        <v>21</v>
      </c>
      <c r="J1691">
        <f t="shared" si="184"/>
        <v>-0.44449718558642509</v>
      </c>
      <c r="K1691" t="b">
        <f t="shared" si="185"/>
        <v>0</v>
      </c>
      <c r="L1691">
        <f t="shared" si="186"/>
        <v>-1.4754721148345964</v>
      </c>
      <c r="M1691" t="b">
        <f t="shared" si="187"/>
        <v>0</v>
      </c>
      <c r="N1691" s="24">
        <f t="shared" si="188"/>
        <v>297046</v>
      </c>
      <c r="O1691" t="str">
        <f t="shared" si="189"/>
        <v>ASEGURADO VOLUNTARIO</v>
      </c>
      <c r="P1691">
        <f t="shared" si="190"/>
        <v>21</v>
      </c>
      <c r="Q1691"/>
    </row>
    <row r="1692" spans="1:17" x14ac:dyDescent="0.25">
      <c r="A1692">
        <v>1691</v>
      </c>
      <c r="B1692" t="s">
        <v>9</v>
      </c>
      <c r="C1692" s="23">
        <v>278030</v>
      </c>
      <c r="D1692" t="s">
        <v>19</v>
      </c>
      <c r="E1692" t="s">
        <v>16</v>
      </c>
      <c r="F1692" t="s">
        <v>12</v>
      </c>
      <c r="G1692" t="s">
        <v>13</v>
      </c>
      <c r="H1692" t="s">
        <v>13</v>
      </c>
      <c r="I1692">
        <v>36</v>
      </c>
      <c r="J1692">
        <f t="shared" si="184"/>
        <v>-0.46794471123422759</v>
      </c>
      <c r="K1692" t="b">
        <f t="shared" si="185"/>
        <v>0</v>
      </c>
      <c r="L1692">
        <f t="shared" si="186"/>
        <v>-0.41684216367753391</v>
      </c>
      <c r="M1692" t="b">
        <f t="shared" si="187"/>
        <v>0</v>
      </c>
      <c r="N1692" s="24">
        <f t="shared" si="188"/>
        <v>278030</v>
      </c>
      <c r="O1692" t="str">
        <f t="shared" si="189"/>
        <v>CONVENIOS ESPECIALES DE TRABAJADORES INDEPENDIENTES</v>
      </c>
      <c r="P1692">
        <f t="shared" si="190"/>
        <v>36</v>
      </c>
      <c r="Q1692"/>
    </row>
    <row r="1693" spans="1:17" x14ac:dyDescent="0.25">
      <c r="A1693">
        <v>1692</v>
      </c>
      <c r="B1693" t="s">
        <v>9</v>
      </c>
      <c r="C1693" s="23">
        <v>838098</v>
      </c>
      <c r="D1693" t="s">
        <v>10</v>
      </c>
      <c r="E1693" t="s">
        <v>16</v>
      </c>
      <c r="F1693" t="s">
        <v>12</v>
      </c>
      <c r="G1693" t="s">
        <v>13</v>
      </c>
      <c r="H1693" t="s">
        <v>13</v>
      </c>
      <c r="I1693">
        <v>40</v>
      </c>
      <c r="J1693">
        <f t="shared" si="184"/>
        <v>0.22264262545663654</v>
      </c>
      <c r="K1693" t="b">
        <f t="shared" si="185"/>
        <v>0</v>
      </c>
      <c r="L1693">
        <f t="shared" si="186"/>
        <v>-0.13454084336898386</v>
      </c>
      <c r="M1693" t="b">
        <f t="shared" si="187"/>
        <v>0</v>
      </c>
      <c r="N1693" s="24">
        <f t="shared" si="188"/>
        <v>838098</v>
      </c>
      <c r="O1693" t="str">
        <f t="shared" si="189"/>
        <v>ASALARIADO</v>
      </c>
      <c r="P1693">
        <f t="shared" si="190"/>
        <v>40</v>
      </c>
      <c r="Q1693"/>
    </row>
    <row r="1694" spans="1:17" x14ac:dyDescent="0.25">
      <c r="A1694">
        <v>1693</v>
      </c>
      <c r="B1694" t="s">
        <v>9</v>
      </c>
      <c r="C1694" s="23">
        <v>594092</v>
      </c>
      <c r="D1694" t="s">
        <v>18</v>
      </c>
      <c r="E1694" t="s">
        <v>16</v>
      </c>
      <c r="F1694" t="s">
        <v>12</v>
      </c>
      <c r="G1694" t="s">
        <v>13</v>
      </c>
      <c r="H1694" t="s">
        <v>13</v>
      </c>
      <c r="I1694">
        <v>68</v>
      </c>
      <c r="J1694">
        <f t="shared" si="184"/>
        <v>-7.8227007653255465E-2</v>
      </c>
      <c r="K1694" t="b">
        <f t="shared" si="185"/>
        <v>0</v>
      </c>
      <c r="L1694">
        <f t="shared" si="186"/>
        <v>1.8415683987908662</v>
      </c>
      <c r="M1694" t="b">
        <f t="shared" si="187"/>
        <v>0</v>
      </c>
      <c r="N1694" s="24">
        <f t="shared" si="188"/>
        <v>594092</v>
      </c>
      <c r="O1694" t="str">
        <f t="shared" si="189"/>
        <v>TRABAJADOR INDEPENDIENTE</v>
      </c>
      <c r="P1694">
        <f t="shared" si="190"/>
        <v>68</v>
      </c>
      <c r="Q1694"/>
    </row>
    <row r="1695" spans="1:17" x14ac:dyDescent="0.25">
      <c r="A1695">
        <v>1694</v>
      </c>
      <c r="B1695" t="s">
        <v>15</v>
      </c>
      <c r="C1695" s="23">
        <v>615805.6</v>
      </c>
      <c r="D1695" t="s">
        <v>10</v>
      </c>
      <c r="E1695" t="s">
        <v>16</v>
      </c>
      <c r="F1695" t="s">
        <v>12</v>
      </c>
      <c r="G1695" t="s">
        <v>13</v>
      </c>
      <c r="H1695" t="s">
        <v>13</v>
      </c>
      <c r="I1695">
        <v>29</v>
      </c>
      <c r="J1695">
        <f t="shared" si="184"/>
        <v>-5.1453228051545084E-2</v>
      </c>
      <c r="K1695" t="b">
        <f t="shared" si="185"/>
        <v>0</v>
      </c>
      <c r="L1695">
        <f t="shared" si="186"/>
        <v>-0.91086947421749642</v>
      </c>
      <c r="M1695" t="b">
        <f t="shared" si="187"/>
        <v>0</v>
      </c>
      <c r="N1695" s="24">
        <f t="shared" si="188"/>
        <v>615805.6</v>
      </c>
      <c r="O1695" t="str">
        <f t="shared" si="189"/>
        <v>ASALARIADO</v>
      </c>
      <c r="P1695">
        <f t="shared" si="190"/>
        <v>29</v>
      </c>
      <c r="Q1695"/>
    </row>
    <row r="1696" spans="1:17" x14ac:dyDescent="0.25">
      <c r="A1696">
        <v>1695</v>
      </c>
      <c r="B1696" t="s">
        <v>9</v>
      </c>
      <c r="C1696" s="23">
        <v>625322.5</v>
      </c>
      <c r="D1696" t="s">
        <v>10</v>
      </c>
      <c r="E1696" t="s">
        <v>16</v>
      </c>
      <c r="F1696" t="s">
        <v>12</v>
      </c>
      <c r="G1696" t="s">
        <v>13</v>
      </c>
      <c r="H1696" t="s">
        <v>13</v>
      </c>
      <c r="I1696">
        <v>54</v>
      </c>
      <c r="J1696">
        <f t="shared" si="184"/>
        <v>-3.9718491154323139E-2</v>
      </c>
      <c r="K1696" t="b">
        <f t="shared" si="185"/>
        <v>0</v>
      </c>
      <c r="L1696">
        <f t="shared" si="186"/>
        <v>0.85351377771094117</v>
      </c>
      <c r="M1696" t="b">
        <f t="shared" si="187"/>
        <v>0</v>
      </c>
      <c r="N1696" s="24">
        <f t="shared" si="188"/>
        <v>625322.5</v>
      </c>
      <c r="O1696" t="str">
        <f t="shared" si="189"/>
        <v>ASALARIADO</v>
      </c>
      <c r="P1696">
        <f t="shared" si="190"/>
        <v>54</v>
      </c>
      <c r="Q1696"/>
    </row>
    <row r="1697" spans="1:17" x14ac:dyDescent="0.25">
      <c r="A1697">
        <v>1696</v>
      </c>
      <c r="B1697" t="s">
        <v>9</v>
      </c>
      <c r="C1697" s="23">
        <v>364086</v>
      </c>
      <c r="D1697" t="s">
        <v>18</v>
      </c>
      <c r="E1697" t="s">
        <v>16</v>
      </c>
      <c r="F1697" t="s">
        <v>12</v>
      </c>
      <c r="G1697" t="s">
        <v>12</v>
      </c>
      <c r="H1697" t="s">
        <v>12</v>
      </c>
      <c r="I1697">
        <v>31</v>
      </c>
      <c r="J1697">
        <f t="shared" si="184"/>
        <v>-0.36183405351718434</v>
      </c>
      <c r="K1697" t="b">
        <f t="shared" si="185"/>
        <v>0</v>
      </c>
      <c r="L1697">
        <f t="shared" si="186"/>
        <v>-0.7697188140632214</v>
      </c>
      <c r="M1697" t="b">
        <f t="shared" si="187"/>
        <v>0</v>
      </c>
      <c r="N1697" s="24">
        <f t="shared" si="188"/>
        <v>364086</v>
      </c>
      <c r="O1697" t="str">
        <f t="shared" si="189"/>
        <v>TRABAJADOR INDEPENDIENTE</v>
      </c>
      <c r="P1697">
        <f t="shared" si="190"/>
        <v>31</v>
      </c>
      <c r="Q1697"/>
    </row>
    <row r="1698" spans="1:17" x14ac:dyDescent="0.25">
      <c r="A1698">
        <v>1697</v>
      </c>
      <c r="B1698" t="s">
        <v>9</v>
      </c>
      <c r="C1698" s="23">
        <v>976390</v>
      </c>
      <c r="D1698" t="s">
        <v>10</v>
      </c>
      <c r="E1698" t="s">
        <v>11</v>
      </c>
      <c r="F1698" t="s">
        <v>12</v>
      </c>
      <c r="G1698" t="s">
        <v>13</v>
      </c>
      <c r="H1698" t="s">
        <v>13</v>
      </c>
      <c r="I1698">
        <v>32</v>
      </c>
      <c r="J1698">
        <f t="shared" si="184"/>
        <v>0.3931624622722607</v>
      </c>
      <c r="K1698" t="b">
        <f t="shared" si="185"/>
        <v>0</v>
      </c>
      <c r="L1698">
        <f t="shared" si="186"/>
        <v>-0.69914348398608395</v>
      </c>
      <c r="M1698" t="b">
        <f t="shared" si="187"/>
        <v>0</v>
      </c>
      <c r="N1698" s="24">
        <f t="shared" si="188"/>
        <v>976390</v>
      </c>
      <c r="O1698" t="str">
        <f t="shared" si="189"/>
        <v>ASALARIADO</v>
      </c>
      <c r="P1698">
        <f t="shared" si="190"/>
        <v>32</v>
      </c>
      <c r="Q1698"/>
    </row>
    <row r="1699" spans="1:17" x14ac:dyDescent="0.25">
      <c r="A1699">
        <v>1698</v>
      </c>
      <c r="B1699" t="s">
        <v>9</v>
      </c>
      <c r="C1699" s="23">
        <v>297046</v>
      </c>
      <c r="D1699" t="s">
        <v>17</v>
      </c>
      <c r="E1699" t="s">
        <v>16</v>
      </c>
      <c r="F1699" t="s">
        <v>12</v>
      </c>
      <c r="G1699" t="s">
        <v>13</v>
      </c>
      <c r="H1699" t="s">
        <v>13</v>
      </c>
      <c r="I1699">
        <v>42</v>
      </c>
      <c r="J1699">
        <f t="shared" si="184"/>
        <v>-0.44449718558642509</v>
      </c>
      <c r="K1699" t="b">
        <f t="shared" si="185"/>
        <v>0</v>
      </c>
      <c r="L1699">
        <f t="shared" si="186"/>
        <v>6.6098167852911317E-3</v>
      </c>
      <c r="M1699" t="b">
        <f t="shared" si="187"/>
        <v>0</v>
      </c>
      <c r="N1699" s="24">
        <f t="shared" si="188"/>
        <v>297046</v>
      </c>
      <c r="O1699" t="str">
        <f t="shared" si="189"/>
        <v>ASEGURADO VOLUNTARIO</v>
      </c>
      <c r="P1699">
        <f t="shared" si="190"/>
        <v>42</v>
      </c>
      <c r="Q1699"/>
    </row>
    <row r="1700" spans="1:17" x14ac:dyDescent="0.25">
      <c r="A1700">
        <v>1699</v>
      </c>
      <c r="B1700" t="s">
        <v>15</v>
      </c>
      <c r="C1700" s="23">
        <v>3108698.61</v>
      </c>
      <c r="D1700" t="s">
        <v>10</v>
      </c>
      <c r="E1700" t="s">
        <v>16</v>
      </c>
      <c r="F1700" t="s">
        <v>12</v>
      </c>
      <c r="G1700" t="s">
        <v>13</v>
      </c>
      <c r="H1700" t="s">
        <v>13</v>
      </c>
      <c r="I1700">
        <v>37</v>
      </c>
      <c r="J1700">
        <f t="shared" si="184"/>
        <v>3.022388420518221</v>
      </c>
      <c r="K1700" t="b">
        <f t="shared" si="185"/>
        <v>1</v>
      </c>
      <c r="L1700">
        <f t="shared" si="186"/>
        <v>-0.3462668336003964</v>
      </c>
      <c r="M1700" t="b">
        <f t="shared" si="187"/>
        <v>0</v>
      </c>
      <c r="N1700" s="24">
        <f t="shared" si="188"/>
        <v>3108698.61</v>
      </c>
      <c r="O1700" t="str">
        <f t="shared" si="189"/>
        <v>ASALARIADO</v>
      </c>
      <c r="P1700">
        <f t="shared" si="190"/>
        <v>37</v>
      </c>
      <c r="Q1700"/>
    </row>
    <row r="1701" spans="1:17" x14ac:dyDescent="0.25">
      <c r="A1701">
        <v>1700</v>
      </c>
      <c r="B1701" t="s">
        <v>9</v>
      </c>
      <c r="C1701" s="23">
        <v>309927.25</v>
      </c>
      <c r="D1701" t="s">
        <v>10</v>
      </c>
      <c r="E1701" t="s">
        <v>16</v>
      </c>
      <c r="F1701" t="s">
        <v>12</v>
      </c>
      <c r="G1701" t="s">
        <v>13</v>
      </c>
      <c r="H1701" t="s">
        <v>13</v>
      </c>
      <c r="I1701">
        <v>18</v>
      </c>
      <c r="J1701">
        <f t="shared" si="184"/>
        <v>-0.4286140640177063</v>
      </c>
      <c r="K1701" t="b">
        <f t="shared" si="185"/>
        <v>0</v>
      </c>
      <c r="L1701">
        <f t="shared" si="186"/>
        <v>-1.687198105066009</v>
      </c>
      <c r="M1701" t="b">
        <f t="shared" si="187"/>
        <v>0</v>
      </c>
      <c r="N1701" s="24">
        <f t="shared" si="188"/>
        <v>309927.25</v>
      </c>
      <c r="O1701" t="str">
        <f t="shared" si="189"/>
        <v>ASALARIADO</v>
      </c>
      <c r="P1701">
        <f t="shared" si="190"/>
        <v>18</v>
      </c>
      <c r="Q1701"/>
    </row>
    <row r="1702" spans="1:17" x14ac:dyDescent="0.25">
      <c r="A1702">
        <v>1701</v>
      </c>
      <c r="B1702" t="s">
        <v>15</v>
      </c>
      <c r="C1702" s="23">
        <v>370905</v>
      </c>
      <c r="D1702" t="s">
        <v>10</v>
      </c>
      <c r="E1702" t="s">
        <v>11</v>
      </c>
      <c r="F1702" t="s">
        <v>12</v>
      </c>
      <c r="G1702" t="s">
        <v>13</v>
      </c>
      <c r="H1702" t="s">
        <v>13</v>
      </c>
      <c r="I1702">
        <v>27</v>
      </c>
      <c r="J1702">
        <f t="shared" si="184"/>
        <v>-0.35342594048645409</v>
      </c>
      <c r="K1702" t="b">
        <f t="shared" si="185"/>
        <v>0</v>
      </c>
      <c r="L1702">
        <f t="shared" si="186"/>
        <v>-1.0520201343717714</v>
      </c>
      <c r="M1702" t="b">
        <f t="shared" si="187"/>
        <v>0</v>
      </c>
      <c r="N1702" s="24">
        <f t="shared" si="188"/>
        <v>370905</v>
      </c>
      <c r="O1702" t="str">
        <f t="shared" si="189"/>
        <v>ASALARIADO</v>
      </c>
      <c r="P1702">
        <f t="shared" si="190"/>
        <v>27</v>
      </c>
      <c r="Q1702"/>
    </row>
    <row r="1703" spans="1:17" x14ac:dyDescent="0.25">
      <c r="A1703">
        <v>1702</v>
      </c>
      <c r="B1703" t="s">
        <v>9</v>
      </c>
      <c r="C1703" s="23">
        <v>352000</v>
      </c>
      <c r="D1703" t="s">
        <v>10</v>
      </c>
      <c r="E1703" t="s">
        <v>16</v>
      </c>
      <c r="F1703" t="s">
        <v>12</v>
      </c>
      <c r="G1703" t="s">
        <v>13</v>
      </c>
      <c r="H1703" t="s">
        <v>13</v>
      </c>
      <c r="I1703">
        <v>28</v>
      </c>
      <c r="J1703">
        <f t="shared" si="184"/>
        <v>-0.3767365984782351</v>
      </c>
      <c r="K1703" t="b">
        <f t="shared" si="185"/>
        <v>0</v>
      </c>
      <c r="L1703">
        <f t="shared" si="186"/>
        <v>-0.98144480429463388</v>
      </c>
      <c r="M1703" t="b">
        <f t="shared" si="187"/>
        <v>0</v>
      </c>
      <c r="N1703" s="24">
        <f t="shared" si="188"/>
        <v>352000</v>
      </c>
      <c r="O1703" t="str">
        <f t="shared" si="189"/>
        <v>ASALARIADO</v>
      </c>
      <c r="P1703">
        <f t="shared" si="190"/>
        <v>28</v>
      </c>
      <c r="Q1703"/>
    </row>
    <row r="1704" spans="1:17" x14ac:dyDescent="0.25">
      <c r="A1704">
        <v>1703</v>
      </c>
      <c r="B1704" t="s">
        <v>9</v>
      </c>
      <c r="C1704" s="23">
        <v>390899.95</v>
      </c>
      <c r="D1704" t="s">
        <v>10</v>
      </c>
      <c r="E1704" t="s">
        <v>16</v>
      </c>
      <c r="F1704" t="s">
        <v>12</v>
      </c>
      <c r="G1704" t="s">
        <v>13</v>
      </c>
      <c r="H1704" t="s">
        <v>13</v>
      </c>
      <c r="I1704">
        <v>61</v>
      </c>
      <c r="J1704">
        <f t="shared" si="184"/>
        <v>-0.32877132842547757</v>
      </c>
      <c r="K1704" t="b">
        <f t="shared" si="185"/>
        <v>0</v>
      </c>
      <c r="L1704">
        <f t="shared" si="186"/>
        <v>1.3475410882509038</v>
      </c>
      <c r="M1704" t="b">
        <f t="shared" si="187"/>
        <v>0</v>
      </c>
      <c r="N1704" s="24">
        <f t="shared" si="188"/>
        <v>390899.95</v>
      </c>
      <c r="O1704" t="str">
        <f t="shared" si="189"/>
        <v>ASALARIADO</v>
      </c>
      <c r="P1704">
        <f t="shared" si="190"/>
        <v>61</v>
      </c>
      <c r="Q1704"/>
    </row>
    <row r="1705" spans="1:17" x14ac:dyDescent="0.25">
      <c r="A1705">
        <v>1704</v>
      </c>
      <c r="B1705" t="s">
        <v>15</v>
      </c>
      <c r="C1705" s="23">
        <v>460692.92</v>
      </c>
      <c r="D1705" t="s">
        <v>10</v>
      </c>
      <c r="E1705" t="s">
        <v>16</v>
      </c>
      <c r="F1705" t="s">
        <v>12</v>
      </c>
      <c r="G1705" t="s">
        <v>13</v>
      </c>
      <c r="H1705" t="s">
        <v>13</v>
      </c>
      <c r="I1705">
        <v>22</v>
      </c>
      <c r="J1705">
        <f t="shared" si="184"/>
        <v>-0.24271366886977122</v>
      </c>
      <c r="K1705" t="b">
        <f t="shared" si="185"/>
        <v>0</v>
      </c>
      <c r="L1705">
        <f t="shared" si="186"/>
        <v>-1.4048967847574589</v>
      </c>
      <c r="M1705" t="b">
        <f t="shared" si="187"/>
        <v>0</v>
      </c>
      <c r="N1705" s="24">
        <f t="shared" si="188"/>
        <v>460692.92</v>
      </c>
      <c r="O1705" t="str">
        <f t="shared" si="189"/>
        <v>ASALARIADO</v>
      </c>
      <c r="P1705">
        <f t="shared" si="190"/>
        <v>22</v>
      </c>
      <c r="Q1705"/>
    </row>
    <row r="1706" spans="1:17" x14ac:dyDescent="0.25">
      <c r="A1706">
        <v>1705</v>
      </c>
      <c r="B1706" t="s">
        <v>15</v>
      </c>
      <c r="C1706" s="23">
        <v>484267.8</v>
      </c>
      <c r="D1706" t="s">
        <v>14</v>
      </c>
      <c r="E1706" t="s">
        <v>11</v>
      </c>
      <c r="F1706" t="s">
        <v>12</v>
      </c>
      <c r="G1706" t="s">
        <v>13</v>
      </c>
      <c r="H1706" t="s">
        <v>13</v>
      </c>
      <c r="I1706">
        <v>84</v>
      </c>
      <c r="J1706">
        <f t="shared" si="184"/>
        <v>-0.21364485295454891</v>
      </c>
      <c r="K1706" t="b">
        <f t="shared" si="185"/>
        <v>0</v>
      </c>
      <c r="L1706">
        <f t="shared" si="186"/>
        <v>2.9707736800250664</v>
      </c>
      <c r="M1706" t="b">
        <f t="shared" si="187"/>
        <v>1</v>
      </c>
      <c r="N1706" s="24">
        <f t="shared" si="188"/>
        <v>484267.8</v>
      </c>
      <c r="O1706" t="str">
        <f t="shared" si="189"/>
        <v>PENSIONADOS EN SU PROPIO SISTEMA</v>
      </c>
      <c r="P1706">
        <f t="shared" si="190"/>
        <v>84</v>
      </c>
      <c r="Q1706"/>
    </row>
    <row r="1707" spans="1:17" x14ac:dyDescent="0.25">
      <c r="A1707">
        <v>1706</v>
      </c>
      <c r="B1707" t="s">
        <v>9</v>
      </c>
      <c r="C1707" s="23">
        <v>724116.7</v>
      </c>
      <c r="D1707" t="s">
        <v>10</v>
      </c>
      <c r="E1707" t="s">
        <v>11</v>
      </c>
      <c r="F1707" t="s">
        <v>12</v>
      </c>
      <c r="G1707" t="s">
        <v>13</v>
      </c>
      <c r="H1707" t="s">
        <v>13</v>
      </c>
      <c r="I1707">
        <v>56</v>
      </c>
      <c r="J1707">
        <f t="shared" si="184"/>
        <v>8.209890148104354E-2</v>
      </c>
      <c r="K1707" t="b">
        <f t="shared" si="185"/>
        <v>0</v>
      </c>
      <c r="L1707">
        <f t="shared" si="186"/>
        <v>0.99466443786521619</v>
      </c>
      <c r="M1707" t="b">
        <f t="shared" si="187"/>
        <v>0</v>
      </c>
      <c r="N1707" s="24">
        <f t="shared" si="188"/>
        <v>724116.7</v>
      </c>
      <c r="O1707" t="str">
        <f t="shared" si="189"/>
        <v>ASALARIADO</v>
      </c>
      <c r="P1707">
        <f t="shared" si="190"/>
        <v>56</v>
      </c>
      <c r="Q1707"/>
    </row>
    <row r="1708" spans="1:17" x14ac:dyDescent="0.25">
      <c r="A1708">
        <v>1707</v>
      </c>
      <c r="B1708" t="s">
        <v>9</v>
      </c>
      <c r="C1708" s="23">
        <v>620713</v>
      </c>
      <c r="D1708" t="s">
        <v>18</v>
      </c>
      <c r="E1708" t="s">
        <v>16</v>
      </c>
      <c r="F1708" t="s">
        <v>12</v>
      </c>
      <c r="G1708" t="s">
        <v>13</v>
      </c>
      <c r="H1708" t="s">
        <v>12</v>
      </c>
      <c r="I1708">
        <v>43</v>
      </c>
      <c r="J1708">
        <f t="shared" si="184"/>
        <v>-4.5402198005056509E-2</v>
      </c>
      <c r="K1708" t="b">
        <f t="shared" si="185"/>
        <v>0</v>
      </c>
      <c r="L1708">
        <f t="shared" si="186"/>
        <v>7.7185146862428639E-2</v>
      </c>
      <c r="M1708" t="b">
        <f t="shared" si="187"/>
        <v>0</v>
      </c>
      <c r="N1708" s="24">
        <f t="shared" si="188"/>
        <v>620713</v>
      </c>
      <c r="O1708" t="str">
        <f t="shared" si="189"/>
        <v>TRABAJADOR INDEPENDIENTE</v>
      </c>
      <c r="P1708">
        <f t="shared" si="190"/>
        <v>43</v>
      </c>
      <c r="Q1708"/>
    </row>
    <row r="1709" spans="1:17" x14ac:dyDescent="0.25">
      <c r="A1709">
        <v>1708</v>
      </c>
      <c r="B1709" t="s">
        <v>9</v>
      </c>
      <c r="C1709" s="23">
        <v>297044</v>
      </c>
      <c r="D1709" t="s">
        <v>10</v>
      </c>
      <c r="E1709" t="s">
        <v>16</v>
      </c>
      <c r="F1709" t="s">
        <v>12</v>
      </c>
      <c r="G1709" t="s">
        <v>13</v>
      </c>
      <c r="H1709" t="s">
        <v>13</v>
      </c>
      <c r="I1709">
        <v>28</v>
      </c>
      <c r="J1709">
        <f t="shared" si="184"/>
        <v>-0.44449965167031735</v>
      </c>
      <c r="K1709" t="b">
        <f t="shared" si="185"/>
        <v>0</v>
      </c>
      <c r="L1709">
        <f t="shared" si="186"/>
        <v>-0.98144480429463388</v>
      </c>
      <c r="M1709" t="b">
        <f t="shared" si="187"/>
        <v>0</v>
      </c>
      <c r="N1709" s="24">
        <f t="shared" si="188"/>
        <v>297044</v>
      </c>
      <c r="O1709" t="str">
        <f t="shared" si="189"/>
        <v>ASALARIADO</v>
      </c>
      <c r="P1709">
        <f t="shared" si="190"/>
        <v>28</v>
      </c>
      <c r="Q1709"/>
    </row>
    <row r="1710" spans="1:17" x14ac:dyDescent="0.25">
      <c r="A1710">
        <v>1709</v>
      </c>
      <c r="B1710" t="s">
        <v>9</v>
      </c>
      <c r="C1710" s="23">
        <v>170439.67999999999</v>
      </c>
      <c r="D1710" t="s">
        <v>10</v>
      </c>
      <c r="E1710" t="s">
        <v>16</v>
      </c>
      <c r="F1710" t="s">
        <v>12</v>
      </c>
      <c r="G1710" t="s">
        <v>13</v>
      </c>
      <c r="H1710" t="s">
        <v>12</v>
      </c>
      <c r="I1710">
        <v>24</v>
      </c>
      <c r="J1710">
        <f t="shared" si="184"/>
        <v>-0.6006080887928773</v>
      </c>
      <c r="K1710" t="b">
        <f t="shared" si="185"/>
        <v>0</v>
      </c>
      <c r="L1710">
        <f t="shared" si="186"/>
        <v>-1.263746124603184</v>
      </c>
      <c r="M1710" t="b">
        <f t="shared" si="187"/>
        <v>0</v>
      </c>
      <c r="N1710" s="24">
        <f t="shared" si="188"/>
        <v>170439.67999999999</v>
      </c>
      <c r="O1710" t="str">
        <f t="shared" si="189"/>
        <v>ASALARIADO</v>
      </c>
      <c r="P1710">
        <f t="shared" si="190"/>
        <v>24</v>
      </c>
      <c r="Q1710"/>
    </row>
    <row r="1711" spans="1:17" x14ac:dyDescent="0.25">
      <c r="A1711">
        <v>1710</v>
      </c>
      <c r="B1711" t="s">
        <v>9</v>
      </c>
      <c r="C1711" s="23">
        <v>94935</v>
      </c>
      <c r="D1711" t="s">
        <v>10</v>
      </c>
      <c r="E1711" t="s">
        <v>16</v>
      </c>
      <c r="F1711" t="s">
        <v>12</v>
      </c>
      <c r="G1711" t="s">
        <v>13</v>
      </c>
      <c r="H1711" t="s">
        <v>13</v>
      </c>
      <c r="I1711">
        <v>24</v>
      </c>
      <c r="J1711">
        <f t="shared" si="184"/>
        <v>-0.69370852636277236</v>
      </c>
      <c r="K1711" t="b">
        <f t="shared" si="185"/>
        <v>0</v>
      </c>
      <c r="L1711">
        <f t="shared" si="186"/>
        <v>-1.263746124603184</v>
      </c>
      <c r="M1711" t="b">
        <f t="shared" si="187"/>
        <v>0</v>
      </c>
      <c r="N1711" s="24">
        <f t="shared" si="188"/>
        <v>94935</v>
      </c>
      <c r="O1711" t="str">
        <f t="shared" si="189"/>
        <v>ASALARIADO</v>
      </c>
      <c r="P1711">
        <f t="shared" si="190"/>
        <v>24</v>
      </c>
      <c r="Q1711"/>
    </row>
    <row r="1712" spans="1:17" x14ac:dyDescent="0.25">
      <c r="A1712">
        <v>1711</v>
      </c>
      <c r="B1712" t="s">
        <v>15</v>
      </c>
      <c r="C1712" s="23">
        <v>374966.22</v>
      </c>
      <c r="D1712" t="s">
        <v>14</v>
      </c>
      <c r="E1712" t="s">
        <v>11</v>
      </c>
      <c r="F1712" t="s">
        <v>12</v>
      </c>
      <c r="G1712" t="s">
        <v>13</v>
      </c>
      <c r="H1712" t="s">
        <v>13</v>
      </c>
      <c r="I1712">
        <v>85</v>
      </c>
      <c r="J1712">
        <f t="shared" si="184"/>
        <v>-0.34841828587395057</v>
      </c>
      <c r="K1712" t="b">
        <f t="shared" si="185"/>
        <v>0</v>
      </c>
      <c r="L1712">
        <f t="shared" si="186"/>
        <v>3.0413490101022038</v>
      </c>
      <c r="M1712" t="b">
        <f t="shared" si="187"/>
        <v>1</v>
      </c>
      <c r="N1712" s="24">
        <f t="shared" si="188"/>
        <v>374966.22</v>
      </c>
      <c r="O1712" t="str">
        <f t="shared" si="189"/>
        <v>PENSIONADOS EN SU PROPIO SISTEMA</v>
      </c>
      <c r="P1712">
        <f t="shared" si="190"/>
        <v>85</v>
      </c>
      <c r="Q1712"/>
    </row>
    <row r="1713" spans="1:17" x14ac:dyDescent="0.25">
      <c r="A1713">
        <v>1712</v>
      </c>
      <c r="B1713" t="s">
        <v>15</v>
      </c>
      <c r="C1713" s="23">
        <v>787800</v>
      </c>
      <c r="D1713" t="s">
        <v>10</v>
      </c>
      <c r="E1713" t="s">
        <v>16</v>
      </c>
      <c r="F1713" t="s">
        <v>12</v>
      </c>
      <c r="G1713" t="s">
        <v>13</v>
      </c>
      <c r="H1713" t="s">
        <v>12</v>
      </c>
      <c r="I1713">
        <v>29</v>
      </c>
      <c r="J1713">
        <f t="shared" si="184"/>
        <v>0.16062308164967545</v>
      </c>
      <c r="K1713" t="b">
        <f t="shared" si="185"/>
        <v>0</v>
      </c>
      <c r="L1713">
        <f t="shared" si="186"/>
        <v>-0.91086947421749642</v>
      </c>
      <c r="M1713" t="b">
        <f t="shared" si="187"/>
        <v>0</v>
      </c>
      <c r="N1713" s="24">
        <f t="shared" si="188"/>
        <v>787800</v>
      </c>
      <c r="O1713" t="str">
        <f t="shared" si="189"/>
        <v>ASALARIADO</v>
      </c>
      <c r="P1713">
        <f t="shared" si="190"/>
        <v>29</v>
      </c>
      <c r="Q1713"/>
    </row>
    <row r="1714" spans="1:17" x14ac:dyDescent="0.25">
      <c r="A1714">
        <v>1713</v>
      </c>
      <c r="B1714" t="s">
        <v>15</v>
      </c>
      <c r="C1714" s="23">
        <v>1292205.2</v>
      </c>
      <c r="D1714" t="s">
        <v>10</v>
      </c>
      <c r="E1714" t="s">
        <v>11</v>
      </c>
      <c r="F1714" t="s">
        <v>12</v>
      </c>
      <c r="G1714" t="s">
        <v>13</v>
      </c>
      <c r="H1714" t="s">
        <v>13</v>
      </c>
      <c r="I1714">
        <v>50</v>
      </c>
      <c r="J1714">
        <f t="shared" si="184"/>
        <v>0.78257585110092542</v>
      </c>
      <c r="K1714" t="b">
        <f t="shared" si="185"/>
        <v>0</v>
      </c>
      <c r="L1714">
        <f t="shared" si="186"/>
        <v>0.57121245740239113</v>
      </c>
      <c r="M1714" t="b">
        <f t="shared" si="187"/>
        <v>0</v>
      </c>
      <c r="N1714" s="24">
        <f t="shared" si="188"/>
        <v>1292205.2</v>
      </c>
      <c r="O1714" t="str">
        <f t="shared" si="189"/>
        <v>ASALARIADO</v>
      </c>
      <c r="P1714">
        <f t="shared" si="190"/>
        <v>50</v>
      </c>
      <c r="Q1714"/>
    </row>
    <row r="1715" spans="1:17" x14ac:dyDescent="0.25">
      <c r="A1715">
        <v>1714</v>
      </c>
      <c r="B1715" t="s">
        <v>15</v>
      </c>
      <c r="C1715" s="23">
        <v>278030.99</v>
      </c>
      <c r="D1715" t="s">
        <v>19</v>
      </c>
      <c r="E1715" t="s">
        <v>16</v>
      </c>
      <c r="F1715" t="s">
        <v>12</v>
      </c>
      <c r="G1715" t="s">
        <v>13</v>
      </c>
      <c r="H1715" t="s">
        <v>13</v>
      </c>
      <c r="I1715">
        <v>44</v>
      </c>
      <c r="J1715">
        <f t="shared" si="184"/>
        <v>-0.46794349052270096</v>
      </c>
      <c r="K1715" t="b">
        <f t="shared" si="185"/>
        <v>0</v>
      </c>
      <c r="L1715">
        <f t="shared" si="186"/>
        <v>0.14776047693956615</v>
      </c>
      <c r="M1715" t="b">
        <f t="shared" si="187"/>
        <v>0</v>
      </c>
      <c r="N1715" s="24">
        <f t="shared" si="188"/>
        <v>278030.99</v>
      </c>
      <c r="O1715" t="str">
        <f t="shared" si="189"/>
        <v>CONVENIOS ESPECIALES DE TRABAJADORES INDEPENDIENTES</v>
      </c>
      <c r="P1715">
        <f t="shared" si="190"/>
        <v>44</v>
      </c>
      <c r="Q1715"/>
    </row>
    <row r="1716" spans="1:17" x14ac:dyDescent="0.25">
      <c r="A1716">
        <v>1715</v>
      </c>
      <c r="B1716" t="s">
        <v>9</v>
      </c>
      <c r="C1716" s="23">
        <v>513333</v>
      </c>
      <c r="D1716" t="s">
        <v>10</v>
      </c>
      <c r="E1716" t="s">
        <v>16</v>
      </c>
      <c r="F1716" t="s">
        <v>12</v>
      </c>
      <c r="G1716" t="s">
        <v>13</v>
      </c>
      <c r="H1716" t="s">
        <v>13</v>
      </c>
      <c r="I1716">
        <v>55</v>
      </c>
      <c r="J1716">
        <f t="shared" si="184"/>
        <v>-0.17780624218159399</v>
      </c>
      <c r="K1716" t="b">
        <f t="shared" si="185"/>
        <v>0</v>
      </c>
      <c r="L1716">
        <f t="shared" si="186"/>
        <v>0.92408910778807873</v>
      </c>
      <c r="M1716" t="b">
        <f t="shared" si="187"/>
        <v>0</v>
      </c>
      <c r="N1716" s="24">
        <f t="shared" si="188"/>
        <v>513333</v>
      </c>
      <c r="O1716" t="str">
        <f t="shared" si="189"/>
        <v>ASALARIADO</v>
      </c>
      <c r="P1716">
        <f t="shared" si="190"/>
        <v>55</v>
      </c>
      <c r="Q1716"/>
    </row>
    <row r="1717" spans="1:17" x14ac:dyDescent="0.25">
      <c r="A1717">
        <v>1716</v>
      </c>
      <c r="B1717" t="s">
        <v>9</v>
      </c>
      <c r="C1717" s="23">
        <v>703205</v>
      </c>
      <c r="D1717" t="s">
        <v>14</v>
      </c>
      <c r="E1717" t="s">
        <v>11</v>
      </c>
      <c r="F1717" t="s">
        <v>12</v>
      </c>
      <c r="G1717" t="s">
        <v>13</v>
      </c>
      <c r="H1717" t="s">
        <v>13</v>
      </c>
      <c r="I1717">
        <v>81</v>
      </c>
      <c r="J1717">
        <f t="shared" si="184"/>
        <v>5.6313898215943022E-2</v>
      </c>
      <c r="K1717" t="b">
        <f t="shared" si="185"/>
        <v>0</v>
      </c>
      <c r="L1717">
        <f t="shared" si="186"/>
        <v>2.759047689793654</v>
      </c>
      <c r="M1717" t="b">
        <f t="shared" si="187"/>
        <v>1</v>
      </c>
      <c r="N1717" s="24">
        <f t="shared" si="188"/>
        <v>703205</v>
      </c>
      <c r="O1717" t="str">
        <f t="shared" si="189"/>
        <v>PENSIONADOS EN SU PROPIO SISTEMA</v>
      </c>
      <c r="P1717">
        <f t="shared" si="190"/>
        <v>81</v>
      </c>
      <c r="Q1717"/>
    </row>
    <row r="1718" spans="1:17" x14ac:dyDescent="0.25">
      <c r="A1718">
        <v>1717</v>
      </c>
      <c r="B1718" t="s">
        <v>9</v>
      </c>
      <c r="C1718" s="23">
        <v>300018</v>
      </c>
      <c r="D1718" t="s">
        <v>18</v>
      </c>
      <c r="E1718" t="s">
        <v>16</v>
      </c>
      <c r="F1718" t="s">
        <v>12</v>
      </c>
      <c r="G1718" t="s">
        <v>13</v>
      </c>
      <c r="H1718" t="s">
        <v>13</v>
      </c>
      <c r="I1718">
        <v>32</v>
      </c>
      <c r="J1718">
        <f t="shared" si="184"/>
        <v>-0.44083258492249633</v>
      </c>
      <c r="K1718" t="b">
        <f t="shared" si="185"/>
        <v>0</v>
      </c>
      <c r="L1718">
        <f t="shared" si="186"/>
        <v>-0.69914348398608395</v>
      </c>
      <c r="M1718" t="b">
        <f t="shared" si="187"/>
        <v>0</v>
      </c>
      <c r="N1718" s="24">
        <f t="shared" si="188"/>
        <v>300018</v>
      </c>
      <c r="O1718" t="str">
        <f t="shared" si="189"/>
        <v>TRABAJADOR INDEPENDIENTE</v>
      </c>
      <c r="P1718">
        <f t="shared" si="190"/>
        <v>32</v>
      </c>
      <c r="Q1718"/>
    </row>
    <row r="1719" spans="1:17" x14ac:dyDescent="0.25">
      <c r="A1719">
        <v>1718</v>
      </c>
      <c r="B1719" t="s">
        <v>9</v>
      </c>
      <c r="C1719" s="23">
        <v>611625</v>
      </c>
      <c r="D1719" t="s">
        <v>10</v>
      </c>
      <c r="E1719" t="s">
        <v>16</v>
      </c>
      <c r="F1719" t="s">
        <v>12</v>
      </c>
      <c r="G1719" t="s">
        <v>13</v>
      </c>
      <c r="H1719" t="s">
        <v>13</v>
      </c>
      <c r="I1719">
        <v>41</v>
      </c>
      <c r="J1719">
        <f t="shared" si="184"/>
        <v>-5.6608083211578883E-2</v>
      </c>
      <c r="K1719" t="b">
        <f t="shared" si="185"/>
        <v>0</v>
      </c>
      <c r="L1719">
        <f t="shared" si="186"/>
        <v>-6.3965513291846368E-2</v>
      </c>
      <c r="M1719" t="b">
        <f t="shared" si="187"/>
        <v>0</v>
      </c>
      <c r="N1719" s="24">
        <f t="shared" si="188"/>
        <v>611625</v>
      </c>
      <c r="O1719" t="str">
        <f t="shared" si="189"/>
        <v>ASALARIADO</v>
      </c>
      <c r="P1719">
        <f t="shared" si="190"/>
        <v>41</v>
      </c>
      <c r="Q1719"/>
    </row>
    <row r="1720" spans="1:17" x14ac:dyDescent="0.25">
      <c r="A1720">
        <v>1719</v>
      </c>
      <c r="B1720" t="s">
        <v>15</v>
      </c>
      <c r="C1720" s="23">
        <v>8457783.5700000003</v>
      </c>
      <c r="D1720" t="s">
        <v>10</v>
      </c>
      <c r="E1720" t="s">
        <v>16</v>
      </c>
      <c r="F1720" t="s">
        <v>12</v>
      </c>
      <c r="G1720" t="s">
        <v>12</v>
      </c>
      <c r="H1720" t="s">
        <v>13</v>
      </c>
      <c r="I1720">
        <v>55</v>
      </c>
      <c r="J1720">
        <f t="shared" si="184"/>
        <v>9.6180345496660351</v>
      </c>
      <c r="K1720" t="b">
        <f t="shared" si="185"/>
        <v>1</v>
      </c>
      <c r="L1720">
        <f t="shared" si="186"/>
        <v>0.92408910778807873</v>
      </c>
      <c r="M1720" t="b">
        <f t="shared" si="187"/>
        <v>0</v>
      </c>
      <c r="N1720" s="24">
        <f t="shared" si="188"/>
        <v>8457783.5700000003</v>
      </c>
      <c r="O1720" t="str">
        <f t="shared" si="189"/>
        <v>ASALARIADO</v>
      </c>
      <c r="P1720">
        <f t="shared" si="190"/>
        <v>55</v>
      </c>
      <c r="Q1720"/>
    </row>
    <row r="1721" spans="1:17" x14ac:dyDescent="0.25">
      <c r="A1721">
        <v>1720</v>
      </c>
      <c r="B1721" t="s">
        <v>9</v>
      </c>
      <c r="C1721" s="23">
        <v>412400.56</v>
      </c>
      <c r="D1721" t="s">
        <v>10</v>
      </c>
      <c r="E1721" t="s">
        <v>16</v>
      </c>
      <c r="F1721" t="s">
        <v>12</v>
      </c>
      <c r="G1721" t="s">
        <v>13</v>
      </c>
      <c r="H1721" t="s">
        <v>13</v>
      </c>
      <c r="I1721">
        <v>23</v>
      </c>
      <c r="J1721">
        <f t="shared" si="184"/>
        <v>-0.30226017442787562</v>
      </c>
      <c r="K1721" t="b">
        <f t="shared" si="185"/>
        <v>0</v>
      </c>
      <c r="L1721">
        <f t="shared" si="186"/>
        <v>-1.3343214546803215</v>
      </c>
      <c r="M1721" t="b">
        <f t="shared" si="187"/>
        <v>0</v>
      </c>
      <c r="N1721" s="24">
        <f t="shared" si="188"/>
        <v>412400.56</v>
      </c>
      <c r="O1721" t="str">
        <f t="shared" si="189"/>
        <v>ASALARIADO</v>
      </c>
      <c r="P1721">
        <f t="shared" si="190"/>
        <v>23</v>
      </c>
      <c r="Q1721"/>
    </row>
    <row r="1722" spans="1:17" x14ac:dyDescent="0.25">
      <c r="A1722">
        <v>1721</v>
      </c>
      <c r="B1722" t="s">
        <v>9</v>
      </c>
      <c r="C1722" s="23">
        <v>341319</v>
      </c>
      <c r="D1722" t="s">
        <v>10</v>
      </c>
      <c r="E1722" t="s">
        <v>16</v>
      </c>
      <c r="F1722" t="s">
        <v>12</v>
      </c>
      <c r="G1722" t="s">
        <v>13</v>
      </c>
      <c r="H1722" t="s">
        <v>13</v>
      </c>
      <c r="I1722">
        <v>39</v>
      </c>
      <c r="J1722">
        <f t="shared" si="184"/>
        <v>-0.38990671950495887</v>
      </c>
      <c r="K1722" t="b">
        <f t="shared" si="185"/>
        <v>0</v>
      </c>
      <c r="L1722">
        <f t="shared" si="186"/>
        <v>-0.20511617344612137</v>
      </c>
      <c r="M1722" t="b">
        <f t="shared" si="187"/>
        <v>0</v>
      </c>
      <c r="N1722" s="24">
        <f t="shared" si="188"/>
        <v>341319</v>
      </c>
      <c r="O1722" t="str">
        <f t="shared" si="189"/>
        <v>ASALARIADO</v>
      </c>
      <c r="P1722">
        <f t="shared" si="190"/>
        <v>39</v>
      </c>
      <c r="Q1722"/>
    </row>
    <row r="1723" spans="1:17" x14ac:dyDescent="0.25">
      <c r="A1723">
        <v>1722</v>
      </c>
      <c r="B1723" t="s">
        <v>15</v>
      </c>
      <c r="C1723" s="23">
        <v>1268597</v>
      </c>
      <c r="D1723" t="s">
        <v>14</v>
      </c>
      <c r="E1723" t="s">
        <v>11</v>
      </c>
      <c r="F1723" t="s">
        <v>12</v>
      </c>
      <c r="G1723" t="s">
        <v>13</v>
      </c>
      <c r="H1723" t="s">
        <v>13</v>
      </c>
      <c r="I1723">
        <v>58</v>
      </c>
      <c r="J1723">
        <f t="shared" si="184"/>
        <v>0.75346595022805773</v>
      </c>
      <c r="K1723" t="b">
        <f t="shared" si="185"/>
        <v>0</v>
      </c>
      <c r="L1723">
        <f t="shared" si="186"/>
        <v>1.1358150980194912</v>
      </c>
      <c r="M1723" t="b">
        <f t="shared" si="187"/>
        <v>0</v>
      </c>
      <c r="N1723" s="24">
        <f t="shared" si="188"/>
        <v>1268597</v>
      </c>
      <c r="O1723" t="str">
        <f t="shared" si="189"/>
        <v>PENSIONADOS EN SU PROPIO SISTEMA</v>
      </c>
      <c r="P1723">
        <f t="shared" si="190"/>
        <v>58</v>
      </c>
      <c r="Q1723"/>
    </row>
    <row r="1724" spans="1:17" x14ac:dyDescent="0.25">
      <c r="A1724">
        <v>1723</v>
      </c>
      <c r="B1724" t="s">
        <v>9</v>
      </c>
      <c r="C1724" s="23">
        <v>796400.95</v>
      </c>
      <c r="D1724" t="s">
        <v>10</v>
      </c>
      <c r="E1724" t="s">
        <v>11</v>
      </c>
      <c r="F1724" t="s">
        <v>12</v>
      </c>
      <c r="G1724" t="s">
        <v>13</v>
      </c>
      <c r="H1724" t="s">
        <v>13</v>
      </c>
      <c r="I1724">
        <v>36</v>
      </c>
      <c r="J1724">
        <f t="shared" si="184"/>
        <v>0.17122841377633016</v>
      </c>
      <c r="K1724" t="b">
        <f t="shared" si="185"/>
        <v>0</v>
      </c>
      <c r="L1724">
        <f t="shared" si="186"/>
        <v>-0.41684216367753391</v>
      </c>
      <c r="M1724" t="b">
        <f t="shared" si="187"/>
        <v>0</v>
      </c>
      <c r="N1724" s="24">
        <f t="shared" si="188"/>
        <v>796400.95</v>
      </c>
      <c r="O1724" t="str">
        <f t="shared" si="189"/>
        <v>ASALARIADO</v>
      </c>
      <c r="P1724">
        <f t="shared" si="190"/>
        <v>36</v>
      </c>
      <c r="Q1724"/>
    </row>
    <row r="1725" spans="1:17" x14ac:dyDescent="0.25">
      <c r="A1725">
        <v>1724</v>
      </c>
      <c r="B1725" t="s">
        <v>15</v>
      </c>
      <c r="C1725" s="23">
        <v>736729</v>
      </c>
      <c r="D1725" t="s">
        <v>14</v>
      </c>
      <c r="E1725" t="s">
        <v>11</v>
      </c>
      <c r="F1725" t="s">
        <v>12</v>
      </c>
      <c r="G1725" t="s">
        <v>13</v>
      </c>
      <c r="H1725" t="s">
        <v>13</v>
      </c>
      <c r="I1725">
        <v>61</v>
      </c>
      <c r="J1725">
        <f t="shared" si="184"/>
        <v>9.7650396418347968E-2</v>
      </c>
      <c r="K1725" t="b">
        <f t="shared" si="185"/>
        <v>0</v>
      </c>
      <c r="L1725">
        <f t="shared" si="186"/>
        <v>1.3475410882509038</v>
      </c>
      <c r="M1725" t="b">
        <f t="shared" si="187"/>
        <v>0</v>
      </c>
      <c r="N1725" s="24">
        <f t="shared" si="188"/>
        <v>736729</v>
      </c>
      <c r="O1725" t="str">
        <f t="shared" si="189"/>
        <v>PENSIONADOS EN SU PROPIO SISTEMA</v>
      </c>
      <c r="P1725">
        <f t="shared" si="190"/>
        <v>61</v>
      </c>
      <c r="Q1725"/>
    </row>
    <row r="1726" spans="1:17" x14ac:dyDescent="0.25">
      <c r="A1726">
        <v>1725</v>
      </c>
      <c r="B1726" t="s">
        <v>9</v>
      </c>
      <c r="C1726" s="23">
        <v>393988.8</v>
      </c>
      <c r="D1726" t="s">
        <v>10</v>
      </c>
      <c r="E1726" t="s">
        <v>11</v>
      </c>
      <c r="F1726" t="s">
        <v>12</v>
      </c>
      <c r="G1726" t="s">
        <v>13</v>
      </c>
      <c r="H1726" t="s">
        <v>13</v>
      </c>
      <c r="I1726">
        <v>58</v>
      </c>
      <c r="J1726">
        <f t="shared" si="184"/>
        <v>-0.32496264681014236</v>
      </c>
      <c r="K1726" t="b">
        <f t="shared" si="185"/>
        <v>0</v>
      </c>
      <c r="L1726">
        <f t="shared" si="186"/>
        <v>1.1358150980194912</v>
      </c>
      <c r="M1726" t="b">
        <f t="shared" si="187"/>
        <v>0</v>
      </c>
      <c r="N1726" s="24">
        <f t="shared" si="188"/>
        <v>393988.8</v>
      </c>
      <c r="O1726" t="str">
        <f t="shared" si="189"/>
        <v>ASALARIADO</v>
      </c>
      <c r="P1726">
        <f t="shared" si="190"/>
        <v>58</v>
      </c>
      <c r="Q1726"/>
    </row>
    <row r="1727" spans="1:17" x14ac:dyDescent="0.25">
      <c r="A1727">
        <v>1726</v>
      </c>
      <c r="B1727" t="s">
        <v>9</v>
      </c>
      <c r="C1727" s="23">
        <v>730846.3</v>
      </c>
      <c r="D1727" t="s">
        <v>14</v>
      </c>
      <c r="E1727" t="s">
        <v>11</v>
      </c>
      <c r="F1727" t="s">
        <v>12</v>
      </c>
      <c r="G1727" t="s">
        <v>13</v>
      </c>
      <c r="H1727" t="s">
        <v>13</v>
      </c>
      <c r="I1727">
        <v>73</v>
      </c>
      <c r="J1727">
        <f t="shared" si="184"/>
        <v>9.0396780561788917E-2</v>
      </c>
      <c r="K1727" t="b">
        <f t="shared" si="185"/>
        <v>0</v>
      </c>
      <c r="L1727">
        <f t="shared" si="186"/>
        <v>2.1944450491765539</v>
      </c>
      <c r="M1727" t="b">
        <f t="shared" si="187"/>
        <v>1</v>
      </c>
      <c r="N1727" s="24">
        <f t="shared" si="188"/>
        <v>730846.3</v>
      </c>
      <c r="O1727" t="str">
        <f t="shared" si="189"/>
        <v>PENSIONADOS EN SU PROPIO SISTEMA</v>
      </c>
      <c r="P1727">
        <f t="shared" si="190"/>
        <v>73</v>
      </c>
      <c r="Q1727"/>
    </row>
    <row r="1728" spans="1:17" x14ac:dyDescent="0.25">
      <c r="A1728">
        <v>1727</v>
      </c>
      <c r="B1728" t="s">
        <v>9</v>
      </c>
      <c r="C1728" s="23">
        <v>3410000</v>
      </c>
      <c r="D1728" t="s">
        <v>10</v>
      </c>
      <c r="E1728" t="s">
        <v>16</v>
      </c>
      <c r="F1728" t="s">
        <v>12</v>
      </c>
      <c r="G1728" t="s">
        <v>13</v>
      </c>
      <c r="H1728" t="s">
        <v>13</v>
      </c>
      <c r="I1728">
        <v>49</v>
      </c>
      <c r="J1728">
        <f t="shared" si="184"/>
        <v>3.3939056728185766</v>
      </c>
      <c r="K1728" t="b">
        <f t="shared" si="185"/>
        <v>1</v>
      </c>
      <c r="L1728">
        <f t="shared" si="186"/>
        <v>0.50063712732525367</v>
      </c>
      <c r="M1728" t="b">
        <f t="shared" si="187"/>
        <v>0</v>
      </c>
      <c r="N1728" s="24">
        <f t="shared" si="188"/>
        <v>3410000</v>
      </c>
      <c r="O1728" t="str">
        <f t="shared" si="189"/>
        <v>ASALARIADO</v>
      </c>
      <c r="P1728">
        <f t="shared" si="190"/>
        <v>49</v>
      </c>
      <c r="Q1728"/>
    </row>
    <row r="1729" spans="1:17" x14ac:dyDescent="0.25">
      <c r="A1729">
        <v>1728</v>
      </c>
      <c r="B1729" t="s">
        <v>9</v>
      </c>
      <c r="C1729" s="23">
        <v>460741.72</v>
      </c>
      <c r="D1729" t="s">
        <v>10</v>
      </c>
      <c r="E1729" t="s">
        <v>16</v>
      </c>
      <c r="F1729" t="s">
        <v>12</v>
      </c>
      <c r="G1729" t="s">
        <v>12</v>
      </c>
      <c r="H1729" t="s">
        <v>13</v>
      </c>
      <c r="I1729">
        <v>31</v>
      </c>
      <c r="J1729">
        <f t="shared" si="184"/>
        <v>-0.24265349642279957</v>
      </c>
      <c r="K1729" t="b">
        <f t="shared" si="185"/>
        <v>0</v>
      </c>
      <c r="L1729">
        <f t="shared" si="186"/>
        <v>-0.7697188140632214</v>
      </c>
      <c r="M1729" t="b">
        <f t="shared" si="187"/>
        <v>0</v>
      </c>
      <c r="N1729" s="24">
        <f t="shared" si="188"/>
        <v>460741.72</v>
      </c>
      <c r="O1729" t="str">
        <f t="shared" si="189"/>
        <v>ASALARIADO</v>
      </c>
      <c r="P1729">
        <f t="shared" si="190"/>
        <v>31</v>
      </c>
      <c r="Q1729"/>
    </row>
    <row r="1730" spans="1:17" x14ac:dyDescent="0.25">
      <c r="A1730">
        <v>1729</v>
      </c>
      <c r="B1730" t="s">
        <v>15</v>
      </c>
      <c r="C1730" s="23">
        <v>297046</v>
      </c>
      <c r="D1730" t="s">
        <v>17</v>
      </c>
      <c r="E1730" t="s">
        <v>16</v>
      </c>
      <c r="F1730" t="s">
        <v>12</v>
      </c>
      <c r="G1730" t="s">
        <v>13</v>
      </c>
      <c r="H1730" t="s">
        <v>13</v>
      </c>
      <c r="I1730">
        <v>39</v>
      </c>
      <c r="J1730">
        <f t="shared" ref="J1730:J1793" si="191">(C1730-$S$4)/STDEV($C$2:$C$5001)</f>
        <v>-0.44449718558642509</v>
      </c>
      <c r="K1730" t="b">
        <f t="shared" ref="K1730:K1793" si="192">ABS(J1730)&gt;1.96</f>
        <v>0</v>
      </c>
      <c r="L1730">
        <f t="shared" ref="L1730:L1793" si="193">(I1730-$S$5)/_xlfn.STDEV.S($I$2:$I$5001)</f>
        <v>-0.20511617344612137</v>
      </c>
      <c r="M1730" t="b">
        <f t="shared" ref="M1730:M1793" si="194">ABS(L1730)&gt;1.96</f>
        <v>0</v>
      </c>
      <c r="N1730" s="24">
        <f t="shared" ref="N1730:N1793" si="195">IF(ISBLANK(C1730), $S$4, C1730)</f>
        <v>297046</v>
      </c>
      <c r="O1730" t="str">
        <f t="shared" ref="O1730:O1793" si="196">IF(D1730="", "ASALARIADO", D1730)</f>
        <v>ASEGURADO VOLUNTARIO</v>
      </c>
      <c r="P1730">
        <f t="shared" ref="P1730:P1793" si="197">IF(ISBLANK(I1730), $S$5, I1730)</f>
        <v>39</v>
      </c>
      <c r="Q1730"/>
    </row>
    <row r="1731" spans="1:17" x14ac:dyDescent="0.25">
      <c r="A1731">
        <v>1730</v>
      </c>
      <c r="B1731" t="s">
        <v>9</v>
      </c>
      <c r="C1731" s="23">
        <v>772177.52</v>
      </c>
      <c r="D1731" t="s">
        <v>10</v>
      </c>
      <c r="E1731" t="s">
        <v>16</v>
      </c>
      <c r="F1731" t="s">
        <v>12</v>
      </c>
      <c r="G1731" t="s">
        <v>13</v>
      </c>
      <c r="H1731" t="s">
        <v>13</v>
      </c>
      <c r="I1731">
        <v>28</v>
      </c>
      <c r="J1731">
        <f t="shared" si="191"/>
        <v>0.14135990850693872</v>
      </c>
      <c r="K1731" t="b">
        <f t="shared" si="192"/>
        <v>0</v>
      </c>
      <c r="L1731">
        <f t="shared" si="193"/>
        <v>-0.98144480429463388</v>
      </c>
      <c r="M1731" t="b">
        <f t="shared" si="194"/>
        <v>0</v>
      </c>
      <c r="N1731" s="24">
        <f t="shared" si="195"/>
        <v>772177.52</v>
      </c>
      <c r="O1731" t="str">
        <f t="shared" si="196"/>
        <v>ASALARIADO</v>
      </c>
      <c r="P1731">
        <f t="shared" si="197"/>
        <v>28</v>
      </c>
      <c r="Q1731"/>
    </row>
    <row r="1732" spans="1:17" x14ac:dyDescent="0.25">
      <c r="A1732">
        <v>1731</v>
      </c>
      <c r="B1732" t="s">
        <v>15</v>
      </c>
      <c r="C1732" s="23">
        <v>289717</v>
      </c>
      <c r="D1732" t="s">
        <v>18</v>
      </c>
      <c r="E1732" t="s">
        <v>16</v>
      </c>
      <c r="F1732" t="s">
        <v>12</v>
      </c>
      <c r="G1732" t="s">
        <v>13</v>
      </c>
      <c r="H1732" t="s">
        <v>13</v>
      </c>
      <c r="I1732">
        <v>59</v>
      </c>
      <c r="J1732">
        <f t="shared" si="191"/>
        <v>-0.45353415000968678</v>
      </c>
      <c r="K1732" t="b">
        <f t="shared" si="192"/>
        <v>0</v>
      </c>
      <c r="L1732">
        <f t="shared" si="193"/>
        <v>1.2063904280966287</v>
      </c>
      <c r="M1732" t="b">
        <f t="shared" si="194"/>
        <v>0</v>
      </c>
      <c r="N1732" s="24">
        <f t="shared" si="195"/>
        <v>289717</v>
      </c>
      <c r="O1732" t="str">
        <f t="shared" si="196"/>
        <v>TRABAJADOR INDEPENDIENTE</v>
      </c>
      <c r="P1732">
        <f t="shared" si="197"/>
        <v>59</v>
      </c>
      <c r="Q1732"/>
    </row>
    <row r="1733" spans="1:17" x14ac:dyDescent="0.25">
      <c r="A1733">
        <v>1732</v>
      </c>
      <c r="B1733" t="s">
        <v>15</v>
      </c>
      <c r="C1733" s="23">
        <v>380000</v>
      </c>
      <c r="D1733" t="s">
        <v>10</v>
      </c>
      <c r="E1733" t="s">
        <v>16</v>
      </c>
      <c r="F1733" t="s">
        <v>12</v>
      </c>
      <c r="G1733" t="s">
        <v>13</v>
      </c>
      <c r="H1733" t="s">
        <v>13</v>
      </c>
      <c r="I1733">
        <v>57</v>
      </c>
      <c r="J1733">
        <f t="shared" si="191"/>
        <v>-0.34221142398630877</v>
      </c>
      <c r="K1733" t="b">
        <f t="shared" si="192"/>
        <v>0</v>
      </c>
      <c r="L1733">
        <f t="shared" si="193"/>
        <v>1.0652397679423538</v>
      </c>
      <c r="M1733" t="b">
        <f t="shared" si="194"/>
        <v>0</v>
      </c>
      <c r="N1733" s="24">
        <f t="shared" si="195"/>
        <v>380000</v>
      </c>
      <c r="O1733" t="str">
        <f t="shared" si="196"/>
        <v>ASALARIADO</v>
      </c>
      <c r="P1733">
        <f t="shared" si="197"/>
        <v>57</v>
      </c>
      <c r="Q1733"/>
    </row>
    <row r="1734" spans="1:17" x14ac:dyDescent="0.25">
      <c r="A1734">
        <v>1733</v>
      </c>
      <c r="B1734" t="s">
        <v>15</v>
      </c>
      <c r="C1734" s="23">
        <v>1156841.8400000001</v>
      </c>
      <c r="D1734" t="s">
        <v>10</v>
      </c>
      <c r="E1734" t="s">
        <v>11</v>
      </c>
      <c r="F1734" t="s">
        <v>12</v>
      </c>
      <c r="G1734" t="s">
        <v>13</v>
      </c>
      <c r="H1734" t="s">
        <v>13</v>
      </c>
      <c r="I1734">
        <v>43</v>
      </c>
      <c r="J1734">
        <f t="shared" si="191"/>
        <v>0.61566715025044549</v>
      </c>
      <c r="K1734" t="b">
        <f t="shared" si="192"/>
        <v>0</v>
      </c>
      <c r="L1734">
        <f t="shared" si="193"/>
        <v>7.7185146862428639E-2</v>
      </c>
      <c r="M1734" t="b">
        <f t="shared" si="194"/>
        <v>0</v>
      </c>
      <c r="N1734" s="24">
        <f t="shared" si="195"/>
        <v>1156841.8400000001</v>
      </c>
      <c r="O1734" t="str">
        <f t="shared" si="196"/>
        <v>ASALARIADO</v>
      </c>
      <c r="P1734">
        <f t="shared" si="197"/>
        <v>43</v>
      </c>
      <c r="Q1734"/>
    </row>
    <row r="1735" spans="1:17" x14ac:dyDescent="0.25">
      <c r="A1735">
        <v>1734</v>
      </c>
      <c r="B1735" t="s">
        <v>9</v>
      </c>
      <c r="C1735" s="23">
        <v>387489.4</v>
      </c>
      <c r="D1735" t="s">
        <v>10</v>
      </c>
      <c r="E1735" t="s">
        <v>16</v>
      </c>
      <c r="F1735" t="s">
        <v>12</v>
      </c>
      <c r="G1735" t="s">
        <v>13</v>
      </c>
      <c r="H1735" t="s">
        <v>13</v>
      </c>
      <c r="I1735">
        <v>35</v>
      </c>
      <c r="J1735">
        <f t="shared" si="191"/>
        <v>-0.33297667963488614</v>
      </c>
      <c r="K1735" t="b">
        <f t="shared" si="192"/>
        <v>0</v>
      </c>
      <c r="L1735">
        <f t="shared" si="193"/>
        <v>-0.48741749375467142</v>
      </c>
      <c r="M1735" t="b">
        <f t="shared" si="194"/>
        <v>0</v>
      </c>
      <c r="N1735" s="24">
        <f t="shared" si="195"/>
        <v>387489.4</v>
      </c>
      <c r="O1735" t="str">
        <f t="shared" si="196"/>
        <v>ASALARIADO</v>
      </c>
      <c r="P1735">
        <f t="shared" si="197"/>
        <v>35</v>
      </c>
      <c r="Q1735"/>
    </row>
    <row r="1736" spans="1:17" x14ac:dyDescent="0.25">
      <c r="A1736">
        <v>1735</v>
      </c>
      <c r="B1736" t="s">
        <v>9</v>
      </c>
      <c r="C1736" s="23">
        <v>449596</v>
      </c>
      <c r="D1736" t="s">
        <v>10</v>
      </c>
      <c r="E1736" t="s">
        <v>11</v>
      </c>
      <c r="F1736" t="s">
        <v>12</v>
      </c>
      <c r="G1736" t="s">
        <v>13</v>
      </c>
      <c r="H1736" t="s">
        <v>13</v>
      </c>
      <c r="I1736">
        <v>36</v>
      </c>
      <c r="J1736">
        <f t="shared" si="191"/>
        <v>-0.2563966367027336</v>
      </c>
      <c r="K1736" t="b">
        <f t="shared" si="192"/>
        <v>0</v>
      </c>
      <c r="L1736">
        <f t="shared" si="193"/>
        <v>-0.41684216367753391</v>
      </c>
      <c r="M1736" t="b">
        <f t="shared" si="194"/>
        <v>0</v>
      </c>
      <c r="N1736" s="24">
        <f t="shared" si="195"/>
        <v>449596</v>
      </c>
      <c r="O1736" t="str">
        <f t="shared" si="196"/>
        <v>ASALARIADO</v>
      </c>
      <c r="P1736">
        <f t="shared" si="197"/>
        <v>36</v>
      </c>
      <c r="Q1736"/>
    </row>
    <row r="1737" spans="1:17" x14ac:dyDescent="0.25">
      <c r="A1737">
        <v>1736</v>
      </c>
      <c r="B1737" t="s">
        <v>9</v>
      </c>
      <c r="C1737" s="23">
        <v>477300</v>
      </c>
      <c r="D1737" t="s">
        <v>10</v>
      </c>
      <c r="E1737" t="s">
        <v>16</v>
      </c>
      <c r="F1737" t="s">
        <v>12</v>
      </c>
      <c r="G1737" t="s">
        <v>13</v>
      </c>
      <c r="H1737" t="s">
        <v>13</v>
      </c>
      <c r="I1737">
        <v>63</v>
      </c>
      <c r="J1737">
        <f t="shared" si="191"/>
        <v>-0.22223644262686476</v>
      </c>
      <c r="K1737" t="b">
        <f t="shared" si="192"/>
        <v>0</v>
      </c>
      <c r="L1737">
        <f t="shared" si="193"/>
        <v>1.4886917484051787</v>
      </c>
      <c r="M1737" t="b">
        <f t="shared" si="194"/>
        <v>0</v>
      </c>
      <c r="N1737" s="24">
        <f t="shared" si="195"/>
        <v>477300</v>
      </c>
      <c r="O1737" t="str">
        <f t="shared" si="196"/>
        <v>ASALARIADO</v>
      </c>
      <c r="P1737">
        <f t="shared" si="197"/>
        <v>63</v>
      </c>
      <c r="Q1737"/>
    </row>
    <row r="1738" spans="1:17" x14ac:dyDescent="0.25">
      <c r="A1738">
        <v>1737</v>
      </c>
      <c r="B1738" t="s">
        <v>9</v>
      </c>
      <c r="C1738" s="23">
        <v>425703.55</v>
      </c>
      <c r="D1738" t="s">
        <v>10</v>
      </c>
      <c r="E1738" t="s">
        <v>16</v>
      </c>
      <c r="F1738" t="s">
        <v>12</v>
      </c>
      <c r="G1738" t="s">
        <v>13</v>
      </c>
      <c r="H1738" t="s">
        <v>13</v>
      </c>
      <c r="I1738">
        <v>44</v>
      </c>
      <c r="J1738">
        <f t="shared" si="191"/>
        <v>-0.28585702974879162</v>
      </c>
      <c r="K1738" t="b">
        <f t="shared" si="192"/>
        <v>0</v>
      </c>
      <c r="L1738">
        <f t="shared" si="193"/>
        <v>0.14776047693956615</v>
      </c>
      <c r="M1738" t="b">
        <f t="shared" si="194"/>
        <v>0</v>
      </c>
      <c r="N1738" s="24">
        <f t="shared" si="195"/>
        <v>425703.55</v>
      </c>
      <c r="O1738" t="str">
        <f t="shared" si="196"/>
        <v>ASALARIADO</v>
      </c>
      <c r="P1738">
        <f t="shared" si="197"/>
        <v>44</v>
      </c>
      <c r="Q1738"/>
    </row>
    <row r="1739" spans="1:17" x14ac:dyDescent="0.25">
      <c r="A1739">
        <v>1738</v>
      </c>
      <c r="B1739" t="s">
        <v>9</v>
      </c>
      <c r="C1739" s="23">
        <v>871427.3</v>
      </c>
      <c r="D1739" t="s">
        <v>10</v>
      </c>
      <c r="E1739" t="s">
        <v>16</v>
      </c>
      <c r="F1739" t="s">
        <v>12</v>
      </c>
      <c r="G1739" t="s">
        <v>13</v>
      </c>
      <c r="H1739" t="s">
        <v>13</v>
      </c>
      <c r="I1739">
        <v>51</v>
      </c>
      <c r="J1739">
        <f t="shared" si="191"/>
        <v>0.26373905039212803</v>
      </c>
      <c r="K1739" t="b">
        <f t="shared" si="192"/>
        <v>0</v>
      </c>
      <c r="L1739">
        <f t="shared" si="193"/>
        <v>0.64178778747952869</v>
      </c>
      <c r="M1739" t="b">
        <f t="shared" si="194"/>
        <v>0</v>
      </c>
      <c r="N1739" s="24">
        <f t="shared" si="195"/>
        <v>871427.3</v>
      </c>
      <c r="O1739" t="str">
        <f t="shared" si="196"/>
        <v>ASALARIADO</v>
      </c>
      <c r="P1739">
        <f t="shared" si="197"/>
        <v>51</v>
      </c>
      <c r="Q1739"/>
    </row>
    <row r="1740" spans="1:17" x14ac:dyDescent="0.25">
      <c r="A1740">
        <v>1739</v>
      </c>
      <c r="B1740" t="s">
        <v>9</v>
      </c>
      <c r="C1740" s="23">
        <v>368750</v>
      </c>
      <c r="D1740" t="s">
        <v>10</v>
      </c>
      <c r="E1740" t="s">
        <v>16</v>
      </c>
      <c r="F1740" t="s">
        <v>12</v>
      </c>
      <c r="G1740" t="s">
        <v>13</v>
      </c>
      <c r="H1740" t="s">
        <v>13</v>
      </c>
      <c r="I1740">
        <v>41</v>
      </c>
      <c r="J1740">
        <f t="shared" si="191"/>
        <v>-0.35608314588038631</v>
      </c>
      <c r="K1740" t="b">
        <f t="shared" si="192"/>
        <v>0</v>
      </c>
      <c r="L1740">
        <f t="shared" si="193"/>
        <v>-6.3965513291846368E-2</v>
      </c>
      <c r="M1740" t="b">
        <f t="shared" si="194"/>
        <v>0</v>
      </c>
      <c r="N1740" s="24">
        <f t="shared" si="195"/>
        <v>368750</v>
      </c>
      <c r="O1740" t="str">
        <f t="shared" si="196"/>
        <v>ASALARIADO</v>
      </c>
      <c r="P1740">
        <f t="shared" si="197"/>
        <v>41</v>
      </c>
      <c r="Q1740"/>
    </row>
    <row r="1741" spans="1:17" x14ac:dyDescent="0.25">
      <c r="A1741">
        <v>1740</v>
      </c>
      <c r="B1741" t="s">
        <v>9</v>
      </c>
      <c r="C1741" s="23">
        <v>744158.02</v>
      </c>
      <c r="D1741" t="s">
        <v>10</v>
      </c>
      <c r="E1741" t="s">
        <v>11</v>
      </c>
      <c r="F1741" t="s">
        <v>12</v>
      </c>
      <c r="G1741" t="s">
        <v>13</v>
      </c>
      <c r="H1741" t="s">
        <v>13</v>
      </c>
      <c r="I1741">
        <v>26</v>
      </c>
      <c r="J1741">
        <f t="shared" si="191"/>
        <v>0.10681068969706266</v>
      </c>
      <c r="K1741" t="b">
        <f t="shared" si="192"/>
        <v>0</v>
      </c>
      <c r="L1741">
        <f t="shared" si="193"/>
        <v>-1.1225954644489089</v>
      </c>
      <c r="M1741" t="b">
        <f t="shared" si="194"/>
        <v>0</v>
      </c>
      <c r="N1741" s="24">
        <f t="shared" si="195"/>
        <v>744158.02</v>
      </c>
      <c r="O1741" t="str">
        <f t="shared" si="196"/>
        <v>ASALARIADO</v>
      </c>
      <c r="P1741">
        <f t="shared" si="197"/>
        <v>26</v>
      </c>
      <c r="Q1741"/>
    </row>
    <row r="1742" spans="1:17" x14ac:dyDescent="0.25">
      <c r="A1742">
        <v>1741</v>
      </c>
      <c r="B1742" t="s">
        <v>9</v>
      </c>
      <c r="C1742" s="23">
        <v>280000</v>
      </c>
      <c r="D1742" t="s">
        <v>10</v>
      </c>
      <c r="E1742" t="s">
        <v>16</v>
      </c>
      <c r="F1742" t="s">
        <v>12</v>
      </c>
      <c r="G1742" t="s">
        <v>13</v>
      </c>
      <c r="H1742" t="s">
        <v>12</v>
      </c>
      <c r="I1742">
        <v>56</v>
      </c>
      <c r="J1742">
        <f t="shared" si="191"/>
        <v>-0.46551561860033136</v>
      </c>
      <c r="K1742" t="b">
        <f t="shared" si="192"/>
        <v>0</v>
      </c>
      <c r="L1742">
        <f t="shared" si="193"/>
        <v>0.99466443786521619</v>
      </c>
      <c r="M1742" t="b">
        <f t="shared" si="194"/>
        <v>0</v>
      </c>
      <c r="N1742" s="24">
        <f t="shared" si="195"/>
        <v>280000</v>
      </c>
      <c r="O1742" t="str">
        <f t="shared" si="196"/>
        <v>ASALARIADO</v>
      </c>
      <c r="P1742">
        <f t="shared" si="197"/>
        <v>56</v>
      </c>
      <c r="Q1742"/>
    </row>
    <row r="1743" spans="1:17" x14ac:dyDescent="0.25">
      <c r="A1743">
        <v>1742</v>
      </c>
      <c r="B1743" t="s">
        <v>9</v>
      </c>
      <c r="C1743" s="23">
        <v>382584.15</v>
      </c>
      <c r="D1743" t="s">
        <v>10</v>
      </c>
      <c r="E1743" t="s">
        <v>11</v>
      </c>
      <c r="F1743" t="s">
        <v>12</v>
      </c>
      <c r="G1743" t="s">
        <v>13</v>
      </c>
      <c r="H1743" t="s">
        <v>13</v>
      </c>
      <c r="I1743">
        <v>47</v>
      </c>
      <c r="J1743">
        <f t="shared" si="191"/>
        <v>-0.33902505864119048</v>
      </c>
      <c r="K1743" t="b">
        <f t="shared" si="192"/>
        <v>0</v>
      </c>
      <c r="L1743">
        <f t="shared" si="193"/>
        <v>0.35948646717097865</v>
      </c>
      <c r="M1743" t="b">
        <f t="shared" si="194"/>
        <v>0</v>
      </c>
      <c r="N1743" s="24">
        <f t="shared" si="195"/>
        <v>382584.15</v>
      </c>
      <c r="O1743" t="str">
        <f t="shared" si="196"/>
        <v>ASALARIADO</v>
      </c>
      <c r="P1743">
        <f t="shared" si="197"/>
        <v>47</v>
      </c>
      <c r="Q1743"/>
    </row>
    <row r="1744" spans="1:17" x14ac:dyDescent="0.25">
      <c r="A1744">
        <v>1743</v>
      </c>
      <c r="B1744" t="s">
        <v>15</v>
      </c>
      <c r="C1744" s="23">
        <v>1275440.5</v>
      </c>
      <c r="D1744" t="s">
        <v>10</v>
      </c>
      <c r="E1744" t="s">
        <v>11</v>
      </c>
      <c r="F1744" t="s">
        <v>12</v>
      </c>
      <c r="G1744" t="s">
        <v>13</v>
      </c>
      <c r="H1744" t="s">
        <v>13</v>
      </c>
      <c r="I1744">
        <v>58</v>
      </c>
      <c r="J1744">
        <f t="shared" si="191"/>
        <v>0.76190427278646844</v>
      </c>
      <c r="K1744" t="b">
        <f t="shared" si="192"/>
        <v>0</v>
      </c>
      <c r="L1744">
        <f t="shared" si="193"/>
        <v>1.1358150980194912</v>
      </c>
      <c r="M1744" t="b">
        <f t="shared" si="194"/>
        <v>0</v>
      </c>
      <c r="N1744" s="24">
        <f t="shared" si="195"/>
        <v>1275440.5</v>
      </c>
      <c r="O1744" t="str">
        <f t="shared" si="196"/>
        <v>ASALARIADO</v>
      </c>
      <c r="P1744">
        <f t="shared" si="197"/>
        <v>58</v>
      </c>
      <c r="Q1744"/>
    </row>
    <row r="1745" spans="1:17" x14ac:dyDescent="0.25">
      <c r="A1745">
        <v>1744</v>
      </c>
      <c r="B1745" t="s">
        <v>15</v>
      </c>
      <c r="C1745" s="23">
        <v>1566046.1</v>
      </c>
      <c r="D1745" t="s">
        <v>10</v>
      </c>
      <c r="E1745" t="s">
        <v>11</v>
      </c>
      <c r="F1745" t="s">
        <v>12</v>
      </c>
      <c r="G1745" t="s">
        <v>13</v>
      </c>
      <c r="H1745" t="s">
        <v>13</v>
      </c>
      <c r="I1745">
        <v>28</v>
      </c>
      <c r="J1745">
        <f t="shared" si="191"/>
        <v>1.1202331673697166</v>
      </c>
      <c r="K1745" t="b">
        <f t="shared" si="192"/>
        <v>0</v>
      </c>
      <c r="L1745">
        <f t="shared" si="193"/>
        <v>-0.98144480429463388</v>
      </c>
      <c r="M1745" t="b">
        <f t="shared" si="194"/>
        <v>0</v>
      </c>
      <c r="N1745" s="24">
        <f t="shared" si="195"/>
        <v>1566046.1</v>
      </c>
      <c r="O1745" t="str">
        <f t="shared" si="196"/>
        <v>ASALARIADO</v>
      </c>
      <c r="P1745">
        <f t="shared" si="197"/>
        <v>28</v>
      </c>
      <c r="Q1745"/>
    </row>
    <row r="1746" spans="1:17" x14ac:dyDescent="0.25">
      <c r="A1746">
        <v>1745</v>
      </c>
      <c r="B1746" t="s">
        <v>15</v>
      </c>
      <c r="C1746" s="23">
        <v>477915</v>
      </c>
      <c r="D1746" t="s">
        <v>10</v>
      </c>
      <c r="E1746" t="s">
        <v>11</v>
      </c>
      <c r="F1746" t="s">
        <v>12</v>
      </c>
      <c r="G1746" t="s">
        <v>13</v>
      </c>
      <c r="H1746" t="s">
        <v>13</v>
      </c>
      <c r="I1746">
        <v>29</v>
      </c>
      <c r="J1746">
        <f t="shared" si="191"/>
        <v>-0.22147812182998852</v>
      </c>
      <c r="K1746" t="b">
        <f t="shared" si="192"/>
        <v>0</v>
      </c>
      <c r="L1746">
        <f t="shared" si="193"/>
        <v>-0.91086947421749642</v>
      </c>
      <c r="M1746" t="b">
        <f t="shared" si="194"/>
        <v>0</v>
      </c>
      <c r="N1746" s="24">
        <f t="shared" si="195"/>
        <v>477915</v>
      </c>
      <c r="O1746" t="str">
        <f t="shared" si="196"/>
        <v>ASALARIADO</v>
      </c>
      <c r="P1746">
        <f t="shared" si="197"/>
        <v>29</v>
      </c>
      <c r="Q1746"/>
    </row>
    <row r="1747" spans="1:17" x14ac:dyDescent="0.25">
      <c r="A1747">
        <v>1746</v>
      </c>
      <c r="B1747" t="s">
        <v>9</v>
      </c>
      <c r="C1747" s="23">
        <v>389617</v>
      </c>
      <c r="D1747" t="s">
        <v>10</v>
      </c>
      <c r="E1747" t="s">
        <v>16</v>
      </c>
      <c r="F1747" t="s">
        <v>12</v>
      </c>
      <c r="G1747" t="s">
        <v>13</v>
      </c>
      <c r="H1747" t="s">
        <v>13</v>
      </c>
      <c r="I1747">
        <v>61</v>
      </c>
      <c r="J1747">
        <f t="shared" si="191"/>
        <v>-0.33035325959027823</v>
      </c>
      <c r="K1747" t="b">
        <f t="shared" si="192"/>
        <v>0</v>
      </c>
      <c r="L1747">
        <f t="shared" si="193"/>
        <v>1.3475410882509038</v>
      </c>
      <c r="M1747" t="b">
        <f t="shared" si="194"/>
        <v>0</v>
      </c>
      <c r="N1747" s="24">
        <f t="shared" si="195"/>
        <v>389617</v>
      </c>
      <c r="O1747" t="str">
        <f t="shared" si="196"/>
        <v>ASALARIADO</v>
      </c>
      <c r="P1747">
        <f t="shared" si="197"/>
        <v>61</v>
      </c>
      <c r="Q1747"/>
    </row>
    <row r="1748" spans="1:17" x14ac:dyDescent="0.25">
      <c r="A1748">
        <v>1747</v>
      </c>
      <c r="B1748" t="s">
        <v>15</v>
      </c>
      <c r="C1748" s="23">
        <v>3312186.43</v>
      </c>
      <c r="D1748" t="s">
        <v>10</v>
      </c>
      <c r="E1748" t="s">
        <v>11</v>
      </c>
      <c r="F1748" t="s">
        <v>12</v>
      </c>
      <c r="G1748" t="s">
        <v>13</v>
      </c>
      <c r="H1748" t="s">
        <v>13</v>
      </c>
      <c r="I1748">
        <v>41</v>
      </c>
      <c r="J1748">
        <f t="shared" si="191"/>
        <v>3.2732974381068534</v>
      </c>
      <c r="K1748" t="b">
        <f t="shared" si="192"/>
        <v>1</v>
      </c>
      <c r="L1748">
        <f t="shared" si="193"/>
        <v>-6.3965513291846368E-2</v>
      </c>
      <c r="M1748" t="b">
        <f t="shared" si="194"/>
        <v>0</v>
      </c>
      <c r="N1748" s="24">
        <f t="shared" si="195"/>
        <v>3312186.43</v>
      </c>
      <c r="O1748" t="str">
        <f t="shared" si="196"/>
        <v>ASALARIADO</v>
      </c>
      <c r="P1748">
        <f t="shared" si="197"/>
        <v>41</v>
      </c>
      <c r="Q1748"/>
    </row>
    <row r="1749" spans="1:17" x14ac:dyDescent="0.25">
      <c r="A1749">
        <v>1748</v>
      </c>
      <c r="B1749" t="s">
        <v>9</v>
      </c>
      <c r="C1749" s="23">
        <v>331181</v>
      </c>
      <c r="D1749" t="s">
        <v>18</v>
      </c>
      <c r="E1749" t="s">
        <v>16</v>
      </c>
      <c r="F1749" t="s">
        <v>12</v>
      </c>
      <c r="G1749" t="s">
        <v>13</v>
      </c>
      <c r="H1749" t="s">
        <v>12</v>
      </c>
      <c r="I1749">
        <v>57</v>
      </c>
      <c r="J1749">
        <f t="shared" si="191"/>
        <v>-0.40240729875492848</v>
      </c>
      <c r="K1749" t="b">
        <f t="shared" si="192"/>
        <v>0</v>
      </c>
      <c r="L1749">
        <f t="shared" si="193"/>
        <v>1.0652397679423538</v>
      </c>
      <c r="M1749" t="b">
        <f t="shared" si="194"/>
        <v>0</v>
      </c>
      <c r="N1749" s="24">
        <f t="shared" si="195"/>
        <v>331181</v>
      </c>
      <c r="O1749" t="str">
        <f t="shared" si="196"/>
        <v>TRABAJADOR INDEPENDIENTE</v>
      </c>
      <c r="P1749">
        <f t="shared" si="197"/>
        <v>57</v>
      </c>
      <c r="Q1749"/>
    </row>
    <row r="1750" spans="1:17" x14ac:dyDescent="0.25">
      <c r="A1750">
        <v>1749</v>
      </c>
      <c r="B1750" t="s">
        <v>9</v>
      </c>
      <c r="C1750" s="23">
        <v>196000</v>
      </c>
      <c r="D1750" t="s">
        <v>10</v>
      </c>
      <c r="E1750" t="s">
        <v>16</v>
      </c>
      <c r="F1750" t="s">
        <v>12</v>
      </c>
      <c r="G1750" t="s">
        <v>13</v>
      </c>
      <c r="H1750" t="s">
        <v>13</v>
      </c>
      <c r="I1750">
        <v>52</v>
      </c>
      <c r="J1750">
        <f t="shared" si="191"/>
        <v>-0.56909114207611033</v>
      </c>
      <c r="K1750" t="b">
        <f t="shared" si="192"/>
        <v>0</v>
      </c>
      <c r="L1750">
        <f t="shared" si="193"/>
        <v>0.71236311755666615</v>
      </c>
      <c r="M1750" t="b">
        <f t="shared" si="194"/>
        <v>0</v>
      </c>
      <c r="N1750" s="24">
        <f t="shared" si="195"/>
        <v>196000</v>
      </c>
      <c r="O1750" t="str">
        <f t="shared" si="196"/>
        <v>ASALARIADO</v>
      </c>
      <c r="P1750">
        <f t="shared" si="197"/>
        <v>52</v>
      </c>
      <c r="Q1750"/>
    </row>
    <row r="1751" spans="1:17" x14ac:dyDescent="0.25">
      <c r="A1751">
        <v>1750</v>
      </c>
      <c r="B1751" t="s">
        <v>9</v>
      </c>
      <c r="C1751" s="23">
        <v>430000</v>
      </c>
      <c r="D1751" t="s">
        <v>10</v>
      </c>
      <c r="E1751" t="s">
        <v>16</v>
      </c>
      <c r="F1751" t="s">
        <v>12</v>
      </c>
      <c r="G1751" t="s">
        <v>13</v>
      </c>
      <c r="H1751" t="s">
        <v>13</v>
      </c>
      <c r="I1751">
        <v>39</v>
      </c>
      <c r="J1751">
        <f t="shared" si="191"/>
        <v>-0.28055932667929745</v>
      </c>
      <c r="K1751" t="b">
        <f t="shared" si="192"/>
        <v>0</v>
      </c>
      <c r="L1751">
        <f t="shared" si="193"/>
        <v>-0.20511617344612137</v>
      </c>
      <c r="M1751" t="b">
        <f t="shared" si="194"/>
        <v>0</v>
      </c>
      <c r="N1751" s="24">
        <f t="shared" si="195"/>
        <v>430000</v>
      </c>
      <c r="O1751" t="str">
        <f t="shared" si="196"/>
        <v>ASALARIADO</v>
      </c>
      <c r="P1751">
        <f t="shared" si="197"/>
        <v>39</v>
      </c>
      <c r="Q1751"/>
    </row>
    <row r="1752" spans="1:17" x14ac:dyDescent="0.25">
      <c r="A1752">
        <v>1751</v>
      </c>
      <c r="B1752" t="s">
        <v>15</v>
      </c>
      <c r="C1752" s="23">
        <v>340000</v>
      </c>
      <c r="D1752" t="s">
        <v>10</v>
      </c>
      <c r="E1752" t="s">
        <v>16</v>
      </c>
      <c r="F1752" t="s">
        <v>12</v>
      </c>
      <c r="G1752" t="s">
        <v>13</v>
      </c>
      <c r="H1752" t="s">
        <v>13</v>
      </c>
      <c r="I1752">
        <v>26</v>
      </c>
      <c r="J1752">
        <f t="shared" si="191"/>
        <v>-0.39153310183191781</v>
      </c>
      <c r="K1752" t="b">
        <f t="shared" si="192"/>
        <v>0</v>
      </c>
      <c r="L1752">
        <f t="shared" si="193"/>
        <v>-1.1225954644489089</v>
      </c>
      <c r="M1752" t="b">
        <f t="shared" si="194"/>
        <v>0</v>
      </c>
      <c r="N1752" s="24">
        <f t="shared" si="195"/>
        <v>340000</v>
      </c>
      <c r="O1752" t="str">
        <f t="shared" si="196"/>
        <v>ASALARIADO</v>
      </c>
      <c r="P1752">
        <f t="shared" si="197"/>
        <v>26</v>
      </c>
      <c r="Q1752"/>
    </row>
    <row r="1753" spans="1:17" x14ac:dyDescent="0.25">
      <c r="A1753">
        <v>1752</v>
      </c>
      <c r="B1753" t="s">
        <v>15</v>
      </c>
      <c r="C1753" s="23">
        <v>1183227.01</v>
      </c>
      <c r="D1753" t="s">
        <v>10</v>
      </c>
      <c r="E1753" t="s">
        <v>16</v>
      </c>
      <c r="F1753" t="s">
        <v>12</v>
      </c>
      <c r="G1753" t="s">
        <v>13</v>
      </c>
      <c r="H1753" t="s">
        <v>13</v>
      </c>
      <c r="I1753">
        <v>32</v>
      </c>
      <c r="J1753">
        <f t="shared" si="191"/>
        <v>0.64820117161648616</v>
      </c>
      <c r="K1753" t="b">
        <f t="shared" si="192"/>
        <v>0</v>
      </c>
      <c r="L1753">
        <f t="shared" si="193"/>
        <v>-0.69914348398608395</v>
      </c>
      <c r="M1753" t="b">
        <f t="shared" si="194"/>
        <v>0</v>
      </c>
      <c r="N1753" s="24">
        <f t="shared" si="195"/>
        <v>1183227.01</v>
      </c>
      <c r="O1753" t="str">
        <f t="shared" si="196"/>
        <v>ASALARIADO</v>
      </c>
      <c r="P1753">
        <f t="shared" si="197"/>
        <v>32</v>
      </c>
      <c r="Q1753"/>
    </row>
    <row r="1754" spans="1:17" x14ac:dyDescent="0.25">
      <c r="A1754">
        <v>1753</v>
      </c>
      <c r="B1754" t="s">
        <v>15</v>
      </c>
      <c r="C1754" s="23">
        <v>392375</v>
      </c>
      <c r="D1754" t="s">
        <v>10</v>
      </c>
      <c r="E1754" t="s">
        <v>16</v>
      </c>
      <c r="F1754" t="s">
        <v>12</v>
      </c>
      <c r="G1754" t="s">
        <v>13</v>
      </c>
      <c r="H1754" t="s">
        <v>13</v>
      </c>
      <c r="I1754">
        <v>33</v>
      </c>
      <c r="J1754">
        <f t="shared" si="191"/>
        <v>-0.32695252990282347</v>
      </c>
      <c r="K1754" t="b">
        <f t="shared" si="192"/>
        <v>0</v>
      </c>
      <c r="L1754">
        <f t="shared" si="193"/>
        <v>-0.62856815390894638</v>
      </c>
      <c r="M1754" t="b">
        <f t="shared" si="194"/>
        <v>0</v>
      </c>
      <c r="N1754" s="24">
        <f t="shared" si="195"/>
        <v>392375</v>
      </c>
      <c r="O1754" t="str">
        <f t="shared" si="196"/>
        <v>ASALARIADO</v>
      </c>
      <c r="P1754">
        <f t="shared" si="197"/>
        <v>33</v>
      </c>
      <c r="Q1754"/>
    </row>
    <row r="1755" spans="1:17" x14ac:dyDescent="0.25">
      <c r="A1755">
        <v>1754</v>
      </c>
      <c r="B1755" t="s">
        <v>15</v>
      </c>
      <c r="C1755" s="23">
        <v>278030</v>
      </c>
      <c r="D1755" t="s">
        <v>19</v>
      </c>
      <c r="E1755" t="s">
        <v>16</v>
      </c>
      <c r="F1755" t="s">
        <v>12</v>
      </c>
      <c r="G1755" t="s">
        <v>13</v>
      </c>
      <c r="H1755" t="s">
        <v>13</v>
      </c>
      <c r="I1755">
        <v>53</v>
      </c>
      <c r="J1755">
        <f t="shared" si="191"/>
        <v>-0.46794471123422759</v>
      </c>
      <c r="K1755" t="b">
        <f t="shared" si="192"/>
        <v>0</v>
      </c>
      <c r="L1755">
        <f t="shared" si="193"/>
        <v>0.78293844763380371</v>
      </c>
      <c r="M1755" t="b">
        <f t="shared" si="194"/>
        <v>0</v>
      </c>
      <c r="N1755" s="24">
        <f t="shared" si="195"/>
        <v>278030</v>
      </c>
      <c r="O1755" t="str">
        <f t="shared" si="196"/>
        <v>CONVENIOS ESPECIALES DE TRABAJADORES INDEPENDIENTES</v>
      </c>
      <c r="P1755">
        <f t="shared" si="197"/>
        <v>53</v>
      </c>
      <c r="Q1755"/>
    </row>
    <row r="1756" spans="1:17" x14ac:dyDescent="0.25">
      <c r="A1756">
        <v>1755</v>
      </c>
      <c r="B1756" t="s">
        <v>15</v>
      </c>
      <c r="C1756" s="23">
        <v>436448</v>
      </c>
      <c r="D1756" t="s">
        <v>18</v>
      </c>
      <c r="E1756" t="s">
        <v>16</v>
      </c>
      <c r="F1756" t="s">
        <v>12</v>
      </c>
      <c r="G1756" t="s">
        <v>13</v>
      </c>
      <c r="H1756" t="s">
        <v>13</v>
      </c>
      <c r="I1756">
        <v>37</v>
      </c>
      <c r="J1756">
        <f t="shared" si="191"/>
        <v>-0.27260867221058527</v>
      </c>
      <c r="K1756" t="b">
        <f t="shared" si="192"/>
        <v>0</v>
      </c>
      <c r="L1756">
        <f t="shared" si="193"/>
        <v>-0.3462668336003964</v>
      </c>
      <c r="M1756" t="b">
        <f t="shared" si="194"/>
        <v>0</v>
      </c>
      <c r="N1756" s="24">
        <f t="shared" si="195"/>
        <v>436448</v>
      </c>
      <c r="O1756" t="str">
        <f t="shared" si="196"/>
        <v>TRABAJADOR INDEPENDIENTE</v>
      </c>
      <c r="P1756">
        <f t="shared" si="197"/>
        <v>37</v>
      </c>
      <c r="Q1756"/>
    </row>
    <row r="1757" spans="1:17" x14ac:dyDescent="0.25">
      <c r="A1757">
        <v>1756</v>
      </c>
      <c r="B1757" t="s">
        <v>9</v>
      </c>
      <c r="C1757" s="23">
        <v>219381.52</v>
      </c>
      <c r="D1757" t="s">
        <v>10</v>
      </c>
      <c r="E1757" t="s">
        <v>16</v>
      </c>
      <c r="F1757" t="s">
        <v>12</v>
      </c>
      <c r="G1757" t="s">
        <v>12</v>
      </c>
      <c r="H1757" t="s">
        <v>13</v>
      </c>
      <c r="I1757">
        <v>53</v>
      </c>
      <c r="J1757">
        <f t="shared" si="191"/>
        <v>-0.54026074715159378</v>
      </c>
      <c r="K1757" t="b">
        <f t="shared" si="192"/>
        <v>0</v>
      </c>
      <c r="L1757">
        <f t="shared" si="193"/>
        <v>0.78293844763380371</v>
      </c>
      <c r="M1757" t="b">
        <f t="shared" si="194"/>
        <v>0</v>
      </c>
      <c r="N1757" s="24">
        <f t="shared" si="195"/>
        <v>219381.52</v>
      </c>
      <c r="O1757" t="str">
        <f t="shared" si="196"/>
        <v>ASALARIADO</v>
      </c>
      <c r="P1757">
        <f t="shared" si="197"/>
        <v>53</v>
      </c>
      <c r="Q1757"/>
    </row>
    <row r="1758" spans="1:17" x14ac:dyDescent="0.25">
      <c r="A1758">
        <v>1757</v>
      </c>
      <c r="B1758" t="s">
        <v>15</v>
      </c>
      <c r="C1758" s="23">
        <v>359500</v>
      </c>
      <c r="D1758" t="s">
        <v>10</v>
      </c>
      <c r="E1758" t="s">
        <v>16</v>
      </c>
      <c r="F1758" t="s">
        <v>12</v>
      </c>
      <c r="G1758" t="s">
        <v>13</v>
      </c>
      <c r="H1758" t="s">
        <v>13</v>
      </c>
      <c r="I1758">
        <v>41</v>
      </c>
      <c r="J1758">
        <f t="shared" si="191"/>
        <v>-0.36748878388218342</v>
      </c>
      <c r="K1758" t="b">
        <f t="shared" si="192"/>
        <v>0</v>
      </c>
      <c r="L1758">
        <f t="shared" si="193"/>
        <v>-6.3965513291846368E-2</v>
      </c>
      <c r="M1758" t="b">
        <f t="shared" si="194"/>
        <v>0</v>
      </c>
      <c r="N1758" s="24">
        <f t="shared" si="195"/>
        <v>359500</v>
      </c>
      <c r="O1758" t="str">
        <f t="shared" si="196"/>
        <v>ASALARIADO</v>
      </c>
      <c r="P1758">
        <f t="shared" si="197"/>
        <v>41</v>
      </c>
      <c r="Q1758"/>
    </row>
    <row r="1759" spans="1:17" x14ac:dyDescent="0.25">
      <c r="A1759">
        <v>1758</v>
      </c>
      <c r="B1759" t="s">
        <v>9</v>
      </c>
      <c r="C1759" s="23">
        <v>300018</v>
      </c>
      <c r="D1759" t="s">
        <v>18</v>
      </c>
      <c r="E1759" t="s">
        <v>16</v>
      </c>
      <c r="F1759" t="s">
        <v>12</v>
      </c>
      <c r="G1759" t="s">
        <v>13</v>
      </c>
      <c r="H1759" t="s">
        <v>12</v>
      </c>
      <c r="I1759">
        <v>62</v>
      </c>
      <c r="J1759">
        <f t="shared" si="191"/>
        <v>-0.44083258492249633</v>
      </c>
      <c r="K1759" t="b">
        <f t="shared" si="192"/>
        <v>0</v>
      </c>
      <c r="L1759">
        <f t="shared" si="193"/>
        <v>1.4181164183280413</v>
      </c>
      <c r="M1759" t="b">
        <f t="shared" si="194"/>
        <v>0</v>
      </c>
      <c r="N1759" s="24">
        <f t="shared" si="195"/>
        <v>300018</v>
      </c>
      <c r="O1759" t="str">
        <f t="shared" si="196"/>
        <v>TRABAJADOR INDEPENDIENTE</v>
      </c>
      <c r="P1759">
        <f t="shared" si="197"/>
        <v>62</v>
      </c>
      <c r="Q1759"/>
    </row>
    <row r="1760" spans="1:17" x14ac:dyDescent="0.25">
      <c r="A1760">
        <v>1759</v>
      </c>
      <c r="B1760" t="s">
        <v>9</v>
      </c>
      <c r="C1760" s="23">
        <v>300018</v>
      </c>
      <c r="D1760" t="s">
        <v>17</v>
      </c>
      <c r="E1760" t="s">
        <v>16</v>
      </c>
      <c r="F1760" t="s">
        <v>12</v>
      </c>
      <c r="G1760" t="s">
        <v>13</v>
      </c>
      <c r="H1760" t="s">
        <v>13</v>
      </c>
      <c r="I1760">
        <v>60</v>
      </c>
      <c r="J1760">
        <f t="shared" si="191"/>
        <v>-0.44083258492249633</v>
      </c>
      <c r="K1760" t="b">
        <f t="shared" si="192"/>
        <v>0</v>
      </c>
      <c r="L1760">
        <f t="shared" si="193"/>
        <v>1.2769657581737661</v>
      </c>
      <c r="M1760" t="b">
        <f t="shared" si="194"/>
        <v>0</v>
      </c>
      <c r="N1760" s="24">
        <f t="shared" si="195"/>
        <v>300018</v>
      </c>
      <c r="O1760" t="str">
        <f t="shared" si="196"/>
        <v>ASEGURADO VOLUNTARIO</v>
      </c>
      <c r="P1760">
        <f t="shared" si="197"/>
        <v>60</v>
      </c>
      <c r="Q1760"/>
    </row>
    <row r="1761" spans="1:17" x14ac:dyDescent="0.25">
      <c r="A1761">
        <v>1760</v>
      </c>
      <c r="B1761" t="s">
        <v>9</v>
      </c>
      <c r="C1761" s="23">
        <v>297046</v>
      </c>
      <c r="D1761" t="s">
        <v>17</v>
      </c>
      <c r="E1761" t="s">
        <v>16</v>
      </c>
      <c r="F1761" t="s">
        <v>12</v>
      </c>
      <c r="G1761" t="s">
        <v>13</v>
      </c>
      <c r="H1761" t="s">
        <v>13</v>
      </c>
      <c r="I1761">
        <v>68</v>
      </c>
      <c r="J1761">
        <f t="shared" si="191"/>
        <v>-0.44449718558642509</v>
      </c>
      <c r="K1761" t="b">
        <f t="shared" si="192"/>
        <v>0</v>
      </c>
      <c r="L1761">
        <f t="shared" si="193"/>
        <v>1.8415683987908662</v>
      </c>
      <c r="M1761" t="b">
        <f t="shared" si="194"/>
        <v>0</v>
      </c>
      <c r="N1761" s="24">
        <f t="shared" si="195"/>
        <v>297046</v>
      </c>
      <c r="O1761" t="str">
        <f t="shared" si="196"/>
        <v>ASEGURADO VOLUNTARIO</v>
      </c>
      <c r="P1761">
        <f t="shared" si="197"/>
        <v>68</v>
      </c>
      <c r="Q1761"/>
    </row>
    <row r="1762" spans="1:17" x14ac:dyDescent="0.25">
      <c r="A1762">
        <v>1761</v>
      </c>
      <c r="B1762" t="s">
        <v>9</v>
      </c>
      <c r="C1762" s="23">
        <v>425916.67</v>
      </c>
      <c r="D1762" t="s">
        <v>10</v>
      </c>
      <c r="E1762" t="s">
        <v>16</v>
      </c>
      <c r="F1762" t="s">
        <v>12</v>
      </c>
      <c r="G1762" t="s">
        <v>13</v>
      </c>
      <c r="H1762" t="s">
        <v>13</v>
      </c>
      <c r="I1762">
        <v>22</v>
      </c>
      <c r="J1762">
        <f t="shared" si="191"/>
        <v>-0.28559424384923027</v>
      </c>
      <c r="K1762" t="b">
        <f t="shared" si="192"/>
        <v>0</v>
      </c>
      <c r="L1762">
        <f t="shared" si="193"/>
        <v>-1.4048967847574589</v>
      </c>
      <c r="M1762" t="b">
        <f t="shared" si="194"/>
        <v>0</v>
      </c>
      <c r="N1762" s="24">
        <f t="shared" si="195"/>
        <v>425916.67</v>
      </c>
      <c r="O1762" t="str">
        <f t="shared" si="196"/>
        <v>ASALARIADO</v>
      </c>
      <c r="P1762">
        <f t="shared" si="197"/>
        <v>22</v>
      </c>
      <c r="Q1762"/>
    </row>
    <row r="1763" spans="1:17" x14ac:dyDescent="0.25">
      <c r="A1763">
        <v>1762</v>
      </c>
      <c r="B1763" t="s">
        <v>15</v>
      </c>
      <c r="C1763" s="23">
        <v>318064</v>
      </c>
      <c r="D1763" t="s">
        <v>18</v>
      </c>
      <c r="E1763" t="s">
        <v>16</v>
      </c>
      <c r="F1763" t="s">
        <v>12</v>
      </c>
      <c r="G1763" t="s">
        <v>13</v>
      </c>
      <c r="H1763" t="s">
        <v>12</v>
      </c>
      <c r="I1763">
        <v>38</v>
      </c>
      <c r="J1763">
        <f t="shared" si="191"/>
        <v>-0.41858110996244979</v>
      </c>
      <c r="K1763" t="b">
        <f t="shared" si="192"/>
        <v>0</v>
      </c>
      <c r="L1763">
        <f t="shared" si="193"/>
        <v>-0.27569150352325889</v>
      </c>
      <c r="M1763" t="b">
        <f t="shared" si="194"/>
        <v>0</v>
      </c>
      <c r="N1763" s="24">
        <f t="shared" si="195"/>
        <v>318064</v>
      </c>
      <c r="O1763" t="str">
        <f t="shared" si="196"/>
        <v>TRABAJADOR INDEPENDIENTE</v>
      </c>
      <c r="P1763">
        <f t="shared" si="197"/>
        <v>38</v>
      </c>
      <c r="Q1763"/>
    </row>
    <row r="1764" spans="1:17" x14ac:dyDescent="0.25">
      <c r="A1764">
        <v>1763</v>
      </c>
      <c r="B1764" t="s">
        <v>9</v>
      </c>
      <c r="C1764" s="23">
        <v>949245.1</v>
      </c>
      <c r="D1764" t="s">
        <v>10</v>
      </c>
      <c r="E1764" t="s">
        <v>11</v>
      </c>
      <c r="F1764" t="s">
        <v>12</v>
      </c>
      <c r="G1764" t="s">
        <v>13</v>
      </c>
      <c r="H1764" t="s">
        <v>13</v>
      </c>
      <c r="I1764">
        <v>44</v>
      </c>
      <c r="J1764">
        <f t="shared" si="191"/>
        <v>0.35969166194847885</v>
      </c>
      <c r="K1764" t="b">
        <f t="shared" si="192"/>
        <v>0</v>
      </c>
      <c r="L1764">
        <f t="shared" si="193"/>
        <v>0.14776047693956615</v>
      </c>
      <c r="M1764" t="b">
        <f t="shared" si="194"/>
        <v>0</v>
      </c>
      <c r="N1764" s="24">
        <f t="shared" si="195"/>
        <v>949245.1</v>
      </c>
      <c r="O1764" t="str">
        <f t="shared" si="196"/>
        <v>ASALARIADO</v>
      </c>
      <c r="P1764">
        <f t="shared" si="197"/>
        <v>44</v>
      </c>
      <c r="Q1764"/>
    </row>
    <row r="1765" spans="1:17" x14ac:dyDescent="0.25">
      <c r="A1765">
        <v>1764</v>
      </c>
      <c r="B1765" t="s">
        <v>9</v>
      </c>
      <c r="C1765" s="23">
        <v>329608</v>
      </c>
      <c r="D1765" t="s">
        <v>18</v>
      </c>
      <c r="E1765" t="s">
        <v>16</v>
      </c>
      <c r="F1765" t="s">
        <v>12</v>
      </c>
      <c r="G1765" t="s">
        <v>13</v>
      </c>
      <c r="H1765" t="s">
        <v>13</v>
      </c>
      <c r="I1765">
        <v>44</v>
      </c>
      <c r="J1765">
        <f t="shared" si="191"/>
        <v>-0.40434687373620704</v>
      </c>
      <c r="K1765" t="b">
        <f t="shared" si="192"/>
        <v>0</v>
      </c>
      <c r="L1765">
        <f t="shared" si="193"/>
        <v>0.14776047693956615</v>
      </c>
      <c r="M1765" t="b">
        <f t="shared" si="194"/>
        <v>0</v>
      </c>
      <c r="N1765" s="24">
        <f t="shared" si="195"/>
        <v>329608</v>
      </c>
      <c r="O1765" t="str">
        <f t="shared" si="196"/>
        <v>TRABAJADOR INDEPENDIENTE</v>
      </c>
      <c r="P1765">
        <f t="shared" si="197"/>
        <v>44</v>
      </c>
      <c r="Q1765"/>
    </row>
    <row r="1766" spans="1:17" x14ac:dyDescent="0.25">
      <c r="A1766">
        <v>1765</v>
      </c>
      <c r="B1766" t="s">
        <v>15</v>
      </c>
      <c r="C1766" s="23">
        <v>339188.14</v>
      </c>
      <c r="D1766" t="s">
        <v>10</v>
      </c>
      <c r="E1766" t="s">
        <v>16</v>
      </c>
      <c r="F1766" t="s">
        <v>12</v>
      </c>
      <c r="G1766" t="s">
        <v>13</v>
      </c>
      <c r="H1766" t="s">
        <v>13</v>
      </c>
      <c r="I1766">
        <v>24</v>
      </c>
      <c r="J1766">
        <f t="shared" si="191"/>
        <v>-0.39253415926631119</v>
      </c>
      <c r="K1766" t="b">
        <f t="shared" si="192"/>
        <v>0</v>
      </c>
      <c r="L1766">
        <f t="shared" si="193"/>
        <v>-1.263746124603184</v>
      </c>
      <c r="M1766" t="b">
        <f t="shared" si="194"/>
        <v>0</v>
      </c>
      <c r="N1766" s="24">
        <f t="shared" si="195"/>
        <v>339188.14</v>
      </c>
      <c r="O1766" t="str">
        <f t="shared" si="196"/>
        <v>ASALARIADO</v>
      </c>
      <c r="P1766">
        <f t="shared" si="197"/>
        <v>24</v>
      </c>
      <c r="Q1766"/>
    </row>
    <row r="1767" spans="1:17" x14ac:dyDescent="0.25">
      <c r="A1767">
        <v>1766</v>
      </c>
      <c r="B1767" t="s">
        <v>15</v>
      </c>
      <c r="C1767" s="23">
        <v>377760.6</v>
      </c>
      <c r="D1767" t="s">
        <v>10</v>
      </c>
      <c r="E1767" t="s">
        <v>16</v>
      </c>
      <c r="F1767" t="s">
        <v>12</v>
      </c>
      <c r="G1767" t="s">
        <v>13</v>
      </c>
      <c r="H1767" t="s">
        <v>13</v>
      </c>
      <c r="I1767">
        <v>19</v>
      </c>
      <c r="J1767">
        <f t="shared" si="191"/>
        <v>-0.34497269812049519</v>
      </c>
      <c r="K1767" t="b">
        <f t="shared" si="192"/>
        <v>0</v>
      </c>
      <c r="L1767">
        <f t="shared" si="193"/>
        <v>-1.6166227749888715</v>
      </c>
      <c r="M1767" t="b">
        <f t="shared" si="194"/>
        <v>0</v>
      </c>
      <c r="N1767" s="24">
        <f t="shared" si="195"/>
        <v>377760.6</v>
      </c>
      <c r="O1767" t="str">
        <f t="shared" si="196"/>
        <v>ASALARIADO</v>
      </c>
      <c r="P1767">
        <f t="shared" si="197"/>
        <v>19</v>
      </c>
      <c r="Q1767"/>
    </row>
    <row r="1768" spans="1:17" x14ac:dyDescent="0.25">
      <c r="A1768">
        <v>1767</v>
      </c>
      <c r="B1768" t="s">
        <v>9</v>
      </c>
      <c r="C1768" s="23">
        <v>300010</v>
      </c>
      <c r="D1768" t="s">
        <v>17</v>
      </c>
      <c r="E1768" t="s">
        <v>16</v>
      </c>
      <c r="F1768" t="s">
        <v>12</v>
      </c>
      <c r="G1768" t="s">
        <v>13</v>
      </c>
      <c r="H1768" t="s">
        <v>13</v>
      </c>
      <c r="I1768">
        <v>44</v>
      </c>
      <c r="J1768">
        <f t="shared" si="191"/>
        <v>-0.44084244925806543</v>
      </c>
      <c r="K1768" t="b">
        <f t="shared" si="192"/>
        <v>0</v>
      </c>
      <c r="L1768">
        <f t="shared" si="193"/>
        <v>0.14776047693956615</v>
      </c>
      <c r="M1768" t="b">
        <f t="shared" si="194"/>
        <v>0</v>
      </c>
      <c r="N1768" s="24">
        <f t="shared" si="195"/>
        <v>300010</v>
      </c>
      <c r="O1768" t="str">
        <f t="shared" si="196"/>
        <v>ASEGURADO VOLUNTARIO</v>
      </c>
      <c r="P1768">
        <f t="shared" si="197"/>
        <v>44</v>
      </c>
      <c r="Q1768"/>
    </row>
    <row r="1769" spans="1:17" x14ac:dyDescent="0.25">
      <c r="A1769">
        <v>1768</v>
      </c>
      <c r="B1769" t="s">
        <v>15</v>
      </c>
      <c r="C1769" s="23">
        <v>360000</v>
      </c>
      <c r="D1769" t="s">
        <v>10</v>
      </c>
      <c r="E1769" t="s">
        <v>16</v>
      </c>
      <c r="F1769" t="s">
        <v>12</v>
      </c>
      <c r="G1769" t="s">
        <v>13</v>
      </c>
      <c r="H1769" t="s">
        <v>13</v>
      </c>
      <c r="I1769">
        <v>23</v>
      </c>
      <c r="J1769">
        <f t="shared" si="191"/>
        <v>-0.36687226290911329</v>
      </c>
      <c r="K1769" t="b">
        <f t="shared" si="192"/>
        <v>0</v>
      </c>
      <c r="L1769">
        <f t="shared" si="193"/>
        <v>-1.3343214546803215</v>
      </c>
      <c r="M1769" t="b">
        <f t="shared" si="194"/>
        <v>0</v>
      </c>
      <c r="N1769" s="24">
        <f t="shared" si="195"/>
        <v>360000</v>
      </c>
      <c r="O1769" t="str">
        <f t="shared" si="196"/>
        <v>ASALARIADO</v>
      </c>
      <c r="P1769">
        <f t="shared" si="197"/>
        <v>23</v>
      </c>
      <c r="Q1769"/>
    </row>
    <row r="1770" spans="1:17" x14ac:dyDescent="0.25">
      <c r="A1770">
        <v>1769</v>
      </c>
      <c r="B1770" t="s">
        <v>9</v>
      </c>
      <c r="C1770" s="23">
        <v>305704</v>
      </c>
      <c r="D1770" t="s">
        <v>17</v>
      </c>
      <c r="E1770" t="s">
        <v>16</v>
      </c>
      <c r="F1770" t="s">
        <v>12</v>
      </c>
      <c r="G1770" t="s">
        <v>13</v>
      </c>
      <c r="H1770" t="s">
        <v>13</v>
      </c>
      <c r="I1770">
        <v>60</v>
      </c>
      <c r="J1770">
        <f t="shared" si="191"/>
        <v>-0.433821508416743</v>
      </c>
      <c r="K1770" t="b">
        <f t="shared" si="192"/>
        <v>0</v>
      </c>
      <c r="L1770">
        <f t="shared" si="193"/>
        <v>1.2769657581737661</v>
      </c>
      <c r="M1770" t="b">
        <f t="shared" si="194"/>
        <v>0</v>
      </c>
      <c r="N1770" s="24">
        <f t="shared" si="195"/>
        <v>305704</v>
      </c>
      <c r="O1770" t="str">
        <f t="shared" si="196"/>
        <v>ASEGURADO VOLUNTARIO</v>
      </c>
      <c r="P1770">
        <f t="shared" si="197"/>
        <v>60</v>
      </c>
      <c r="Q1770"/>
    </row>
    <row r="1771" spans="1:17" x14ac:dyDescent="0.25">
      <c r="A1771">
        <v>1770</v>
      </c>
      <c r="B1771" t="s">
        <v>9</v>
      </c>
      <c r="C1771" s="23">
        <v>349670.3</v>
      </c>
      <c r="D1771" t="s">
        <v>10</v>
      </c>
      <c r="E1771" t="s">
        <v>16</v>
      </c>
      <c r="F1771" t="s">
        <v>12</v>
      </c>
      <c r="G1771" t="s">
        <v>13</v>
      </c>
      <c r="H1771" t="s">
        <v>13</v>
      </c>
      <c r="I1771">
        <v>32</v>
      </c>
      <c r="J1771">
        <f t="shared" si="191"/>
        <v>-0.37960921630015798</v>
      </c>
      <c r="K1771" t="b">
        <f t="shared" si="192"/>
        <v>0</v>
      </c>
      <c r="L1771">
        <f t="shared" si="193"/>
        <v>-0.69914348398608395</v>
      </c>
      <c r="M1771" t="b">
        <f t="shared" si="194"/>
        <v>0</v>
      </c>
      <c r="N1771" s="24">
        <f t="shared" si="195"/>
        <v>349670.3</v>
      </c>
      <c r="O1771" t="str">
        <f t="shared" si="196"/>
        <v>ASALARIADO</v>
      </c>
      <c r="P1771">
        <f t="shared" si="197"/>
        <v>32</v>
      </c>
      <c r="Q1771"/>
    </row>
    <row r="1772" spans="1:17" x14ac:dyDescent="0.25">
      <c r="A1772">
        <v>1771</v>
      </c>
      <c r="B1772" t="s">
        <v>9</v>
      </c>
      <c r="C1772" s="23">
        <v>381385.92</v>
      </c>
      <c r="D1772" t="s">
        <v>10</v>
      </c>
      <c r="E1772" t="s">
        <v>16</v>
      </c>
      <c r="F1772" t="s">
        <v>12</v>
      </c>
      <c r="G1772" t="s">
        <v>13</v>
      </c>
      <c r="H1772" t="s">
        <v>13</v>
      </c>
      <c r="I1772">
        <v>43</v>
      </c>
      <c r="J1772">
        <f t="shared" si="191"/>
        <v>-0.34050252649231411</v>
      </c>
      <c r="K1772" t="b">
        <f t="shared" si="192"/>
        <v>0</v>
      </c>
      <c r="L1772">
        <f t="shared" si="193"/>
        <v>7.7185146862428639E-2</v>
      </c>
      <c r="M1772" t="b">
        <f t="shared" si="194"/>
        <v>0</v>
      </c>
      <c r="N1772" s="24">
        <f t="shared" si="195"/>
        <v>381385.92</v>
      </c>
      <c r="O1772" t="str">
        <f t="shared" si="196"/>
        <v>ASALARIADO</v>
      </c>
      <c r="P1772">
        <f t="shared" si="197"/>
        <v>43</v>
      </c>
      <c r="Q1772"/>
    </row>
    <row r="1773" spans="1:17" x14ac:dyDescent="0.25">
      <c r="A1773">
        <v>1772</v>
      </c>
      <c r="B1773" t="s">
        <v>9</v>
      </c>
      <c r="C1773" s="23">
        <v>1272000</v>
      </c>
      <c r="D1773" t="s">
        <v>10</v>
      </c>
      <c r="E1773" t="s">
        <v>16</v>
      </c>
      <c r="F1773" t="s">
        <v>12</v>
      </c>
      <c r="G1773" t="s">
        <v>13</v>
      </c>
      <c r="H1773" t="s">
        <v>13</v>
      </c>
      <c r="I1773">
        <v>32</v>
      </c>
      <c r="J1773">
        <f t="shared" si="191"/>
        <v>0.757661991970773</v>
      </c>
      <c r="K1773" t="b">
        <f t="shared" si="192"/>
        <v>0</v>
      </c>
      <c r="L1773">
        <f t="shared" si="193"/>
        <v>-0.69914348398608395</v>
      </c>
      <c r="M1773" t="b">
        <f t="shared" si="194"/>
        <v>0</v>
      </c>
      <c r="N1773" s="24">
        <f t="shared" si="195"/>
        <v>1272000</v>
      </c>
      <c r="O1773" t="str">
        <f t="shared" si="196"/>
        <v>ASALARIADO</v>
      </c>
      <c r="P1773">
        <f t="shared" si="197"/>
        <v>32</v>
      </c>
      <c r="Q1773"/>
    </row>
    <row r="1774" spans="1:17" x14ac:dyDescent="0.25">
      <c r="A1774">
        <v>1773</v>
      </c>
      <c r="B1774" t="s">
        <v>9</v>
      </c>
      <c r="C1774" s="23">
        <v>297046</v>
      </c>
      <c r="D1774" t="s">
        <v>17</v>
      </c>
      <c r="E1774" t="s">
        <v>16</v>
      </c>
      <c r="F1774" t="s">
        <v>13</v>
      </c>
      <c r="G1774" t="s">
        <v>13</v>
      </c>
      <c r="H1774" t="s">
        <v>12</v>
      </c>
      <c r="I1774">
        <v>73</v>
      </c>
      <c r="J1774">
        <f t="shared" si="191"/>
        <v>-0.44449718558642509</v>
      </c>
      <c r="K1774" t="b">
        <f t="shared" si="192"/>
        <v>0</v>
      </c>
      <c r="L1774">
        <f t="shared" si="193"/>
        <v>2.1944450491765539</v>
      </c>
      <c r="M1774" t="b">
        <f t="shared" si="194"/>
        <v>1</v>
      </c>
      <c r="N1774" s="24">
        <f t="shared" si="195"/>
        <v>297046</v>
      </c>
      <c r="O1774" t="str">
        <f t="shared" si="196"/>
        <v>ASEGURADO VOLUNTARIO</v>
      </c>
      <c r="P1774">
        <f t="shared" si="197"/>
        <v>73</v>
      </c>
      <c r="Q1774"/>
    </row>
    <row r="1775" spans="1:17" x14ac:dyDescent="0.25">
      <c r="A1775">
        <v>1774</v>
      </c>
      <c r="B1775" t="s">
        <v>9</v>
      </c>
      <c r="C1775" s="23">
        <v>343391</v>
      </c>
      <c r="D1775" t="s">
        <v>10</v>
      </c>
      <c r="E1775" t="s">
        <v>16</v>
      </c>
      <c r="F1775" t="s">
        <v>12</v>
      </c>
      <c r="G1775" t="s">
        <v>13</v>
      </c>
      <c r="H1775" t="s">
        <v>13</v>
      </c>
      <c r="I1775">
        <v>70</v>
      </c>
      <c r="J1775">
        <f t="shared" si="191"/>
        <v>-0.38735185659255628</v>
      </c>
      <c r="K1775" t="b">
        <f t="shared" si="192"/>
        <v>0</v>
      </c>
      <c r="L1775">
        <f t="shared" si="193"/>
        <v>1.9827190589451413</v>
      </c>
      <c r="M1775" t="b">
        <f t="shared" si="194"/>
        <v>1</v>
      </c>
      <c r="N1775" s="24">
        <f t="shared" si="195"/>
        <v>343391</v>
      </c>
      <c r="O1775" t="str">
        <f t="shared" si="196"/>
        <v>ASALARIADO</v>
      </c>
      <c r="P1775">
        <f t="shared" si="197"/>
        <v>70</v>
      </c>
      <c r="Q1775"/>
    </row>
    <row r="1776" spans="1:17" x14ac:dyDescent="0.25">
      <c r="A1776">
        <v>1775</v>
      </c>
      <c r="B1776" t="s">
        <v>9</v>
      </c>
      <c r="C1776" s="23">
        <v>1662042.88</v>
      </c>
      <c r="D1776" t="s">
        <v>10</v>
      </c>
      <c r="E1776" t="s">
        <v>11</v>
      </c>
      <c r="F1776" t="s">
        <v>12</v>
      </c>
      <c r="G1776" t="s">
        <v>13</v>
      </c>
      <c r="H1776" t="s">
        <v>13</v>
      </c>
      <c r="I1776">
        <v>57</v>
      </c>
      <c r="J1776">
        <f t="shared" si="191"/>
        <v>1.2386012238041115</v>
      </c>
      <c r="K1776" t="b">
        <f t="shared" si="192"/>
        <v>0</v>
      </c>
      <c r="L1776">
        <f t="shared" si="193"/>
        <v>1.0652397679423538</v>
      </c>
      <c r="M1776" t="b">
        <f t="shared" si="194"/>
        <v>0</v>
      </c>
      <c r="N1776" s="24">
        <f t="shared" si="195"/>
        <v>1662042.88</v>
      </c>
      <c r="O1776" t="str">
        <f t="shared" si="196"/>
        <v>ASALARIADO</v>
      </c>
      <c r="P1776">
        <f t="shared" si="197"/>
        <v>57</v>
      </c>
      <c r="Q1776"/>
    </row>
    <row r="1777" spans="1:17" x14ac:dyDescent="0.25">
      <c r="A1777">
        <v>1776</v>
      </c>
      <c r="B1777" t="s">
        <v>9</v>
      </c>
      <c r="C1777" s="23">
        <v>50000</v>
      </c>
      <c r="D1777" t="s">
        <v>10</v>
      </c>
      <c r="E1777" t="s">
        <v>16</v>
      </c>
      <c r="F1777" t="s">
        <v>12</v>
      </c>
      <c r="G1777" t="s">
        <v>13</v>
      </c>
      <c r="H1777" t="s">
        <v>13</v>
      </c>
      <c r="I1777">
        <v>29</v>
      </c>
      <c r="J1777">
        <f t="shared" si="191"/>
        <v>-0.7491152662125834</v>
      </c>
      <c r="K1777" t="b">
        <f t="shared" si="192"/>
        <v>0</v>
      </c>
      <c r="L1777">
        <f t="shared" si="193"/>
        <v>-0.91086947421749642</v>
      </c>
      <c r="M1777" t="b">
        <f t="shared" si="194"/>
        <v>0</v>
      </c>
      <c r="N1777" s="24">
        <f t="shared" si="195"/>
        <v>50000</v>
      </c>
      <c r="O1777" t="str">
        <f t="shared" si="196"/>
        <v>ASALARIADO</v>
      </c>
      <c r="P1777">
        <f t="shared" si="197"/>
        <v>29</v>
      </c>
      <c r="Q1777"/>
    </row>
    <row r="1778" spans="1:17" x14ac:dyDescent="0.25">
      <c r="A1778">
        <v>1777</v>
      </c>
      <c r="B1778" t="s">
        <v>15</v>
      </c>
      <c r="C1778" s="23">
        <v>376500</v>
      </c>
      <c r="D1778" t="s">
        <v>10</v>
      </c>
      <c r="E1778" t="s">
        <v>16</v>
      </c>
      <c r="F1778" t="s">
        <v>12</v>
      </c>
      <c r="G1778" t="s">
        <v>12</v>
      </c>
      <c r="H1778" t="s">
        <v>13</v>
      </c>
      <c r="I1778">
        <v>28</v>
      </c>
      <c r="J1778">
        <f t="shared" si="191"/>
        <v>-0.34652707079779954</v>
      </c>
      <c r="K1778" t="b">
        <f t="shared" si="192"/>
        <v>0</v>
      </c>
      <c r="L1778">
        <f t="shared" si="193"/>
        <v>-0.98144480429463388</v>
      </c>
      <c r="M1778" t="b">
        <f t="shared" si="194"/>
        <v>0</v>
      </c>
      <c r="N1778" s="24">
        <f t="shared" si="195"/>
        <v>376500</v>
      </c>
      <c r="O1778" t="str">
        <f t="shared" si="196"/>
        <v>ASALARIADO</v>
      </c>
      <c r="P1778">
        <f t="shared" si="197"/>
        <v>28</v>
      </c>
      <c r="Q1778"/>
    </row>
    <row r="1779" spans="1:17" x14ac:dyDescent="0.25">
      <c r="A1779">
        <v>1778</v>
      </c>
      <c r="B1779" t="s">
        <v>9</v>
      </c>
      <c r="C1779" s="23">
        <v>1099863.75</v>
      </c>
      <c r="D1779" t="s">
        <v>10</v>
      </c>
      <c r="E1779" t="s">
        <v>11</v>
      </c>
      <c r="F1779" t="s">
        <v>12</v>
      </c>
      <c r="G1779" t="s">
        <v>13</v>
      </c>
      <c r="H1779" t="s">
        <v>13</v>
      </c>
      <c r="I1779">
        <v>40</v>
      </c>
      <c r="J1779">
        <f t="shared" si="191"/>
        <v>0.54541077526949244</v>
      </c>
      <c r="K1779" t="b">
        <f t="shared" si="192"/>
        <v>0</v>
      </c>
      <c r="L1779">
        <f t="shared" si="193"/>
        <v>-0.13454084336898386</v>
      </c>
      <c r="M1779" t="b">
        <f t="shared" si="194"/>
        <v>0</v>
      </c>
      <c r="N1779" s="24">
        <f t="shared" si="195"/>
        <v>1099863.75</v>
      </c>
      <c r="O1779" t="str">
        <f t="shared" si="196"/>
        <v>ASALARIADO</v>
      </c>
      <c r="P1779">
        <f t="shared" si="197"/>
        <v>40</v>
      </c>
      <c r="Q1779"/>
    </row>
    <row r="1780" spans="1:17" x14ac:dyDescent="0.25">
      <c r="A1780">
        <v>1779</v>
      </c>
      <c r="B1780" t="s">
        <v>15</v>
      </c>
      <c r="C1780" s="23">
        <v>420000</v>
      </c>
      <c r="D1780" t="s">
        <v>10</v>
      </c>
      <c r="E1780" t="s">
        <v>16</v>
      </c>
      <c r="F1780" t="s">
        <v>12</v>
      </c>
      <c r="G1780" t="s">
        <v>13</v>
      </c>
      <c r="H1780" t="s">
        <v>13</v>
      </c>
      <c r="I1780">
        <v>25</v>
      </c>
      <c r="J1780">
        <f t="shared" si="191"/>
        <v>-0.29288974614069974</v>
      </c>
      <c r="K1780" t="b">
        <f t="shared" si="192"/>
        <v>0</v>
      </c>
      <c r="L1780">
        <f t="shared" si="193"/>
        <v>-1.1931707945260464</v>
      </c>
      <c r="M1780" t="b">
        <f t="shared" si="194"/>
        <v>0</v>
      </c>
      <c r="N1780" s="24">
        <f t="shared" si="195"/>
        <v>420000</v>
      </c>
      <c r="O1780" t="str">
        <f t="shared" si="196"/>
        <v>ASALARIADO</v>
      </c>
      <c r="P1780">
        <f t="shared" si="197"/>
        <v>25</v>
      </c>
      <c r="Q1780"/>
    </row>
    <row r="1781" spans="1:17" x14ac:dyDescent="0.25">
      <c r="A1781">
        <v>1780</v>
      </c>
      <c r="B1781" t="s">
        <v>9</v>
      </c>
      <c r="C1781" s="23">
        <v>480747.21</v>
      </c>
      <c r="D1781" t="s">
        <v>10</v>
      </c>
      <c r="E1781" t="s">
        <v>16</v>
      </c>
      <c r="F1781" t="s">
        <v>12</v>
      </c>
      <c r="G1781" t="s">
        <v>13</v>
      </c>
      <c r="H1781" t="s">
        <v>13</v>
      </c>
      <c r="I1781">
        <v>62</v>
      </c>
      <c r="J1781">
        <f t="shared" si="191"/>
        <v>-0.21798588809971067</v>
      </c>
      <c r="K1781" t="b">
        <f t="shared" si="192"/>
        <v>0</v>
      </c>
      <c r="L1781">
        <f t="shared" si="193"/>
        <v>1.4181164183280413</v>
      </c>
      <c r="M1781" t="b">
        <f t="shared" si="194"/>
        <v>0</v>
      </c>
      <c r="N1781" s="24">
        <f t="shared" si="195"/>
        <v>480747.21</v>
      </c>
      <c r="O1781" t="str">
        <f t="shared" si="196"/>
        <v>ASALARIADO</v>
      </c>
      <c r="P1781">
        <f t="shared" si="197"/>
        <v>62</v>
      </c>
      <c r="Q1781"/>
    </row>
    <row r="1782" spans="1:17" x14ac:dyDescent="0.25">
      <c r="A1782">
        <v>1781</v>
      </c>
      <c r="B1782" t="s">
        <v>9</v>
      </c>
      <c r="C1782" s="23">
        <v>401499.84</v>
      </c>
      <c r="D1782" t="s">
        <v>10</v>
      </c>
      <c r="E1782" t="s">
        <v>16</v>
      </c>
      <c r="F1782" t="s">
        <v>12</v>
      </c>
      <c r="G1782" t="s">
        <v>13</v>
      </c>
      <c r="H1782" t="s">
        <v>13</v>
      </c>
      <c r="I1782">
        <v>32</v>
      </c>
      <c r="J1782">
        <f t="shared" si="191"/>
        <v>-0.31570121943100526</v>
      </c>
      <c r="K1782" t="b">
        <f t="shared" si="192"/>
        <v>0</v>
      </c>
      <c r="L1782">
        <f t="shared" si="193"/>
        <v>-0.69914348398608395</v>
      </c>
      <c r="M1782" t="b">
        <f t="shared" si="194"/>
        <v>0</v>
      </c>
      <c r="N1782" s="24">
        <f t="shared" si="195"/>
        <v>401499.84</v>
      </c>
      <c r="O1782" t="str">
        <f t="shared" si="196"/>
        <v>ASALARIADO</v>
      </c>
      <c r="P1782">
        <f t="shared" si="197"/>
        <v>32</v>
      </c>
      <c r="Q1782"/>
    </row>
    <row r="1783" spans="1:17" x14ac:dyDescent="0.25">
      <c r="A1783">
        <v>1782</v>
      </c>
      <c r="B1783" t="s">
        <v>9</v>
      </c>
      <c r="C1783" s="23">
        <v>297046</v>
      </c>
      <c r="D1783" t="s">
        <v>18</v>
      </c>
      <c r="E1783" t="s">
        <v>16</v>
      </c>
      <c r="F1783" t="s">
        <v>12</v>
      </c>
      <c r="G1783" t="s">
        <v>13</v>
      </c>
      <c r="H1783" t="s">
        <v>12</v>
      </c>
      <c r="I1783">
        <v>34</v>
      </c>
      <c r="J1783">
        <f t="shared" si="191"/>
        <v>-0.44449718558642509</v>
      </c>
      <c r="K1783" t="b">
        <f t="shared" si="192"/>
        <v>0</v>
      </c>
      <c r="L1783">
        <f t="shared" si="193"/>
        <v>-0.55799282383180893</v>
      </c>
      <c r="M1783" t="b">
        <f t="shared" si="194"/>
        <v>0</v>
      </c>
      <c r="N1783" s="24">
        <f t="shared" si="195"/>
        <v>297046</v>
      </c>
      <c r="O1783" t="str">
        <f t="shared" si="196"/>
        <v>TRABAJADOR INDEPENDIENTE</v>
      </c>
      <c r="P1783">
        <f t="shared" si="197"/>
        <v>34</v>
      </c>
      <c r="Q1783"/>
    </row>
    <row r="1784" spans="1:17" x14ac:dyDescent="0.25">
      <c r="A1784">
        <v>1783</v>
      </c>
      <c r="B1784" t="s">
        <v>15</v>
      </c>
      <c r="C1784" s="23">
        <v>580000</v>
      </c>
      <c r="D1784" t="s">
        <v>10</v>
      </c>
      <c r="E1784" t="s">
        <v>16</v>
      </c>
      <c r="F1784" t="s">
        <v>12</v>
      </c>
      <c r="G1784" t="s">
        <v>13</v>
      </c>
      <c r="H1784" t="s">
        <v>13</v>
      </c>
      <c r="I1784">
        <v>21</v>
      </c>
      <c r="J1784">
        <f t="shared" si="191"/>
        <v>-9.5603034758263539E-2</v>
      </c>
      <c r="K1784" t="b">
        <f t="shared" si="192"/>
        <v>0</v>
      </c>
      <c r="L1784">
        <f t="shared" si="193"/>
        <v>-1.4754721148345964</v>
      </c>
      <c r="M1784" t="b">
        <f t="shared" si="194"/>
        <v>0</v>
      </c>
      <c r="N1784" s="24">
        <f t="shared" si="195"/>
        <v>580000</v>
      </c>
      <c r="O1784" t="str">
        <f t="shared" si="196"/>
        <v>ASALARIADO</v>
      </c>
      <c r="P1784">
        <f t="shared" si="197"/>
        <v>21</v>
      </c>
      <c r="Q1784"/>
    </row>
    <row r="1785" spans="1:17" x14ac:dyDescent="0.25">
      <c r="A1785">
        <v>1784</v>
      </c>
      <c r="B1785" t="s">
        <v>9</v>
      </c>
      <c r="C1785" s="23">
        <v>319574</v>
      </c>
      <c r="D1785" t="s">
        <v>10</v>
      </c>
      <c r="E1785" t="s">
        <v>16</v>
      </c>
      <c r="F1785" t="s">
        <v>12</v>
      </c>
      <c r="G1785" t="s">
        <v>12</v>
      </c>
      <c r="H1785" t="s">
        <v>12</v>
      </c>
      <c r="I1785">
        <v>43</v>
      </c>
      <c r="J1785">
        <f t="shared" si="191"/>
        <v>-0.41671921662377809</v>
      </c>
      <c r="K1785" t="b">
        <f t="shared" si="192"/>
        <v>0</v>
      </c>
      <c r="L1785">
        <f t="shared" si="193"/>
        <v>7.7185146862428639E-2</v>
      </c>
      <c r="M1785" t="b">
        <f t="shared" si="194"/>
        <v>0</v>
      </c>
      <c r="N1785" s="24">
        <f t="shared" si="195"/>
        <v>319574</v>
      </c>
      <c r="O1785" t="str">
        <f t="shared" si="196"/>
        <v>ASALARIADO</v>
      </c>
      <c r="P1785">
        <f t="shared" si="197"/>
        <v>43</v>
      </c>
      <c r="Q1785"/>
    </row>
    <row r="1786" spans="1:17" x14ac:dyDescent="0.25">
      <c r="A1786">
        <v>1785</v>
      </c>
      <c r="B1786" t="s">
        <v>15</v>
      </c>
      <c r="C1786" s="23">
        <v>297719</v>
      </c>
      <c r="D1786" t="s">
        <v>17</v>
      </c>
      <c r="E1786" t="s">
        <v>16</v>
      </c>
      <c r="F1786" t="s">
        <v>12</v>
      </c>
      <c r="G1786" t="s">
        <v>12</v>
      </c>
      <c r="H1786" t="s">
        <v>13</v>
      </c>
      <c r="I1786">
        <v>43</v>
      </c>
      <c r="J1786">
        <f t="shared" si="191"/>
        <v>-0.44366734835667271</v>
      </c>
      <c r="K1786" t="b">
        <f t="shared" si="192"/>
        <v>0</v>
      </c>
      <c r="L1786">
        <f t="shared" si="193"/>
        <v>7.7185146862428639E-2</v>
      </c>
      <c r="M1786" t="b">
        <f t="shared" si="194"/>
        <v>0</v>
      </c>
      <c r="N1786" s="24">
        <f t="shared" si="195"/>
        <v>297719</v>
      </c>
      <c r="O1786" t="str">
        <f t="shared" si="196"/>
        <v>ASEGURADO VOLUNTARIO</v>
      </c>
      <c r="P1786">
        <f t="shared" si="197"/>
        <v>43</v>
      </c>
      <c r="Q1786"/>
    </row>
    <row r="1787" spans="1:17" x14ac:dyDescent="0.25">
      <c r="A1787">
        <v>1786</v>
      </c>
      <c r="B1787" t="s">
        <v>9</v>
      </c>
      <c r="C1787" s="23">
        <v>297046</v>
      </c>
      <c r="D1787" t="s">
        <v>17</v>
      </c>
      <c r="E1787" t="s">
        <v>16</v>
      </c>
      <c r="F1787" t="s">
        <v>12</v>
      </c>
      <c r="G1787" t="s">
        <v>13</v>
      </c>
      <c r="H1787" t="s">
        <v>13</v>
      </c>
      <c r="I1787">
        <v>41</v>
      </c>
      <c r="J1787">
        <f t="shared" si="191"/>
        <v>-0.44449718558642509</v>
      </c>
      <c r="K1787" t="b">
        <f t="shared" si="192"/>
        <v>0</v>
      </c>
      <c r="L1787">
        <f t="shared" si="193"/>
        <v>-6.3965513291846368E-2</v>
      </c>
      <c r="M1787" t="b">
        <f t="shared" si="194"/>
        <v>0</v>
      </c>
      <c r="N1787" s="24">
        <f t="shared" si="195"/>
        <v>297046</v>
      </c>
      <c r="O1787" t="str">
        <f t="shared" si="196"/>
        <v>ASEGURADO VOLUNTARIO</v>
      </c>
      <c r="P1787">
        <f t="shared" si="197"/>
        <v>41</v>
      </c>
      <c r="Q1787"/>
    </row>
    <row r="1788" spans="1:17" x14ac:dyDescent="0.25">
      <c r="A1788">
        <v>1787</v>
      </c>
      <c r="B1788" t="s">
        <v>9</v>
      </c>
      <c r="C1788" s="23">
        <v>1578033.17</v>
      </c>
      <c r="D1788" t="s">
        <v>10</v>
      </c>
      <c r="E1788" t="s">
        <v>11</v>
      </c>
      <c r="F1788" t="s">
        <v>12</v>
      </c>
      <c r="G1788" t="s">
        <v>13</v>
      </c>
      <c r="H1788" t="s">
        <v>13</v>
      </c>
      <c r="I1788">
        <v>50</v>
      </c>
      <c r="J1788">
        <f t="shared" si="191"/>
        <v>1.1350137274910355</v>
      </c>
      <c r="K1788" t="b">
        <f t="shared" si="192"/>
        <v>0</v>
      </c>
      <c r="L1788">
        <f t="shared" si="193"/>
        <v>0.57121245740239113</v>
      </c>
      <c r="M1788" t="b">
        <f t="shared" si="194"/>
        <v>0</v>
      </c>
      <c r="N1788" s="24">
        <f t="shared" si="195"/>
        <v>1578033.17</v>
      </c>
      <c r="O1788" t="str">
        <f t="shared" si="196"/>
        <v>ASALARIADO</v>
      </c>
      <c r="P1788">
        <f t="shared" si="197"/>
        <v>50</v>
      </c>
      <c r="Q1788"/>
    </row>
    <row r="1789" spans="1:17" x14ac:dyDescent="0.25">
      <c r="A1789">
        <v>1788</v>
      </c>
      <c r="B1789" t="s">
        <v>15</v>
      </c>
      <c r="C1789" s="23">
        <v>361421</v>
      </c>
      <c r="D1789" t="s">
        <v>18</v>
      </c>
      <c r="E1789" t="s">
        <v>16</v>
      </c>
      <c r="F1789" t="s">
        <v>12</v>
      </c>
      <c r="G1789" t="s">
        <v>12</v>
      </c>
      <c r="H1789" t="s">
        <v>13</v>
      </c>
      <c r="I1789">
        <v>56</v>
      </c>
      <c r="J1789">
        <f t="shared" si="191"/>
        <v>-0.36512011030364805</v>
      </c>
      <c r="K1789" t="b">
        <f t="shared" si="192"/>
        <v>0</v>
      </c>
      <c r="L1789">
        <f t="shared" si="193"/>
        <v>0.99466443786521619</v>
      </c>
      <c r="M1789" t="b">
        <f t="shared" si="194"/>
        <v>0</v>
      </c>
      <c r="N1789" s="24">
        <f t="shared" si="195"/>
        <v>361421</v>
      </c>
      <c r="O1789" t="str">
        <f t="shared" si="196"/>
        <v>TRABAJADOR INDEPENDIENTE</v>
      </c>
      <c r="P1789">
        <f t="shared" si="197"/>
        <v>56</v>
      </c>
      <c r="Q1789"/>
    </row>
    <row r="1790" spans="1:17" x14ac:dyDescent="0.25">
      <c r="A1790">
        <v>1789</v>
      </c>
      <c r="B1790" t="s">
        <v>15</v>
      </c>
      <c r="C1790" s="23">
        <v>1431628</v>
      </c>
      <c r="D1790" t="s">
        <v>10</v>
      </c>
      <c r="E1790" t="s">
        <v>11</v>
      </c>
      <c r="F1790" t="s">
        <v>12</v>
      </c>
      <c r="G1790" t="s">
        <v>13</v>
      </c>
      <c r="H1790" t="s">
        <v>12</v>
      </c>
      <c r="I1790">
        <v>37</v>
      </c>
      <c r="J1790">
        <f t="shared" si="191"/>
        <v>0.95449001174924497</v>
      </c>
      <c r="K1790" t="b">
        <f t="shared" si="192"/>
        <v>0</v>
      </c>
      <c r="L1790">
        <f t="shared" si="193"/>
        <v>-0.3462668336003964</v>
      </c>
      <c r="M1790" t="b">
        <f t="shared" si="194"/>
        <v>0</v>
      </c>
      <c r="N1790" s="24">
        <f t="shared" si="195"/>
        <v>1431628</v>
      </c>
      <c r="O1790" t="str">
        <f t="shared" si="196"/>
        <v>ASALARIADO</v>
      </c>
      <c r="P1790">
        <f t="shared" si="197"/>
        <v>37</v>
      </c>
      <c r="Q1790"/>
    </row>
    <row r="1791" spans="1:17" x14ac:dyDescent="0.25">
      <c r="A1791">
        <v>1790</v>
      </c>
      <c r="B1791" t="s">
        <v>9</v>
      </c>
      <c r="C1791" s="23">
        <v>554862.32999999996</v>
      </c>
      <c r="D1791" t="s">
        <v>10</v>
      </c>
      <c r="E1791" t="s">
        <v>16</v>
      </c>
      <c r="F1791" t="s">
        <v>12</v>
      </c>
      <c r="G1791" t="s">
        <v>13</v>
      </c>
      <c r="H1791" t="s">
        <v>13</v>
      </c>
      <c r="I1791">
        <v>56</v>
      </c>
      <c r="J1791">
        <f t="shared" si="191"/>
        <v>-0.12659883629649438</v>
      </c>
      <c r="K1791" t="b">
        <f t="shared" si="192"/>
        <v>0</v>
      </c>
      <c r="L1791">
        <f t="shared" si="193"/>
        <v>0.99466443786521619</v>
      </c>
      <c r="M1791" t="b">
        <f t="shared" si="194"/>
        <v>0</v>
      </c>
      <c r="N1791" s="24">
        <f t="shared" si="195"/>
        <v>554862.32999999996</v>
      </c>
      <c r="O1791" t="str">
        <f t="shared" si="196"/>
        <v>ASALARIADO</v>
      </c>
      <c r="P1791">
        <f t="shared" si="197"/>
        <v>56</v>
      </c>
      <c r="Q1791"/>
    </row>
    <row r="1792" spans="1:17" x14ac:dyDescent="0.25">
      <c r="A1792">
        <v>1791</v>
      </c>
      <c r="B1792" t="s">
        <v>9</v>
      </c>
      <c r="C1792" s="23">
        <v>200000</v>
      </c>
      <c r="D1792" t="s">
        <v>10</v>
      </c>
      <c r="E1792" t="s">
        <v>16</v>
      </c>
      <c r="F1792" t="s">
        <v>12</v>
      </c>
      <c r="G1792" t="s">
        <v>13</v>
      </c>
      <c r="H1792" t="s">
        <v>12</v>
      </c>
      <c r="I1792">
        <v>27</v>
      </c>
      <c r="J1792">
        <f t="shared" si="191"/>
        <v>-0.56415897429154949</v>
      </c>
      <c r="K1792" t="b">
        <f t="shared" si="192"/>
        <v>0</v>
      </c>
      <c r="L1792">
        <f t="shared" si="193"/>
        <v>-1.0520201343717714</v>
      </c>
      <c r="M1792" t="b">
        <f t="shared" si="194"/>
        <v>0</v>
      </c>
      <c r="N1792" s="24">
        <f t="shared" si="195"/>
        <v>200000</v>
      </c>
      <c r="O1792" t="str">
        <f t="shared" si="196"/>
        <v>ASALARIADO</v>
      </c>
      <c r="P1792">
        <f t="shared" si="197"/>
        <v>27</v>
      </c>
      <c r="Q1792"/>
    </row>
    <row r="1793" spans="1:17" x14ac:dyDescent="0.25">
      <c r="A1793">
        <v>1792</v>
      </c>
      <c r="B1793" t="s">
        <v>9</v>
      </c>
      <c r="C1793" s="23">
        <v>2534444.9500000002</v>
      </c>
      <c r="D1793" t="s">
        <v>10</v>
      </c>
      <c r="E1793" t="s">
        <v>11</v>
      </c>
      <c r="F1793" t="s">
        <v>12</v>
      </c>
      <c r="G1793" t="s">
        <v>13</v>
      </c>
      <c r="H1793" t="s">
        <v>13</v>
      </c>
      <c r="I1793">
        <v>38</v>
      </c>
      <c r="J1793">
        <f t="shared" si="191"/>
        <v>2.3143095700136738</v>
      </c>
      <c r="K1793" t="b">
        <f t="shared" si="192"/>
        <v>1</v>
      </c>
      <c r="L1793">
        <f t="shared" si="193"/>
        <v>-0.27569150352325889</v>
      </c>
      <c r="M1793" t="b">
        <f t="shared" si="194"/>
        <v>0</v>
      </c>
      <c r="N1793" s="24">
        <f t="shared" si="195"/>
        <v>2534444.9500000002</v>
      </c>
      <c r="O1793" t="str">
        <f t="shared" si="196"/>
        <v>ASALARIADO</v>
      </c>
      <c r="P1793">
        <f t="shared" si="197"/>
        <v>38</v>
      </c>
      <c r="Q1793"/>
    </row>
    <row r="1794" spans="1:17" x14ac:dyDescent="0.25">
      <c r="A1794">
        <v>1793</v>
      </c>
      <c r="B1794" t="s">
        <v>9</v>
      </c>
      <c r="C1794" s="23">
        <v>253000</v>
      </c>
      <c r="D1794" t="s">
        <v>10</v>
      </c>
      <c r="E1794" t="s">
        <v>16</v>
      </c>
      <c r="F1794" t="s">
        <v>12</v>
      </c>
      <c r="G1794" t="s">
        <v>13</v>
      </c>
      <c r="H1794" t="s">
        <v>13</v>
      </c>
      <c r="I1794">
        <v>48</v>
      </c>
      <c r="J1794">
        <f t="shared" ref="J1794:J1857" si="198">(C1794-$S$4)/STDEV($C$2:$C$5001)</f>
        <v>-0.49880775114611747</v>
      </c>
      <c r="K1794" t="b">
        <f t="shared" ref="K1794:K1857" si="199">ABS(J1794)&gt;1.96</f>
        <v>0</v>
      </c>
      <c r="L1794">
        <f t="shared" ref="L1794:L1857" si="200">(I1794-$S$5)/_xlfn.STDEV.S($I$2:$I$5001)</f>
        <v>0.43006179724811616</v>
      </c>
      <c r="M1794" t="b">
        <f t="shared" ref="M1794:M1857" si="201">ABS(L1794)&gt;1.96</f>
        <v>0</v>
      </c>
      <c r="N1794" s="24">
        <f t="shared" ref="N1794:N1857" si="202">IF(ISBLANK(C1794), $S$4, C1794)</f>
        <v>253000</v>
      </c>
      <c r="O1794" t="str">
        <f t="shared" ref="O1794:O1857" si="203">IF(D1794="", "ASALARIADO", D1794)</f>
        <v>ASALARIADO</v>
      </c>
      <c r="P1794">
        <f t="shared" ref="P1794:P1857" si="204">IF(ISBLANK(I1794), $S$5, I1794)</f>
        <v>48</v>
      </c>
      <c r="Q1794"/>
    </row>
    <row r="1795" spans="1:17" x14ac:dyDescent="0.25">
      <c r="A1795">
        <v>1794</v>
      </c>
      <c r="B1795" t="s">
        <v>15</v>
      </c>
      <c r="C1795" s="23">
        <v>325925</v>
      </c>
      <c r="D1795" t="s">
        <v>18</v>
      </c>
      <c r="E1795" t="s">
        <v>16</v>
      </c>
      <c r="F1795" t="s">
        <v>12</v>
      </c>
      <c r="G1795" t="s">
        <v>13</v>
      </c>
      <c r="H1795" t="s">
        <v>13</v>
      </c>
      <c r="I1795">
        <v>64</v>
      </c>
      <c r="J1795">
        <f t="shared" si="198"/>
        <v>-0.40888816722384147</v>
      </c>
      <c r="K1795" t="b">
        <f t="shared" si="199"/>
        <v>0</v>
      </c>
      <c r="L1795">
        <f t="shared" si="200"/>
        <v>1.5592670784823162</v>
      </c>
      <c r="M1795" t="b">
        <f t="shared" si="201"/>
        <v>0</v>
      </c>
      <c r="N1795" s="24">
        <f t="shared" si="202"/>
        <v>325925</v>
      </c>
      <c r="O1795" t="str">
        <f t="shared" si="203"/>
        <v>TRABAJADOR INDEPENDIENTE</v>
      </c>
      <c r="P1795">
        <f t="shared" si="204"/>
        <v>64</v>
      </c>
      <c r="Q1795"/>
    </row>
    <row r="1796" spans="1:17" x14ac:dyDescent="0.25">
      <c r="A1796">
        <v>1795</v>
      </c>
      <c r="B1796" t="s">
        <v>15</v>
      </c>
      <c r="C1796" s="23">
        <v>200000</v>
      </c>
      <c r="D1796" t="s">
        <v>10</v>
      </c>
      <c r="E1796" t="s">
        <v>16</v>
      </c>
      <c r="F1796" t="s">
        <v>12</v>
      </c>
      <c r="G1796" t="s">
        <v>12</v>
      </c>
      <c r="H1796" t="s">
        <v>13</v>
      </c>
      <c r="I1796">
        <v>59</v>
      </c>
      <c r="J1796">
        <f t="shared" si="198"/>
        <v>-0.56415897429154949</v>
      </c>
      <c r="K1796" t="b">
        <f t="shared" si="199"/>
        <v>0</v>
      </c>
      <c r="L1796">
        <f t="shared" si="200"/>
        <v>1.2063904280966287</v>
      </c>
      <c r="M1796" t="b">
        <f t="shared" si="201"/>
        <v>0</v>
      </c>
      <c r="N1796" s="24">
        <f t="shared" si="202"/>
        <v>200000</v>
      </c>
      <c r="O1796" t="str">
        <f t="shared" si="203"/>
        <v>ASALARIADO</v>
      </c>
      <c r="P1796">
        <f t="shared" si="204"/>
        <v>59</v>
      </c>
      <c r="Q1796"/>
    </row>
    <row r="1797" spans="1:17" x14ac:dyDescent="0.25">
      <c r="A1797">
        <v>1796</v>
      </c>
      <c r="B1797" t="s">
        <v>9</v>
      </c>
      <c r="C1797" s="23">
        <v>329794</v>
      </c>
      <c r="D1797" t="s">
        <v>18</v>
      </c>
      <c r="E1797" t="s">
        <v>16</v>
      </c>
      <c r="F1797" t="s">
        <v>12</v>
      </c>
      <c r="G1797" t="s">
        <v>13</v>
      </c>
      <c r="H1797" t="s">
        <v>12</v>
      </c>
      <c r="I1797">
        <v>41</v>
      </c>
      <c r="J1797">
        <f t="shared" si="198"/>
        <v>-0.40411752793422495</v>
      </c>
      <c r="K1797" t="b">
        <f t="shared" si="199"/>
        <v>0</v>
      </c>
      <c r="L1797">
        <f t="shared" si="200"/>
        <v>-6.3965513291846368E-2</v>
      </c>
      <c r="M1797" t="b">
        <f t="shared" si="201"/>
        <v>0</v>
      </c>
      <c r="N1797" s="24">
        <f t="shared" si="202"/>
        <v>329794</v>
      </c>
      <c r="O1797" t="str">
        <f t="shared" si="203"/>
        <v>TRABAJADOR INDEPENDIENTE</v>
      </c>
      <c r="P1797">
        <f t="shared" si="204"/>
        <v>41</v>
      </c>
      <c r="Q1797"/>
    </row>
    <row r="1798" spans="1:17" x14ac:dyDescent="0.25">
      <c r="A1798">
        <v>1797</v>
      </c>
      <c r="B1798" t="s">
        <v>9</v>
      </c>
      <c r="C1798" s="23">
        <v>3702872.8</v>
      </c>
      <c r="D1798" t="s">
        <v>10</v>
      </c>
      <c r="E1798" t="s">
        <v>11</v>
      </c>
      <c r="F1798" t="s">
        <v>12</v>
      </c>
      <c r="G1798" t="s">
        <v>13</v>
      </c>
      <c r="H1798" t="s">
        <v>13</v>
      </c>
      <c r="I1798">
        <v>46</v>
      </c>
      <c r="J1798">
        <f t="shared" si="198"/>
        <v>3.7550301201021132</v>
      </c>
      <c r="K1798" t="b">
        <f t="shared" si="199"/>
        <v>1</v>
      </c>
      <c r="L1798">
        <f t="shared" si="200"/>
        <v>0.28891113709384114</v>
      </c>
      <c r="M1798" t="b">
        <f t="shared" si="201"/>
        <v>0</v>
      </c>
      <c r="N1798" s="24">
        <f t="shared" si="202"/>
        <v>3702872.8</v>
      </c>
      <c r="O1798" t="str">
        <f t="shared" si="203"/>
        <v>ASALARIADO</v>
      </c>
      <c r="P1798">
        <f t="shared" si="204"/>
        <v>46</v>
      </c>
      <c r="Q1798"/>
    </row>
    <row r="1799" spans="1:17" x14ac:dyDescent="0.25">
      <c r="A1799">
        <v>1798</v>
      </c>
      <c r="B1799" t="s">
        <v>15</v>
      </c>
      <c r="C1799" s="23">
        <v>1229350</v>
      </c>
      <c r="D1799" t="s">
        <v>10</v>
      </c>
      <c r="E1799" t="s">
        <v>16</v>
      </c>
      <c r="F1799" t="s">
        <v>12</v>
      </c>
      <c r="G1799" t="s">
        <v>13</v>
      </c>
      <c r="H1799" t="s">
        <v>13</v>
      </c>
      <c r="I1799">
        <v>33</v>
      </c>
      <c r="J1799">
        <f t="shared" si="198"/>
        <v>0.70507275296789229</v>
      </c>
      <c r="K1799" t="b">
        <f t="shared" si="199"/>
        <v>0</v>
      </c>
      <c r="L1799">
        <f t="shared" si="200"/>
        <v>-0.62856815390894638</v>
      </c>
      <c r="M1799" t="b">
        <f t="shared" si="201"/>
        <v>0</v>
      </c>
      <c r="N1799" s="24">
        <f t="shared" si="202"/>
        <v>1229350</v>
      </c>
      <c r="O1799" t="str">
        <f t="shared" si="203"/>
        <v>ASALARIADO</v>
      </c>
      <c r="P1799">
        <f t="shared" si="204"/>
        <v>33</v>
      </c>
      <c r="Q1799"/>
    </row>
    <row r="1800" spans="1:17" x14ac:dyDescent="0.25">
      <c r="A1800">
        <v>1799</v>
      </c>
      <c r="B1800" t="s">
        <v>9</v>
      </c>
      <c r="C1800" s="23">
        <v>300000</v>
      </c>
      <c r="D1800" t="s">
        <v>10</v>
      </c>
      <c r="E1800" t="s">
        <v>16</v>
      </c>
      <c r="F1800" t="s">
        <v>12</v>
      </c>
      <c r="G1800" t="s">
        <v>13</v>
      </c>
      <c r="H1800" t="s">
        <v>13</v>
      </c>
      <c r="I1800">
        <v>26</v>
      </c>
      <c r="J1800">
        <f t="shared" si="198"/>
        <v>-0.44085477967752684</v>
      </c>
      <c r="K1800" t="b">
        <f t="shared" si="199"/>
        <v>0</v>
      </c>
      <c r="L1800">
        <f t="shared" si="200"/>
        <v>-1.1225954644489089</v>
      </c>
      <c r="M1800" t="b">
        <f t="shared" si="201"/>
        <v>0</v>
      </c>
      <c r="N1800" s="24">
        <f t="shared" si="202"/>
        <v>300000</v>
      </c>
      <c r="O1800" t="str">
        <f t="shared" si="203"/>
        <v>ASALARIADO</v>
      </c>
      <c r="P1800">
        <f t="shared" si="204"/>
        <v>26</v>
      </c>
      <c r="Q1800"/>
    </row>
    <row r="1801" spans="1:17" x14ac:dyDescent="0.25">
      <c r="A1801">
        <v>1800</v>
      </c>
      <c r="B1801" t="s">
        <v>9</v>
      </c>
      <c r="C1801" s="23">
        <v>298155</v>
      </c>
      <c r="D1801" t="s">
        <v>18</v>
      </c>
      <c r="E1801" t="s">
        <v>16</v>
      </c>
      <c r="F1801" t="s">
        <v>12</v>
      </c>
      <c r="G1801" t="s">
        <v>13</v>
      </c>
      <c r="H1801" t="s">
        <v>13</v>
      </c>
      <c r="I1801">
        <v>29</v>
      </c>
      <c r="J1801">
        <f t="shared" si="198"/>
        <v>-0.44312974206815559</v>
      </c>
      <c r="K1801" t="b">
        <f t="shared" si="199"/>
        <v>0</v>
      </c>
      <c r="L1801">
        <f t="shared" si="200"/>
        <v>-0.91086947421749642</v>
      </c>
      <c r="M1801" t="b">
        <f t="shared" si="201"/>
        <v>0</v>
      </c>
      <c r="N1801" s="24">
        <f t="shared" si="202"/>
        <v>298155</v>
      </c>
      <c r="O1801" t="str">
        <f t="shared" si="203"/>
        <v>TRABAJADOR INDEPENDIENTE</v>
      </c>
      <c r="P1801">
        <f t="shared" si="204"/>
        <v>29</v>
      </c>
      <c r="Q1801"/>
    </row>
    <row r="1802" spans="1:17" x14ac:dyDescent="0.25">
      <c r="A1802">
        <v>1801</v>
      </c>
      <c r="B1802" t="s">
        <v>15</v>
      </c>
      <c r="C1802" s="23">
        <v>761027.05</v>
      </c>
      <c r="D1802" t="s">
        <v>10</v>
      </c>
      <c r="E1802" t="s">
        <v>11</v>
      </c>
      <c r="F1802" t="s">
        <v>12</v>
      </c>
      <c r="G1802" t="s">
        <v>13</v>
      </c>
      <c r="H1802" t="s">
        <v>13</v>
      </c>
      <c r="I1802">
        <v>28</v>
      </c>
      <c r="J1802">
        <f t="shared" si="198"/>
        <v>0.12761091127776056</v>
      </c>
      <c r="K1802" t="b">
        <f t="shared" si="199"/>
        <v>0</v>
      </c>
      <c r="L1802">
        <f t="shared" si="200"/>
        <v>-0.98144480429463388</v>
      </c>
      <c r="M1802" t="b">
        <f t="shared" si="201"/>
        <v>0</v>
      </c>
      <c r="N1802" s="24">
        <f t="shared" si="202"/>
        <v>761027.05</v>
      </c>
      <c r="O1802" t="str">
        <f t="shared" si="203"/>
        <v>ASALARIADO</v>
      </c>
      <c r="P1802">
        <f t="shared" si="204"/>
        <v>28</v>
      </c>
      <c r="Q1802"/>
    </row>
    <row r="1803" spans="1:17" x14ac:dyDescent="0.25">
      <c r="A1803">
        <v>1802</v>
      </c>
      <c r="B1803" t="s">
        <v>9</v>
      </c>
      <c r="C1803" s="23">
        <v>347539.5</v>
      </c>
      <c r="D1803" t="s">
        <v>10</v>
      </c>
      <c r="E1803" t="s">
        <v>16</v>
      </c>
      <c r="F1803" t="s">
        <v>12</v>
      </c>
      <c r="G1803" t="s">
        <v>13</v>
      </c>
      <c r="H1803" t="s">
        <v>13</v>
      </c>
      <c r="I1803">
        <v>28</v>
      </c>
      <c r="J1803">
        <f t="shared" si="198"/>
        <v>-0.38223658207899358</v>
      </c>
      <c r="K1803" t="b">
        <f t="shared" si="199"/>
        <v>0</v>
      </c>
      <c r="L1803">
        <f t="shared" si="200"/>
        <v>-0.98144480429463388</v>
      </c>
      <c r="M1803" t="b">
        <f t="shared" si="201"/>
        <v>0</v>
      </c>
      <c r="N1803" s="24">
        <f t="shared" si="202"/>
        <v>347539.5</v>
      </c>
      <c r="O1803" t="str">
        <f t="shared" si="203"/>
        <v>ASALARIADO</v>
      </c>
      <c r="P1803">
        <f t="shared" si="204"/>
        <v>28</v>
      </c>
      <c r="Q1803"/>
    </row>
    <row r="1804" spans="1:17" x14ac:dyDescent="0.25">
      <c r="A1804">
        <v>1803</v>
      </c>
      <c r="B1804" t="s">
        <v>15</v>
      </c>
      <c r="C1804" s="23">
        <v>319574</v>
      </c>
      <c r="D1804" t="s">
        <v>10</v>
      </c>
      <c r="E1804" t="s">
        <v>16</v>
      </c>
      <c r="F1804" t="s">
        <v>12</v>
      </c>
      <c r="G1804" t="s">
        <v>12</v>
      </c>
      <c r="H1804" t="s">
        <v>13</v>
      </c>
      <c r="I1804">
        <v>30</v>
      </c>
      <c r="J1804">
        <f t="shared" si="198"/>
        <v>-0.41671921662377809</v>
      </c>
      <c r="K1804" t="b">
        <f t="shared" si="199"/>
        <v>0</v>
      </c>
      <c r="L1804">
        <f t="shared" si="200"/>
        <v>-0.84029414414035897</v>
      </c>
      <c r="M1804" t="b">
        <f t="shared" si="201"/>
        <v>0</v>
      </c>
      <c r="N1804" s="24">
        <f t="shared" si="202"/>
        <v>319574</v>
      </c>
      <c r="O1804" t="str">
        <f t="shared" si="203"/>
        <v>ASALARIADO</v>
      </c>
      <c r="P1804">
        <f t="shared" si="204"/>
        <v>30</v>
      </c>
      <c r="Q1804"/>
    </row>
    <row r="1805" spans="1:17" x14ac:dyDescent="0.25">
      <c r="A1805">
        <v>1804</v>
      </c>
      <c r="B1805" t="s">
        <v>9</v>
      </c>
      <c r="C1805" s="23">
        <v>352782.75</v>
      </c>
      <c r="D1805" t="s">
        <v>10</v>
      </c>
      <c r="E1805" t="s">
        <v>16</v>
      </c>
      <c r="F1805" t="s">
        <v>12</v>
      </c>
      <c r="G1805" t="s">
        <v>12</v>
      </c>
      <c r="H1805" t="s">
        <v>13</v>
      </c>
      <c r="I1805">
        <v>27</v>
      </c>
      <c r="J1805">
        <f t="shared" si="198"/>
        <v>-0.37577143489489384</v>
      </c>
      <c r="K1805" t="b">
        <f t="shared" si="199"/>
        <v>0</v>
      </c>
      <c r="L1805">
        <f t="shared" si="200"/>
        <v>-1.0520201343717714</v>
      </c>
      <c r="M1805" t="b">
        <f t="shared" si="201"/>
        <v>0</v>
      </c>
      <c r="N1805" s="24">
        <f t="shared" si="202"/>
        <v>352782.75</v>
      </c>
      <c r="O1805" t="str">
        <f t="shared" si="203"/>
        <v>ASALARIADO</v>
      </c>
      <c r="P1805">
        <f t="shared" si="204"/>
        <v>27</v>
      </c>
      <c r="Q1805"/>
    </row>
    <row r="1806" spans="1:17" x14ac:dyDescent="0.25">
      <c r="A1806">
        <v>1805</v>
      </c>
      <c r="B1806" t="s">
        <v>9</v>
      </c>
      <c r="C1806" s="23">
        <v>453413.8</v>
      </c>
      <c r="D1806" t="s">
        <v>10</v>
      </c>
      <c r="E1806" t="s">
        <v>16</v>
      </c>
      <c r="F1806" t="s">
        <v>12</v>
      </c>
      <c r="G1806" t="s">
        <v>13</v>
      </c>
      <c r="H1806" t="s">
        <v>13</v>
      </c>
      <c r="I1806">
        <v>52</v>
      </c>
      <c r="J1806">
        <f t="shared" si="198"/>
        <v>-0.25168912916075942</v>
      </c>
      <c r="K1806" t="b">
        <f t="shared" si="199"/>
        <v>0</v>
      </c>
      <c r="L1806">
        <f t="shared" si="200"/>
        <v>0.71236311755666615</v>
      </c>
      <c r="M1806" t="b">
        <f t="shared" si="201"/>
        <v>0</v>
      </c>
      <c r="N1806" s="24">
        <f t="shared" si="202"/>
        <v>453413.8</v>
      </c>
      <c r="O1806" t="str">
        <f t="shared" si="203"/>
        <v>ASALARIADO</v>
      </c>
      <c r="P1806">
        <f t="shared" si="204"/>
        <v>52</v>
      </c>
      <c r="Q1806"/>
    </row>
    <row r="1807" spans="1:17" x14ac:dyDescent="0.25">
      <c r="A1807">
        <v>1806</v>
      </c>
      <c r="B1807" t="s">
        <v>15</v>
      </c>
      <c r="C1807" s="23">
        <v>329950</v>
      </c>
      <c r="D1807" t="s">
        <v>18</v>
      </c>
      <c r="E1807" t="s">
        <v>16</v>
      </c>
      <c r="F1807" t="s">
        <v>12</v>
      </c>
      <c r="G1807" t="s">
        <v>13</v>
      </c>
      <c r="H1807" t="s">
        <v>12</v>
      </c>
      <c r="I1807">
        <v>43</v>
      </c>
      <c r="J1807">
        <f t="shared" si="198"/>
        <v>-0.40392517339062706</v>
      </c>
      <c r="K1807" t="b">
        <f t="shared" si="199"/>
        <v>0</v>
      </c>
      <c r="L1807">
        <f t="shared" si="200"/>
        <v>7.7185146862428639E-2</v>
      </c>
      <c r="M1807" t="b">
        <f t="shared" si="201"/>
        <v>0</v>
      </c>
      <c r="N1807" s="24">
        <f t="shared" si="202"/>
        <v>329950</v>
      </c>
      <c r="O1807" t="str">
        <f t="shared" si="203"/>
        <v>TRABAJADOR INDEPENDIENTE</v>
      </c>
      <c r="P1807">
        <f t="shared" si="204"/>
        <v>43</v>
      </c>
      <c r="Q1807"/>
    </row>
    <row r="1808" spans="1:17" x14ac:dyDescent="0.25">
      <c r="A1808">
        <v>1807</v>
      </c>
      <c r="B1808" t="s">
        <v>9</v>
      </c>
      <c r="C1808" s="23">
        <v>734449.38</v>
      </c>
      <c r="D1808" t="s">
        <v>10</v>
      </c>
      <c r="E1808" t="s">
        <v>11</v>
      </c>
      <c r="F1808" t="s">
        <v>12</v>
      </c>
      <c r="G1808" t="s">
        <v>13</v>
      </c>
      <c r="H1808" t="s">
        <v>13</v>
      </c>
      <c r="I1808">
        <v>24</v>
      </c>
      <c r="J1808">
        <f t="shared" si="198"/>
        <v>9.4839529337087794E-2</v>
      </c>
      <c r="K1808" t="b">
        <f t="shared" si="199"/>
        <v>0</v>
      </c>
      <c r="L1808">
        <f t="shared" si="200"/>
        <v>-1.263746124603184</v>
      </c>
      <c r="M1808" t="b">
        <f t="shared" si="201"/>
        <v>0</v>
      </c>
      <c r="N1808" s="24">
        <f t="shared" si="202"/>
        <v>734449.38</v>
      </c>
      <c r="O1808" t="str">
        <f t="shared" si="203"/>
        <v>ASALARIADO</v>
      </c>
      <c r="P1808">
        <f t="shared" si="204"/>
        <v>24</v>
      </c>
      <c r="Q1808"/>
    </row>
    <row r="1809" spans="1:17" x14ac:dyDescent="0.25">
      <c r="A1809">
        <v>1808</v>
      </c>
      <c r="B1809" t="s">
        <v>9</v>
      </c>
      <c r="C1809" s="23">
        <v>746380.68</v>
      </c>
      <c r="D1809" t="s">
        <v>10</v>
      </c>
      <c r="E1809" t="s">
        <v>16</v>
      </c>
      <c r="F1809" t="s">
        <v>12</v>
      </c>
      <c r="G1809" t="s">
        <v>13</v>
      </c>
      <c r="H1809" t="s">
        <v>13</v>
      </c>
      <c r="I1809">
        <v>37</v>
      </c>
      <c r="J1809">
        <f t="shared" si="198"/>
        <v>0.10955132270907073</v>
      </c>
      <c r="K1809" t="b">
        <f t="shared" si="199"/>
        <v>0</v>
      </c>
      <c r="L1809">
        <f t="shared" si="200"/>
        <v>-0.3462668336003964</v>
      </c>
      <c r="M1809" t="b">
        <f t="shared" si="201"/>
        <v>0</v>
      </c>
      <c r="N1809" s="24">
        <f t="shared" si="202"/>
        <v>746380.68</v>
      </c>
      <c r="O1809" t="str">
        <f t="shared" si="203"/>
        <v>ASALARIADO</v>
      </c>
      <c r="P1809">
        <f t="shared" si="204"/>
        <v>37</v>
      </c>
      <c r="Q1809"/>
    </row>
    <row r="1810" spans="1:17" x14ac:dyDescent="0.25">
      <c r="A1810">
        <v>1809</v>
      </c>
      <c r="B1810" t="s">
        <v>15</v>
      </c>
      <c r="C1810" s="23">
        <v>420000</v>
      </c>
      <c r="D1810" t="s">
        <v>10</v>
      </c>
      <c r="E1810" t="s">
        <v>16</v>
      </c>
      <c r="F1810" t="s">
        <v>12</v>
      </c>
      <c r="G1810" t="s">
        <v>13</v>
      </c>
      <c r="H1810" t="s">
        <v>13</v>
      </c>
      <c r="I1810">
        <v>29</v>
      </c>
      <c r="J1810">
        <f t="shared" si="198"/>
        <v>-0.29288974614069974</v>
      </c>
      <c r="K1810" t="b">
        <f t="shared" si="199"/>
        <v>0</v>
      </c>
      <c r="L1810">
        <f t="shared" si="200"/>
        <v>-0.91086947421749642</v>
      </c>
      <c r="M1810" t="b">
        <f t="shared" si="201"/>
        <v>0</v>
      </c>
      <c r="N1810" s="24">
        <f t="shared" si="202"/>
        <v>420000</v>
      </c>
      <c r="O1810" t="str">
        <f t="shared" si="203"/>
        <v>ASALARIADO</v>
      </c>
      <c r="P1810">
        <f t="shared" si="204"/>
        <v>29</v>
      </c>
      <c r="Q1810"/>
    </row>
    <row r="1811" spans="1:17" x14ac:dyDescent="0.25">
      <c r="A1811">
        <v>1810</v>
      </c>
      <c r="B1811" t="s">
        <v>9</v>
      </c>
      <c r="C1811" s="23">
        <v>829520</v>
      </c>
      <c r="D1811" t="s">
        <v>10</v>
      </c>
      <c r="E1811" t="s">
        <v>16</v>
      </c>
      <c r="F1811" t="s">
        <v>12</v>
      </c>
      <c r="G1811" t="s">
        <v>13</v>
      </c>
      <c r="H1811" t="s">
        <v>13</v>
      </c>
      <c r="I1811">
        <v>61</v>
      </c>
      <c r="J1811">
        <f t="shared" si="198"/>
        <v>0.21206559164264568</v>
      </c>
      <c r="K1811" t="b">
        <f t="shared" si="199"/>
        <v>0</v>
      </c>
      <c r="L1811">
        <f t="shared" si="200"/>
        <v>1.3475410882509038</v>
      </c>
      <c r="M1811" t="b">
        <f t="shared" si="201"/>
        <v>0</v>
      </c>
      <c r="N1811" s="24">
        <f t="shared" si="202"/>
        <v>829520</v>
      </c>
      <c r="O1811" t="str">
        <f t="shared" si="203"/>
        <v>ASALARIADO</v>
      </c>
      <c r="P1811">
        <f t="shared" si="204"/>
        <v>61</v>
      </c>
      <c r="Q1811"/>
    </row>
    <row r="1812" spans="1:17" x14ac:dyDescent="0.25">
      <c r="A1812">
        <v>1811</v>
      </c>
      <c r="B1812" t="s">
        <v>15</v>
      </c>
      <c r="C1812" s="23">
        <v>297046</v>
      </c>
      <c r="D1812" t="s">
        <v>17</v>
      </c>
      <c r="E1812" t="s">
        <v>16</v>
      </c>
      <c r="F1812" t="s">
        <v>12</v>
      </c>
      <c r="G1812" t="s">
        <v>13</v>
      </c>
      <c r="H1812" t="s">
        <v>13</v>
      </c>
      <c r="I1812">
        <v>53</v>
      </c>
      <c r="J1812">
        <f t="shared" si="198"/>
        <v>-0.44449718558642509</v>
      </c>
      <c r="K1812" t="b">
        <f t="shared" si="199"/>
        <v>0</v>
      </c>
      <c r="L1812">
        <f t="shared" si="200"/>
        <v>0.78293844763380371</v>
      </c>
      <c r="M1812" t="b">
        <f t="shared" si="201"/>
        <v>0</v>
      </c>
      <c r="N1812" s="24">
        <f t="shared" si="202"/>
        <v>297046</v>
      </c>
      <c r="O1812" t="str">
        <f t="shared" si="203"/>
        <v>ASEGURADO VOLUNTARIO</v>
      </c>
      <c r="P1812">
        <f t="shared" si="204"/>
        <v>53</v>
      </c>
      <c r="Q1812"/>
    </row>
    <row r="1813" spans="1:17" x14ac:dyDescent="0.25">
      <c r="A1813">
        <v>1812</v>
      </c>
      <c r="B1813" t="s">
        <v>9</v>
      </c>
      <c r="C1813" s="23">
        <v>2921803.69</v>
      </c>
      <c r="D1813" t="s">
        <v>10</v>
      </c>
      <c r="E1813" t="s">
        <v>16</v>
      </c>
      <c r="F1813" t="s">
        <v>12</v>
      </c>
      <c r="G1813" t="s">
        <v>13</v>
      </c>
      <c r="H1813" t="s">
        <v>13</v>
      </c>
      <c r="I1813">
        <v>38</v>
      </c>
      <c r="J1813">
        <f t="shared" si="198"/>
        <v>2.7919391446376993</v>
      </c>
      <c r="K1813" t="b">
        <f t="shared" si="199"/>
        <v>1</v>
      </c>
      <c r="L1813">
        <f t="shared" si="200"/>
        <v>-0.27569150352325889</v>
      </c>
      <c r="M1813" t="b">
        <f t="shared" si="201"/>
        <v>0</v>
      </c>
      <c r="N1813" s="24">
        <f t="shared" si="202"/>
        <v>2921803.69</v>
      </c>
      <c r="O1813" t="str">
        <f t="shared" si="203"/>
        <v>ASALARIADO</v>
      </c>
      <c r="P1813">
        <f t="shared" si="204"/>
        <v>38</v>
      </c>
      <c r="Q1813"/>
    </row>
    <row r="1814" spans="1:17" x14ac:dyDescent="0.25">
      <c r="A1814">
        <v>1813</v>
      </c>
      <c r="B1814" t="s">
        <v>9</v>
      </c>
      <c r="C1814" s="23">
        <v>299647</v>
      </c>
      <c r="D1814" t="s">
        <v>17</v>
      </c>
      <c r="E1814" t="s">
        <v>16</v>
      </c>
      <c r="F1814" t="s">
        <v>12</v>
      </c>
      <c r="G1814" t="s">
        <v>13</v>
      </c>
      <c r="H1814" t="s">
        <v>13</v>
      </c>
      <c r="I1814">
        <v>58</v>
      </c>
      <c r="J1814">
        <f t="shared" si="198"/>
        <v>-0.44129004348451434</v>
      </c>
      <c r="K1814" t="b">
        <f t="shared" si="199"/>
        <v>0</v>
      </c>
      <c r="L1814">
        <f t="shared" si="200"/>
        <v>1.1358150980194912</v>
      </c>
      <c r="M1814" t="b">
        <f t="shared" si="201"/>
        <v>0</v>
      </c>
      <c r="N1814" s="24">
        <f t="shared" si="202"/>
        <v>299647</v>
      </c>
      <c r="O1814" t="str">
        <f t="shared" si="203"/>
        <v>ASEGURADO VOLUNTARIO</v>
      </c>
      <c r="P1814">
        <f t="shared" si="204"/>
        <v>58</v>
      </c>
      <c r="Q1814"/>
    </row>
    <row r="1815" spans="1:17" x14ac:dyDescent="0.25">
      <c r="A1815">
        <v>1814</v>
      </c>
      <c r="B1815" t="s">
        <v>15</v>
      </c>
      <c r="C1815" s="23">
        <v>385548</v>
      </c>
      <c r="D1815" t="s">
        <v>17</v>
      </c>
      <c r="E1815" t="s">
        <v>16</v>
      </c>
      <c r="F1815" t="s">
        <v>12</v>
      </c>
      <c r="G1815" t="s">
        <v>12</v>
      </c>
      <c r="H1815" t="s">
        <v>13</v>
      </c>
      <c r="I1815">
        <v>55</v>
      </c>
      <c r="J1815">
        <f t="shared" si="198"/>
        <v>-0.33537050726912276</v>
      </c>
      <c r="K1815" t="b">
        <f t="shared" si="199"/>
        <v>0</v>
      </c>
      <c r="L1815">
        <f t="shared" si="200"/>
        <v>0.92408910778807873</v>
      </c>
      <c r="M1815" t="b">
        <f t="shared" si="201"/>
        <v>0</v>
      </c>
      <c r="N1815" s="24">
        <f t="shared" si="202"/>
        <v>385548</v>
      </c>
      <c r="O1815" t="str">
        <f t="shared" si="203"/>
        <v>ASEGURADO VOLUNTARIO</v>
      </c>
      <c r="P1815">
        <f t="shared" si="204"/>
        <v>55</v>
      </c>
      <c r="Q1815"/>
    </row>
    <row r="1816" spans="1:17" x14ac:dyDescent="0.25">
      <c r="A1816">
        <v>1815</v>
      </c>
      <c r="B1816" t="s">
        <v>15</v>
      </c>
      <c r="C1816" s="23">
        <v>639148</v>
      </c>
      <c r="D1816" t="s">
        <v>18</v>
      </c>
      <c r="E1816" t="s">
        <v>16</v>
      </c>
      <c r="F1816" t="s">
        <v>12</v>
      </c>
      <c r="G1816" t="s">
        <v>13</v>
      </c>
      <c r="H1816" t="s">
        <v>13</v>
      </c>
      <c r="I1816">
        <v>34</v>
      </c>
      <c r="J1816">
        <f t="shared" si="198"/>
        <v>-2.267106972796144E-2</v>
      </c>
      <c r="K1816" t="b">
        <f t="shared" si="199"/>
        <v>0</v>
      </c>
      <c r="L1816">
        <f t="shared" si="200"/>
        <v>-0.55799282383180893</v>
      </c>
      <c r="M1816" t="b">
        <f t="shared" si="201"/>
        <v>0</v>
      </c>
      <c r="N1816" s="24">
        <f t="shared" si="202"/>
        <v>639148</v>
      </c>
      <c r="O1816" t="str">
        <f t="shared" si="203"/>
        <v>TRABAJADOR INDEPENDIENTE</v>
      </c>
      <c r="P1816">
        <f t="shared" si="204"/>
        <v>34</v>
      </c>
      <c r="Q1816"/>
    </row>
    <row r="1817" spans="1:17" x14ac:dyDescent="0.25">
      <c r="A1817">
        <v>1816</v>
      </c>
      <c r="B1817" t="s">
        <v>9</v>
      </c>
      <c r="C1817" s="23">
        <v>202600.91</v>
      </c>
      <c r="D1817" t="s">
        <v>10</v>
      </c>
      <c r="E1817" t="s">
        <v>16</v>
      </c>
      <c r="F1817" t="s">
        <v>12</v>
      </c>
      <c r="G1817" t="s">
        <v>13</v>
      </c>
      <c r="H1817" t="s">
        <v>13</v>
      </c>
      <c r="I1817">
        <v>40</v>
      </c>
      <c r="J1817">
        <f t="shared" si="198"/>
        <v>-0.5609519431634139</v>
      </c>
      <c r="K1817" t="b">
        <f t="shared" si="199"/>
        <v>0</v>
      </c>
      <c r="L1817">
        <f t="shared" si="200"/>
        <v>-0.13454084336898386</v>
      </c>
      <c r="M1817" t="b">
        <f t="shared" si="201"/>
        <v>0</v>
      </c>
      <c r="N1817" s="24">
        <f t="shared" si="202"/>
        <v>202600.91</v>
      </c>
      <c r="O1817" t="str">
        <f t="shared" si="203"/>
        <v>ASALARIADO</v>
      </c>
      <c r="P1817">
        <f t="shared" si="204"/>
        <v>40</v>
      </c>
      <c r="Q1817"/>
    </row>
    <row r="1818" spans="1:17" x14ac:dyDescent="0.25">
      <c r="A1818">
        <v>1817</v>
      </c>
      <c r="B1818" t="s">
        <v>9</v>
      </c>
      <c r="C1818" s="23">
        <v>594092</v>
      </c>
      <c r="D1818" t="s">
        <v>18</v>
      </c>
      <c r="E1818" t="s">
        <v>16</v>
      </c>
      <c r="F1818" t="s">
        <v>12</v>
      </c>
      <c r="G1818" t="s">
        <v>13</v>
      </c>
      <c r="H1818" t="s">
        <v>12</v>
      </c>
      <c r="I1818">
        <v>61</v>
      </c>
      <c r="J1818">
        <f t="shared" si="198"/>
        <v>-7.8227007653255465E-2</v>
      </c>
      <c r="K1818" t="b">
        <f t="shared" si="199"/>
        <v>0</v>
      </c>
      <c r="L1818">
        <f t="shared" si="200"/>
        <v>1.3475410882509038</v>
      </c>
      <c r="M1818" t="b">
        <f t="shared" si="201"/>
        <v>0</v>
      </c>
      <c r="N1818" s="24">
        <f t="shared" si="202"/>
        <v>594092</v>
      </c>
      <c r="O1818" t="str">
        <f t="shared" si="203"/>
        <v>TRABAJADOR INDEPENDIENTE</v>
      </c>
      <c r="P1818">
        <f t="shared" si="204"/>
        <v>61</v>
      </c>
      <c r="Q1818"/>
    </row>
    <row r="1819" spans="1:17" x14ac:dyDescent="0.25">
      <c r="A1819">
        <v>1818</v>
      </c>
      <c r="B1819" t="s">
        <v>15</v>
      </c>
      <c r="C1819" s="23">
        <v>347514</v>
      </c>
      <c r="D1819" t="s">
        <v>10</v>
      </c>
      <c r="E1819" t="s">
        <v>16</v>
      </c>
      <c r="F1819" t="s">
        <v>12</v>
      </c>
      <c r="G1819" t="s">
        <v>13</v>
      </c>
      <c r="H1819" t="s">
        <v>12</v>
      </c>
      <c r="I1819">
        <v>20</v>
      </c>
      <c r="J1819">
        <f t="shared" si="198"/>
        <v>-0.38226802464862014</v>
      </c>
      <c r="K1819" t="b">
        <f t="shared" si="199"/>
        <v>0</v>
      </c>
      <c r="L1819">
        <f t="shared" si="200"/>
        <v>-1.5460474449117341</v>
      </c>
      <c r="M1819" t="b">
        <f t="shared" si="201"/>
        <v>0</v>
      </c>
      <c r="N1819" s="24">
        <f t="shared" si="202"/>
        <v>347514</v>
      </c>
      <c r="O1819" t="str">
        <f t="shared" si="203"/>
        <v>ASALARIADO</v>
      </c>
      <c r="P1819">
        <f t="shared" si="204"/>
        <v>20</v>
      </c>
      <c r="Q1819"/>
    </row>
    <row r="1820" spans="1:17" x14ac:dyDescent="0.25">
      <c r="A1820">
        <v>1819</v>
      </c>
      <c r="B1820" t="s">
        <v>9</v>
      </c>
      <c r="C1820" s="23">
        <v>356858</v>
      </c>
      <c r="D1820" t="s">
        <v>18</v>
      </c>
      <c r="E1820" t="s">
        <v>16</v>
      </c>
      <c r="F1820" t="s">
        <v>12</v>
      </c>
      <c r="G1820" t="s">
        <v>13</v>
      </c>
      <c r="H1820" t="s">
        <v>12</v>
      </c>
      <c r="I1820">
        <v>42</v>
      </c>
      <c r="J1820">
        <f t="shared" si="198"/>
        <v>-0.37074648070388588</v>
      </c>
      <c r="K1820" t="b">
        <f t="shared" si="199"/>
        <v>0</v>
      </c>
      <c r="L1820">
        <f t="shared" si="200"/>
        <v>6.6098167852911317E-3</v>
      </c>
      <c r="M1820" t="b">
        <f t="shared" si="201"/>
        <v>0</v>
      </c>
      <c r="N1820" s="24">
        <f t="shared" si="202"/>
        <v>356858</v>
      </c>
      <c r="O1820" t="str">
        <f t="shared" si="203"/>
        <v>TRABAJADOR INDEPENDIENTE</v>
      </c>
      <c r="P1820">
        <f t="shared" si="204"/>
        <v>42</v>
      </c>
      <c r="Q1820"/>
    </row>
    <row r="1821" spans="1:17" x14ac:dyDescent="0.25">
      <c r="A1821">
        <v>1820</v>
      </c>
      <c r="B1821" t="s">
        <v>9</v>
      </c>
      <c r="C1821" s="23">
        <v>387953</v>
      </c>
      <c r="D1821" t="s">
        <v>18</v>
      </c>
      <c r="E1821" t="s">
        <v>16</v>
      </c>
      <c r="F1821" t="s">
        <v>13</v>
      </c>
      <c r="G1821" t="s">
        <v>13</v>
      </c>
      <c r="H1821" t="s">
        <v>12</v>
      </c>
      <c r="I1821">
        <v>32</v>
      </c>
      <c r="J1821">
        <f t="shared" si="198"/>
        <v>-0.33240504138865556</v>
      </c>
      <c r="K1821" t="b">
        <f t="shared" si="199"/>
        <v>0</v>
      </c>
      <c r="L1821">
        <f t="shared" si="200"/>
        <v>-0.69914348398608395</v>
      </c>
      <c r="M1821" t="b">
        <f t="shared" si="201"/>
        <v>0</v>
      </c>
      <c r="N1821" s="24">
        <f t="shared" si="202"/>
        <v>387953</v>
      </c>
      <c r="O1821" t="str">
        <f t="shared" si="203"/>
        <v>TRABAJADOR INDEPENDIENTE</v>
      </c>
      <c r="P1821">
        <f t="shared" si="204"/>
        <v>32</v>
      </c>
      <c r="Q1821"/>
    </row>
    <row r="1822" spans="1:17" x14ac:dyDescent="0.25">
      <c r="A1822">
        <v>1821</v>
      </c>
      <c r="B1822" t="s">
        <v>9</v>
      </c>
      <c r="C1822" s="23">
        <v>1742310</v>
      </c>
      <c r="D1822" t="s">
        <v>10</v>
      </c>
      <c r="E1822" t="s">
        <v>16</v>
      </c>
      <c r="F1822" t="s">
        <v>12</v>
      </c>
      <c r="G1822" t="s">
        <v>13</v>
      </c>
      <c r="H1822" t="s">
        <v>13</v>
      </c>
      <c r="I1822">
        <v>28</v>
      </c>
      <c r="J1822">
        <f t="shared" si="198"/>
        <v>1.3375739496599828</v>
      </c>
      <c r="K1822" t="b">
        <f t="shared" si="199"/>
        <v>0</v>
      </c>
      <c r="L1822">
        <f t="shared" si="200"/>
        <v>-0.98144480429463388</v>
      </c>
      <c r="M1822" t="b">
        <f t="shared" si="201"/>
        <v>0</v>
      </c>
      <c r="N1822" s="24">
        <f t="shared" si="202"/>
        <v>1742310</v>
      </c>
      <c r="O1822" t="str">
        <f t="shared" si="203"/>
        <v>ASALARIADO</v>
      </c>
      <c r="P1822">
        <f t="shared" si="204"/>
        <v>28</v>
      </c>
      <c r="Q1822"/>
    </row>
    <row r="1823" spans="1:17" x14ac:dyDescent="0.25">
      <c r="A1823">
        <v>1822</v>
      </c>
      <c r="B1823" t="s">
        <v>9</v>
      </c>
      <c r="C1823" s="23">
        <v>550000</v>
      </c>
      <c r="D1823" t="s">
        <v>10</v>
      </c>
      <c r="E1823" t="s">
        <v>16</v>
      </c>
      <c r="F1823" t="s">
        <v>12</v>
      </c>
      <c r="G1823" t="s">
        <v>13</v>
      </c>
      <c r="H1823" t="s">
        <v>13</v>
      </c>
      <c r="I1823">
        <v>28</v>
      </c>
      <c r="J1823">
        <f t="shared" si="198"/>
        <v>-0.13259429314247032</v>
      </c>
      <c r="K1823" t="b">
        <f t="shared" si="199"/>
        <v>0</v>
      </c>
      <c r="L1823">
        <f t="shared" si="200"/>
        <v>-0.98144480429463388</v>
      </c>
      <c r="M1823" t="b">
        <f t="shared" si="201"/>
        <v>0</v>
      </c>
      <c r="N1823" s="24">
        <f t="shared" si="202"/>
        <v>550000</v>
      </c>
      <c r="O1823" t="str">
        <f t="shared" si="203"/>
        <v>ASALARIADO</v>
      </c>
      <c r="P1823">
        <f t="shared" si="204"/>
        <v>28</v>
      </c>
      <c r="Q1823"/>
    </row>
    <row r="1824" spans="1:17" x14ac:dyDescent="0.25">
      <c r="A1824">
        <v>1823</v>
      </c>
      <c r="B1824" t="s">
        <v>9</v>
      </c>
      <c r="C1824" s="23">
        <v>1524359</v>
      </c>
      <c r="D1824" t="s">
        <v>10</v>
      </c>
      <c r="E1824" t="s">
        <v>11</v>
      </c>
      <c r="F1824" t="s">
        <v>12</v>
      </c>
      <c r="G1824" t="s">
        <v>13</v>
      </c>
      <c r="H1824" t="s">
        <v>12</v>
      </c>
      <c r="I1824">
        <v>51</v>
      </c>
      <c r="J1824">
        <f t="shared" si="198"/>
        <v>1.0688312244567744</v>
      </c>
      <c r="K1824" t="b">
        <f t="shared" si="199"/>
        <v>0</v>
      </c>
      <c r="L1824">
        <f t="shared" si="200"/>
        <v>0.64178778747952869</v>
      </c>
      <c r="M1824" t="b">
        <f t="shared" si="201"/>
        <v>0</v>
      </c>
      <c r="N1824" s="24">
        <f t="shared" si="202"/>
        <v>1524359</v>
      </c>
      <c r="O1824" t="str">
        <f t="shared" si="203"/>
        <v>ASALARIADO</v>
      </c>
      <c r="P1824">
        <f t="shared" si="204"/>
        <v>51</v>
      </c>
      <c r="Q1824"/>
    </row>
    <row r="1825" spans="1:17" x14ac:dyDescent="0.25">
      <c r="A1825">
        <v>1824</v>
      </c>
      <c r="B1825" t="s">
        <v>15</v>
      </c>
      <c r="C1825" s="23">
        <v>50000</v>
      </c>
      <c r="D1825" t="s">
        <v>10</v>
      </c>
      <c r="E1825" t="s">
        <v>16</v>
      </c>
      <c r="F1825" t="s">
        <v>12</v>
      </c>
      <c r="G1825" t="s">
        <v>12</v>
      </c>
      <c r="H1825" t="s">
        <v>13</v>
      </c>
      <c r="I1825">
        <v>35</v>
      </c>
      <c r="J1825">
        <f t="shared" si="198"/>
        <v>-0.7491152662125834</v>
      </c>
      <c r="K1825" t="b">
        <f t="shared" si="199"/>
        <v>0</v>
      </c>
      <c r="L1825">
        <f t="shared" si="200"/>
        <v>-0.48741749375467142</v>
      </c>
      <c r="M1825" t="b">
        <f t="shared" si="201"/>
        <v>0</v>
      </c>
      <c r="N1825" s="24">
        <f t="shared" si="202"/>
        <v>50000</v>
      </c>
      <c r="O1825" t="str">
        <f t="shared" si="203"/>
        <v>ASALARIADO</v>
      </c>
      <c r="P1825">
        <f t="shared" si="204"/>
        <v>35</v>
      </c>
      <c r="Q1825"/>
    </row>
    <row r="1826" spans="1:17" x14ac:dyDescent="0.25">
      <c r="A1826">
        <v>1825</v>
      </c>
      <c r="B1826" t="s">
        <v>15</v>
      </c>
      <c r="C1826" s="23">
        <v>310124</v>
      </c>
      <c r="D1826" t="s">
        <v>17</v>
      </c>
      <c r="E1826" t="s">
        <v>16</v>
      </c>
      <c r="F1826" t="s">
        <v>12</v>
      </c>
      <c r="G1826" t="s">
        <v>13</v>
      </c>
      <c r="H1826" t="s">
        <v>12</v>
      </c>
      <c r="I1826">
        <v>32</v>
      </c>
      <c r="J1826">
        <f t="shared" si="198"/>
        <v>-0.42837146301480322</v>
      </c>
      <c r="K1826" t="b">
        <f t="shared" si="199"/>
        <v>0</v>
      </c>
      <c r="L1826">
        <f t="shared" si="200"/>
        <v>-0.69914348398608395</v>
      </c>
      <c r="M1826" t="b">
        <f t="shared" si="201"/>
        <v>0</v>
      </c>
      <c r="N1826" s="24">
        <f t="shared" si="202"/>
        <v>310124</v>
      </c>
      <c r="O1826" t="str">
        <f t="shared" si="203"/>
        <v>ASEGURADO VOLUNTARIO</v>
      </c>
      <c r="P1826">
        <f t="shared" si="204"/>
        <v>32</v>
      </c>
      <c r="Q1826"/>
    </row>
    <row r="1827" spans="1:17" x14ac:dyDescent="0.25">
      <c r="A1827">
        <v>1826</v>
      </c>
      <c r="B1827" t="s">
        <v>9</v>
      </c>
      <c r="C1827" s="23">
        <v>216200</v>
      </c>
      <c r="D1827" t="s">
        <v>10</v>
      </c>
      <c r="E1827" t="s">
        <v>16</v>
      </c>
      <c r="F1827" t="s">
        <v>12</v>
      </c>
      <c r="G1827" t="s">
        <v>12</v>
      </c>
      <c r="H1827" t="s">
        <v>12</v>
      </c>
      <c r="I1827">
        <v>29</v>
      </c>
      <c r="J1827">
        <f t="shared" si="198"/>
        <v>-0.5441836947640778</v>
      </c>
      <c r="K1827" t="b">
        <f t="shared" si="199"/>
        <v>0</v>
      </c>
      <c r="L1827">
        <f t="shared" si="200"/>
        <v>-0.91086947421749642</v>
      </c>
      <c r="M1827" t="b">
        <f t="shared" si="201"/>
        <v>0</v>
      </c>
      <c r="N1827" s="24">
        <f t="shared" si="202"/>
        <v>216200</v>
      </c>
      <c r="O1827" t="str">
        <f t="shared" si="203"/>
        <v>ASALARIADO</v>
      </c>
      <c r="P1827">
        <f t="shared" si="204"/>
        <v>29</v>
      </c>
      <c r="Q1827"/>
    </row>
    <row r="1828" spans="1:17" x14ac:dyDescent="0.25">
      <c r="A1828">
        <v>1827</v>
      </c>
      <c r="B1828" t="s">
        <v>15</v>
      </c>
      <c r="C1828" s="23">
        <v>577181</v>
      </c>
      <c r="D1828" t="s">
        <v>10</v>
      </c>
      <c r="E1828" t="s">
        <v>11</v>
      </c>
      <c r="F1828" t="s">
        <v>12</v>
      </c>
      <c r="G1828" t="s">
        <v>13</v>
      </c>
      <c r="H1828" t="s">
        <v>12</v>
      </c>
      <c r="I1828">
        <v>55</v>
      </c>
      <c r="J1828">
        <f t="shared" si="198"/>
        <v>-9.907898000443284E-2</v>
      </c>
      <c r="K1828" t="b">
        <f t="shared" si="199"/>
        <v>0</v>
      </c>
      <c r="L1828">
        <f t="shared" si="200"/>
        <v>0.92408910778807873</v>
      </c>
      <c r="M1828" t="b">
        <f t="shared" si="201"/>
        <v>0</v>
      </c>
      <c r="N1828" s="24">
        <f t="shared" si="202"/>
        <v>577181</v>
      </c>
      <c r="O1828" t="str">
        <f t="shared" si="203"/>
        <v>ASALARIADO</v>
      </c>
      <c r="P1828">
        <f t="shared" si="204"/>
        <v>55</v>
      </c>
      <c r="Q1828"/>
    </row>
    <row r="1829" spans="1:17" x14ac:dyDescent="0.25">
      <c r="A1829">
        <v>1828</v>
      </c>
      <c r="B1829" t="s">
        <v>15</v>
      </c>
      <c r="C1829" s="23">
        <v>719873.23</v>
      </c>
      <c r="D1829" t="s">
        <v>10</v>
      </c>
      <c r="E1829" t="s">
        <v>16</v>
      </c>
      <c r="F1829" t="s">
        <v>12</v>
      </c>
      <c r="G1829" t="s">
        <v>13</v>
      </c>
      <c r="H1829" t="s">
        <v>13</v>
      </c>
      <c r="I1829">
        <v>26</v>
      </c>
      <c r="J1829">
        <f t="shared" si="198"/>
        <v>7.6866524973855904E-2</v>
      </c>
      <c r="K1829" t="b">
        <f t="shared" si="199"/>
        <v>0</v>
      </c>
      <c r="L1829">
        <f t="shared" si="200"/>
        <v>-1.1225954644489089</v>
      </c>
      <c r="M1829" t="b">
        <f t="shared" si="201"/>
        <v>0</v>
      </c>
      <c r="N1829" s="24">
        <f t="shared" si="202"/>
        <v>719873.23</v>
      </c>
      <c r="O1829" t="str">
        <f t="shared" si="203"/>
        <v>ASALARIADO</v>
      </c>
      <c r="P1829">
        <f t="shared" si="204"/>
        <v>26</v>
      </c>
      <c r="Q1829"/>
    </row>
    <row r="1830" spans="1:17" x14ac:dyDescent="0.25">
      <c r="A1830">
        <v>1829</v>
      </c>
      <c r="B1830" t="s">
        <v>15</v>
      </c>
      <c r="C1830" s="23">
        <v>625201.97</v>
      </c>
      <c r="D1830" t="s">
        <v>10</v>
      </c>
      <c r="E1830" t="s">
        <v>16</v>
      </c>
      <c r="F1830" t="s">
        <v>12</v>
      </c>
      <c r="G1830" t="s">
        <v>13</v>
      </c>
      <c r="H1830" t="s">
        <v>13</v>
      </c>
      <c r="I1830">
        <v>24</v>
      </c>
      <c r="J1830">
        <f t="shared" si="198"/>
        <v>-3.9867109700091455E-2</v>
      </c>
      <c r="K1830" t="b">
        <f t="shared" si="199"/>
        <v>0</v>
      </c>
      <c r="L1830">
        <f t="shared" si="200"/>
        <v>-1.263746124603184</v>
      </c>
      <c r="M1830" t="b">
        <f t="shared" si="201"/>
        <v>0</v>
      </c>
      <c r="N1830" s="24">
        <f t="shared" si="202"/>
        <v>625201.97</v>
      </c>
      <c r="O1830" t="str">
        <f t="shared" si="203"/>
        <v>ASALARIADO</v>
      </c>
      <c r="P1830">
        <f t="shared" si="204"/>
        <v>24</v>
      </c>
      <c r="Q1830"/>
    </row>
    <row r="1831" spans="1:17" x14ac:dyDescent="0.25">
      <c r="A1831">
        <v>1830</v>
      </c>
      <c r="B1831" t="s">
        <v>9</v>
      </c>
      <c r="C1831" s="23">
        <v>294101</v>
      </c>
      <c r="D1831" t="s">
        <v>10</v>
      </c>
      <c r="E1831" t="s">
        <v>16</v>
      </c>
      <c r="F1831" t="s">
        <v>12</v>
      </c>
      <c r="G1831" t="s">
        <v>13</v>
      </c>
      <c r="H1831" t="s">
        <v>13</v>
      </c>
      <c r="I1831">
        <v>25</v>
      </c>
      <c r="J1831">
        <f t="shared" si="198"/>
        <v>-0.44812849411780803</v>
      </c>
      <c r="K1831" t="b">
        <f t="shared" si="199"/>
        <v>0</v>
      </c>
      <c r="L1831">
        <f t="shared" si="200"/>
        <v>-1.1931707945260464</v>
      </c>
      <c r="M1831" t="b">
        <f t="shared" si="201"/>
        <v>0</v>
      </c>
      <c r="N1831" s="24">
        <f t="shared" si="202"/>
        <v>294101</v>
      </c>
      <c r="O1831" t="str">
        <f t="shared" si="203"/>
        <v>ASALARIADO</v>
      </c>
      <c r="P1831">
        <f t="shared" si="204"/>
        <v>25</v>
      </c>
      <c r="Q1831"/>
    </row>
    <row r="1832" spans="1:17" x14ac:dyDescent="0.25">
      <c r="A1832">
        <v>1831</v>
      </c>
      <c r="B1832" t="s">
        <v>15</v>
      </c>
      <c r="C1832" s="23">
        <v>278272</v>
      </c>
      <c r="D1832" t="s">
        <v>17</v>
      </c>
      <c r="E1832" t="s">
        <v>16</v>
      </c>
      <c r="F1832" t="s">
        <v>12</v>
      </c>
      <c r="G1832" t="s">
        <v>13</v>
      </c>
      <c r="H1832" t="s">
        <v>13</v>
      </c>
      <c r="I1832">
        <v>25</v>
      </c>
      <c r="J1832">
        <f t="shared" si="198"/>
        <v>-0.46764631508326171</v>
      </c>
      <c r="K1832" t="b">
        <f t="shared" si="199"/>
        <v>0</v>
      </c>
      <c r="L1832">
        <f t="shared" si="200"/>
        <v>-1.1931707945260464</v>
      </c>
      <c r="M1832" t="b">
        <f t="shared" si="201"/>
        <v>0</v>
      </c>
      <c r="N1832" s="24">
        <f t="shared" si="202"/>
        <v>278272</v>
      </c>
      <c r="O1832" t="str">
        <f t="shared" si="203"/>
        <v>ASEGURADO VOLUNTARIO</v>
      </c>
      <c r="P1832">
        <f t="shared" si="204"/>
        <v>25</v>
      </c>
      <c r="Q1832"/>
    </row>
    <row r="1833" spans="1:17" x14ac:dyDescent="0.25">
      <c r="A1833">
        <v>1832</v>
      </c>
      <c r="B1833" t="s">
        <v>15</v>
      </c>
      <c r="C1833" s="23">
        <v>370275</v>
      </c>
      <c r="D1833" t="s">
        <v>10</v>
      </c>
      <c r="E1833" t="s">
        <v>16</v>
      </c>
      <c r="F1833" t="s">
        <v>12</v>
      </c>
      <c r="G1833" t="s">
        <v>13</v>
      </c>
      <c r="H1833" t="s">
        <v>13</v>
      </c>
      <c r="I1833">
        <v>36</v>
      </c>
      <c r="J1833">
        <f t="shared" si="198"/>
        <v>-0.35420275691252245</v>
      </c>
      <c r="K1833" t="b">
        <f t="shared" si="199"/>
        <v>0</v>
      </c>
      <c r="L1833">
        <f t="shared" si="200"/>
        <v>-0.41684216367753391</v>
      </c>
      <c r="M1833" t="b">
        <f t="shared" si="201"/>
        <v>0</v>
      </c>
      <c r="N1833" s="24">
        <f t="shared" si="202"/>
        <v>370275</v>
      </c>
      <c r="O1833" t="str">
        <f t="shared" si="203"/>
        <v>ASALARIADO</v>
      </c>
      <c r="P1833">
        <f t="shared" si="204"/>
        <v>36</v>
      </c>
      <c r="Q1833"/>
    </row>
    <row r="1834" spans="1:17" x14ac:dyDescent="0.25">
      <c r="A1834">
        <v>1833</v>
      </c>
      <c r="B1834" t="s">
        <v>9</v>
      </c>
      <c r="C1834" s="23">
        <v>503329.68</v>
      </c>
      <c r="D1834" t="s">
        <v>10</v>
      </c>
      <c r="E1834" t="s">
        <v>16</v>
      </c>
      <c r="F1834" t="s">
        <v>12</v>
      </c>
      <c r="G1834" t="s">
        <v>12</v>
      </c>
      <c r="H1834" t="s">
        <v>13</v>
      </c>
      <c r="I1834">
        <v>26</v>
      </c>
      <c r="J1834">
        <f t="shared" si="198"/>
        <v>-0.19014075534225744</v>
      </c>
      <c r="K1834" t="b">
        <f t="shared" si="199"/>
        <v>0</v>
      </c>
      <c r="L1834">
        <f t="shared" si="200"/>
        <v>-1.1225954644489089</v>
      </c>
      <c r="M1834" t="b">
        <f t="shared" si="201"/>
        <v>0</v>
      </c>
      <c r="N1834" s="24">
        <f t="shared" si="202"/>
        <v>503329.68</v>
      </c>
      <c r="O1834" t="str">
        <f t="shared" si="203"/>
        <v>ASALARIADO</v>
      </c>
      <c r="P1834">
        <f t="shared" si="204"/>
        <v>26</v>
      </c>
      <c r="Q1834"/>
    </row>
    <row r="1835" spans="1:17" x14ac:dyDescent="0.25">
      <c r="A1835">
        <v>1834</v>
      </c>
      <c r="B1835" t="s">
        <v>9</v>
      </c>
      <c r="C1835" s="23">
        <v>432986.25</v>
      </c>
      <c r="D1835" t="s">
        <v>10</v>
      </c>
      <c r="E1835" t="s">
        <v>16</v>
      </c>
      <c r="F1835" t="s">
        <v>12</v>
      </c>
      <c r="G1835" t="s">
        <v>12</v>
      </c>
      <c r="H1835" t="s">
        <v>13</v>
      </c>
      <c r="I1835">
        <v>45</v>
      </c>
      <c r="J1835">
        <f t="shared" si="198"/>
        <v>-0.27687715516763622</v>
      </c>
      <c r="K1835" t="b">
        <f t="shared" si="199"/>
        <v>0</v>
      </c>
      <c r="L1835">
        <f t="shared" si="200"/>
        <v>0.21833580701670366</v>
      </c>
      <c r="M1835" t="b">
        <f t="shared" si="201"/>
        <v>0</v>
      </c>
      <c r="N1835" s="24">
        <f t="shared" si="202"/>
        <v>432986.25</v>
      </c>
      <c r="O1835" t="str">
        <f t="shared" si="203"/>
        <v>ASALARIADO</v>
      </c>
      <c r="P1835">
        <f t="shared" si="204"/>
        <v>45</v>
      </c>
      <c r="Q1835"/>
    </row>
    <row r="1836" spans="1:17" x14ac:dyDescent="0.25">
      <c r="A1836">
        <v>1835</v>
      </c>
      <c r="B1836" t="s">
        <v>9</v>
      </c>
      <c r="C1836" s="23">
        <v>346480</v>
      </c>
      <c r="D1836" t="s">
        <v>10</v>
      </c>
      <c r="E1836" t="s">
        <v>16</v>
      </c>
      <c r="F1836" t="s">
        <v>12</v>
      </c>
      <c r="G1836" t="s">
        <v>13</v>
      </c>
      <c r="H1836" t="s">
        <v>13</v>
      </c>
      <c r="I1836">
        <v>25</v>
      </c>
      <c r="J1836">
        <f t="shared" si="198"/>
        <v>-0.38354299002092912</v>
      </c>
      <c r="K1836" t="b">
        <f t="shared" si="199"/>
        <v>0</v>
      </c>
      <c r="L1836">
        <f t="shared" si="200"/>
        <v>-1.1931707945260464</v>
      </c>
      <c r="M1836" t="b">
        <f t="shared" si="201"/>
        <v>0</v>
      </c>
      <c r="N1836" s="24">
        <f t="shared" si="202"/>
        <v>346480</v>
      </c>
      <c r="O1836" t="str">
        <f t="shared" si="203"/>
        <v>ASALARIADO</v>
      </c>
      <c r="P1836">
        <f t="shared" si="204"/>
        <v>25</v>
      </c>
      <c r="Q1836"/>
    </row>
    <row r="1837" spans="1:17" x14ac:dyDescent="0.25">
      <c r="A1837">
        <v>1836</v>
      </c>
      <c r="B1837" t="s">
        <v>9</v>
      </c>
      <c r="C1837" s="23">
        <v>903246</v>
      </c>
      <c r="D1837" t="s">
        <v>10</v>
      </c>
      <c r="E1837" t="s">
        <v>11</v>
      </c>
      <c r="F1837" t="s">
        <v>12</v>
      </c>
      <c r="G1837" t="s">
        <v>13</v>
      </c>
      <c r="H1837" t="s">
        <v>13</v>
      </c>
      <c r="I1837">
        <v>34</v>
      </c>
      <c r="J1837">
        <f t="shared" si="198"/>
        <v>0.30297284216378001</v>
      </c>
      <c r="K1837" t="b">
        <f t="shared" si="199"/>
        <v>0</v>
      </c>
      <c r="L1837">
        <f t="shared" si="200"/>
        <v>-0.55799282383180893</v>
      </c>
      <c r="M1837" t="b">
        <f t="shared" si="201"/>
        <v>0</v>
      </c>
      <c r="N1837" s="24">
        <f t="shared" si="202"/>
        <v>903246</v>
      </c>
      <c r="O1837" t="str">
        <f t="shared" si="203"/>
        <v>ASALARIADO</v>
      </c>
      <c r="P1837">
        <f t="shared" si="204"/>
        <v>34</v>
      </c>
      <c r="Q1837"/>
    </row>
    <row r="1838" spans="1:17" x14ac:dyDescent="0.25">
      <c r="A1838">
        <v>1837</v>
      </c>
      <c r="B1838" t="s">
        <v>9</v>
      </c>
      <c r="C1838" s="23">
        <v>320283</v>
      </c>
      <c r="D1838" t="s">
        <v>18</v>
      </c>
      <c r="E1838" t="s">
        <v>16</v>
      </c>
      <c r="F1838" t="s">
        <v>12</v>
      </c>
      <c r="G1838" t="s">
        <v>13</v>
      </c>
      <c r="H1838" t="s">
        <v>12</v>
      </c>
      <c r="I1838">
        <v>24</v>
      </c>
      <c r="J1838">
        <f t="shared" si="198"/>
        <v>-0.41584498988396462</v>
      </c>
      <c r="K1838" t="b">
        <f t="shared" si="199"/>
        <v>0</v>
      </c>
      <c r="L1838">
        <f t="shared" si="200"/>
        <v>-1.263746124603184</v>
      </c>
      <c r="M1838" t="b">
        <f t="shared" si="201"/>
        <v>0</v>
      </c>
      <c r="N1838" s="24">
        <f t="shared" si="202"/>
        <v>320283</v>
      </c>
      <c r="O1838" t="str">
        <f t="shared" si="203"/>
        <v>TRABAJADOR INDEPENDIENTE</v>
      </c>
      <c r="P1838">
        <f t="shared" si="204"/>
        <v>24</v>
      </c>
      <c r="Q1838"/>
    </row>
    <row r="1839" spans="1:17" x14ac:dyDescent="0.25">
      <c r="A1839">
        <v>1838</v>
      </c>
      <c r="B1839" t="s">
        <v>15</v>
      </c>
      <c r="C1839" s="23">
        <v>297045</v>
      </c>
      <c r="D1839" t="s">
        <v>17</v>
      </c>
      <c r="E1839" t="s">
        <v>16</v>
      </c>
      <c r="F1839" t="s">
        <v>12</v>
      </c>
      <c r="G1839" t="s">
        <v>13</v>
      </c>
      <c r="H1839" t="s">
        <v>13</v>
      </c>
      <c r="I1839">
        <v>41</v>
      </c>
      <c r="J1839">
        <f t="shared" si="198"/>
        <v>-0.44449841862837125</v>
      </c>
      <c r="K1839" t="b">
        <f t="shared" si="199"/>
        <v>0</v>
      </c>
      <c r="L1839">
        <f t="shared" si="200"/>
        <v>-6.3965513291846368E-2</v>
      </c>
      <c r="M1839" t="b">
        <f t="shared" si="201"/>
        <v>0</v>
      </c>
      <c r="N1839" s="24">
        <f t="shared" si="202"/>
        <v>297045</v>
      </c>
      <c r="O1839" t="str">
        <f t="shared" si="203"/>
        <v>ASEGURADO VOLUNTARIO</v>
      </c>
      <c r="P1839">
        <f t="shared" si="204"/>
        <v>41</v>
      </c>
      <c r="Q1839"/>
    </row>
    <row r="1840" spans="1:17" x14ac:dyDescent="0.25">
      <c r="A1840">
        <v>1839</v>
      </c>
      <c r="B1840" t="s">
        <v>15</v>
      </c>
      <c r="C1840" s="23">
        <v>1019557</v>
      </c>
      <c r="D1840" t="s">
        <v>10</v>
      </c>
      <c r="E1840" t="s">
        <v>11</v>
      </c>
      <c r="F1840" t="s">
        <v>12</v>
      </c>
      <c r="G1840" t="s">
        <v>13</v>
      </c>
      <c r="H1840" t="s">
        <v>13</v>
      </c>
      <c r="I1840">
        <v>33</v>
      </c>
      <c r="J1840">
        <f t="shared" si="198"/>
        <v>0.44638918396129584</v>
      </c>
      <c r="K1840" t="b">
        <f t="shared" si="199"/>
        <v>0</v>
      </c>
      <c r="L1840">
        <f t="shared" si="200"/>
        <v>-0.62856815390894638</v>
      </c>
      <c r="M1840" t="b">
        <f t="shared" si="201"/>
        <v>0</v>
      </c>
      <c r="N1840" s="24">
        <f t="shared" si="202"/>
        <v>1019557</v>
      </c>
      <c r="O1840" t="str">
        <f t="shared" si="203"/>
        <v>ASALARIADO</v>
      </c>
      <c r="P1840">
        <f t="shared" si="204"/>
        <v>33</v>
      </c>
      <c r="Q1840"/>
    </row>
    <row r="1841" spans="1:17" x14ac:dyDescent="0.25">
      <c r="A1841">
        <v>1840</v>
      </c>
      <c r="B1841" t="s">
        <v>9</v>
      </c>
      <c r="C1841" s="23">
        <v>370440.66</v>
      </c>
      <c r="D1841" t="s">
        <v>10</v>
      </c>
      <c r="E1841" t="s">
        <v>16</v>
      </c>
      <c r="F1841" t="s">
        <v>12</v>
      </c>
      <c r="G1841" t="s">
        <v>13</v>
      </c>
      <c r="H1841" t="s">
        <v>13</v>
      </c>
      <c r="I1841">
        <v>42</v>
      </c>
      <c r="J1841">
        <f t="shared" si="198"/>
        <v>-0.35399849118372489</v>
      </c>
      <c r="K1841" t="b">
        <f t="shared" si="199"/>
        <v>0</v>
      </c>
      <c r="L1841">
        <f t="shared" si="200"/>
        <v>6.6098167852911317E-3</v>
      </c>
      <c r="M1841" t="b">
        <f t="shared" si="201"/>
        <v>0</v>
      </c>
      <c r="N1841" s="24">
        <f t="shared" si="202"/>
        <v>370440.66</v>
      </c>
      <c r="O1841" t="str">
        <f t="shared" si="203"/>
        <v>ASALARIADO</v>
      </c>
      <c r="P1841">
        <f t="shared" si="204"/>
        <v>42</v>
      </c>
      <c r="Q1841"/>
    </row>
    <row r="1842" spans="1:17" x14ac:dyDescent="0.25">
      <c r="A1842">
        <v>1841</v>
      </c>
      <c r="B1842" t="s">
        <v>15</v>
      </c>
      <c r="C1842" s="23">
        <v>133838</v>
      </c>
      <c r="D1842" t="s">
        <v>10</v>
      </c>
      <c r="E1842" t="s">
        <v>16</v>
      </c>
      <c r="F1842" t="s">
        <v>12</v>
      </c>
      <c r="G1842" t="s">
        <v>13</v>
      </c>
      <c r="H1842" t="s">
        <v>13</v>
      </c>
      <c r="I1842">
        <v>53</v>
      </c>
      <c r="J1842">
        <f t="shared" si="198"/>
        <v>-0.6457394955320791</v>
      </c>
      <c r="K1842" t="b">
        <f t="shared" si="199"/>
        <v>0</v>
      </c>
      <c r="L1842">
        <f t="shared" si="200"/>
        <v>0.78293844763380371</v>
      </c>
      <c r="M1842" t="b">
        <f t="shared" si="201"/>
        <v>0</v>
      </c>
      <c r="N1842" s="24">
        <f t="shared" si="202"/>
        <v>133838</v>
      </c>
      <c r="O1842" t="str">
        <f t="shared" si="203"/>
        <v>ASALARIADO</v>
      </c>
      <c r="P1842">
        <f t="shared" si="204"/>
        <v>53</v>
      </c>
      <c r="Q1842"/>
    </row>
    <row r="1843" spans="1:17" x14ac:dyDescent="0.25">
      <c r="A1843">
        <v>1842</v>
      </c>
      <c r="B1843" t="s">
        <v>9</v>
      </c>
      <c r="C1843" s="23">
        <v>1578511.16</v>
      </c>
      <c r="D1843" t="s">
        <v>10</v>
      </c>
      <c r="E1843" t="s">
        <v>16</v>
      </c>
      <c r="F1843" t="s">
        <v>12</v>
      </c>
      <c r="G1843" t="s">
        <v>13</v>
      </c>
      <c r="H1843" t="s">
        <v>13</v>
      </c>
      <c r="I1843">
        <v>36</v>
      </c>
      <c r="J1843">
        <f t="shared" si="198"/>
        <v>1.1356031092108712</v>
      </c>
      <c r="K1843" t="b">
        <f t="shared" si="199"/>
        <v>0</v>
      </c>
      <c r="L1843">
        <f t="shared" si="200"/>
        <v>-0.41684216367753391</v>
      </c>
      <c r="M1843" t="b">
        <f t="shared" si="201"/>
        <v>0</v>
      </c>
      <c r="N1843" s="24">
        <f t="shared" si="202"/>
        <v>1578511.16</v>
      </c>
      <c r="O1843" t="str">
        <f t="shared" si="203"/>
        <v>ASALARIADO</v>
      </c>
      <c r="P1843">
        <f t="shared" si="204"/>
        <v>36</v>
      </c>
      <c r="Q1843"/>
    </row>
    <row r="1844" spans="1:17" x14ac:dyDescent="0.25">
      <c r="A1844">
        <v>1843</v>
      </c>
      <c r="B1844" t="s">
        <v>9</v>
      </c>
      <c r="C1844" s="23">
        <v>639148</v>
      </c>
      <c r="D1844" t="s">
        <v>18</v>
      </c>
      <c r="E1844" t="s">
        <v>16</v>
      </c>
      <c r="F1844" t="s">
        <v>12</v>
      </c>
      <c r="G1844" t="s">
        <v>13</v>
      </c>
      <c r="H1844" t="s">
        <v>13</v>
      </c>
      <c r="I1844">
        <v>45</v>
      </c>
      <c r="J1844">
        <f t="shared" si="198"/>
        <v>-2.267106972796144E-2</v>
      </c>
      <c r="K1844" t="b">
        <f t="shared" si="199"/>
        <v>0</v>
      </c>
      <c r="L1844">
        <f t="shared" si="200"/>
        <v>0.21833580701670366</v>
      </c>
      <c r="M1844" t="b">
        <f t="shared" si="201"/>
        <v>0</v>
      </c>
      <c r="N1844" s="24">
        <f t="shared" si="202"/>
        <v>639148</v>
      </c>
      <c r="O1844" t="str">
        <f t="shared" si="203"/>
        <v>TRABAJADOR INDEPENDIENTE</v>
      </c>
      <c r="P1844">
        <f t="shared" si="204"/>
        <v>45</v>
      </c>
      <c r="Q1844"/>
    </row>
    <row r="1845" spans="1:17" x14ac:dyDescent="0.25">
      <c r="A1845">
        <v>1844</v>
      </c>
      <c r="B1845" t="s">
        <v>9</v>
      </c>
      <c r="C1845" s="23">
        <v>300018</v>
      </c>
      <c r="D1845" t="s">
        <v>18</v>
      </c>
      <c r="E1845" t="s">
        <v>16</v>
      </c>
      <c r="F1845" t="s">
        <v>12</v>
      </c>
      <c r="G1845" t="s">
        <v>13</v>
      </c>
      <c r="H1845" t="s">
        <v>12</v>
      </c>
      <c r="I1845">
        <v>42</v>
      </c>
      <c r="J1845">
        <f t="shared" si="198"/>
        <v>-0.44083258492249633</v>
      </c>
      <c r="K1845" t="b">
        <f t="shared" si="199"/>
        <v>0</v>
      </c>
      <c r="L1845">
        <f t="shared" si="200"/>
        <v>6.6098167852911317E-3</v>
      </c>
      <c r="M1845" t="b">
        <f t="shared" si="201"/>
        <v>0</v>
      </c>
      <c r="N1845" s="24">
        <f t="shared" si="202"/>
        <v>300018</v>
      </c>
      <c r="O1845" t="str">
        <f t="shared" si="203"/>
        <v>TRABAJADOR INDEPENDIENTE</v>
      </c>
      <c r="P1845">
        <f t="shared" si="204"/>
        <v>42</v>
      </c>
      <c r="Q1845"/>
    </row>
    <row r="1846" spans="1:17" x14ac:dyDescent="0.25">
      <c r="A1846">
        <v>1845</v>
      </c>
      <c r="B1846" t="s">
        <v>15</v>
      </c>
      <c r="C1846" s="23">
        <v>390000</v>
      </c>
      <c r="D1846" t="s">
        <v>10</v>
      </c>
      <c r="E1846" t="s">
        <v>16</v>
      </c>
      <c r="F1846" t="s">
        <v>12</v>
      </c>
      <c r="G1846" t="s">
        <v>13</v>
      </c>
      <c r="H1846" t="s">
        <v>13</v>
      </c>
      <c r="I1846">
        <v>32</v>
      </c>
      <c r="J1846">
        <f t="shared" si="198"/>
        <v>-0.32988100452490648</v>
      </c>
      <c r="K1846" t="b">
        <f t="shared" si="199"/>
        <v>0</v>
      </c>
      <c r="L1846">
        <f t="shared" si="200"/>
        <v>-0.69914348398608395</v>
      </c>
      <c r="M1846" t="b">
        <f t="shared" si="201"/>
        <v>0</v>
      </c>
      <c r="N1846" s="24">
        <f t="shared" si="202"/>
        <v>390000</v>
      </c>
      <c r="O1846" t="str">
        <f t="shared" si="203"/>
        <v>ASALARIADO</v>
      </c>
      <c r="P1846">
        <f t="shared" si="204"/>
        <v>32</v>
      </c>
      <c r="Q1846"/>
    </row>
    <row r="1847" spans="1:17" x14ac:dyDescent="0.25">
      <c r="A1847">
        <v>1846</v>
      </c>
      <c r="B1847" t="s">
        <v>9</v>
      </c>
      <c r="C1847" s="23">
        <v>299784</v>
      </c>
      <c r="D1847" t="s">
        <v>17</v>
      </c>
      <c r="E1847" t="s">
        <v>16</v>
      </c>
      <c r="F1847" t="s">
        <v>12</v>
      </c>
      <c r="G1847" t="s">
        <v>13</v>
      </c>
      <c r="H1847" t="s">
        <v>13</v>
      </c>
      <c r="I1847">
        <v>59</v>
      </c>
      <c r="J1847">
        <f t="shared" si="198"/>
        <v>-0.44112111673789317</v>
      </c>
      <c r="K1847" t="b">
        <f t="shared" si="199"/>
        <v>0</v>
      </c>
      <c r="L1847">
        <f t="shared" si="200"/>
        <v>1.2063904280966287</v>
      </c>
      <c r="M1847" t="b">
        <f t="shared" si="201"/>
        <v>0</v>
      </c>
      <c r="N1847" s="24">
        <f t="shared" si="202"/>
        <v>299784</v>
      </c>
      <c r="O1847" t="str">
        <f t="shared" si="203"/>
        <v>ASEGURADO VOLUNTARIO</v>
      </c>
      <c r="P1847">
        <f t="shared" si="204"/>
        <v>59</v>
      </c>
      <c r="Q1847"/>
    </row>
    <row r="1848" spans="1:17" x14ac:dyDescent="0.25">
      <c r="A1848">
        <v>1847</v>
      </c>
      <c r="B1848" t="s">
        <v>9</v>
      </c>
      <c r="C1848" s="23">
        <v>648421</v>
      </c>
      <c r="D1848" t="s">
        <v>10</v>
      </c>
      <c r="E1848" t="s">
        <v>16</v>
      </c>
      <c r="F1848" t="s">
        <v>12</v>
      </c>
      <c r="G1848" t="s">
        <v>13</v>
      </c>
      <c r="H1848" t="s">
        <v>13</v>
      </c>
      <c r="I1848">
        <v>53</v>
      </c>
      <c r="J1848">
        <f t="shared" si="198"/>
        <v>-1.1237071761403124E-2</v>
      </c>
      <c r="K1848" t="b">
        <f t="shared" si="199"/>
        <v>0</v>
      </c>
      <c r="L1848">
        <f t="shared" si="200"/>
        <v>0.78293844763380371</v>
      </c>
      <c r="M1848" t="b">
        <f t="shared" si="201"/>
        <v>0</v>
      </c>
      <c r="N1848" s="24">
        <f t="shared" si="202"/>
        <v>648421</v>
      </c>
      <c r="O1848" t="str">
        <f t="shared" si="203"/>
        <v>ASALARIADO</v>
      </c>
      <c r="P1848">
        <f t="shared" si="204"/>
        <v>53</v>
      </c>
      <c r="Q1848"/>
    </row>
    <row r="1849" spans="1:17" x14ac:dyDescent="0.25">
      <c r="A1849">
        <v>1848</v>
      </c>
      <c r="B1849" t="s">
        <v>15</v>
      </c>
      <c r="C1849" s="23">
        <v>298018</v>
      </c>
      <c r="D1849" t="s">
        <v>18</v>
      </c>
      <c r="E1849" t="s">
        <v>16</v>
      </c>
      <c r="F1849" t="s">
        <v>12</v>
      </c>
      <c r="G1849" t="s">
        <v>13</v>
      </c>
      <c r="H1849" t="s">
        <v>12</v>
      </c>
      <c r="I1849">
        <v>54</v>
      </c>
      <c r="J1849">
        <f t="shared" si="198"/>
        <v>-0.44329866881477681</v>
      </c>
      <c r="K1849" t="b">
        <f t="shared" si="199"/>
        <v>0</v>
      </c>
      <c r="L1849">
        <f t="shared" si="200"/>
        <v>0.85351377771094117</v>
      </c>
      <c r="M1849" t="b">
        <f t="shared" si="201"/>
        <v>0</v>
      </c>
      <c r="N1849" s="24">
        <f t="shared" si="202"/>
        <v>298018</v>
      </c>
      <c r="O1849" t="str">
        <f t="shared" si="203"/>
        <v>TRABAJADOR INDEPENDIENTE</v>
      </c>
      <c r="P1849">
        <f t="shared" si="204"/>
        <v>54</v>
      </c>
      <c r="Q1849"/>
    </row>
    <row r="1850" spans="1:17" x14ac:dyDescent="0.25">
      <c r="A1850">
        <v>1849</v>
      </c>
      <c r="B1850" t="s">
        <v>15</v>
      </c>
      <c r="C1850" s="23">
        <v>299046</v>
      </c>
      <c r="D1850" t="s">
        <v>18</v>
      </c>
      <c r="E1850" t="s">
        <v>16</v>
      </c>
      <c r="F1850" t="s">
        <v>12</v>
      </c>
      <c r="G1850" t="s">
        <v>12</v>
      </c>
      <c r="H1850" t="s">
        <v>13</v>
      </c>
      <c r="I1850">
        <v>40</v>
      </c>
      <c r="J1850">
        <f t="shared" si="198"/>
        <v>-0.44203110169414461</v>
      </c>
      <c r="K1850" t="b">
        <f t="shared" si="199"/>
        <v>0</v>
      </c>
      <c r="L1850">
        <f t="shared" si="200"/>
        <v>-0.13454084336898386</v>
      </c>
      <c r="M1850" t="b">
        <f t="shared" si="201"/>
        <v>0</v>
      </c>
      <c r="N1850" s="24">
        <f t="shared" si="202"/>
        <v>299046</v>
      </c>
      <c r="O1850" t="str">
        <f t="shared" si="203"/>
        <v>TRABAJADOR INDEPENDIENTE</v>
      </c>
      <c r="P1850">
        <f t="shared" si="204"/>
        <v>40</v>
      </c>
      <c r="Q1850"/>
    </row>
    <row r="1851" spans="1:17" x14ac:dyDescent="0.25">
      <c r="A1851">
        <v>1850</v>
      </c>
      <c r="B1851" t="s">
        <v>9</v>
      </c>
      <c r="C1851" s="23">
        <v>472038</v>
      </c>
      <c r="D1851" t="s">
        <v>10</v>
      </c>
      <c r="E1851" t="s">
        <v>16</v>
      </c>
      <c r="F1851" t="s">
        <v>12</v>
      </c>
      <c r="G1851" t="s">
        <v>13</v>
      </c>
      <c r="H1851" t="s">
        <v>13</v>
      </c>
      <c r="I1851">
        <v>28</v>
      </c>
      <c r="J1851">
        <f t="shared" si="198"/>
        <v>-0.22872470934745462</v>
      </c>
      <c r="K1851" t="b">
        <f t="shared" si="199"/>
        <v>0</v>
      </c>
      <c r="L1851">
        <f t="shared" si="200"/>
        <v>-0.98144480429463388</v>
      </c>
      <c r="M1851" t="b">
        <f t="shared" si="201"/>
        <v>0</v>
      </c>
      <c r="N1851" s="24">
        <f t="shared" si="202"/>
        <v>472038</v>
      </c>
      <c r="O1851" t="str">
        <f t="shared" si="203"/>
        <v>ASALARIADO</v>
      </c>
      <c r="P1851">
        <f t="shared" si="204"/>
        <v>28</v>
      </c>
      <c r="Q1851"/>
    </row>
    <row r="1852" spans="1:17" x14ac:dyDescent="0.25">
      <c r="A1852">
        <v>1851</v>
      </c>
      <c r="B1852" t="s">
        <v>9</v>
      </c>
      <c r="C1852" s="23">
        <v>1509803.5</v>
      </c>
      <c r="D1852" t="s">
        <v>10</v>
      </c>
      <c r="E1852" t="s">
        <v>11</v>
      </c>
      <c r="F1852" t="s">
        <v>12</v>
      </c>
      <c r="G1852" t="s">
        <v>13</v>
      </c>
      <c r="H1852" t="s">
        <v>13</v>
      </c>
      <c r="I1852">
        <v>34</v>
      </c>
      <c r="J1852">
        <f t="shared" si="198"/>
        <v>1.0508836824097303</v>
      </c>
      <c r="K1852" t="b">
        <f t="shared" si="199"/>
        <v>0</v>
      </c>
      <c r="L1852">
        <f t="shared" si="200"/>
        <v>-0.55799282383180893</v>
      </c>
      <c r="M1852" t="b">
        <f t="shared" si="201"/>
        <v>0</v>
      </c>
      <c r="N1852" s="24">
        <f t="shared" si="202"/>
        <v>1509803.5</v>
      </c>
      <c r="O1852" t="str">
        <f t="shared" si="203"/>
        <v>ASALARIADO</v>
      </c>
      <c r="P1852">
        <f t="shared" si="204"/>
        <v>34</v>
      </c>
      <c r="Q1852"/>
    </row>
    <row r="1853" spans="1:17" x14ac:dyDescent="0.25">
      <c r="A1853">
        <v>1852</v>
      </c>
      <c r="B1853" t="s">
        <v>15</v>
      </c>
      <c r="C1853" s="23">
        <v>278030</v>
      </c>
      <c r="D1853" t="s">
        <v>17</v>
      </c>
      <c r="E1853" t="s">
        <v>16</v>
      </c>
      <c r="F1853" t="s">
        <v>12</v>
      </c>
      <c r="G1853" t="s">
        <v>13</v>
      </c>
      <c r="H1853" t="s">
        <v>13</v>
      </c>
      <c r="I1853">
        <v>37</v>
      </c>
      <c r="J1853">
        <f t="shared" si="198"/>
        <v>-0.46794471123422759</v>
      </c>
      <c r="K1853" t="b">
        <f t="shared" si="199"/>
        <v>0</v>
      </c>
      <c r="L1853">
        <f t="shared" si="200"/>
        <v>-0.3462668336003964</v>
      </c>
      <c r="M1853" t="b">
        <f t="shared" si="201"/>
        <v>0</v>
      </c>
      <c r="N1853" s="24">
        <f t="shared" si="202"/>
        <v>278030</v>
      </c>
      <c r="O1853" t="str">
        <f t="shared" si="203"/>
        <v>ASEGURADO VOLUNTARIO</v>
      </c>
      <c r="P1853">
        <f t="shared" si="204"/>
        <v>37</v>
      </c>
      <c r="Q1853"/>
    </row>
    <row r="1854" spans="1:17" x14ac:dyDescent="0.25">
      <c r="A1854">
        <v>1853</v>
      </c>
      <c r="B1854" t="s">
        <v>15</v>
      </c>
      <c r="C1854" s="23">
        <v>259800</v>
      </c>
      <c r="D1854" t="s">
        <v>10</v>
      </c>
      <c r="E1854" t="s">
        <v>16</v>
      </c>
      <c r="F1854" t="s">
        <v>12</v>
      </c>
      <c r="G1854" t="s">
        <v>13</v>
      </c>
      <c r="H1854" t="s">
        <v>13</v>
      </c>
      <c r="I1854">
        <v>38</v>
      </c>
      <c r="J1854">
        <f t="shared" si="198"/>
        <v>-0.49042306591236395</v>
      </c>
      <c r="K1854" t="b">
        <f t="shared" si="199"/>
        <v>0</v>
      </c>
      <c r="L1854">
        <f t="shared" si="200"/>
        <v>-0.27569150352325889</v>
      </c>
      <c r="M1854" t="b">
        <f t="shared" si="201"/>
        <v>0</v>
      </c>
      <c r="N1854" s="24">
        <f t="shared" si="202"/>
        <v>259800</v>
      </c>
      <c r="O1854" t="str">
        <f t="shared" si="203"/>
        <v>ASALARIADO</v>
      </c>
      <c r="P1854">
        <f t="shared" si="204"/>
        <v>38</v>
      </c>
      <c r="Q1854"/>
    </row>
    <row r="1855" spans="1:17" x14ac:dyDescent="0.25">
      <c r="A1855">
        <v>1854</v>
      </c>
      <c r="B1855" t="s">
        <v>9</v>
      </c>
      <c r="C1855" s="23">
        <v>973600</v>
      </c>
      <c r="D1855" t="s">
        <v>10</v>
      </c>
      <c r="E1855" t="s">
        <v>16</v>
      </c>
      <c r="F1855" t="s">
        <v>12</v>
      </c>
      <c r="G1855" t="s">
        <v>13</v>
      </c>
      <c r="H1855" t="s">
        <v>13</v>
      </c>
      <c r="I1855">
        <v>25</v>
      </c>
      <c r="J1855">
        <f t="shared" si="198"/>
        <v>0.38972227524252945</v>
      </c>
      <c r="K1855" t="b">
        <f t="shared" si="199"/>
        <v>0</v>
      </c>
      <c r="L1855">
        <f t="shared" si="200"/>
        <v>-1.1931707945260464</v>
      </c>
      <c r="M1855" t="b">
        <f t="shared" si="201"/>
        <v>0</v>
      </c>
      <c r="N1855" s="24">
        <f t="shared" si="202"/>
        <v>973600</v>
      </c>
      <c r="O1855" t="str">
        <f t="shared" si="203"/>
        <v>ASALARIADO</v>
      </c>
      <c r="P1855">
        <f t="shared" si="204"/>
        <v>25</v>
      </c>
      <c r="Q1855"/>
    </row>
    <row r="1856" spans="1:17" x14ac:dyDescent="0.25">
      <c r="A1856">
        <v>1855</v>
      </c>
      <c r="B1856" t="s">
        <v>9</v>
      </c>
      <c r="C1856" s="23">
        <v>4853991.51</v>
      </c>
      <c r="D1856" t="s">
        <v>10</v>
      </c>
      <c r="E1856" t="s">
        <v>16</v>
      </c>
      <c r="F1856" t="s">
        <v>12</v>
      </c>
      <c r="G1856" t="s">
        <v>13</v>
      </c>
      <c r="H1856" t="s">
        <v>13</v>
      </c>
      <c r="I1856">
        <v>43</v>
      </c>
      <c r="J1856">
        <f t="shared" si="198"/>
        <v>5.1744077745189401</v>
      </c>
      <c r="K1856" t="b">
        <f t="shared" si="199"/>
        <v>1</v>
      </c>
      <c r="L1856">
        <f t="shared" si="200"/>
        <v>7.7185146862428639E-2</v>
      </c>
      <c r="M1856" t="b">
        <f t="shared" si="201"/>
        <v>0</v>
      </c>
      <c r="N1856" s="24">
        <f t="shared" si="202"/>
        <v>4853991.51</v>
      </c>
      <c r="O1856" t="str">
        <f t="shared" si="203"/>
        <v>ASALARIADO</v>
      </c>
      <c r="P1856">
        <f t="shared" si="204"/>
        <v>43</v>
      </c>
      <c r="Q1856"/>
    </row>
    <row r="1857" spans="1:17" x14ac:dyDescent="0.25">
      <c r="A1857">
        <v>1856</v>
      </c>
      <c r="B1857" t="s">
        <v>9</v>
      </c>
      <c r="C1857" s="23">
        <v>849678</v>
      </c>
      <c r="D1857" t="s">
        <v>18</v>
      </c>
      <c r="E1857" t="s">
        <v>16</v>
      </c>
      <c r="F1857" t="s">
        <v>12</v>
      </c>
      <c r="G1857" t="s">
        <v>13</v>
      </c>
      <c r="H1857" t="s">
        <v>12</v>
      </c>
      <c r="I1857">
        <v>51</v>
      </c>
      <c r="J1857">
        <f t="shared" si="198"/>
        <v>0.23692125119294036</v>
      </c>
      <c r="K1857" t="b">
        <f t="shared" si="199"/>
        <v>0</v>
      </c>
      <c r="L1857">
        <f t="shared" si="200"/>
        <v>0.64178778747952869</v>
      </c>
      <c r="M1857" t="b">
        <f t="shared" si="201"/>
        <v>0</v>
      </c>
      <c r="N1857" s="24">
        <f t="shared" si="202"/>
        <v>849678</v>
      </c>
      <c r="O1857" t="str">
        <f t="shared" si="203"/>
        <v>TRABAJADOR INDEPENDIENTE</v>
      </c>
      <c r="P1857">
        <f t="shared" si="204"/>
        <v>51</v>
      </c>
      <c r="Q1857"/>
    </row>
    <row r="1858" spans="1:17" x14ac:dyDescent="0.25">
      <c r="A1858">
        <v>1857</v>
      </c>
      <c r="B1858" t="s">
        <v>9</v>
      </c>
      <c r="C1858" s="23">
        <v>200000</v>
      </c>
      <c r="D1858" t="s">
        <v>10</v>
      </c>
      <c r="E1858" t="s">
        <v>16</v>
      </c>
      <c r="F1858" t="s">
        <v>12</v>
      </c>
      <c r="G1858" t="s">
        <v>13</v>
      </c>
      <c r="H1858" t="s">
        <v>12</v>
      </c>
      <c r="I1858">
        <v>58</v>
      </c>
      <c r="J1858">
        <f t="shared" ref="J1858:J1921" si="205">(C1858-$S$4)/STDEV($C$2:$C$5001)</f>
        <v>-0.56415897429154949</v>
      </c>
      <c r="K1858" t="b">
        <f t="shared" ref="K1858:K1921" si="206">ABS(J1858)&gt;1.96</f>
        <v>0</v>
      </c>
      <c r="L1858">
        <f t="shared" ref="L1858:L1921" si="207">(I1858-$S$5)/_xlfn.STDEV.S($I$2:$I$5001)</f>
        <v>1.1358150980194912</v>
      </c>
      <c r="M1858" t="b">
        <f t="shared" ref="M1858:M1921" si="208">ABS(L1858)&gt;1.96</f>
        <v>0</v>
      </c>
      <c r="N1858" s="24">
        <f t="shared" ref="N1858:N1921" si="209">IF(ISBLANK(C1858), $S$4, C1858)</f>
        <v>200000</v>
      </c>
      <c r="O1858" t="str">
        <f t="shared" ref="O1858:O1921" si="210">IF(D1858="", "ASALARIADO", D1858)</f>
        <v>ASALARIADO</v>
      </c>
      <c r="P1858">
        <f t="shared" ref="P1858:P1921" si="211">IF(ISBLANK(I1858), $S$5, I1858)</f>
        <v>58</v>
      </c>
      <c r="Q1858"/>
    </row>
    <row r="1859" spans="1:17" x14ac:dyDescent="0.25">
      <c r="A1859">
        <v>1858</v>
      </c>
      <c r="B1859" t="s">
        <v>9</v>
      </c>
      <c r="C1859" s="23">
        <v>1842399.71</v>
      </c>
      <c r="D1859" t="s">
        <v>10</v>
      </c>
      <c r="E1859" t="s">
        <v>11</v>
      </c>
      <c r="F1859" t="s">
        <v>12</v>
      </c>
      <c r="G1859" t="s">
        <v>13</v>
      </c>
      <c r="H1859" t="s">
        <v>13</v>
      </c>
      <c r="I1859">
        <v>51</v>
      </c>
      <c r="J1859">
        <f t="shared" si="205"/>
        <v>1.4609887604669936</v>
      </c>
      <c r="K1859" t="b">
        <f t="shared" si="206"/>
        <v>0</v>
      </c>
      <c r="L1859">
        <f t="shared" si="207"/>
        <v>0.64178778747952869</v>
      </c>
      <c r="M1859" t="b">
        <f t="shared" si="208"/>
        <v>0</v>
      </c>
      <c r="N1859" s="24">
        <f t="shared" si="209"/>
        <v>1842399.71</v>
      </c>
      <c r="O1859" t="str">
        <f t="shared" si="210"/>
        <v>ASALARIADO</v>
      </c>
      <c r="P1859">
        <f t="shared" si="211"/>
        <v>51</v>
      </c>
      <c r="Q1859"/>
    </row>
    <row r="1860" spans="1:17" x14ac:dyDescent="0.25">
      <c r="A1860">
        <v>1859</v>
      </c>
      <c r="B1860" t="s">
        <v>9</v>
      </c>
      <c r="C1860" s="23">
        <v>30310</v>
      </c>
      <c r="D1860" t="s">
        <v>10</v>
      </c>
      <c r="E1860" t="s">
        <v>16</v>
      </c>
      <c r="F1860" t="s">
        <v>12</v>
      </c>
      <c r="G1860" t="s">
        <v>13</v>
      </c>
      <c r="H1860" t="s">
        <v>12</v>
      </c>
      <c r="I1860">
        <v>34</v>
      </c>
      <c r="J1860">
        <f t="shared" si="205"/>
        <v>-0.77339386213208439</v>
      </c>
      <c r="K1860" t="b">
        <f t="shared" si="206"/>
        <v>0</v>
      </c>
      <c r="L1860">
        <f t="shared" si="207"/>
        <v>-0.55799282383180893</v>
      </c>
      <c r="M1860" t="b">
        <f t="shared" si="208"/>
        <v>0</v>
      </c>
      <c r="N1860" s="24">
        <f t="shared" si="209"/>
        <v>30310</v>
      </c>
      <c r="O1860" t="str">
        <f t="shared" si="210"/>
        <v>ASALARIADO</v>
      </c>
      <c r="P1860">
        <f t="shared" si="211"/>
        <v>34</v>
      </c>
      <c r="Q1860"/>
    </row>
    <row r="1861" spans="1:17" x14ac:dyDescent="0.25">
      <c r="A1861">
        <v>1860</v>
      </c>
      <c r="B1861" t="s">
        <v>15</v>
      </c>
      <c r="C1861" s="23">
        <v>359545</v>
      </c>
      <c r="D1861" t="s">
        <v>10</v>
      </c>
      <c r="E1861" t="s">
        <v>16</v>
      </c>
      <c r="F1861" t="s">
        <v>12</v>
      </c>
      <c r="G1861" t="s">
        <v>13</v>
      </c>
      <c r="H1861" t="s">
        <v>13</v>
      </c>
      <c r="I1861">
        <v>27</v>
      </c>
      <c r="J1861">
        <f t="shared" si="205"/>
        <v>-0.36743329699460708</v>
      </c>
      <c r="K1861" t="b">
        <f t="shared" si="206"/>
        <v>0</v>
      </c>
      <c r="L1861">
        <f t="shared" si="207"/>
        <v>-1.0520201343717714</v>
      </c>
      <c r="M1861" t="b">
        <f t="shared" si="208"/>
        <v>0</v>
      </c>
      <c r="N1861" s="24">
        <f t="shared" si="209"/>
        <v>359545</v>
      </c>
      <c r="O1861" t="str">
        <f t="shared" si="210"/>
        <v>ASALARIADO</v>
      </c>
      <c r="P1861">
        <f t="shared" si="211"/>
        <v>27</v>
      </c>
      <c r="Q1861"/>
    </row>
    <row r="1862" spans="1:17" x14ac:dyDescent="0.25">
      <c r="A1862">
        <v>1861</v>
      </c>
      <c r="B1862" t="s">
        <v>9</v>
      </c>
      <c r="C1862" s="23">
        <v>555920.49</v>
      </c>
      <c r="D1862" t="s">
        <v>10</v>
      </c>
      <c r="E1862" t="s">
        <v>16</v>
      </c>
      <c r="F1862" t="s">
        <v>12</v>
      </c>
      <c r="G1862" t="s">
        <v>12</v>
      </c>
      <c r="H1862" t="s">
        <v>13</v>
      </c>
      <c r="I1862">
        <v>47</v>
      </c>
      <c r="J1862">
        <f t="shared" si="205"/>
        <v>-0.12529408063076658</v>
      </c>
      <c r="K1862" t="b">
        <f t="shared" si="206"/>
        <v>0</v>
      </c>
      <c r="L1862">
        <f t="shared" si="207"/>
        <v>0.35948646717097865</v>
      </c>
      <c r="M1862" t="b">
        <f t="shared" si="208"/>
        <v>0</v>
      </c>
      <c r="N1862" s="24">
        <f t="shared" si="209"/>
        <v>555920.49</v>
      </c>
      <c r="O1862" t="str">
        <f t="shared" si="210"/>
        <v>ASALARIADO</v>
      </c>
      <c r="P1862">
        <f t="shared" si="211"/>
        <v>47</v>
      </c>
      <c r="Q1862"/>
    </row>
    <row r="1863" spans="1:17" x14ac:dyDescent="0.25">
      <c r="A1863">
        <v>1862</v>
      </c>
      <c r="B1863" t="s">
        <v>15</v>
      </c>
      <c r="C1863" s="23">
        <v>297046</v>
      </c>
      <c r="D1863" t="s">
        <v>18</v>
      </c>
      <c r="E1863" t="s">
        <v>16</v>
      </c>
      <c r="F1863" t="s">
        <v>12</v>
      </c>
      <c r="G1863" t="s">
        <v>13</v>
      </c>
      <c r="H1863" t="s">
        <v>12</v>
      </c>
      <c r="I1863">
        <v>25</v>
      </c>
      <c r="J1863">
        <f t="shared" si="205"/>
        <v>-0.44449718558642509</v>
      </c>
      <c r="K1863" t="b">
        <f t="shared" si="206"/>
        <v>0</v>
      </c>
      <c r="L1863">
        <f t="shared" si="207"/>
        <v>-1.1931707945260464</v>
      </c>
      <c r="M1863" t="b">
        <f t="shared" si="208"/>
        <v>0</v>
      </c>
      <c r="N1863" s="24">
        <f t="shared" si="209"/>
        <v>297046</v>
      </c>
      <c r="O1863" t="str">
        <f t="shared" si="210"/>
        <v>TRABAJADOR INDEPENDIENTE</v>
      </c>
      <c r="P1863">
        <f t="shared" si="211"/>
        <v>25</v>
      </c>
      <c r="Q1863"/>
    </row>
    <row r="1864" spans="1:17" x14ac:dyDescent="0.25">
      <c r="A1864">
        <v>1863</v>
      </c>
      <c r="B1864" t="s">
        <v>9</v>
      </c>
      <c r="C1864" s="23">
        <v>317915.58</v>
      </c>
      <c r="D1864" t="s">
        <v>10</v>
      </c>
      <c r="E1864" t="s">
        <v>16</v>
      </c>
      <c r="F1864" t="s">
        <v>12</v>
      </c>
      <c r="G1864" t="s">
        <v>13</v>
      </c>
      <c r="H1864" t="s">
        <v>13</v>
      </c>
      <c r="I1864">
        <v>49</v>
      </c>
      <c r="J1864">
        <f t="shared" si="205"/>
        <v>-0.41876411804809593</v>
      </c>
      <c r="K1864" t="b">
        <f t="shared" si="206"/>
        <v>0</v>
      </c>
      <c r="L1864">
        <f t="shared" si="207"/>
        <v>0.50063712732525367</v>
      </c>
      <c r="M1864" t="b">
        <f t="shared" si="208"/>
        <v>0</v>
      </c>
      <c r="N1864" s="24">
        <f t="shared" si="209"/>
        <v>317915.58</v>
      </c>
      <c r="O1864" t="str">
        <f t="shared" si="210"/>
        <v>ASALARIADO</v>
      </c>
      <c r="P1864">
        <f t="shared" si="211"/>
        <v>49</v>
      </c>
      <c r="Q1864"/>
    </row>
    <row r="1865" spans="1:17" x14ac:dyDescent="0.25">
      <c r="A1865">
        <v>1864</v>
      </c>
      <c r="B1865" t="s">
        <v>9</v>
      </c>
      <c r="C1865" s="23">
        <v>297045</v>
      </c>
      <c r="D1865" t="s">
        <v>17</v>
      </c>
      <c r="E1865" t="s">
        <v>16</v>
      </c>
      <c r="F1865" t="s">
        <v>12</v>
      </c>
      <c r="G1865" t="s">
        <v>13</v>
      </c>
      <c r="H1865" t="s">
        <v>12</v>
      </c>
      <c r="I1865">
        <v>49</v>
      </c>
      <c r="J1865">
        <f t="shared" si="205"/>
        <v>-0.44449841862837125</v>
      </c>
      <c r="K1865" t="b">
        <f t="shared" si="206"/>
        <v>0</v>
      </c>
      <c r="L1865">
        <f t="shared" si="207"/>
        <v>0.50063712732525367</v>
      </c>
      <c r="M1865" t="b">
        <f t="shared" si="208"/>
        <v>0</v>
      </c>
      <c r="N1865" s="24">
        <f t="shared" si="209"/>
        <v>297045</v>
      </c>
      <c r="O1865" t="str">
        <f t="shared" si="210"/>
        <v>ASEGURADO VOLUNTARIO</v>
      </c>
      <c r="P1865">
        <f t="shared" si="211"/>
        <v>49</v>
      </c>
      <c r="Q1865"/>
    </row>
    <row r="1866" spans="1:17" x14ac:dyDescent="0.25">
      <c r="A1866">
        <v>1865</v>
      </c>
      <c r="B1866" t="s">
        <v>15</v>
      </c>
      <c r="C1866" s="23">
        <v>1094119.6000000001</v>
      </c>
      <c r="D1866" t="s">
        <v>10</v>
      </c>
      <c r="E1866" t="s">
        <v>11</v>
      </c>
      <c r="F1866" t="s">
        <v>12</v>
      </c>
      <c r="G1866" t="s">
        <v>13</v>
      </c>
      <c r="H1866" t="s">
        <v>13</v>
      </c>
      <c r="I1866">
        <v>49</v>
      </c>
      <c r="J1866">
        <f t="shared" si="205"/>
        <v>0.53832799737457115</v>
      </c>
      <c r="K1866" t="b">
        <f t="shared" si="206"/>
        <v>0</v>
      </c>
      <c r="L1866">
        <f t="shared" si="207"/>
        <v>0.50063712732525367</v>
      </c>
      <c r="M1866" t="b">
        <f t="shared" si="208"/>
        <v>0</v>
      </c>
      <c r="N1866" s="24">
        <f t="shared" si="209"/>
        <v>1094119.6000000001</v>
      </c>
      <c r="O1866" t="str">
        <f t="shared" si="210"/>
        <v>ASALARIADO</v>
      </c>
      <c r="P1866">
        <f t="shared" si="211"/>
        <v>49</v>
      </c>
      <c r="Q1866"/>
    </row>
    <row r="1867" spans="1:17" x14ac:dyDescent="0.25">
      <c r="A1867">
        <v>1866</v>
      </c>
      <c r="B1867" t="s">
        <v>9</v>
      </c>
      <c r="C1867" s="23">
        <v>276587</v>
      </c>
      <c r="D1867" t="s">
        <v>10</v>
      </c>
      <c r="E1867" t="s">
        <v>16</v>
      </c>
      <c r="F1867" t="s">
        <v>12</v>
      </c>
      <c r="G1867" t="s">
        <v>13</v>
      </c>
      <c r="H1867" t="s">
        <v>13</v>
      </c>
      <c r="I1867">
        <v>34</v>
      </c>
      <c r="J1867">
        <f t="shared" si="205"/>
        <v>-0.46972399076250798</v>
      </c>
      <c r="K1867" t="b">
        <f t="shared" si="206"/>
        <v>0</v>
      </c>
      <c r="L1867">
        <f t="shared" si="207"/>
        <v>-0.55799282383180893</v>
      </c>
      <c r="M1867" t="b">
        <f t="shared" si="208"/>
        <v>0</v>
      </c>
      <c r="N1867" s="24">
        <f t="shared" si="209"/>
        <v>276587</v>
      </c>
      <c r="O1867" t="str">
        <f t="shared" si="210"/>
        <v>ASALARIADO</v>
      </c>
      <c r="P1867">
        <f t="shared" si="211"/>
        <v>34</v>
      </c>
      <c r="Q1867"/>
    </row>
    <row r="1868" spans="1:17" x14ac:dyDescent="0.25">
      <c r="A1868">
        <v>1867</v>
      </c>
      <c r="B1868" t="s">
        <v>9</v>
      </c>
      <c r="C1868" s="23">
        <v>918351.77</v>
      </c>
      <c r="D1868" t="s">
        <v>10</v>
      </c>
      <c r="E1868" t="s">
        <v>16</v>
      </c>
      <c r="F1868" t="s">
        <v>12</v>
      </c>
      <c r="G1868" t="s">
        <v>13</v>
      </c>
      <c r="H1868" t="s">
        <v>13</v>
      </c>
      <c r="I1868">
        <v>33</v>
      </c>
      <c r="J1868">
        <f t="shared" si="205"/>
        <v>0.32159889020252669</v>
      </c>
      <c r="K1868" t="b">
        <f t="shared" si="206"/>
        <v>0</v>
      </c>
      <c r="L1868">
        <f t="shared" si="207"/>
        <v>-0.62856815390894638</v>
      </c>
      <c r="M1868" t="b">
        <f t="shared" si="208"/>
        <v>0</v>
      </c>
      <c r="N1868" s="24">
        <f t="shared" si="209"/>
        <v>918351.77</v>
      </c>
      <c r="O1868" t="str">
        <f t="shared" si="210"/>
        <v>ASALARIADO</v>
      </c>
      <c r="P1868">
        <f t="shared" si="211"/>
        <v>33</v>
      </c>
      <c r="Q1868"/>
    </row>
    <row r="1869" spans="1:17" x14ac:dyDescent="0.25">
      <c r="A1869">
        <v>1868</v>
      </c>
      <c r="B1869" t="s">
        <v>9</v>
      </c>
      <c r="C1869" s="23">
        <v>639148</v>
      </c>
      <c r="D1869" t="s">
        <v>18</v>
      </c>
      <c r="E1869" t="s">
        <v>16</v>
      </c>
      <c r="F1869" t="s">
        <v>12</v>
      </c>
      <c r="G1869" t="s">
        <v>13</v>
      </c>
      <c r="H1869" t="s">
        <v>12</v>
      </c>
      <c r="I1869">
        <v>57</v>
      </c>
      <c r="J1869">
        <f t="shared" si="205"/>
        <v>-2.267106972796144E-2</v>
      </c>
      <c r="K1869" t="b">
        <f t="shared" si="206"/>
        <v>0</v>
      </c>
      <c r="L1869">
        <f t="shared" si="207"/>
        <v>1.0652397679423538</v>
      </c>
      <c r="M1869" t="b">
        <f t="shared" si="208"/>
        <v>0</v>
      </c>
      <c r="N1869" s="24">
        <f t="shared" si="209"/>
        <v>639148</v>
      </c>
      <c r="O1869" t="str">
        <f t="shared" si="210"/>
        <v>TRABAJADOR INDEPENDIENTE</v>
      </c>
      <c r="P1869">
        <f t="shared" si="211"/>
        <v>57</v>
      </c>
      <c r="Q1869"/>
    </row>
    <row r="1870" spans="1:17" x14ac:dyDescent="0.25">
      <c r="A1870">
        <v>1869</v>
      </c>
      <c r="B1870" t="s">
        <v>9</v>
      </c>
      <c r="C1870" s="23">
        <v>414225.5</v>
      </c>
      <c r="D1870" t="s">
        <v>10</v>
      </c>
      <c r="E1870" t="s">
        <v>16</v>
      </c>
      <c r="F1870" t="s">
        <v>12</v>
      </c>
      <c r="G1870" t="s">
        <v>13</v>
      </c>
      <c r="H1870" t="s">
        <v>13</v>
      </c>
      <c r="I1870">
        <v>63</v>
      </c>
      <c r="J1870">
        <f t="shared" si="205"/>
        <v>-0.30000994685868643</v>
      </c>
      <c r="K1870" t="b">
        <f t="shared" si="206"/>
        <v>0</v>
      </c>
      <c r="L1870">
        <f t="shared" si="207"/>
        <v>1.4886917484051787</v>
      </c>
      <c r="M1870" t="b">
        <f t="shared" si="208"/>
        <v>0</v>
      </c>
      <c r="N1870" s="24">
        <f t="shared" si="209"/>
        <v>414225.5</v>
      </c>
      <c r="O1870" t="str">
        <f t="shared" si="210"/>
        <v>ASALARIADO</v>
      </c>
      <c r="P1870">
        <f t="shared" si="211"/>
        <v>63</v>
      </c>
      <c r="Q1870"/>
    </row>
    <row r="1871" spans="1:17" x14ac:dyDescent="0.25">
      <c r="A1871">
        <v>1870</v>
      </c>
      <c r="B1871" t="s">
        <v>9</v>
      </c>
      <c r="C1871" s="23">
        <v>85219.45</v>
      </c>
      <c r="D1871" t="s">
        <v>10</v>
      </c>
      <c r="E1871" t="s">
        <v>16</v>
      </c>
      <c r="F1871" t="s">
        <v>12</v>
      </c>
      <c r="G1871" t="s">
        <v>13</v>
      </c>
      <c r="H1871" t="s">
        <v>13</v>
      </c>
      <c r="I1871">
        <v>47</v>
      </c>
      <c r="J1871">
        <f t="shared" si="205"/>
        <v>-0.70568820704259505</v>
      </c>
      <c r="K1871" t="b">
        <f t="shared" si="206"/>
        <v>0</v>
      </c>
      <c r="L1871">
        <f t="shared" si="207"/>
        <v>0.35948646717097865</v>
      </c>
      <c r="M1871" t="b">
        <f t="shared" si="208"/>
        <v>0</v>
      </c>
      <c r="N1871" s="24">
        <f t="shared" si="209"/>
        <v>85219.45</v>
      </c>
      <c r="O1871" t="str">
        <f t="shared" si="210"/>
        <v>ASALARIADO</v>
      </c>
      <c r="P1871">
        <f t="shared" si="211"/>
        <v>47</v>
      </c>
      <c r="Q1871"/>
    </row>
    <row r="1872" spans="1:17" x14ac:dyDescent="0.25">
      <c r="A1872">
        <v>1871</v>
      </c>
      <c r="B1872" t="s">
        <v>9</v>
      </c>
      <c r="C1872" s="23">
        <v>399647</v>
      </c>
      <c r="D1872" t="s">
        <v>18</v>
      </c>
      <c r="E1872" t="s">
        <v>16</v>
      </c>
      <c r="F1872" t="s">
        <v>12</v>
      </c>
      <c r="G1872" t="s">
        <v>13</v>
      </c>
      <c r="H1872" t="s">
        <v>13</v>
      </c>
      <c r="I1872">
        <v>58</v>
      </c>
      <c r="J1872">
        <f t="shared" si="205"/>
        <v>-0.31798584887049175</v>
      </c>
      <c r="K1872" t="b">
        <f t="shared" si="206"/>
        <v>0</v>
      </c>
      <c r="L1872">
        <f t="shared" si="207"/>
        <v>1.1358150980194912</v>
      </c>
      <c r="M1872" t="b">
        <f t="shared" si="208"/>
        <v>0</v>
      </c>
      <c r="N1872" s="24">
        <f t="shared" si="209"/>
        <v>399647</v>
      </c>
      <c r="O1872" t="str">
        <f t="shared" si="210"/>
        <v>TRABAJADOR INDEPENDIENTE</v>
      </c>
      <c r="P1872">
        <f t="shared" si="211"/>
        <v>58</v>
      </c>
      <c r="Q1872"/>
    </row>
    <row r="1873" spans="1:17" x14ac:dyDescent="0.25">
      <c r="A1873">
        <v>1872</v>
      </c>
      <c r="B1873" t="s">
        <v>15</v>
      </c>
      <c r="C1873" s="23">
        <v>574387.6</v>
      </c>
      <c r="D1873" t="s">
        <v>10</v>
      </c>
      <c r="E1873" t="s">
        <v>11</v>
      </c>
      <c r="F1873" t="s">
        <v>12</v>
      </c>
      <c r="G1873" t="s">
        <v>13</v>
      </c>
      <c r="H1873" t="s">
        <v>13</v>
      </c>
      <c r="I1873">
        <v>54</v>
      </c>
      <c r="J1873">
        <f t="shared" si="205"/>
        <v>-0.10252335937678098</v>
      </c>
      <c r="K1873" t="b">
        <f t="shared" si="206"/>
        <v>0</v>
      </c>
      <c r="L1873">
        <f t="shared" si="207"/>
        <v>0.85351377771094117</v>
      </c>
      <c r="M1873" t="b">
        <f t="shared" si="208"/>
        <v>0</v>
      </c>
      <c r="N1873" s="24">
        <f t="shared" si="209"/>
        <v>574387.6</v>
      </c>
      <c r="O1873" t="str">
        <f t="shared" si="210"/>
        <v>ASALARIADO</v>
      </c>
      <c r="P1873">
        <f t="shared" si="211"/>
        <v>54</v>
      </c>
      <c r="Q1873"/>
    </row>
    <row r="1874" spans="1:17" x14ac:dyDescent="0.25">
      <c r="A1874">
        <v>1873</v>
      </c>
      <c r="B1874" t="s">
        <v>15</v>
      </c>
      <c r="C1874" s="23">
        <v>550988.74</v>
      </c>
      <c r="D1874" t="s">
        <v>10</v>
      </c>
      <c r="E1874" t="s">
        <v>11</v>
      </c>
      <c r="F1874" t="s">
        <v>12</v>
      </c>
      <c r="G1874" t="s">
        <v>13</v>
      </c>
      <c r="H1874" t="s">
        <v>13</v>
      </c>
      <c r="I1874">
        <v>47</v>
      </c>
      <c r="J1874">
        <f t="shared" si="205"/>
        <v>-0.13137513524864364</v>
      </c>
      <c r="K1874" t="b">
        <f t="shared" si="206"/>
        <v>0</v>
      </c>
      <c r="L1874">
        <f t="shared" si="207"/>
        <v>0.35948646717097865</v>
      </c>
      <c r="M1874" t="b">
        <f t="shared" si="208"/>
        <v>0</v>
      </c>
      <c r="N1874" s="24">
        <f t="shared" si="209"/>
        <v>550988.74</v>
      </c>
      <c r="O1874" t="str">
        <f t="shared" si="210"/>
        <v>ASALARIADO</v>
      </c>
      <c r="P1874">
        <f t="shared" si="211"/>
        <v>47</v>
      </c>
      <c r="Q1874"/>
    </row>
    <row r="1875" spans="1:17" x14ac:dyDescent="0.25">
      <c r="A1875">
        <v>1874</v>
      </c>
      <c r="B1875" t="s">
        <v>9</v>
      </c>
      <c r="C1875" s="23">
        <v>738540</v>
      </c>
      <c r="D1875" t="s">
        <v>10</v>
      </c>
      <c r="E1875" t="s">
        <v>16</v>
      </c>
      <c r="F1875" t="s">
        <v>12</v>
      </c>
      <c r="G1875" t="s">
        <v>13</v>
      </c>
      <c r="H1875" t="s">
        <v>13</v>
      </c>
      <c r="I1875">
        <v>36</v>
      </c>
      <c r="J1875">
        <f t="shared" si="205"/>
        <v>9.9883435382807917E-2</v>
      </c>
      <c r="K1875" t="b">
        <f t="shared" si="206"/>
        <v>0</v>
      </c>
      <c r="L1875">
        <f t="shared" si="207"/>
        <v>-0.41684216367753391</v>
      </c>
      <c r="M1875" t="b">
        <f t="shared" si="208"/>
        <v>0</v>
      </c>
      <c r="N1875" s="24">
        <f t="shared" si="209"/>
        <v>738540</v>
      </c>
      <c r="O1875" t="str">
        <f t="shared" si="210"/>
        <v>ASALARIADO</v>
      </c>
      <c r="P1875">
        <f t="shared" si="211"/>
        <v>36</v>
      </c>
      <c r="Q1875"/>
    </row>
    <row r="1876" spans="1:17" x14ac:dyDescent="0.25">
      <c r="A1876">
        <v>1875</v>
      </c>
      <c r="B1876" t="s">
        <v>15</v>
      </c>
      <c r="C1876" s="23">
        <v>955500</v>
      </c>
      <c r="D1876" t="s">
        <v>10</v>
      </c>
      <c r="E1876" t="s">
        <v>16</v>
      </c>
      <c r="F1876" t="s">
        <v>12</v>
      </c>
      <c r="G1876" t="s">
        <v>13</v>
      </c>
      <c r="H1876" t="s">
        <v>13</v>
      </c>
      <c r="I1876">
        <v>45</v>
      </c>
      <c r="J1876">
        <f t="shared" si="205"/>
        <v>0.36740421601739137</v>
      </c>
      <c r="K1876" t="b">
        <f t="shared" si="206"/>
        <v>0</v>
      </c>
      <c r="L1876">
        <f t="shared" si="207"/>
        <v>0.21833580701670366</v>
      </c>
      <c r="M1876" t="b">
        <f t="shared" si="208"/>
        <v>0</v>
      </c>
      <c r="N1876" s="24">
        <f t="shared" si="209"/>
        <v>955500</v>
      </c>
      <c r="O1876" t="str">
        <f t="shared" si="210"/>
        <v>ASALARIADO</v>
      </c>
      <c r="P1876">
        <f t="shared" si="211"/>
        <v>45</v>
      </c>
      <c r="Q1876"/>
    </row>
    <row r="1877" spans="1:17" x14ac:dyDescent="0.25">
      <c r="A1877">
        <v>1876</v>
      </c>
      <c r="B1877" t="s">
        <v>9</v>
      </c>
      <c r="C1877" s="23">
        <v>522287.6</v>
      </c>
      <c r="D1877" t="s">
        <v>10</v>
      </c>
      <c r="E1877" t="s">
        <v>16</v>
      </c>
      <c r="F1877" t="s">
        <v>12</v>
      </c>
      <c r="G1877" t="s">
        <v>13</v>
      </c>
      <c r="H1877" t="s">
        <v>13</v>
      </c>
      <c r="I1877">
        <v>36</v>
      </c>
      <c r="J1877">
        <f t="shared" si="205"/>
        <v>-0.16676484477068676</v>
      </c>
      <c r="K1877" t="b">
        <f t="shared" si="206"/>
        <v>0</v>
      </c>
      <c r="L1877">
        <f t="shared" si="207"/>
        <v>-0.41684216367753391</v>
      </c>
      <c r="M1877" t="b">
        <f t="shared" si="208"/>
        <v>0</v>
      </c>
      <c r="N1877" s="24">
        <f t="shared" si="209"/>
        <v>522287.6</v>
      </c>
      <c r="O1877" t="str">
        <f t="shared" si="210"/>
        <v>ASALARIADO</v>
      </c>
      <c r="P1877">
        <f t="shared" si="211"/>
        <v>36</v>
      </c>
      <c r="Q1877"/>
    </row>
    <row r="1878" spans="1:17" x14ac:dyDescent="0.25">
      <c r="A1878">
        <v>1877</v>
      </c>
      <c r="B1878" t="s">
        <v>15</v>
      </c>
      <c r="C1878" s="23">
        <v>342968.37</v>
      </c>
      <c r="D1878" t="s">
        <v>10</v>
      </c>
      <c r="E1878" t="s">
        <v>16</v>
      </c>
      <c r="F1878" t="s">
        <v>12</v>
      </c>
      <c r="G1878" t="s">
        <v>13</v>
      </c>
      <c r="H1878" t="s">
        <v>13</v>
      </c>
      <c r="I1878">
        <v>43</v>
      </c>
      <c r="J1878">
        <f t="shared" si="205"/>
        <v>-0.38787297711025354</v>
      </c>
      <c r="K1878" t="b">
        <f t="shared" si="206"/>
        <v>0</v>
      </c>
      <c r="L1878">
        <f t="shared" si="207"/>
        <v>7.7185146862428639E-2</v>
      </c>
      <c r="M1878" t="b">
        <f t="shared" si="208"/>
        <v>0</v>
      </c>
      <c r="N1878" s="24">
        <f t="shared" si="209"/>
        <v>342968.37</v>
      </c>
      <c r="O1878" t="str">
        <f t="shared" si="210"/>
        <v>ASALARIADO</v>
      </c>
      <c r="P1878">
        <f t="shared" si="211"/>
        <v>43</v>
      </c>
      <c r="Q1878"/>
    </row>
    <row r="1879" spans="1:17" x14ac:dyDescent="0.25">
      <c r="A1879">
        <v>1878</v>
      </c>
      <c r="B1879" t="s">
        <v>15</v>
      </c>
      <c r="C1879" s="23">
        <v>619612</v>
      </c>
      <c r="D1879" t="s">
        <v>18</v>
      </c>
      <c r="E1879" t="s">
        <v>16</v>
      </c>
      <c r="F1879" t="s">
        <v>12</v>
      </c>
      <c r="G1879" t="s">
        <v>13</v>
      </c>
      <c r="H1879" t="s">
        <v>13</v>
      </c>
      <c r="I1879">
        <v>40</v>
      </c>
      <c r="J1879">
        <f t="shared" si="205"/>
        <v>-4.6759777187756896E-2</v>
      </c>
      <c r="K1879" t="b">
        <f t="shared" si="206"/>
        <v>0</v>
      </c>
      <c r="L1879">
        <f t="shared" si="207"/>
        <v>-0.13454084336898386</v>
      </c>
      <c r="M1879" t="b">
        <f t="shared" si="208"/>
        <v>0</v>
      </c>
      <c r="N1879" s="24">
        <f t="shared" si="209"/>
        <v>619612</v>
      </c>
      <c r="O1879" t="str">
        <f t="shared" si="210"/>
        <v>TRABAJADOR INDEPENDIENTE</v>
      </c>
      <c r="P1879">
        <f t="shared" si="211"/>
        <v>40</v>
      </c>
      <c r="Q1879"/>
    </row>
    <row r="1880" spans="1:17" x14ac:dyDescent="0.25">
      <c r="A1880">
        <v>1879</v>
      </c>
      <c r="B1880" t="s">
        <v>9</v>
      </c>
      <c r="C1880" s="23">
        <v>952753.45</v>
      </c>
      <c r="D1880" t="s">
        <v>14</v>
      </c>
      <c r="E1880" t="s">
        <v>11</v>
      </c>
      <c r="F1880" t="s">
        <v>12</v>
      </c>
      <c r="G1880" t="s">
        <v>13</v>
      </c>
      <c r="H1880" t="s">
        <v>13</v>
      </c>
      <c r="I1880">
        <v>86</v>
      </c>
      <c r="J1880">
        <f t="shared" si="205"/>
        <v>0.36401760466021987</v>
      </c>
      <c r="K1880" t="b">
        <f t="shared" si="206"/>
        <v>0</v>
      </c>
      <c r="L1880">
        <f t="shared" si="207"/>
        <v>3.1119243401793413</v>
      </c>
      <c r="M1880" t="b">
        <f t="shared" si="208"/>
        <v>1</v>
      </c>
      <c r="N1880" s="24">
        <f t="shared" si="209"/>
        <v>952753.45</v>
      </c>
      <c r="O1880" t="str">
        <f t="shared" si="210"/>
        <v>PENSIONADOS EN SU PROPIO SISTEMA</v>
      </c>
      <c r="P1880">
        <f t="shared" si="211"/>
        <v>86</v>
      </c>
      <c r="Q1880"/>
    </row>
    <row r="1881" spans="1:17" x14ac:dyDescent="0.25">
      <c r="A1881">
        <v>1880</v>
      </c>
      <c r="B1881" t="s">
        <v>15</v>
      </c>
      <c r="C1881" s="23">
        <v>422091</v>
      </c>
      <c r="D1881" t="s">
        <v>18</v>
      </c>
      <c r="E1881" t="s">
        <v>16</v>
      </c>
      <c r="F1881" t="s">
        <v>12</v>
      </c>
      <c r="G1881" t="s">
        <v>13</v>
      </c>
      <c r="H1881" t="s">
        <v>13</v>
      </c>
      <c r="I1881">
        <v>36</v>
      </c>
      <c r="J1881">
        <f t="shared" si="205"/>
        <v>-0.29031145543132053</v>
      </c>
      <c r="K1881" t="b">
        <f t="shared" si="206"/>
        <v>0</v>
      </c>
      <c r="L1881">
        <f t="shared" si="207"/>
        <v>-0.41684216367753391</v>
      </c>
      <c r="M1881" t="b">
        <f t="shared" si="208"/>
        <v>0</v>
      </c>
      <c r="N1881" s="24">
        <f t="shared" si="209"/>
        <v>422091</v>
      </c>
      <c r="O1881" t="str">
        <f t="shared" si="210"/>
        <v>TRABAJADOR INDEPENDIENTE</v>
      </c>
      <c r="P1881">
        <f t="shared" si="211"/>
        <v>36</v>
      </c>
      <c r="Q1881"/>
    </row>
    <row r="1882" spans="1:17" x14ac:dyDescent="0.25">
      <c r="A1882">
        <v>1881</v>
      </c>
      <c r="B1882" t="s">
        <v>9</v>
      </c>
      <c r="C1882" s="23">
        <v>150000</v>
      </c>
      <c r="D1882" t="s">
        <v>10</v>
      </c>
      <c r="E1882" t="s">
        <v>16</v>
      </c>
      <c r="F1882" t="s">
        <v>12</v>
      </c>
      <c r="G1882" t="s">
        <v>13</v>
      </c>
      <c r="H1882" t="s">
        <v>13</v>
      </c>
      <c r="I1882">
        <v>73</v>
      </c>
      <c r="J1882">
        <f t="shared" si="205"/>
        <v>-0.62581107159856075</v>
      </c>
      <c r="K1882" t="b">
        <f t="shared" si="206"/>
        <v>0</v>
      </c>
      <c r="L1882">
        <f t="shared" si="207"/>
        <v>2.1944450491765539</v>
      </c>
      <c r="M1882" t="b">
        <f t="shared" si="208"/>
        <v>1</v>
      </c>
      <c r="N1882" s="24">
        <f t="shared" si="209"/>
        <v>150000</v>
      </c>
      <c r="O1882" t="str">
        <f t="shared" si="210"/>
        <v>ASALARIADO</v>
      </c>
      <c r="P1882">
        <f t="shared" si="211"/>
        <v>73</v>
      </c>
      <c r="Q1882"/>
    </row>
    <row r="1883" spans="1:17" x14ac:dyDescent="0.25">
      <c r="A1883">
        <v>1882</v>
      </c>
      <c r="B1883" t="s">
        <v>9</v>
      </c>
      <c r="C1883" s="23">
        <v>10500</v>
      </c>
      <c r="D1883" t="s">
        <v>10</v>
      </c>
      <c r="E1883" t="s">
        <v>16</v>
      </c>
      <c r="F1883" t="s">
        <v>12</v>
      </c>
      <c r="G1883" t="s">
        <v>12</v>
      </c>
      <c r="H1883" t="s">
        <v>13</v>
      </c>
      <c r="I1883">
        <v>29</v>
      </c>
      <c r="J1883">
        <f t="shared" si="205"/>
        <v>-0.79782042308512235</v>
      </c>
      <c r="K1883" t="b">
        <f t="shared" si="206"/>
        <v>0</v>
      </c>
      <c r="L1883">
        <f t="shared" si="207"/>
        <v>-0.91086947421749642</v>
      </c>
      <c r="M1883" t="b">
        <f t="shared" si="208"/>
        <v>0</v>
      </c>
      <c r="N1883" s="24">
        <f t="shared" si="209"/>
        <v>10500</v>
      </c>
      <c r="O1883" t="str">
        <f t="shared" si="210"/>
        <v>ASALARIADO</v>
      </c>
      <c r="P1883">
        <f t="shared" si="211"/>
        <v>29</v>
      </c>
      <c r="Q1883"/>
    </row>
    <row r="1884" spans="1:17" x14ac:dyDescent="0.25">
      <c r="A1884">
        <v>1883</v>
      </c>
      <c r="B1884" t="s">
        <v>9</v>
      </c>
      <c r="C1884" s="23">
        <v>278030.99</v>
      </c>
      <c r="D1884" t="s">
        <v>19</v>
      </c>
      <c r="E1884" t="s">
        <v>16</v>
      </c>
      <c r="F1884" t="s">
        <v>12</v>
      </c>
      <c r="G1884" t="s">
        <v>13</v>
      </c>
      <c r="H1884" t="s">
        <v>13</v>
      </c>
      <c r="I1884">
        <v>37</v>
      </c>
      <c r="J1884">
        <f t="shared" si="205"/>
        <v>-0.46794349052270096</v>
      </c>
      <c r="K1884" t="b">
        <f t="shared" si="206"/>
        <v>0</v>
      </c>
      <c r="L1884">
        <f t="shared" si="207"/>
        <v>-0.3462668336003964</v>
      </c>
      <c r="M1884" t="b">
        <f t="shared" si="208"/>
        <v>0</v>
      </c>
      <c r="N1884" s="24">
        <f t="shared" si="209"/>
        <v>278030.99</v>
      </c>
      <c r="O1884" t="str">
        <f t="shared" si="210"/>
        <v>CONVENIOS ESPECIALES DE TRABAJADORES INDEPENDIENTES</v>
      </c>
      <c r="P1884">
        <f t="shared" si="211"/>
        <v>37</v>
      </c>
      <c r="Q1884"/>
    </row>
    <row r="1885" spans="1:17" x14ac:dyDescent="0.25">
      <c r="A1885">
        <v>1884</v>
      </c>
      <c r="B1885" t="s">
        <v>15</v>
      </c>
      <c r="C1885" s="23">
        <v>756240</v>
      </c>
      <c r="D1885" t="s">
        <v>10</v>
      </c>
      <c r="E1885" t="s">
        <v>11</v>
      </c>
      <c r="F1885" t="s">
        <v>12</v>
      </c>
      <c r="G1885" t="s">
        <v>13</v>
      </c>
      <c r="H1885" t="s">
        <v>12</v>
      </c>
      <c r="I1885">
        <v>64</v>
      </c>
      <c r="J1885">
        <f t="shared" si="205"/>
        <v>0.12170827782948991</v>
      </c>
      <c r="K1885" t="b">
        <f t="shared" si="206"/>
        <v>0</v>
      </c>
      <c r="L1885">
        <f t="shared" si="207"/>
        <v>1.5592670784823162</v>
      </c>
      <c r="M1885" t="b">
        <f t="shared" si="208"/>
        <v>0</v>
      </c>
      <c r="N1885" s="24">
        <f t="shared" si="209"/>
        <v>756240</v>
      </c>
      <c r="O1885" t="str">
        <f t="shared" si="210"/>
        <v>ASALARIADO</v>
      </c>
      <c r="P1885">
        <f t="shared" si="211"/>
        <v>64</v>
      </c>
      <c r="Q1885"/>
    </row>
    <row r="1886" spans="1:17" x14ac:dyDescent="0.25">
      <c r="A1886">
        <v>1885</v>
      </c>
      <c r="B1886" t="s">
        <v>9</v>
      </c>
      <c r="C1886" s="23">
        <v>600000</v>
      </c>
      <c r="D1886" t="s">
        <v>10</v>
      </c>
      <c r="E1886" t="s">
        <v>16</v>
      </c>
      <c r="F1886" t="s">
        <v>12</v>
      </c>
      <c r="G1886" t="s">
        <v>13</v>
      </c>
      <c r="H1886" t="s">
        <v>12</v>
      </c>
      <c r="I1886">
        <v>53</v>
      </c>
      <c r="J1886">
        <f t="shared" si="205"/>
        <v>-7.0942195835459007E-2</v>
      </c>
      <c r="K1886" t="b">
        <f t="shared" si="206"/>
        <v>0</v>
      </c>
      <c r="L1886">
        <f t="shared" si="207"/>
        <v>0.78293844763380371</v>
      </c>
      <c r="M1886" t="b">
        <f t="shared" si="208"/>
        <v>0</v>
      </c>
      <c r="N1886" s="24">
        <f t="shared" si="209"/>
        <v>600000</v>
      </c>
      <c r="O1886" t="str">
        <f t="shared" si="210"/>
        <v>ASALARIADO</v>
      </c>
      <c r="P1886">
        <f t="shared" si="211"/>
        <v>53</v>
      </c>
      <c r="Q1886"/>
    </row>
    <row r="1887" spans="1:17" x14ac:dyDescent="0.25">
      <c r="A1887">
        <v>1886</v>
      </c>
      <c r="B1887" t="s">
        <v>9</v>
      </c>
      <c r="C1887" s="23">
        <v>359544.27</v>
      </c>
      <c r="D1887" t="s">
        <v>21</v>
      </c>
      <c r="E1887" t="s">
        <v>16</v>
      </c>
      <c r="F1887" t="s">
        <v>12</v>
      </c>
      <c r="G1887" t="s">
        <v>12</v>
      </c>
      <c r="H1887" t="s">
        <v>13</v>
      </c>
      <c r="I1887">
        <v>26</v>
      </c>
      <c r="J1887">
        <f t="shared" si="205"/>
        <v>-0.36743419711522773</v>
      </c>
      <c r="K1887" t="b">
        <f t="shared" si="206"/>
        <v>0</v>
      </c>
      <c r="L1887">
        <f t="shared" si="207"/>
        <v>-1.1225954644489089</v>
      </c>
      <c r="M1887" t="b">
        <f t="shared" si="208"/>
        <v>0</v>
      </c>
      <c r="N1887" s="24">
        <f t="shared" si="209"/>
        <v>359544.27</v>
      </c>
      <c r="O1887" t="str">
        <f t="shared" si="210"/>
        <v>CONVENIOS ESPECIALES DE ASEGURADOS VOLUNTARIOS</v>
      </c>
      <c r="P1887">
        <f t="shared" si="211"/>
        <v>26</v>
      </c>
      <c r="Q1887"/>
    </row>
    <row r="1888" spans="1:17" x14ac:dyDescent="0.25">
      <c r="A1888">
        <v>1887</v>
      </c>
      <c r="B1888" t="s">
        <v>9</v>
      </c>
      <c r="C1888" s="23">
        <v>529650</v>
      </c>
      <c r="D1888" t="s">
        <v>10</v>
      </c>
      <c r="E1888" t="s">
        <v>16</v>
      </c>
      <c r="F1888" t="s">
        <v>12</v>
      </c>
      <c r="G1888" t="s">
        <v>13</v>
      </c>
      <c r="H1888" t="s">
        <v>13</v>
      </c>
      <c r="I1888">
        <v>55</v>
      </c>
      <c r="J1888">
        <f t="shared" si="205"/>
        <v>-0.15768669674642391</v>
      </c>
      <c r="K1888" t="b">
        <f t="shared" si="206"/>
        <v>0</v>
      </c>
      <c r="L1888">
        <f t="shared" si="207"/>
        <v>0.92408910778807873</v>
      </c>
      <c r="M1888" t="b">
        <f t="shared" si="208"/>
        <v>0</v>
      </c>
      <c r="N1888" s="24">
        <f t="shared" si="209"/>
        <v>529650</v>
      </c>
      <c r="O1888" t="str">
        <f t="shared" si="210"/>
        <v>ASALARIADO</v>
      </c>
      <c r="P1888">
        <f t="shared" si="211"/>
        <v>55</v>
      </c>
      <c r="Q1888"/>
    </row>
    <row r="1889" spans="1:17" x14ac:dyDescent="0.25">
      <c r="A1889">
        <v>1888</v>
      </c>
      <c r="B1889" t="s">
        <v>9</v>
      </c>
      <c r="C1889" s="23">
        <v>406966.63</v>
      </c>
      <c r="D1889" t="s">
        <v>10</v>
      </c>
      <c r="E1889" t="s">
        <v>16</v>
      </c>
      <c r="F1889" t="s">
        <v>12</v>
      </c>
      <c r="G1889" t="s">
        <v>13</v>
      </c>
      <c r="H1889" t="s">
        <v>13</v>
      </c>
      <c r="I1889">
        <v>37</v>
      </c>
      <c r="J1889">
        <f t="shared" si="205"/>
        <v>-0.30896043805026535</v>
      </c>
      <c r="K1889" t="b">
        <f t="shared" si="206"/>
        <v>0</v>
      </c>
      <c r="L1889">
        <f t="shared" si="207"/>
        <v>-0.3462668336003964</v>
      </c>
      <c r="M1889" t="b">
        <f t="shared" si="208"/>
        <v>0</v>
      </c>
      <c r="N1889" s="24">
        <f t="shared" si="209"/>
        <v>406966.63</v>
      </c>
      <c r="O1889" t="str">
        <f t="shared" si="210"/>
        <v>ASALARIADO</v>
      </c>
      <c r="P1889">
        <f t="shared" si="211"/>
        <v>37</v>
      </c>
      <c r="Q1889"/>
    </row>
    <row r="1890" spans="1:17" x14ac:dyDescent="0.25">
      <c r="A1890">
        <v>1889</v>
      </c>
      <c r="B1890" t="s">
        <v>9</v>
      </c>
      <c r="C1890" s="23">
        <v>185000</v>
      </c>
      <c r="D1890" t="s">
        <v>10</v>
      </c>
      <c r="E1890" t="s">
        <v>16</v>
      </c>
      <c r="F1890" t="s">
        <v>12</v>
      </c>
      <c r="G1890" t="s">
        <v>13</v>
      </c>
      <c r="H1890" t="s">
        <v>13</v>
      </c>
      <c r="I1890">
        <v>36</v>
      </c>
      <c r="J1890">
        <f t="shared" si="205"/>
        <v>-0.58265460348365283</v>
      </c>
      <c r="K1890" t="b">
        <f t="shared" si="206"/>
        <v>0</v>
      </c>
      <c r="L1890">
        <f t="shared" si="207"/>
        <v>-0.41684216367753391</v>
      </c>
      <c r="M1890" t="b">
        <f t="shared" si="208"/>
        <v>0</v>
      </c>
      <c r="N1890" s="24">
        <f t="shared" si="209"/>
        <v>185000</v>
      </c>
      <c r="O1890" t="str">
        <f t="shared" si="210"/>
        <v>ASALARIADO</v>
      </c>
      <c r="P1890">
        <f t="shared" si="211"/>
        <v>36</v>
      </c>
      <c r="Q1890"/>
    </row>
    <row r="1891" spans="1:17" x14ac:dyDescent="0.25">
      <c r="A1891">
        <v>1890</v>
      </c>
      <c r="B1891" t="s">
        <v>15</v>
      </c>
      <c r="C1891" s="23">
        <v>299152.38</v>
      </c>
      <c r="D1891" t="s">
        <v>10</v>
      </c>
      <c r="E1891" t="s">
        <v>11</v>
      </c>
      <c r="F1891" t="s">
        <v>12</v>
      </c>
      <c r="G1891" t="s">
        <v>13</v>
      </c>
      <c r="H1891" t="s">
        <v>13</v>
      </c>
      <c r="I1891">
        <v>36</v>
      </c>
      <c r="J1891">
        <f t="shared" si="205"/>
        <v>-0.44189993069191424</v>
      </c>
      <c r="K1891" t="b">
        <f t="shared" si="206"/>
        <v>0</v>
      </c>
      <c r="L1891">
        <f t="shared" si="207"/>
        <v>-0.41684216367753391</v>
      </c>
      <c r="M1891" t="b">
        <f t="shared" si="208"/>
        <v>0</v>
      </c>
      <c r="N1891" s="24">
        <f t="shared" si="209"/>
        <v>299152.38</v>
      </c>
      <c r="O1891" t="str">
        <f t="shared" si="210"/>
        <v>ASALARIADO</v>
      </c>
      <c r="P1891">
        <f t="shared" si="211"/>
        <v>36</v>
      </c>
      <c r="Q1891"/>
    </row>
    <row r="1892" spans="1:17" x14ac:dyDescent="0.25">
      <c r="A1892">
        <v>1891</v>
      </c>
      <c r="B1892" t="s">
        <v>9</v>
      </c>
      <c r="C1892" s="23">
        <v>170502</v>
      </c>
      <c r="D1892" t="s">
        <v>10</v>
      </c>
      <c r="E1892" t="s">
        <v>16</v>
      </c>
      <c r="F1892" t="s">
        <v>12</v>
      </c>
      <c r="G1892" t="s">
        <v>13</v>
      </c>
      <c r="H1892" t="s">
        <v>13</v>
      </c>
      <c r="I1892">
        <v>64</v>
      </c>
      <c r="J1892">
        <f t="shared" si="205"/>
        <v>-0.6005312456187939</v>
      </c>
      <c r="K1892" t="b">
        <f t="shared" si="206"/>
        <v>0</v>
      </c>
      <c r="L1892">
        <f t="shared" si="207"/>
        <v>1.5592670784823162</v>
      </c>
      <c r="M1892" t="b">
        <f t="shared" si="208"/>
        <v>0</v>
      </c>
      <c r="N1892" s="24">
        <f t="shared" si="209"/>
        <v>170502</v>
      </c>
      <c r="O1892" t="str">
        <f t="shared" si="210"/>
        <v>ASALARIADO</v>
      </c>
      <c r="P1892">
        <f t="shared" si="211"/>
        <v>64</v>
      </c>
      <c r="Q1892"/>
    </row>
    <row r="1893" spans="1:17" x14ac:dyDescent="0.25">
      <c r="A1893">
        <v>1892</v>
      </c>
      <c r="B1893" t="s">
        <v>15</v>
      </c>
      <c r="C1893" s="23">
        <v>758880</v>
      </c>
      <c r="D1893" t="s">
        <v>10</v>
      </c>
      <c r="E1893" t="s">
        <v>16</v>
      </c>
      <c r="F1893" t="s">
        <v>12</v>
      </c>
      <c r="G1893" t="s">
        <v>13</v>
      </c>
      <c r="H1893" t="s">
        <v>13</v>
      </c>
      <c r="I1893">
        <v>27</v>
      </c>
      <c r="J1893">
        <f t="shared" si="205"/>
        <v>0.12496350856730011</v>
      </c>
      <c r="K1893" t="b">
        <f t="shared" si="206"/>
        <v>0</v>
      </c>
      <c r="L1893">
        <f t="shared" si="207"/>
        <v>-1.0520201343717714</v>
      </c>
      <c r="M1893" t="b">
        <f t="shared" si="208"/>
        <v>0</v>
      </c>
      <c r="N1893" s="24">
        <f t="shared" si="209"/>
        <v>758880</v>
      </c>
      <c r="O1893" t="str">
        <f t="shared" si="210"/>
        <v>ASALARIADO</v>
      </c>
      <c r="P1893">
        <f t="shared" si="211"/>
        <v>27</v>
      </c>
      <c r="Q1893"/>
    </row>
    <row r="1894" spans="1:17" x14ac:dyDescent="0.25">
      <c r="A1894">
        <v>1893</v>
      </c>
      <c r="B1894" t="s">
        <v>15</v>
      </c>
      <c r="C1894" s="23">
        <v>345600</v>
      </c>
      <c r="D1894" t="s">
        <v>10</v>
      </c>
      <c r="E1894" t="s">
        <v>16</v>
      </c>
      <c r="F1894" t="s">
        <v>12</v>
      </c>
      <c r="G1894" t="s">
        <v>13</v>
      </c>
      <c r="H1894" t="s">
        <v>13</v>
      </c>
      <c r="I1894">
        <v>23</v>
      </c>
      <c r="J1894">
        <f t="shared" si="205"/>
        <v>-0.38462806693353252</v>
      </c>
      <c r="K1894" t="b">
        <f t="shared" si="206"/>
        <v>0</v>
      </c>
      <c r="L1894">
        <f t="shared" si="207"/>
        <v>-1.3343214546803215</v>
      </c>
      <c r="M1894" t="b">
        <f t="shared" si="208"/>
        <v>0</v>
      </c>
      <c r="N1894" s="24">
        <f t="shared" si="209"/>
        <v>345600</v>
      </c>
      <c r="O1894" t="str">
        <f t="shared" si="210"/>
        <v>ASALARIADO</v>
      </c>
      <c r="P1894">
        <f t="shared" si="211"/>
        <v>23</v>
      </c>
      <c r="Q1894"/>
    </row>
    <row r="1895" spans="1:17" x14ac:dyDescent="0.25">
      <c r="A1895">
        <v>1894</v>
      </c>
      <c r="B1895" t="s">
        <v>9</v>
      </c>
      <c r="C1895" s="23">
        <v>309333.33</v>
      </c>
      <c r="D1895" t="s">
        <v>10</v>
      </c>
      <c r="E1895" t="s">
        <v>16</v>
      </c>
      <c r="F1895" t="s">
        <v>12</v>
      </c>
      <c r="G1895" t="s">
        <v>13</v>
      </c>
      <c r="H1895" t="s">
        <v>12</v>
      </c>
      <c r="I1895">
        <v>61</v>
      </c>
      <c r="J1895">
        <f t="shared" si="205"/>
        <v>-0.42934639229035787</v>
      </c>
      <c r="K1895" t="b">
        <f t="shared" si="206"/>
        <v>0</v>
      </c>
      <c r="L1895">
        <f t="shared" si="207"/>
        <v>1.3475410882509038</v>
      </c>
      <c r="M1895" t="b">
        <f t="shared" si="208"/>
        <v>0</v>
      </c>
      <c r="N1895" s="24">
        <f t="shared" si="209"/>
        <v>309333.33</v>
      </c>
      <c r="O1895" t="str">
        <f t="shared" si="210"/>
        <v>ASALARIADO</v>
      </c>
      <c r="P1895">
        <f t="shared" si="211"/>
        <v>61</v>
      </c>
      <c r="Q1895"/>
    </row>
    <row r="1896" spans="1:17" x14ac:dyDescent="0.25">
      <c r="A1896">
        <v>1895</v>
      </c>
      <c r="B1896" t="s">
        <v>15</v>
      </c>
      <c r="C1896" s="23">
        <v>1188000</v>
      </c>
      <c r="D1896" t="s">
        <v>10</v>
      </c>
      <c r="E1896" t="s">
        <v>16</v>
      </c>
      <c r="F1896" t="s">
        <v>12</v>
      </c>
      <c r="G1896" t="s">
        <v>13</v>
      </c>
      <c r="H1896" t="s">
        <v>13</v>
      </c>
      <c r="I1896">
        <v>27</v>
      </c>
      <c r="J1896">
        <f t="shared" si="205"/>
        <v>0.65408646849499397</v>
      </c>
      <c r="K1896" t="b">
        <f t="shared" si="206"/>
        <v>0</v>
      </c>
      <c r="L1896">
        <f t="shared" si="207"/>
        <v>-1.0520201343717714</v>
      </c>
      <c r="M1896" t="b">
        <f t="shared" si="208"/>
        <v>0</v>
      </c>
      <c r="N1896" s="24">
        <f t="shared" si="209"/>
        <v>1188000</v>
      </c>
      <c r="O1896" t="str">
        <f t="shared" si="210"/>
        <v>ASALARIADO</v>
      </c>
      <c r="P1896">
        <f t="shared" si="211"/>
        <v>27</v>
      </c>
      <c r="Q1896"/>
    </row>
    <row r="1897" spans="1:17" x14ac:dyDescent="0.25">
      <c r="A1897">
        <v>1896</v>
      </c>
      <c r="B1897" t="s">
        <v>15</v>
      </c>
      <c r="C1897" s="23">
        <v>4442960.54</v>
      </c>
      <c r="D1897" t="s">
        <v>10</v>
      </c>
      <c r="E1897" t="s">
        <v>16</v>
      </c>
      <c r="F1897" t="s">
        <v>12</v>
      </c>
      <c r="G1897" t="s">
        <v>13</v>
      </c>
      <c r="H1897" t="s">
        <v>13</v>
      </c>
      <c r="I1897">
        <v>34</v>
      </c>
      <c r="J1897">
        <f t="shared" si="205"/>
        <v>4.6675893473462358</v>
      </c>
      <c r="K1897" t="b">
        <f t="shared" si="206"/>
        <v>1</v>
      </c>
      <c r="L1897">
        <f t="shared" si="207"/>
        <v>-0.55799282383180893</v>
      </c>
      <c r="M1897" t="b">
        <f t="shared" si="208"/>
        <v>0</v>
      </c>
      <c r="N1897" s="24">
        <f t="shared" si="209"/>
        <v>4442960.54</v>
      </c>
      <c r="O1897" t="str">
        <f t="shared" si="210"/>
        <v>ASALARIADO</v>
      </c>
      <c r="P1897">
        <f t="shared" si="211"/>
        <v>34</v>
      </c>
      <c r="Q1897"/>
    </row>
    <row r="1898" spans="1:17" x14ac:dyDescent="0.25">
      <c r="A1898">
        <v>1897</v>
      </c>
      <c r="B1898" t="s">
        <v>9</v>
      </c>
      <c r="C1898" s="23">
        <v>451891</v>
      </c>
      <c r="D1898" t="s">
        <v>18</v>
      </c>
      <c r="E1898" t="s">
        <v>16</v>
      </c>
      <c r="F1898" t="s">
        <v>12</v>
      </c>
      <c r="G1898" t="s">
        <v>13</v>
      </c>
      <c r="H1898" t="s">
        <v>12</v>
      </c>
      <c r="I1898">
        <v>46</v>
      </c>
      <c r="J1898">
        <f t="shared" si="205"/>
        <v>-0.25356680543634175</v>
      </c>
      <c r="K1898" t="b">
        <f t="shared" si="206"/>
        <v>0</v>
      </c>
      <c r="L1898">
        <f t="shared" si="207"/>
        <v>0.28891113709384114</v>
      </c>
      <c r="M1898" t="b">
        <f t="shared" si="208"/>
        <v>0</v>
      </c>
      <c r="N1898" s="24">
        <f t="shared" si="209"/>
        <v>451891</v>
      </c>
      <c r="O1898" t="str">
        <f t="shared" si="210"/>
        <v>TRABAJADOR INDEPENDIENTE</v>
      </c>
      <c r="P1898">
        <f t="shared" si="211"/>
        <v>46</v>
      </c>
      <c r="Q1898"/>
    </row>
    <row r="1899" spans="1:17" x14ac:dyDescent="0.25">
      <c r="A1899">
        <v>1898</v>
      </c>
      <c r="B1899" t="s">
        <v>15</v>
      </c>
      <c r="C1899" s="23">
        <v>1103237</v>
      </c>
      <c r="D1899" t="s">
        <v>10</v>
      </c>
      <c r="E1899" t="s">
        <v>11</v>
      </c>
      <c r="F1899" t="s">
        <v>12</v>
      </c>
      <c r="G1899" t="s">
        <v>13</v>
      </c>
      <c r="H1899" t="s">
        <v>12</v>
      </c>
      <c r="I1899">
        <v>30</v>
      </c>
      <c r="J1899">
        <f t="shared" si="205"/>
        <v>0.54957013401430999</v>
      </c>
      <c r="K1899" t="b">
        <f t="shared" si="206"/>
        <v>0</v>
      </c>
      <c r="L1899">
        <f t="shared" si="207"/>
        <v>-0.84029414414035897</v>
      </c>
      <c r="M1899" t="b">
        <f t="shared" si="208"/>
        <v>0</v>
      </c>
      <c r="N1899" s="24">
        <f t="shared" si="209"/>
        <v>1103237</v>
      </c>
      <c r="O1899" t="str">
        <f t="shared" si="210"/>
        <v>ASALARIADO</v>
      </c>
      <c r="P1899">
        <f t="shared" si="211"/>
        <v>30</v>
      </c>
      <c r="Q1899"/>
    </row>
    <row r="1900" spans="1:17" x14ac:dyDescent="0.25">
      <c r="A1900">
        <v>1899</v>
      </c>
      <c r="B1900" t="s">
        <v>9</v>
      </c>
      <c r="C1900" s="23">
        <v>387468</v>
      </c>
      <c r="D1900" t="s">
        <v>10</v>
      </c>
      <c r="E1900" t="s">
        <v>11</v>
      </c>
      <c r="F1900" t="s">
        <v>12</v>
      </c>
      <c r="G1900" t="s">
        <v>13</v>
      </c>
      <c r="H1900" t="s">
        <v>13</v>
      </c>
      <c r="I1900">
        <v>32</v>
      </c>
      <c r="J1900">
        <f t="shared" si="205"/>
        <v>-0.33300306673253355</v>
      </c>
      <c r="K1900" t="b">
        <f t="shared" si="206"/>
        <v>0</v>
      </c>
      <c r="L1900">
        <f t="shared" si="207"/>
        <v>-0.69914348398608395</v>
      </c>
      <c r="M1900" t="b">
        <f t="shared" si="208"/>
        <v>0</v>
      </c>
      <c r="N1900" s="24">
        <f t="shared" si="209"/>
        <v>387468</v>
      </c>
      <c r="O1900" t="str">
        <f t="shared" si="210"/>
        <v>ASALARIADO</v>
      </c>
      <c r="P1900">
        <f t="shared" si="211"/>
        <v>32</v>
      </c>
      <c r="Q1900"/>
    </row>
    <row r="1901" spans="1:17" x14ac:dyDescent="0.25">
      <c r="A1901">
        <v>1900</v>
      </c>
      <c r="B1901" t="s">
        <v>15</v>
      </c>
      <c r="C1901" s="23">
        <v>594092</v>
      </c>
      <c r="D1901" t="s">
        <v>18</v>
      </c>
      <c r="E1901" t="s">
        <v>16</v>
      </c>
      <c r="F1901" t="s">
        <v>12</v>
      </c>
      <c r="G1901" t="s">
        <v>13</v>
      </c>
      <c r="H1901" t="s">
        <v>13</v>
      </c>
      <c r="I1901">
        <v>57</v>
      </c>
      <c r="J1901">
        <f t="shared" si="205"/>
        <v>-7.8227007653255465E-2</v>
      </c>
      <c r="K1901" t="b">
        <f t="shared" si="206"/>
        <v>0</v>
      </c>
      <c r="L1901">
        <f t="shared" si="207"/>
        <v>1.0652397679423538</v>
      </c>
      <c r="M1901" t="b">
        <f t="shared" si="208"/>
        <v>0</v>
      </c>
      <c r="N1901" s="24">
        <f t="shared" si="209"/>
        <v>594092</v>
      </c>
      <c r="O1901" t="str">
        <f t="shared" si="210"/>
        <v>TRABAJADOR INDEPENDIENTE</v>
      </c>
      <c r="P1901">
        <f t="shared" si="211"/>
        <v>57</v>
      </c>
      <c r="Q1901"/>
    </row>
    <row r="1902" spans="1:17" x14ac:dyDescent="0.25">
      <c r="A1902">
        <v>1901</v>
      </c>
      <c r="B1902" t="s">
        <v>15</v>
      </c>
      <c r="C1902" s="23">
        <v>299647</v>
      </c>
      <c r="D1902" t="s">
        <v>17</v>
      </c>
      <c r="E1902" t="s">
        <v>16</v>
      </c>
      <c r="F1902" t="s">
        <v>12</v>
      </c>
      <c r="G1902" t="s">
        <v>13</v>
      </c>
      <c r="H1902" t="s">
        <v>13</v>
      </c>
      <c r="I1902">
        <v>78</v>
      </c>
      <c r="J1902">
        <f t="shared" si="205"/>
        <v>-0.44129004348451434</v>
      </c>
      <c r="K1902" t="b">
        <f t="shared" si="206"/>
        <v>0</v>
      </c>
      <c r="L1902">
        <f t="shared" si="207"/>
        <v>2.5473216995622412</v>
      </c>
      <c r="M1902" t="b">
        <f t="shared" si="208"/>
        <v>1</v>
      </c>
      <c r="N1902" s="24">
        <f t="shared" si="209"/>
        <v>299647</v>
      </c>
      <c r="O1902" t="str">
        <f t="shared" si="210"/>
        <v>ASEGURADO VOLUNTARIO</v>
      </c>
      <c r="P1902">
        <f t="shared" si="211"/>
        <v>78</v>
      </c>
      <c r="Q1902"/>
    </row>
    <row r="1903" spans="1:17" x14ac:dyDescent="0.25">
      <c r="A1903">
        <v>1902</v>
      </c>
      <c r="B1903" t="s">
        <v>9</v>
      </c>
      <c r="C1903" s="23">
        <v>340566</v>
      </c>
      <c r="D1903" t="s">
        <v>18</v>
      </c>
      <c r="E1903" t="s">
        <v>16</v>
      </c>
      <c r="F1903" t="s">
        <v>12</v>
      </c>
      <c r="G1903" t="s">
        <v>12</v>
      </c>
      <c r="H1903" t="s">
        <v>13</v>
      </c>
      <c r="I1903">
        <v>32</v>
      </c>
      <c r="J1903">
        <f t="shared" si="205"/>
        <v>-0.39083520009040246</v>
      </c>
      <c r="K1903" t="b">
        <f t="shared" si="206"/>
        <v>0</v>
      </c>
      <c r="L1903">
        <f t="shared" si="207"/>
        <v>-0.69914348398608395</v>
      </c>
      <c r="M1903" t="b">
        <f t="shared" si="208"/>
        <v>0</v>
      </c>
      <c r="N1903" s="24">
        <f t="shared" si="209"/>
        <v>340566</v>
      </c>
      <c r="O1903" t="str">
        <f t="shared" si="210"/>
        <v>TRABAJADOR INDEPENDIENTE</v>
      </c>
      <c r="P1903">
        <f t="shared" si="211"/>
        <v>32</v>
      </c>
      <c r="Q1903"/>
    </row>
    <row r="1904" spans="1:17" x14ac:dyDescent="0.25">
      <c r="A1904">
        <v>1903</v>
      </c>
      <c r="B1904" t="s">
        <v>9</v>
      </c>
      <c r="C1904" s="23">
        <v>539000</v>
      </c>
      <c r="D1904" t="s">
        <v>10</v>
      </c>
      <c r="E1904" t="s">
        <v>16</v>
      </c>
      <c r="F1904" t="s">
        <v>12</v>
      </c>
      <c r="G1904" t="s">
        <v>12</v>
      </c>
      <c r="H1904" t="s">
        <v>13</v>
      </c>
      <c r="I1904">
        <v>36</v>
      </c>
      <c r="J1904">
        <f t="shared" si="205"/>
        <v>-0.14615775455001281</v>
      </c>
      <c r="K1904" t="b">
        <f t="shared" si="206"/>
        <v>0</v>
      </c>
      <c r="L1904">
        <f t="shared" si="207"/>
        <v>-0.41684216367753391</v>
      </c>
      <c r="M1904" t="b">
        <f t="shared" si="208"/>
        <v>0</v>
      </c>
      <c r="N1904" s="24">
        <f t="shared" si="209"/>
        <v>539000</v>
      </c>
      <c r="O1904" t="str">
        <f t="shared" si="210"/>
        <v>ASALARIADO</v>
      </c>
      <c r="P1904">
        <f t="shared" si="211"/>
        <v>36</v>
      </c>
      <c r="Q1904"/>
    </row>
    <row r="1905" spans="1:17" x14ac:dyDescent="0.25">
      <c r="A1905">
        <v>1904</v>
      </c>
      <c r="B1905" t="s">
        <v>15</v>
      </c>
      <c r="C1905" s="23">
        <v>298155</v>
      </c>
      <c r="D1905" t="s">
        <v>17</v>
      </c>
      <c r="E1905" t="s">
        <v>16</v>
      </c>
      <c r="F1905" t="s">
        <v>12</v>
      </c>
      <c r="G1905" t="s">
        <v>13</v>
      </c>
      <c r="H1905" t="s">
        <v>12</v>
      </c>
      <c r="I1905">
        <v>54</v>
      </c>
      <c r="J1905">
        <f t="shared" si="205"/>
        <v>-0.44312974206815559</v>
      </c>
      <c r="K1905" t="b">
        <f t="shared" si="206"/>
        <v>0</v>
      </c>
      <c r="L1905">
        <f t="shared" si="207"/>
        <v>0.85351377771094117</v>
      </c>
      <c r="M1905" t="b">
        <f t="shared" si="208"/>
        <v>0</v>
      </c>
      <c r="N1905" s="24">
        <f t="shared" si="209"/>
        <v>298155</v>
      </c>
      <c r="O1905" t="str">
        <f t="shared" si="210"/>
        <v>ASEGURADO VOLUNTARIO</v>
      </c>
      <c r="P1905">
        <f t="shared" si="211"/>
        <v>54</v>
      </c>
      <c r="Q1905"/>
    </row>
    <row r="1906" spans="1:17" x14ac:dyDescent="0.25">
      <c r="A1906">
        <v>1905</v>
      </c>
      <c r="B1906" t="s">
        <v>9</v>
      </c>
      <c r="C1906" s="23">
        <v>278030</v>
      </c>
      <c r="D1906" t="s">
        <v>19</v>
      </c>
      <c r="E1906" t="s">
        <v>16</v>
      </c>
      <c r="F1906" t="s">
        <v>12</v>
      </c>
      <c r="G1906" t="s">
        <v>12</v>
      </c>
      <c r="H1906" t="s">
        <v>13</v>
      </c>
      <c r="I1906">
        <v>54</v>
      </c>
      <c r="J1906">
        <f t="shared" si="205"/>
        <v>-0.46794471123422759</v>
      </c>
      <c r="K1906" t="b">
        <f t="shared" si="206"/>
        <v>0</v>
      </c>
      <c r="L1906">
        <f t="shared" si="207"/>
        <v>0.85351377771094117</v>
      </c>
      <c r="M1906" t="b">
        <f t="shared" si="208"/>
        <v>0</v>
      </c>
      <c r="N1906" s="24">
        <f t="shared" si="209"/>
        <v>278030</v>
      </c>
      <c r="O1906" t="str">
        <f t="shared" si="210"/>
        <v>CONVENIOS ESPECIALES DE TRABAJADORES INDEPENDIENTES</v>
      </c>
      <c r="P1906">
        <f t="shared" si="211"/>
        <v>54</v>
      </c>
      <c r="Q1906"/>
    </row>
    <row r="1907" spans="1:17" x14ac:dyDescent="0.25">
      <c r="A1907">
        <v>1906</v>
      </c>
      <c r="B1907" t="s">
        <v>15</v>
      </c>
      <c r="C1907" s="23">
        <v>653122.46</v>
      </c>
      <c r="D1907" t="s">
        <v>10</v>
      </c>
      <c r="E1907" t="s">
        <v>16</v>
      </c>
      <c r="F1907" t="s">
        <v>12</v>
      </c>
      <c r="G1907" t="s">
        <v>13</v>
      </c>
      <c r="H1907" t="s">
        <v>13</v>
      </c>
      <c r="I1907">
        <v>29</v>
      </c>
      <c r="J1907">
        <f t="shared" si="205"/>
        <v>-5.4399743733027422E-3</v>
      </c>
      <c r="K1907" t="b">
        <f t="shared" si="206"/>
        <v>0</v>
      </c>
      <c r="L1907">
        <f t="shared" si="207"/>
        <v>-0.91086947421749642</v>
      </c>
      <c r="M1907" t="b">
        <f t="shared" si="208"/>
        <v>0</v>
      </c>
      <c r="N1907" s="24">
        <f t="shared" si="209"/>
        <v>653122.46</v>
      </c>
      <c r="O1907" t="str">
        <f t="shared" si="210"/>
        <v>ASALARIADO</v>
      </c>
      <c r="P1907">
        <f t="shared" si="211"/>
        <v>29</v>
      </c>
      <c r="Q1907"/>
    </row>
    <row r="1908" spans="1:17" x14ac:dyDescent="0.25">
      <c r="A1908">
        <v>1907</v>
      </c>
      <c r="B1908" t="s">
        <v>15</v>
      </c>
      <c r="C1908" s="23">
        <v>899559</v>
      </c>
      <c r="D1908" t="s">
        <v>10</v>
      </c>
      <c r="E1908" t="s">
        <v>11</v>
      </c>
      <c r="F1908" t="s">
        <v>12</v>
      </c>
      <c r="G1908" t="s">
        <v>13</v>
      </c>
      <c r="H1908" t="s">
        <v>13</v>
      </c>
      <c r="I1908">
        <v>51</v>
      </c>
      <c r="J1908">
        <f t="shared" si="205"/>
        <v>0.298426616508361</v>
      </c>
      <c r="K1908" t="b">
        <f t="shared" si="206"/>
        <v>0</v>
      </c>
      <c r="L1908">
        <f t="shared" si="207"/>
        <v>0.64178778747952869</v>
      </c>
      <c r="M1908" t="b">
        <f t="shared" si="208"/>
        <v>0</v>
      </c>
      <c r="N1908" s="24">
        <f t="shared" si="209"/>
        <v>899559</v>
      </c>
      <c r="O1908" t="str">
        <f t="shared" si="210"/>
        <v>ASALARIADO</v>
      </c>
      <c r="P1908">
        <f t="shared" si="211"/>
        <v>51</v>
      </c>
      <c r="Q1908"/>
    </row>
    <row r="1909" spans="1:17" x14ac:dyDescent="0.25">
      <c r="A1909">
        <v>1908</v>
      </c>
      <c r="B1909" t="s">
        <v>9</v>
      </c>
      <c r="C1909" s="23">
        <v>374003.1</v>
      </c>
      <c r="D1909" t="s">
        <v>10</v>
      </c>
      <c r="E1909" t="s">
        <v>16</v>
      </c>
      <c r="F1909" t="s">
        <v>12</v>
      </c>
      <c r="G1909" t="s">
        <v>13</v>
      </c>
      <c r="H1909" t="s">
        <v>13</v>
      </c>
      <c r="I1909">
        <v>38</v>
      </c>
      <c r="J1909">
        <f t="shared" si="205"/>
        <v>-0.3496058532331171</v>
      </c>
      <c r="K1909" t="b">
        <f t="shared" si="206"/>
        <v>0</v>
      </c>
      <c r="L1909">
        <f t="shared" si="207"/>
        <v>-0.27569150352325889</v>
      </c>
      <c r="M1909" t="b">
        <f t="shared" si="208"/>
        <v>0</v>
      </c>
      <c r="N1909" s="24">
        <f t="shared" si="209"/>
        <v>374003.1</v>
      </c>
      <c r="O1909" t="str">
        <f t="shared" si="210"/>
        <v>ASALARIADO</v>
      </c>
      <c r="P1909">
        <f t="shared" si="211"/>
        <v>38</v>
      </c>
      <c r="Q1909"/>
    </row>
    <row r="1910" spans="1:17" x14ac:dyDescent="0.25">
      <c r="A1910">
        <v>1909</v>
      </c>
      <c r="B1910" t="s">
        <v>9</v>
      </c>
      <c r="C1910" s="23">
        <v>297046</v>
      </c>
      <c r="D1910" t="s">
        <v>17</v>
      </c>
      <c r="E1910" t="s">
        <v>16</v>
      </c>
      <c r="F1910" t="s">
        <v>12</v>
      </c>
      <c r="G1910" t="s">
        <v>13</v>
      </c>
      <c r="H1910" t="s">
        <v>13</v>
      </c>
      <c r="I1910">
        <v>67</v>
      </c>
      <c r="J1910">
        <f t="shared" si="205"/>
        <v>-0.44449718558642509</v>
      </c>
      <c r="K1910" t="b">
        <f t="shared" si="206"/>
        <v>0</v>
      </c>
      <c r="L1910">
        <f t="shared" si="207"/>
        <v>1.7709930687137287</v>
      </c>
      <c r="M1910" t="b">
        <f t="shared" si="208"/>
        <v>0</v>
      </c>
      <c r="N1910" s="24">
        <f t="shared" si="209"/>
        <v>297046</v>
      </c>
      <c r="O1910" t="str">
        <f t="shared" si="210"/>
        <v>ASEGURADO VOLUNTARIO</v>
      </c>
      <c r="P1910">
        <f t="shared" si="211"/>
        <v>67</v>
      </c>
      <c r="Q1910"/>
    </row>
    <row r="1911" spans="1:17" x14ac:dyDescent="0.25">
      <c r="A1911">
        <v>1910</v>
      </c>
      <c r="B1911" t="s">
        <v>15</v>
      </c>
      <c r="C1911" s="23">
        <v>1150000</v>
      </c>
      <c r="D1911" t="s">
        <v>10</v>
      </c>
      <c r="E1911" t="s">
        <v>16</v>
      </c>
      <c r="F1911" t="s">
        <v>12</v>
      </c>
      <c r="G1911" t="s">
        <v>13</v>
      </c>
      <c r="H1911" t="s">
        <v>13</v>
      </c>
      <c r="I1911">
        <v>32</v>
      </c>
      <c r="J1911">
        <f t="shared" si="205"/>
        <v>0.60723087454166536</v>
      </c>
      <c r="K1911" t="b">
        <f t="shared" si="206"/>
        <v>0</v>
      </c>
      <c r="L1911">
        <f t="shared" si="207"/>
        <v>-0.69914348398608395</v>
      </c>
      <c r="M1911" t="b">
        <f t="shared" si="208"/>
        <v>0</v>
      </c>
      <c r="N1911" s="24">
        <f t="shared" si="209"/>
        <v>1150000</v>
      </c>
      <c r="O1911" t="str">
        <f t="shared" si="210"/>
        <v>ASALARIADO</v>
      </c>
      <c r="P1911">
        <f t="shared" si="211"/>
        <v>32</v>
      </c>
      <c r="Q1911"/>
    </row>
    <row r="1912" spans="1:17" x14ac:dyDescent="0.25">
      <c r="A1912">
        <v>1911</v>
      </c>
      <c r="B1912" t="s">
        <v>9</v>
      </c>
      <c r="C1912" s="23">
        <v>51833.33</v>
      </c>
      <c r="D1912" t="s">
        <v>10</v>
      </c>
      <c r="E1912" t="s">
        <v>16</v>
      </c>
      <c r="F1912" t="s">
        <v>12</v>
      </c>
      <c r="G1912" t="s">
        <v>13</v>
      </c>
      <c r="H1912" t="s">
        <v>13</v>
      </c>
      <c r="I1912">
        <v>37</v>
      </c>
      <c r="J1912">
        <f t="shared" si="205"/>
        <v>-0.74685469342146615</v>
      </c>
      <c r="K1912" t="b">
        <f t="shared" si="206"/>
        <v>0</v>
      </c>
      <c r="L1912">
        <f t="shared" si="207"/>
        <v>-0.3462668336003964</v>
      </c>
      <c r="M1912" t="b">
        <f t="shared" si="208"/>
        <v>0</v>
      </c>
      <c r="N1912" s="24">
        <f t="shared" si="209"/>
        <v>51833.33</v>
      </c>
      <c r="O1912" t="str">
        <f t="shared" si="210"/>
        <v>ASALARIADO</v>
      </c>
      <c r="P1912">
        <f t="shared" si="211"/>
        <v>37</v>
      </c>
      <c r="Q1912"/>
    </row>
    <row r="1913" spans="1:17" x14ac:dyDescent="0.25">
      <c r="A1913">
        <v>1912</v>
      </c>
      <c r="B1913" t="s">
        <v>9</v>
      </c>
      <c r="C1913" s="23">
        <v>225024.95</v>
      </c>
      <c r="D1913" t="s">
        <v>10</v>
      </c>
      <c r="E1913" t="s">
        <v>16</v>
      </c>
      <c r="F1913" t="s">
        <v>12</v>
      </c>
      <c r="G1913" t="s">
        <v>13</v>
      </c>
      <c r="H1913" t="s">
        <v>13</v>
      </c>
      <c r="I1913">
        <v>19</v>
      </c>
      <c r="J1913">
        <f t="shared" si="205"/>
        <v>-0.53330216124148755</v>
      </c>
      <c r="K1913" t="b">
        <f t="shared" si="206"/>
        <v>0</v>
      </c>
      <c r="L1913">
        <f t="shared" si="207"/>
        <v>-1.6166227749888715</v>
      </c>
      <c r="M1913" t="b">
        <f t="shared" si="208"/>
        <v>0</v>
      </c>
      <c r="N1913" s="24">
        <f t="shared" si="209"/>
        <v>225024.95</v>
      </c>
      <c r="O1913" t="str">
        <f t="shared" si="210"/>
        <v>ASALARIADO</v>
      </c>
      <c r="P1913">
        <f t="shared" si="211"/>
        <v>19</v>
      </c>
      <c r="Q1913"/>
    </row>
    <row r="1914" spans="1:17" x14ac:dyDescent="0.25">
      <c r="A1914">
        <v>1913</v>
      </c>
      <c r="B1914" t="s">
        <v>9</v>
      </c>
      <c r="C1914" s="23">
        <v>704330</v>
      </c>
      <c r="D1914" t="s">
        <v>10</v>
      </c>
      <c r="E1914" t="s">
        <v>11</v>
      </c>
      <c r="F1914" t="s">
        <v>12</v>
      </c>
      <c r="G1914" t="s">
        <v>13</v>
      </c>
      <c r="H1914" t="s">
        <v>13</v>
      </c>
      <c r="I1914">
        <v>32</v>
      </c>
      <c r="J1914">
        <f t="shared" si="205"/>
        <v>5.7701070405350781E-2</v>
      </c>
      <c r="K1914" t="b">
        <f t="shared" si="206"/>
        <v>0</v>
      </c>
      <c r="L1914">
        <f t="shared" si="207"/>
        <v>-0.69914348398608395</v>
      </c>
      <c r="M1914" t="b">
        <f t="shared" si="208"/>
        <v>0</v>
      </c>
      <c r="N1914" s="24">
        <f t="shared" si="209"/>
        <v>704330</v>
      </c>
      <c r="O1914" t="str">
        <f t="shared" si="210"/>
        <v>ASALARIADO</v>
      </c>
      <c r="P1914">
        <f t="shared" si="211"/>
        <v>32</v>
      </c>
      <c r="Q1914"/>
    </row>
    <row r="1915" spans="1:17" x14ac:dyDescent="0.25">
      <c r="A1915">
        <v>1914</v>
      </c>
      <c r="B1915" t="s">
        <v>15</v>
      </c>
      <c r="C1915" s="23">
        <v>277520</v>
      </c>
      <c r="D1915" t="s">
        <v>10</v>
      </c>
      <c r="E1915" t="s">
        <v>16</v>
      </c>
      <c r="F1915" t="s">
        <v>12</v>
      </c>
      <c r="G1915" t="s">
        <v>12</v>
      </c>
      <c r="H1915" t="s">
        <v>13</v>
      </c>
      <c r="I1915">
        <v>46</v>
      </c>
      <c r="J1915">
        <f t="shared" si="205"/>
        <v>-0.46857356262675914</v>
      </c>
      <c r="K1915" t="b">
        <f t="shared" si="206"/>
        <v>0</v>
      </c>
      <c r="L1915">
        <f t="shared" si="207"/>
        <v>0.28891113709384114</v>
      </c>
      <c r="M1915" t="b">
        <f t="shared" si="208"/>
        <v>0</v>
      </c>
      <c r="N1915" s="24">
        <f t="shared" si="209"/>
        <v>277520</v>
      </c>
      <c r="O1915" t="str">
        <f t="shared" si="210"/>
        <v>ASALARIADO</v>
      </c>
      <c r="P1915">
        <f t="shared" si="211"/>
        <v>46</v>
      </c>
      <c r="Q1915"/>
    </row>
    <row r="1916" spans="1:17" x14ac:dyDescent="0.25">
      <c r="A1916">
        <v>1915</v>
      </c>
      <c r="B1916" t="s">
        <v>15</v>
      </c>
      <c r="C1916" s="23">
        <v>1610392</v>
      </c>
      <c r="D1916" t="s">
        <v>10</v>
      </c>
      <c r="E1916" t="s">
        <v>11</v>
      </c>
      <c r="F1916" t="s">
        <v>12</v>
      </c>
      <c r="G1916" t="s">
        <v>13</v>
      </c>
      <c r="H1916" t="s">
        <v>13</v>
      </c>
      <c r="I1916">
        <v>46</v>
      </c>
      <c r="J1916">
        <f t="shared" si="205"/>
        <v>1.1749135222090563</v>
      </c>
      <c r="K1916" t="b">
        <f t="shared" si="206"/>
        <v>0</v>
      </c>
      <c r="L1916">
        <f t="shared" si="207"/>
        <v>0.28891113709384114</v>
      </c>
      <c r="M1916" t="b">
        <f t="shared" si="208"/>
        <v>0</v>
      </c>
      <c r="N1916" s="24">
        <f t="shared" si="209"/>
        <v>1610392</v>
      </c>
      <c r="O1916" t="str">
        <f t="shared" si="210"/>
        <v>ASALARIADO</v>
      </c>
      <c r="P1916">
        <f t="shared" si="211"/>
        <v>46</v>
      </c>
      <c r="Q1916"/>
    </row>
    <row r="1917" spans="1:17" x14ac:dyDescent="0.25">
      <c r="A1917">
        <v>1916</v>
      </c>
      <c r="B1917" t="s">
        <v>15</v>
      </c>
      <c r="C1917" s="23">
        <v>280000</v>
      </c>
      <c r="D1917" t="s">
        <v>10</v>
      </c>
      <c r="E1917" t="s">
        <v>16</v>
      </c>
      <c r="F1917" t="s">
        <v>12</v>
      </c>
      <c r="G1917" t="s">
        <v>13</v>
      </c>
      <c r="H1917" t="s">
        <v>13</v>
      </c>
      <c r="I1917">
        <v>38</v>
      </c>
      <c r="J1917">
        <f t="shared" si="205"/>
        <v>-0.46551561860033136</v>
      </c>
      <c r="K1917" t="b">
        <f t="shared" si="206"/>
        <v>0</v>
      </c>
      <c r="L1917">
        <f t="shared" si="207"/>
        <v>-0.27569150352325889</v>
      </c>
      <c r="M1917" t="b">
        <f t="shared" si="208"/>
        <v>0</v>
      </c>
      <c r="N1917" s="24">
        <f t="shared" si="209"/>
        <v>280000</v>
      </c>
      <c r="O1917" t="str">
        <f t="shared" si="210"/>
        <v>ASALARIADO</v>
      </c>
      <c r="P1917">
        <f t="shared" si="211"/>
        <v>38</v>
      </c>
      <c r="Q1917"/>
    </row>
    <row r="1918" spans="1:17" x14ac:dyDescent="0.25">
      <c r="A1918">
        <v>1917</v>
      </c>
      <c r="B1918" t="s">
        <v>9</v>
      </c>
      <c r="C1918" s="23">
        <v>322500</v>
      </c>
      <c r="D1918" t="s">
        <v>10</v>
      </c>
      <c r="E1918" t="s">
        <v>16</v>
      </c>
      <c r="F1918" t="s">
        <v>12</v>
      </c>
      <c r="G1918" t="s">
        <v>13</v>
      </c>
      <c r="H1918" t="s">
        <v>12</v>
      </c>
      <c r="I1918">
        <v>46</v>
      </c>
      <c r="J1918">
        <f t="shared" si="205"/>
        <v>-0.41311133588937177</v>
      </c>
      <c r="K1918" t="b">
        <f t="shared" si="206"/>
        <v>0</v>
      </c>
      <c r="L1918">
        <f t="shared" si="207"/>
        <v>0.28891113709384114</v>
      </c>
      <c r="M1918" t="b">
        <f t="shared" si="208"/>
        <v>0</v>
      </c>
      <c r="N1918" s="24">
        <f t="shared" si="209"/>
        <v>322500</v>
      </c>
      <c r="O1918" t="str">
        <f t="shared" si="210"/>
        <v>ASALARIADO</v>
      </c>
      <c r="P1918">
        <f t="shared" si="211"/>
        <v>46</v>
      </c>
      <c r="Q1918"/>
    </row>
    <row r="1919" spans="1:17" x14ac:dyDescent="0.25">
      <c r="A1919">
        <v>1918</v>
      </c>
      <c r="B1919" t="s">
        <v>9</v>
      </c>
      <c r="C1919" s="23">
        <v>3599311.8</v>
      </c>
      <c r="D1919" t="s">
        <v>10</v>
      </c>
      <c r="E1919" t="s">
        <v>11</v>
      </c>
      <c r="F1919" t="s">
        <v>12</v>
      </c>
      <c r="G1919" t="s">
        <v>13</v>
      </c>
      <c r="H1919" t="s">
        <v>13</v>
      </c>
      <c r="I1919">
        <v>60</v>
      </c>
      <c r="J1919">
        <f t="shared" si="205"/>
        <v>3.6273350631178856</v>
      </c>
      <c r="K1919" t="b">
        <f t="shared" si="206"/>
        <v>1</v>
      </c>
      <c r="L1919">
        <f t="shared" si="207"/>
        <v>1.2769657581737661</v>
      </c>
      <c r="M1919" t="b">
        <f t="shared" si="208"/>
        <v>0</v>
      </c>
      <c r="N1919" s="24">
        <f t="shared" si="209"/>
        <v>3599311.8</v>
      </c>
      <c r="O1919" t="str">
        <f t="shared" si="210"/>
        <v>ASALARIADO</v>
      </c>
      <c r="P1919">
        <f t="shared" si="211"/>
        <v>60</v>
      </c>
      <c r="Q1919"/>
    </row>
    <row r="1920" spans="1:17" x14ac:dyDescent="0.25">
      <c r="A1920">
        <v>1919</v>
      </c>
      <c r="B1920" t="s">
        <v>15</v>
      </c>
      <c r="C1920" s="23">
        <v>512557.9</v>
      </c>
      <c r="D1920" t="s">
        <v>10</v>
      </c>
      <c r="E1920" t="s">
        <v>16</v>
      </c>
      <c r="F1920" t="s">
        <v>12</v>
      </c>
      <c r="G1920" t="s">
        <v>13</v>
      </c>
      <c r="H1920" t="s">
        <v>13</v>
      </c>
      <c r="I1920">
        <v>35</v>
      </c>
      <c r="J1920">
        <f t="shared" si="205"/>
        <v>-0.17876197299404725</v>
      </c>
      <c r="K1920" t="b">
        <f t="shared" si="206"/>
        <v>0</v>
      </c>
      <c r="L1920">
        <f t="shared" si="207"/>
        <v>-0.48741749375467142</v>
      </c>
      <c r="M1920" t="b">
        <f t="shared" si="208"/>
        <v>0</v>
      </c>
      <c r="N1920" s="24">
        <f t="shared" si="209"/>
        <v>512557.9</v>
      </c>
      <c r="O1920" t="str">
        <f t="shared" si="210"/>
        <v>ASALARIADO</v>
      </c>
      <c r="P1920">
        <f t="shared" si="211"/>
        <v>35</v>
      </c>
      <c r="Q1920"/>
    </row>
    <row r="1921" spans="1:17" x14ac:dyDescent="0.25">
      <c r="A1921">
        <v>1920</v>
      </c>
      <c r="B1921" t="s">
        <v>15</v>
      </c>
      <c r="C1921" s="23">
        <v>500000</v>
      </c>
      <c r="D1921" t="s">
        <v>10</v>
      </c>
      <c r="E1921" t="s">
        <v>16</v>
      </c>
      <c r="F1921" t="s">
        <v>12</v>
      </c>
      <c r="G1921" t="s">
        <v>13</v>
      </c>
      <c r="H1921" t="s">
        <v>13</v>
      </c>
      <c r="I1921">
        <v>57</v>
      </c>
      <c r="J1921">
        <f t="shared" si="205"/>
        <v>-0.19424639044948164</v>
      </c>
      <c r="K1921" t="b">
        <f t="shared" si="206"/>
        <v>0</v>
      </c>
      <c r="L1921">
        <f t="shared" si="207"/>
        <v>1.0652397679423538</v>
      </c>
      <c r="M1921" t="b">
        <f t="shared" si="208"/>
        <v>0</v>
      </c>
      <c r="N1921" s="24">
        <f t="shared" si="209"/>
        <v>500000</v>
      </c>
      <c r="O1921" t="str">
        <f t="shared" si="210"/>
        <v>ASALARIADO</v>
      </c>
      <c r="P1921">
        <f t="shared" si="211"/>
        <v>57</v>
      </c>
      <c r="Q1921"/>
    </row>
    <row r="1922" spans="1:17" x14ac:dyDescent="0.25">
      <c r="A1922">
        <v>1921</v>
      </c>
      <c r="B1922" t="s">
        <v>9</v>
      </c>
      <c r="C1922" s="23">
        <v>1744445</v>
      </c>
      <c r="D1922" t="s">
        <v>10</v>
      </c>
      <c r="E1922" t="s">
        <v>11</v>
      </c>
      <c r="F1922" t="s">
        <v>12</v>
      </c>
      <c r="G1922" t="s">
        <v>13</v>
      </c>
      <c r="H1922" t="s">
        <v>13</v>
      </c>
      <c r="I1922">
        <v>40</v>
      </c>
      <c r="J1922">
        <f t="shared" ref="J1922:J1985" si="212">(C1922-$S$4)/STDEV($C$2:$C$5001)</f>
        <v>1.3402064942149921</v>
      </c>
      <c r="K1922" t="b">
        <f t="shared" ref="K1922:K1985" si="213">ABS(J1922)&gt;1.96</f>
        <v>0</v>
      </c>
      <c r="L1922">
        <f t="shared" ref="L1922:L1985" si="214">(I1922-$S$5)/_xlfn.STDEV.S($I$2:$I$5001)</f>
        <v>-0.13454084336898386</v>
      </c>
      <c r="M1922" t="b">
        <f t="shared" ref="M1922:M1985" si="215">ABS(L1922)&gt;1.96</f>
        <v>0</v>
      </c>
      <c r="N1922" s="24">
        <f t="shared" ref="N1922:N1985" si="216">IF(ISBLANK(C1922), $S$4, C1922)</f>
        <v>1744445</v>
      </c>
      <c r="O1922" t="str">
        <f t="shared" ref="O1922:O1985" si="217">IF(D1922="", "ASALARIADO", D1922)</f>
        <v>ASALARIADO</v>
      </c>
      <c r="P1922">
        <f t="shared" ref="P1922:P1985" si="218">IF(ISBLANK(I1922), $S$5, I1922)</f>
        <v>40</v>
      </c>
      <c r="Q1922"/>
    </row>
    <row r="1923" spans="1:17" x14ac:dyDescent="0.25">
      <c r="A1923">
        <v>1922</v>
      </c>
      <c r="B1923" t="s">
        <v>15</v>
      </c>
      <c r="C1923" s="23">
        <v>357576.42</v>
      </c>
      <c r="D1923" t="s">
        <v>10</v>
      </c>
      <c r="E1923" t="s">
        <v>16</v>
      </c>
      <c r="F1923" t="s">
        <v>12</v>
      </c>
      <c r="G1923" t="s">
        <v>13</v>
      </c>
      <c r="H1923" t="s">
        <v>13</v>
      </c>
      <c r="I1923">
        <v>35</v>
      </c>
      <c r="J1923">
        <f t="shared" si="212"/>
        <v>-0.36986063870893982</v>
      </c>
      <c r="K1923" t="b">
        <f t="shared" si="213"/>
        <v>0</v>
      </c>
      <c r="L1923">
        <f t="shared" si="214"/>
        <v>-0.48741749375467142</v>
      </c>
      <c r="M1923" t="b">
        <f t="shared" si="215"/>
        <v>0</v>
      </c>
      <c r="N1923" s="24">
        <f t="shared" si="216"/>
        <v>357576.42</v>
      </c>
      <c r="O1923" t="str">
        <f t="shared" si="217"/>
        <v>ASALARIADO</v>
      </c>
      <c r="P1923">
        <f t="shared" si="218"/>
        <v>35</v>
      </c>
      <c r="Q1923"/>
    </row>
    <row r="1924" spans="1:17" x14ac:dyDescent="0.25">
      <c r="A1924">
        <v>1923</v>
      </c>
      <c r="B1924" t="s">
        <v>9</v>
      </c>
      <c r="C1924" s="23">
        <v>2724750</v>
      </c>
      <c r="D1924" t="s">
        <v>10</v>
      </c>
      <c r="E1924" t="s">
        <v>16</v>
      </c>
      <c r="F1924" t="s">
        <v>12</v>
      </c>
      <c r="G1924" t="s">
        <v>13</v>
      </c>
      <c r="H1924" t="s">
        <v>13</v>
      </c>
      <c r="I1924">
        <v>25</v>
      </c>
      <c r="J1924">
        <f t="shared" si="212"/>
        <v>2.5489636792259867</v>
      </c>
      <c r="K1924" t="b">
        <f t="shared" si="213"/>
        <v>1</v>
      </c>
      <c r="L1924">
        <f t="shared" si="214"/>
        <v>-1.1931707945260464</v>
      </c>
      <c r="M1924" t="b">
        <f t="shared" si="215"/>
        <v>0</v>
      </c>
      <c r="N1924" s="24">
        <f t="shared" si="216"/>
        <v>2724750</v>
      </c>
      <c r="O1924" t="str">
        <f t="shared" si="217"/>
        <v>ASALARIADO</v>
      </c>
      <c r="P1924">
        <f t="shared" si="218"/>
        <v>25</v>
      </c>
      <c r="Q1924"/>
    </row>
    <row r="1925" spans="1:17" x14ac:dyDescent="0.25">
      <c r="A1925">
        <v>1924</v>
      </c>
      <c r="B1925" t="s">
        <v>9</v>
      </c>
      <c r="C1925" s="23">
        <v>655672</v>
      </c>
      <c r="D1925" t="s">
        <v>17</v>
      </c>
      <c r="E1925" t="s">
        <v>16</v>
      </c>
      <c r="F1925" t="s">
        <v>12</v>
      </c>
      <c r="G1925" t="s">
        <v>13</v>
      </c>
      <c r="H1925" t="s">
        <v>13</v>
      </c>
      <c r="I1925">
        <v>58</v>
      </c>
      <c r="J1925">
        <f t="shared" si="212"/>
        <v>-2.2962846099403443E-3</v>
      </c>
      <c r="K1925" t="b">
        <f t="shared" si="213"/>
        <v>0</v>
      </c>
      <c r="L1925">
        <f t="shared" si="214"/>
        <v>1.1358150980194912</v>
      </c>
      <c r="M1925" t="b">
        <f t="shared" si="215"/>
        <v>0</v>
      </c>
      <c r="N1925" s="24">
        <f t="shared" si="216"/>
        <v>655672</v>
      </c>
      <c r="O1925" t="str">
        <f t="shared" si="217"/>
        <v>ASEGURADO VOLUNTARIO</v>
      </c>
      <c r="P1925">
        <f t="shared" si="218"/>
        <v>58</v>
      </c>
      <c r="Q1925"/>
    </row>
    <row r="1926" spans="1:17" x14ac:dyDescent="0.25">
      <c r="A1926">
        <v>1925</v>
      </c>
      <c r="B1926" t="s">
        <v>9</v>
      </c>
      <c r="C1926" s="23">
        <v>1257384</v>
      </c>
      <c r="D1926" t="s">
        <v>14</v>
      </c>
      <c r="E1926" t="s">
        <v>11</v>
      </c>
      <c r="F1926" t="s">
        <v>12</v>
      </c>
      <c r="G1926" t="s">
        <v>13</v>
      </c>
      <c r="H1926" t="s">
        <v>13</v>
      </c>
      <c r="I1926">
        <v>68</v>
      </c>
      <c r="J1926">
        <f t="shared" si="212"/>
        <v>0.73963985088598738</v>
      </c>
      <c r="K1926" t="b">
        <f t="shared" si="213"/>
        <v>0</v>
      </c>
      <c r="L1926">
        <f t="shared" si="214"/>
        <v>1.8415683987908662</v>
      </c>
      <c r="M1926" t="b">
        <f t="shared" si="215"/>
        <v>0</v>
      </c>
      <c r="N1926" s="24">
        <f t="shared" si="216"/>
        <v>1257384</v>
      </c>
      <c r="O1926" t="str">
        <f t="shared" si="217"/>
        <v>PENSIONADOS EN SU PROPIO SISTEMA</v>
      </c>
      <c r="P1926">
        <f t="shared" si="218"/>
        <v>68</v>
      </c>
      <c r="Q1926"/>
    </row>
    <row r="1927" spans="1:17" x14ac:dyDescent="0.25">
      <c r="A1927">
        <v>1926</v>
      </c>
      <c r="B1927" t="s">
        <v>9</v>
      </c>
      <c r="C1927" s="23">
        <v>385460.82</v>
      </c>
      <c r="D1927" t="s">
        <v>10</v>
      </c>
      <c r="E1927" t="s">
        <v>16</v>
      </c>
      <c r="F1927" t="s">
        <v>12</v>
      </c>
      <c r="G1927" t="s">
        <v>13</v>
      </c>
      <c r="H1927" t="s">
        <v>13</v>
      </c>
      <c r="I1927">
        <v>20</v>
      </c>
      <c r="J1927">
        <f t="shared" si="212"/>
        <v>-0.33547800386598731</v>
      </c>
      <c r="K1927" t="b">
        <f t="shared" si="213"/>
        <v>0</v>
      </c>
      <c r="L1927">
        <f t="shared" si="214"/>
        <v>-1.5460474449117341</v>
      </c>
      <c r="M1927" t="b">
        <f t="shared" si="215"/>
        <v>0</v>
      </c>
      <c r="N1927" s="24">
        <f t="shared" si="216"/>
        <v>385460.82</v>
      </c>
      <c r="O1927" t="str">
        <f t="shared" si="217"/>
        <v>ASALARIADO</v>
      </c>
      <c r="P1927">
        <f t="shared" si="218"/>
        <v>20</v>
      </c>
      <c r="Q1927"/>
    </row>
    <row r="1928" spans="1:17" x14ac:dyDescent="0.25">
      <c r="A1928">
        <v>1927</v>
      </c>
      <c r="B1928" t="s">
        <v>9</v>
      </c>
      <c r="C1928" s="23">
        <v>454461.58</v>
      </c>
      <c r="D1928" t="s">
        <v>10</v>
      </c>
      <c r="E1928" t="s">
        <v>16</v>
      </c>
      <c r="F1928" t="s">
        <v>12</v>
      </c>
      <c r="G1928" t="s">
        <v>13</v>
      </c>
      <c r="H1928" t="s">
        <v>12</v>
      </c>
      <c r="I1928">
        <v>29</v>
      </c>
      <c r="J1928">
        <f t="shared" si="212"/>
        <v>-0.25039717247043258</v>
      </c>
      <c r="K1928" t="b">
        <f t="shared" si="213"/>
        <v>0</v>
      </c>
      <c r="L1928">
        <f t="shared" si="214"/>
        <v>-0.91086947421749642</v>
      </c>
      <c r="M1928" t="b">
        <f t="shared" si="215"/>
        <v>0</v>
      </c>
      <c r="N1928" s="24">
        <f t="shared" si="216"/>
        <v>454461.58</v>
      </c>
      <c r="O1928" t="str">
        <f t="shared" si="217"/>
        <v>ASALARIADO</v>
      </c>
      <c r="P1928">
        <f t="shared" si="218"/>
        <v>29</v>
      </c>
      <c r="Q1928"/>
    </row>
    <row r="1929" spans="1:17" x14ac:dyDescent="0.25">
      <c r="A1929">
        <v>1928</v>
      </c>
      <c r="B1929" t="s">
        <v>15</v>
      </c>
      <c r="C1929" s="23">
        <v>277402</v>
      </c>
      <c r="D1929" t="s">
        <v>10</v>
      </c>
      <c r="E1929" t="s">
        <v>16</v>
      </c>
      <c r="F1929" t="s">
        <v>12</v>
      </c>
      <c r="G1929" t="s">
        <v>13</v>
      </c>
      <c r="H1929" t="s">
        <v>13</v>
      </c>
      <c r="I1929">
        <v>41</v>
      </c>
      <c r="J1929">
        <f t="shared" si="212"/>
        <v>-0.46871906157640369</v>
      </c>
      <c r="K1929" t="b">
        <f t="shared" si="213"/>
        <v>0</v>
      </c>
      <c r="L1929">
        <f t="shared" si="214"/>
        <v>-6.3965513291846368E-2</v>
      </c>
      <c r="M1929" t="b">
        <f t="shared" si="215"/>
        <v>0</v>
      </c>
      <c r="N1929" s="24">
        <f t="shared" si="216"/>
        <v>277402</v>
      </c>
      <c r="O1929" t="str">
        <f t="shared" si="217"/>
        <v>ASALARIADO</v>
      </c>
      <c r="P1929">
        <f t="shared" si="218"/>
        <v>41</v>
      </c>
      <c r="Q1929"/>
    </row>
    <row r="1930" spans="1:17" x14ac:dyDescent="0.25">
      <c r="A1930">
        <v>1929</v>
      </c>
      <c r="B1930" t="s">
        <v>9</v>
      </c>
      <c r="C1930" s="23">
        <v>297046</v>
      </c>
      <c r="D1930" t="s">
        <v>18</v>
      </c>
      <c r="E1930" t="s">
        <v>16</v>
      </c>
      <c r="F1930" t="s">
        <v>12</v>
      </c>
      <c r="G1930" t="s">
        <v>13</v>
      </c>
      <c r="H1930" t="s">
        <v>12</v>
      </c>
      <c r="I1930">
        <v>27</v>
      </c>
      <c r="J1930">
        <f t="shared" si="212"/>
        <v>-0.44449718558642509</v>
      </c>
      <c r="K1930" t="b">
        <f t="shared" si="213"/>
        <v>0</v>
      </c>
      <c r="L1930">
        <f t="shared" si="214"/>
        <v>-1.0520201343717714</v>
      </c>
      <c r="M1930" t="b">
        <f t="shared" si="215"/>
        <v>0</v>
      </c>
      <c r="N1930" s="24">
        <f t="shared" si="216"/>
        <v>297046</v>
      </c>
      <c r="O1930" t="str">
        <f t="shared" si="217"/>
        <v>TRABAJADOR INDEPENDIENTE</v>
      </c>
      <c r="P1930">
        <f t="shared" si="218"/>
        <v>27</v>
      </c>
      <c r="Q1930"/>
    </row>
    <row r="1931" spans="1:17" x14ac:dyDescent="0.25">
      <c r="A1931">
        <v>1930</v>
      </c>
      <c r="B1931" t="s">
        <v>9</v>
      </c>
      <c r="C1931" s="23">
        <v>1541263.51</v>
      </c>
      <c r="D1931" t="s">
        <v>10</v>
      </c>
      <c r="E1931" t="s">
        <v>16</v>
      </c>
      <c r="F1931" t="s">
        <v>12</v>
      </c>
      <c r="G1931" t="s">
        <v>13</v>
      </c>
      <c r="H1931" t="s">
        <v>13</v>
      </c>
      <c r="I1931">
        <v>46</v>
      </c>
      <c r="J1931">
        <f t="shared" si="212"/>
        <v>1.0896751943657212</v>
      </c>
      <c r="K1931" t="b">
        <f t="shared" si="213"/>
        <v>0</v>
      </c>
      <c r="L1931">
        <f t="shared" si="214"/>
        <v>0.28891113709384114</v>
      </c>
      <c r="M1931" t="b">
        <f t="shared" si="215"/>
        <v>0</v>
      </c>
      <c r="N1931" s="24">
        <f t="shared" si="216"/>
        <v>1541263.51</v>
      </c>
      <c r="O1931" t="str">
        <f t="shared" si="217"/>
        <v>ASALARIADO</v>
      </c>
      <c r="P1931">
        <f t="shared" si="218"/>
        <v>46</v>
      </c>
      <c r="Q1931"/>
    </row>
    <row r="1932" spans="1:17" x14ac:dyDescent="0.25">
      <c r="A1932">
        <v>1931</v>
      </c>
      <c r="B1932" t="s">
        <v>15</v>
      </c>
      <c r="C1932" s="23">
        <v>1017485</v>
      </c>
      <c r="D1932" t="s">
        <v>18</v>
      </c>
      <c r="E1932" t="s">
        <v>16</v>
      </c>
      <c r="F1932" t="s">
        <v>12</v>
      </c>
      <c r="G1932" t="s">
        <v>13</v>
      </c>
      <c r="H1932" t="s">
        <v>13</v>
      </c>
      <c r="I1932">
        <v>53</v>
      </c>
      <c r="J1932">
        <f t="shared" si="212"/>
        <v>0.44383432104889331</v>
      </c>
      <c r="K1932" t="b">
        <f t="shared" si="213"/>
        <v>0</v>
      </c>
      <c r="L1932">
        <f t="shared" si="214"/>
        <v>0.78293844763380371</v>
      </c>
      <c r="M1932" t="b">
        <f t="shared" si="215"/>
        <v>0</v>
      </c>
      <c r="N1932" s="24">
        <f t="shared" si="216"/>
        <v>1017485</v>
      </c>
      <c r="O1932" t="str">
        <f t="shared" si="217"/>
        <v>TRABAJADOR INDEPENDIENTE</v>
      </c>
      <c r="P1932">
        <f t="shared" si="218"/>
        <v>53</v>
      </c>
      <c r="Q1932"/>
    </row>
    <row r="1933" spans="1:17" x14ac:dyDescent="0.25">
      <c r="A1933">
        <v>1932</v>
      </c>
      <c r="B1933" t="s">
        <v>9</v>
      </c>
      <c r="C1933" s="23">
        <v>1854952.25</v>
      </c>
      <c r="D1933" t="s">
        <v>10</v>
      </c>
      <c r="E1933" t="s">
        <v>16</v>
      </c>
      <c r="F1933" t="s">
        <v>12</v>
      </c>
      <c r="G1933" t="s">
        <v>13</v>
      </c>
      <c r="H1933" t="s">
        <v>13</v>
      </c>
      <c r="I1933">
        <v>33</v>
      </c>
      <c r="J1933">
        <f t="shared" si="212"/>
        <v>1.4764665688175966</v>
      </c>
      <c r="K1933" t="b">
        <f t="shared" si="213"/>
        <v>0</v>
      </c>
      <c r="L1933">
        <f t="shared" si="214"/>
        <v>-0.62856815390894638</v>
      </c>
      <c r="M1933" t="b">
        <f t="shared" si="215"/>
        <v>0</v>
      </c>
      <c r="N1933" s="24">
        <f t="shared" si="216"/>
        <v>1854952.25</v>
      </c>
      <c r="O1933" t="str">
        <f t="shared" si="217"/>
        <v>ASALARIADO</v>
      </c>
      <c r="P1933">
        <f t="shared" si="218"/>
        <v>33</v>
      </c>
      <c r="Q1933"/>
    </row>
    <row r="1934" spans="1:17" x14ac:dyDescent="0.25">
      <c r="A1934">
        <v>1933</v>
      </c>
      <c r="B1934" t="s">
        <v>9</v>
      </c>
      <c r="C1934" s="23">
        <v>315617</v>
      </c>
      <c r="D1934" t="s">
        <v>17</v>
      </c>
      <c r="E1934" t="s">
        <v>16</v>
      </c>
      <c r="F1934" t="s">
        <v>12</v>
      </c>
      <c r="G1934" t="s">
        <v>13</v>
      </c>
      <c r="H1934" t="s">
        <v>13</v>
      </c>
      <c r="I1934">
        <v>56</v>
      </c>
      <c r="J1934">
        <f t="shared" si="212"/>
        <v>-0.42159836360465497</v>
      </c>
      <c r="K1934" t="b">
        <f t="shared" si="213"/>
        <v>0</v>
      </c>
      <c r="L1934">
        <f t="shared" si="214"/>
        <v>0.99466443786521619</v>
      </c>
      <c r="M1934" t="b">
        <f t="shared" si="215"/>
        <v>0</v>
      </c>
      <c r="N1934" s="24">
        <f t="shared" si="216"/>
        <v>315617</v>
      </c>
      <c r="O1934" t="str">
        <f t="shared" si="217"/>
        <v>ASEGURADO VOLUNTARIO</v>
      </c>
      <c r="P1934">
        <f t="shared" si="218"/>
        <v>56</v>
      </c>
      <c r="Q1934"/>
    </row>
    <row r="1935" spans="1:17" x14ac:dyDescent="0.25">
      <c r="A1935">
        <v>1934</v>
      </c>
      <c r="B1935" t="s">
        <v>15</v>
      </c>
      <c r="C1935" s="23">
        <v>310124</v>
      </c>
      <c r="D1935" t="s">
        <v>18</v>
      </c>
      <c r="E1935" t="s">
        <v>16</v>
      </c>
      <c r="F1935" t="s">
        <v>12</v>
      </c>
      <c r="G1935" t="s">
        <v>13</v>
      </c>
      <c r="H1935" t="s">
        <v>12</v>
      </c>
      <c r="I1935">
        <v>59</v>
      </c>
      <c r="J1935">
        <f t="shared" si="212"/>
        <v>-0.42837146301480322</v>
      </c>
      <c r="K1935" t="b">
        <f t="shared" si="213"/>
        <v>0</v>
      </c>
      <c r="L1935">
        <f t="shared" si="214"/>
        <v>1.2063904280966287</v>
      </c>
      <c r="M1935" t="b">
        <f t="shared" si="215"/>
        <v>0</v>
      </c>
      <c r="N1935" s="24">
        <f t="shared" si="216"/>
        <v>310124</v>
      </c>
      <c r="O1935" t="str">
        <f t="shared" si="217"/>
        <v>TRABAJADOR INDEPENDIENTE</v>
      </c>
      <c r="P1935">
        <f t="shared" si="218"/>
        <v>59</v>
      </c>
      <c r="Q1935"/>
    </row>
    <row r="1936" spans="1:17" x14ac:dyDescent="0.25">
      <c r="A1936">
        <v>1935</v>
      </c>
      <c r="B1936" t="s">
        <v>9</v>
      </c>
      <c r="C1936" s="23">
        <v>240000</v>
      </c>
      <c r="D1936" t="s">
        <v>10</v>
      </c>
      <c r="E1936" t="s">
        <v>16</v>
      </c>
      <c r="F1936" t="s">
        <v>12</v>
      </c>
      <c r="G1936" t="s">
        <v>13</v>
      </c>
      <c r="H1936" t="s">
        <v>13</v>
      </c>
      <c r="I1936">
        <v>39</v>
      </c>
      <c r="J1936">
        <f t="shared" si="212"/>
        <v>-0.51483729644594045</v>
      </c>
      <c r="K1936" t="b">
        <f t="shared" si="213"/>
        <v>0</v>
      </c>
      <c r="L1936">
        <f t="shared" si="214"/>
        <v>-0.20511617344612137</v>
      </c>
      <c r="M1936" t="b">
        <f t="shared" si="215"/>
        <v>0</v>
      </c>
      <c r="N1936" s="24">
        <f t="shared" si="216"/>
        <v>240000</v>
      </c>
      <c r="O1936" t="str">
        <f t="shared" si="217"/>
        <v>ASALARIADO</v>
      </c>
      <c r="P1936">
        <f t="shared" si="218"/>
        <v>39</v>
      </c>
      <c r="Q1936"/>
    </row>
    <row r="1937" spans="1:17" x14ac:dyDescent="0.25">
      <c r="A1937">
        <v>1936</v>
      </c>
      <c r="B1937" t="s">
        <v>15</v>
      </c>
      <c r="C1937" s="23">
        <v>446061.6</v>
      </c>
      <c r="D1937" t="s">
        <v>10</v>
      </c>
      <c r="E1937" t="s">
        <v>16</v>
      </c>
      <c r="F1937" t="s">
        <v>12</v>
      </c>
      <c r="G1937" t="s">
        <v>13</v>
      </c>
      <c r="H1937" t="s">
        <v>12</v>
      </c>
      <c r="I1937">
        <v>59</v>
      </c>
      <c r="J1937">
        <f t="shared" si="212"/>
        <v>-0.26075470015717161</v>
      </c>
      <c r="K1937" t="b">
        <f t="shared" si="213"/>
        <v>0</v>
      </c>
      <c r="L1937">
        <f t="shared" si="214"/>
        <v>1.2063904280966287</v>
      </c>
      <c r="M1937" t="b">
        <f t="shared" si="215"/>
        <v>0</v>
      </c>
      <c r="N1937" s="24">
        <f t="shared" si="216"/>
        <v>446061.6</v>
      </c>
      <c r="O1937" t="str">
        <f t="shared" si="217"/>
        <v>ASALARIADO</v>
      </c>
      <c r="P1937">
        <f t="shared" si="218"/>
        <v>59</v>
      </c>
      <c r="Q1937"/>
    </row>
    <row r="1938" spans="1:17" x14ac:dyDescent="0.25">
      <c r="A1938">
        <v>1937</v>
      </c>
      <c r="B1938" t="s">
        <v>9</v>
      </c>
      <c r="C1938" s="23">
        <v>566297</v>
      </c>
      <c r="D1938" t="s">
        <v>18</v>
      </c>
      <c r="E1938" t="s">
        <v>16</v>
      </c>
      <c r="F1938" t="s">
        <v>12</v>
      </c>
      <c r="G1938" t="s">
        <v>13</v>
      </c>
      <c r="H1938" t="s">
        <v>13</v>
      </c>
      <c r="I1938">
        <v>49</v>
      </c>
      <c r="J1938">
        <f t="shared" si="212"/>
        <v>-0.11249940854622306</v>
      </c>
      <c r="K1938" t="b">
        <f t="shared" si="213"/>
        <v>0</v>
      </c>
      <c r="L1938">
        <f t="shared" si="214"/>
        <v>0.50063712732525367</v>
      </c>
      <c r="M1938" t="b">
        <f t="shared" si="215"/>
        <v>0</v>
      </c>
      <c r="N1938" s="24">
        <f t="shared" si="216"/>
        <v>566297</v>
      </c>
      <c r="O1938" t="str">
        <f t="shared" si="217"/>
        <v>TRABAJADOR INDEPENDIENTE</v>
      </c>
      <c r="P1938">
        <f t="shared" si="218"/>
        <v>49</v>
      </c>
      <c r="Q1938"/>
    </row>
    <row r="1939" spans="1:17" x14ac:dyDescent="0.25">
      <c r="A1939">
        <v>1938</v>
      </c>
      <c r="B1939" t="s">
        <v>15</v>
      </c>
      <c r="C1939" s="23">
        <v>50000</v>
      </c>
      <c r="D1939" t="s">
        <v>10</v>
      </c>
      <c r="E1939" t="s">
        <v>16</v>
      </c>
      <c r="F1939" t="s">
        <v>12</v>
      </c>
      <c r="G1939" t="s">
        <v>13</v>
      </c>
      <c r="H1939" t="s">
        <v>12</v>
      </c>
      <c r="I1939">
        <v>21</v>
      </c>
      <c r="J1939">
        <f t="shared" si="212"/>
        <v>-0.7491152662125834</v>
      </c>
      <c r="K1939" t="b">
        <f t="shared" si="213"/>
        <v>0</v>
      </c>
      <c r="L1939">
        <f t="shared" si="214"/>
        <v>-1.4754721148345964</v>
      </c>
      <c r="M1939" t="b">
        <f t="shared" si="215"/>
        <v>0</v>
      </c>
      <c r="N1939" s="24">
        <f t="shared" si="216"/>
        <v>50000</v>
      </c>
      <c r="O1939" t="str">
        <f t="shared" si="217"/>
        <v>ASALARIADO</v>
      </c>
      <c r="P1939">
        <f t="shared" si="218"/>
        <v>21</v>
      </c>
      <c r="Q1939"/>
    </row>
    <row r="1940" spans="1:17" x14ac:dyDescent="0.25">
      <c r="A1940">
        <v>1939</v>
      </c>
      <c r="B1940" t="s">
        <v>15</v>
      </c>
      <c r="C1940" s="23">
        <v>394998</v>
      </c>
      <c r="D1940" t="s">
        <v>10</v>
      </c>
      <c r="E1940" t="s">
        <v>16</v>
      </c>
      <c r="F1940" t="s">
        <v>12</v>
      </c>
      <c r="G1940" t="s">
        <v>13</v>
      </c>
      <c r="H1940" t="s">
        <v>13</v>
      </c>
      <c r="I1940">
        <v>29</v>
      </c>
      <c r="J1940">
        <f t="shared" si="212"/>
        <v>-0.32371826087809763</v>
      </c>
      <c r="K1940" t="b">
        <f t="shared" si="213"/>
        <v>0</v>
      </c>
      <c r="L1940">
        <f t="shared" si="214"/>
        <v>-0.91086947421749642</v>
      </c>
      <c r="M1940" t="b">
        <f t="shared" si="215"/>
        <v>0</v>
      </c>
      <c r="N1940" s="24">
        <f t="shared" si="216"/>
        <v>394998</v>
      </c>
      <c r="O1940" t="str">
        <f t="shared" si="217"/>
        <v>ASALARIADO</v>
      </c>
      <c r="P1940">
        <f t="shared" si="218"/>
        <v>29</v>
      </c>
      <c r="Q1940"/>
    </row>
    <row r="1941" spans="1:17" x14ac:dyDescent="0.25">
      <c r="A1941">
        <v>1940</v>
      </c>
      <c r="B1941" t="s">
        <v>15</v>
      </c>
      <c r="C1941" s="23">
        <v>320000</v>
      </c>
      <c r="D1941" t="s">
        <v>10</v>
      </c>
      <c r="E1941" t="s">
        <v>16</v>
      </c>
      <c r="F1941" t="s">
        <v>12</v>
      </c>
      <c r="G1941" t="s">
        <v>13</v>
      </c>
      <c r="H1941" t="s">
        <v>13</v>
      </c>
      <c r="I1941">
        <v>27</v>
      </c>
      <c r="J1941">
        <f t="shared" si="212"/>
        <v>-0.41619394075472232</v>
      </c>
      <c r="K1941" t="b">
        <f t="shared" si="213"/>
        <v>0</v>
      </c>
      <c r="L1941">
        <f t="shared" si="214"/>
        <v>-1.0520201343717714</v>
      </c>
      <c r="M1941" t="b">
        <f t="shared" si="215"/>
        <v>0</v>
      </c>
      <c r="N1941" s="24">
        <f t="shared" si="216"/>
        <v>320000</v>
      </c>
      <c r="O1941" t="str">
        <f t="shared" si="217"/>
        <v>ASALARIADO</v>
      </c>
      <c r="P1941">
        <f t="shared" si="218"/>
        <v>27</v>
      </c>
      <c r="Q1941"/>
    </row>
    <row r="1942" spans="1:17" x14ac:dyDescent="0.25">
      <c r="A1942">
        <v>1941</v>
      </c>
      <c r="B1942" t="s">
        <v>9</v>
      </c>
      <c r="C1942" s="23">
        <v>953728.87</v>
      </c>
      <c r="D1942" t="s">
        <v>10</v>
      </c>
      <c r="E1942" t="s">
        <v>16</v>
      </c>
      <c r="F1942" t="s">
        <v>12</v>
      </c>
      <c r="G1942" t="s">
        <v>13</v>
      </c>
      <c r="H1942" t="s">
        <v>13</v>
      </c>
      <c r="I1942">
        <v>60</v>
      </c>
      <c r="J1942">
        <f t="shared" si="212"/>
        <v>0.36522033843532403</v>
      </c>
      <c r="K1942" t="b">
        <f t="shared" si="213"/>
        <v>0</v>
      </c>
      <c r="L1942">
        <f t="shared" si="214"/>
        <v>1.2769657581737661</v>
      </c>
      <c r="M1942" t="b">
        <f t="shared" si="215"/>
        <v>0</v>
      </c>
      <c r="N1942" s="24">
        <f t="shared" si="216"/>
        <v>953728.87</v>
      </c>
      <c r="O1942" t="str">
        <f t="shared" si="217"/>
        <v>ASALARIADO</v>
      </c>
      <c r="P1942">
        <f t="shared" si="218"/>
        <v>60</v>
      </c>
      <c r="Q1942"/>
    </row>
    <row r="1943" spans="1:17" x14ac:dyDescent="0.25">
      <c r="A1943">
        <v>1942</v>
      </c>
      <c r="B1943" t="s">
        <v>9</v>
      </c>
      <c r="C1943" s="23">
        <v>507443.6</v>
      </c>
      <c r="D1943" t="s">
        <v>10</v>
      </c>
      <c r="E1943" t="s">
        <v>16</v>
      </c>
      <c r="F1943" t="s">
        <v>12</v>
      </c>
      <c r="G1943" t="s">
        <v>13</v>
      </c>
      <c r="H1943" t="s">
        <v>13</v>
      </c>
      <c r="I1943">
        <v>20</v>
      </c>
      <c r="J1943">
        <f t="shared" si="212"/>
        <v>-0.18506811941919227</v>
      </c>
      <c r="K1943" t="b">
        <f t="shared" si="213"/>
        <v>0</v>
      </c>
      <c r="L1943">
        <f t="shared" si="214"/>
        <v>-1.5460474449117341</v>
      </c>
      <c r="M1943" t="b">
        <f t="shared" si="215"/>
        <v>0</v>
      </c>
      <c r="N1943" s="24">
        <f t="shared" si="216"/>
        <v>507443.6</v>
      </c>
      <c r="O1943" t="str">
        <f t="shared" si="217"/>
        <v>ASALARIADO</v>
      </c>
      <c r="P1943">
        <f t="shared" si="218"/>
        <v>20</v>
      </c>
      <c r="Q1943"/>
    </row>
    <row r="1944" spans="1:17" x14ac:dyDescent="0.25">
      <c r="A1944">
        <v>1943</v>
      </c>
      <c r="B1944" t="s">
        <v>15</v>
      </c>
      <c r="C1944" s="23">
        <v>995680</v>
      </c>
      <c r="D1944" t="s">
        <v>10</v>
      </c>
      <c r="E1944" t="s">
        <v>11</v>
      </c>
      <c r="F1944" t="s">
        <v>12</v>
      </c>
      <c r="G1944" t="s">
        <v>13</v>
      </c>
      <c r="H1944" t="s">
        <v>13</v>
      </c>
      <c r="I1944">
        <v>35</v>
      </c>
      <c r="J1944">
        <f t="shared" si="212"/>
        <v>0.41694784141330565</v>
      </c>
      <c r="K1944" t="b">
        <f t="shared" si="213"/>
        <v>0</v>
      </c>
      <c r="L1944">
        <f t="shared" si="214"/>
        <v>-0.48741749375467142</v>
      </c>
      <c r="M1944" t="b">
        <f t="shared" si="215"/>
        <v>0</v>
      </c>
      <c r="N1944" s="24">
        <f t="shared" si="216"/>
        <v>995680</v>
      </c>
      <c r="O1944" t="str">
        <f t="shared" si="217"/>
        <v>ASALARIADO</v>
      </c>
      <c r="P1944">
        <f t="shared" si="218"/>
        <v>35</v>
      </c>
      <c r="Q1944"/>
    </row>
    <row r="1945" spans="1:17" x14ac:dyDescent="0.25">
      <c r="A1945">
        <v>1944</v>
      </c>
      <c r="B1945" t="s">
        <v>9</v>
      </c>
      <c r="C1945" s="23">
        <v>278030</v>
      </c>
      <c r="D1945" t="s">
        <v>19</v>
      </c>
      <c r="E1945" t="s">
        <v>16</v>
      </c>
      <c r="F1945" t="s">
        <v>12</v>
      </c>
      <c r="G1945" t="s">
        <v>13</v>
      </c>
      <c r="H1945" t="s">
        <v>13</v>
      </c>
      <c r="I1945">
        <v>64</v>
      </c>
      <c r="J1945">
        <f t="shared" si="212"/>
        <v>-0.46794471123422759</v>
      </c>
      <c r="K1945" t="b">
        <f t="shared" si="213"/>
        <v>0</v>
      </c>
      <c r="L1945">
        <f t="shared" si="214"/>
        <v>1.5592670784823162</v>
      </c>
      <c r="M1945" t="b">
        <f t="shared" si="215"/>
        <v>0</v>
      </c>
      <c r="N1945" s="24">
        <f t="shared" si="216"/>
        <v>278030</v>
      </c>
      <c r="O1945" t="str">
        <f t="shared" si="217"/>
        <v>CONVENIOS ESPECIALES DE TRABAJADORES INDEPENDIENTES</v>
      </c>
      <c r="P1945">
        <f t="shared" si="218"/>
        <v>64</v>
      </c>
      <c r="Q1945"/>
    </row>
    <row r="1946" spans="1:17" x14ac:dyDescent="0.25">
      <c r="A1946">
        <v>1945</v>
      </c>
      <c r="B1946" t="s">
        <v>9</v>
      </c>
      <c r="C1946" s="23">
        <v>340100.8</v>
      </c>
      <c r="D1946" t="s">
        <v>10</v>
      </c>
      <c r="E1946" t="s">
        <v>16</v>
      </c>
      <c r="F1946" t="s">
        <v>12</v>
      </c>
      <c r="G1946" t="s">
        <v>13</v>
      </c>
      <c r="H1946" t="s">
        <v>13</v>
      </c>
      <c r="I1946">
        <v>22</v>
      </c>
      <c r="J1946">
        <f t="shared" si="212"/>
        <v>-0.39140881120374688</v>
      </c>
      <c r="K1946" t="b">
        <f t="shared" si="213"/>
        <v>0</v>
      </c>
      <c r="L1946">
        <f t="shared" si="214"/>
        <v>-1.4048967847574589</v>
      </c>
      <c r="M1946" t="b">
        <f t="shared" si="215"/>
        <v>0</v>
      </c>
      <c r="N1946" s="24">
        <f t="shared" si="216"/>
        <v>340100.8</v>
      </c>
      <c r="O1946" t="str">
        <f t="shared" si="217"/>
        <v>ASALARIADO</v>
      </c>
      <c r="P1946">
        <f t="shared" si="218"/>
        <v>22</v>
      </c>
      <c r="Q1946"/>
    </row>
    <row r="1947" spans="1:17" x14ac:dyDescent="0.25">
      <c r="A1947">
        <v>1946</v>
      </c>
      <c r="B1947" t="s">
        <v>9</v>
      </c>
      <c r="C1947" s="23">
        <v>889976.5</v>
      </c>
      <c r="D1947" t="s">
        <v>10</v>
      </c>
      <c r="E1947" t="s">
        <v>11</v>
      </c>
      <c r="F1947" t="s">
        <v>12</v>
      </c>
      <c r="G1947" t="s">
        <v>13</v>
      </c>
      <c r="H1947" t="s">
        <v>13</v>
      </c>
      <c r="I1947">
        <v>30</v>
      </c>
      <c r="J1947">
        <f t="shared" si="212"/>
        <v>0.28661099205947227</v>
      </c>
      <c r="K1947" t="b">
        <f t="shared" si="213"/>
        <v>0</v>
      </c>
      <c r="L1947">
        <f t="shared" si="214"/>
        <v>-0.84029414414035897</v>
      </c>
      <c r="M1947" t="b">
        <f t="shared" si="215"/>
        <v>0</v>
      </c>
      <c r="N1947" s="24">
        <f t="shared" si="216"/>
        <v>889976.5</v>
      </c>
      <c r="O1947" t="str">
        <f t="shared" si="217"/>
        <v>ASALARIADO</v>
      </c>
      <c r="P1947">
        <f t="shared" si="218"/>
        <v>30</v>
      </c>
      <c r="Q1947"/>
    </row>
    <row r="1948" spans="1:17" x14ac:dyDescent="0.25">
      <c r="A1948">
        <v>1947</v>
      </c>
      <c r="B1948" t="s">
        <v>9</v>
      </c>
      <c r="C1948" s="23">
        <v>558420.11</v>
      </c>
      <c r="D1948" t="s">
        <v>10</v>
      </c>
      <c r="E1948" t="s">
        <v>16</v>
      </c>
      <c r="F1948" t="s">
        <v>12</v>
      </c>
      <c r="G1948" t="s">
        <v>13</v>
      </c>
      <c r="H1948" t="s">
        <v>13</v>
      </c>
      <c r="I1948">
        <v>26</v>
      </c>
      <c r="J1948">
        <f t="shared" si="212"/>
        <v>-0.12221194432135556</v>
      </c>
      <c r="K1948" t="b">
        <f t="shared" si="213"/>
        <v>0</v>
      </c>
      <c r="L1948">
        <f t="shared" si="214"/>
        <v>-1.1225954644489089</v>
      </c>
      <c r="M1948" t="b">
        <f t="shared" si="215"/>
        <v>0</v>
      </c>
      <c r="N1948" s="24">
        <f t="shared" si="216"/>
        <v>558420.11</v>
      </c>
      <c r="O1948" t="str">
        <f t="shared" si="217"/>
        <v>ASALARIADO</v>
      </c>
      <c r="P1948">
        <f t="shared" si="218"/>
        <v>26</v>
      </c>
      <c r="Q1948"/>
    </row>
    <row r="1949" spans="1:17" x14ac:dyDescent="0.25">
      <c r="A1949">
        <v>1948</v>
      </c>
      <c r="B1949" t="s">
        <v>9</v>
      </c>
      <c r="C1949" s="23">
        <v>478452</v>
      </c>
      <c r="D1949" t="s">
        <v>18</v>
      </c>
      <c r="E1949" t="s">
        <v>16</v>
      </c>
      <c r="F1949" t="s">
        <v>12</v>
      </c>
      <c r="G1949" t="s">
        <v>12</v>
      </c>
      <c r="H1949" t="s">
        <v>13</v>
      </c>
      <c r="I1949">
        <v>49</v>
      </c>
      <c r="J1949">
        <f t="shared" si="212"/>
        <v>-0.22081597830491123</v>
      </c>
      <c r="K1949" t="b">
        <f t="shared" si="213"/>
        <v>0</v>
      </c>
      <c r="L1949">
        <f t="shared" si="214"/>
        <v>0.50063712732525367</v>
      </c>
      <c r="M1949" t="b">
        <f t="shared" si="215"/>
        <v>0</v>
      </c>
      <c r="N1949" s="24">
        <f t="shared" si="216"/>
        <v>478452</v>
      </c>
      <c r="O1949" t="str">
        <f t="shared" si="217"/>
        <v>TRABAJADOR INDEPENDIENTE</v>
      </c>
      <c r="P1949">
        <f t="shared" si="218"/>
        <v>49</v>
      </c>
      <c r="Q1949"/>
    </row>
    <row r="1950" spans="1:17" x14ac:dyDescent="0.25">
      <c r="A1950">
        <v>1949</v>
      </c>
      <c r="B1950" t="s">
        <v>15</v>
      </c>
      <c r="C1950" s="23">
        <v>594092</v>
      </c>
      <c r="D1950" t="s">
        <v>18</v>
      </c>
      <c r="E1950" t="s">
        <v>16</v>
      </c>
      <c r="F1950" t="s">
        <v>12</v>
      </c>
      <c r="G1950" t="s">
        <v>13</v>
      </c>
      <c r="H1950" t="s">
        <v>12</v>
      </c>
      <c r="I1950">
        <v>54</v>
      </c>
      <c r="J1950">
        <f t="shared" si="212"/>
        <v>-7.8227007653255465E-2</v>
      </c>
      <c r="K1950" t="b">
        <f t="shared" si="213"/>
        <v>0</v>
      </c>
      <c r="L1950">
        <f t="shared" si="214"/>
        <v>0.85351377771094117</v>
      </c>
      <c r="M1950" t="b">
        <f t="shared" si="215"/>
        <v>0</v>
      </c>
      <c r="N1950" s="24">
        <f t="shared" si="216"/>
        <v>594092</v>
      </c>
      <c r="O1950" t="str">
        <f t="shared" si="217"/>
        <v>TRABAJADOR INDEPENDIENTE</v>
      </c>
      <c r="P1950">
        <f t="shared" si="218"/>
        <v>54</v>
      </c>
      <c r="Q1950"/>
    </row>
    <row r="1951" spans="1:17" x14ac:dyDescent="0.25">
      <c r="A1951">
        <v>1950</v>
      </c>
      <c r="B1951" t="s">
        <v>15</v>
      </c>
      <c r="C1951" s="23">
        <v>1281095</v>
      </c>
      <c r="D1951" t="s">
        <v>10</v>
      </c>
      <c r="E1951" t="s">
        <v>11</v>
      </c>
      <c r="F1951" t="s">
        <v>12</v>
      </c>
      <c r="G1951" t="s">
        <v>13</v>
      </c>
      <c r="H1951" t="s">
        <v>12</v>
      </c>
      <c r="I1951">
        <v>43</v>
      </c>
      <c r="J1951">
        <f t="shared" si="212"/>
        <v>0.76887650847091826</v>
      </c>
      <c r="K1951" t="b">
        <f t="shared" si="213"/>
        <v>0</v>
      </c>
      <c r="L1951">
        <f t="shared" si="214"/>
        <v>7.7185146862428639E-2</v>
      </c>
      <c r="M1951" t="b">
        <f t="shared" si="215"/>
        <v>0</v>
      </c>
      <c r="N1951" s="24">
        <f t="shared" si="216"/>
        <v>1281095</v>
      </c>
      <c r="O1951" t="str">
        <f t="shared" si="217"/>
        <v>ASALARIADO</v>
      </c>
      <c r="P1951">
        <f t="shared" si="218"/>
        <v>43</v>
      </c>
      <c r="Q1951"/>
    </row>
    <row r="1952" spans="1:17" x14ac:dyDescent="0.25">
      <c r="A1952">
        <v>1951</v>
      </c>
      <c r="B1952" t="s">
        <v>9</v>
      </c>
      <c r="C1952" s="23">
        <v>610146</v>
      </c>
      <c r="D1952" t="s">
        <v>17</v>
      </c>
      <c r="E1952" t="s">
        <v>16</v>
      </c>
      <c r="F1952" t="s">
        <v>12</v>
      </c>
      <c r="G1952" t="s">
        <v>13</v>
      </c>
      <c r="H1952" t="s">
        <v>13</v>
      </c>
      <c r="I1952">
        <v>49</v>
      </c>
      <c r="J1952">
        <f t="shared" si="212"/>
        <v>-5.8431752249920282E-2</v>
      </c>
      <c r="K1952" t="b">
        <f t="shared" si="213"/>
        <v>0</v>
      </c>
      <c r="L1952">
        <f t="shared" si="214"/>
        <v>0.50063712732525367</v>
      </c>
      <c r="M1952" t="b">
        <f t="shared" si="215"/>
        <v>0</v>
      </c>
      <c r="N1952" s="24">
        <f t="shared" si="216"/>
        <v>610146</v>
      </c>
      <c r="O1952" t="str">
        <f t="shared" si="217"/>
        <v>ASEGURADO VOLUNTARIO</v>
      </c>
      <c r="P1952">
        <f t="shared" si="218"/>
        <v>49</v>
      </c>
      <c r="Q1952"/>
    </row>
    <row r="1953" spans="1:17" x14ac:dyDescent="0.25">
      <c r="A1953">
        <v>1952</v>
      </c>
      <c r="B1953" t="s">
        <v>9</v>
      </c>
      <c r="C1953" s="23">
        <v>278030</v>
      </c>
      <c r="D1953" t="s">
        <v>19</v>
      </c>
      <c r="E1953" t="s">
        <v>16</v>
      </c>
      <c r="F1953" t="s">
        <v>12</v>
      </c>
      <c r="G1953" t="s">
        <v>13</v>
      </c>
      <c r="H1953" t="s">
        <v>13</v>
      </c>
      <c r="I1953">
        <v>55</v>
      </c>
      <c r="J1953">
        <f t="shared" si="212"/>
        <v>-0.46794471123422759</v>
      </c>
      <c r="K1953" t="b">
        <f t="shared" si="213"/>
        <v>0</v>
      </c>
      <c r="L1953">
        <f t="shared" si="214"/>
        <v>0.92408910778807873</v>
      </c>
      <c r="M1953" t="b">
        <f t="shared" si="215"/>
        <v>0</v>
      </c>
      <c r="N1953" s="24">
        <f t="shared" si="216"/>
        <v>278030</v>
      </c>
      <c r="O1953" t="str">
        <f t="shared" si="217"/>
        <v>CONVENIOS ESPECIALES DE TRABAJADORES INDEPENDIENTES</v>
      </c>
      <c r="P1953">
        <f t="shared" si="218"/>
        <v>55</v>
      </c>
      <c r="Q1953"/>
    </row>
    <row r="1954" spans="1:17" x14ac:dyDescent="0.25">
      <c r="A1954">
        <v>1953</v>
      </c>
      <c r="B1954" t="s">
        <v>15</v>
      </c>
      <c r="C1954" s="23">
        <v>752666</v>
      </c>
      <c r="D1954" t="s">
        <v>10</v>
      </c>
      <c r="E1954" t="s">
        <v>16</v>
      </c>
      <c r="F1954" t="s">
        <v>12</v>
      </c>
      <c r="G1954" t="s">
        <v>13</v>
      </c>
      <c r="H1954" t="s">
        <v>13</v>
      </c>
      <c r="I1954">
        <v>31</v>
      </c>
      <c r="J1954">
        <f t="shared" si="212"/>
        <v>0.11730138591398474</v>
      </c>
      <c r="K1954" t="b">
        <f t="shared" si="213"/>
        <v>0</v>
      </c>
      <c r="L1954">
        <f t="shared" si="214"/>
        <v>-0.7697188140632214</v>
      </c>
      <c r="M1954" t="b">
        <f t="shared" si="215"/>
        <v>0</v>
      </c>
      <c r="N1954" s="24">
        <f t="shared" si="216"/>
        <v>752666</v>
      </c>
      <c r="O1954" t="str">
        <f t="shared" si="217"/>
        <v>ASALARIADO</v>
      </c>
      <c r="P1954">
        <f t="shared" si="218"/>
        <v>31</v>
      </c>
      <c r="Q1954"/>
    </row>
    <row r="1955" spans="1:17" x14ac:dyDescent="0.25">
      <c r="A1955">
        <v>1954</v>
      </c>
      <c r="B1955" t="s">
        <v>9</v>
      </c>
      <c r="C1955" s="23">
        <v>96000</v>
      </c>
      <c r="D1955" t="s">
        <v>10</v>
      </c>
      <c r="E1955" t="s">
        <v>16</v>
      </c>
      <c r="F1955" t="s">
        <v>12</v>
      </c>
      <c r="G1955" t="s">
        <v>12</v>
      </c>
      <c r="H1955" t="s">
        <v>13</v>
      </c>
      <c r="I1955">
        <v>47</v>
      </c>
      <c r="J1955">
        <f t="shared" si="212"/>
        <v>-0.69239533669013298</v>
      </c>
      <c r="K1955" t="b">
        <f t="shared" si="213"/>
        <v>0</v>
      </c>
      <c r="L1955">
        <f t="shared" si="214"/>
        <v>0.35948646717097865</v>
      </c>
      <c r="M1955" t="b">
        <f t="shared" si="215"/>
        <v>0</v>
      </c>
      <c r="N1955" s="24">
        <f t="shared" si="216"/>
        <v>96000</v>
      </c>
      <c r="O1955" t="str">
        <f t="shared" si="217"/>
        <v>ASALARIADO</v>
      </c>
      <c r="P1955">
        <f t="shared" si="218"/>
        <v>47</v>
      </c>
      <c r="Q1955"/>
    </row>
    <row r="1956" spans="1:17" x14ac:dyDescent="0.25">
      <c r="A1956">
        <v>1955</v>
      </c>
      <c r="B1956" t="s">
        <v>15</v>
      </c>
      <c r="C1956" s="23">
        <v>363604.49</v>
      </c>
      <c r="D1956" t="s">
        <v>10</v>
      </c>
      <c r="E1956" t="s">
        <v>16</v>
      </c>
      <c r="F1956" t="s">
        <v>12</v>
      </c>
      <c r="G1956" t="s">
        <v>13</v>
      </c>
      <c r="H1956" t="s">
        <v>13</v>
      </c>
      <c r="I1956">
        <v>21</v>
      </c>
      <c r="J1956">
        <f t="shared" si="212"/>
        <v>-0.36242777554467032</v>
      </c>
      <c r="K1956" t="b">
        <f t="shared" si="213"/>
        <v>0</v>
      </c>
      <c r="L1956">
        <f t="shared" si="214"/>
        <v>-1.4754721148345964</v>
      </c>
      <c r="M1956" t="b">
        <f t="shared" si="215"/>
        <v>0</v>
      </c>
      <c r="N1956" s="24">
        <f t="shared" si="216"/>
        <v>363604.49</v>
      </c>
      <c r="O1956" t="str">
        <f t="shared" si="217"/>
        <v>ASALARIADO</v>
      </c>
      <c r="P1956">
        <f t="shared" si="218"/>
        <v>21</v>
      </c>
      <c r="Q1956"/>
    </row>
    <row r="1957" spans="1:17" x14ac:dyDescent="0.25">
      <c r="A1957">
        <v>1956</v>
      </c>
      <c r="B1957" t="s">
        <v>9</v>
      </c>
      <c r="C1957" s="23">
        <v>1094727.6000000001</v>
      </c>
      <c r="D1957" t="s">
        <v>14</v>
      </c>
      <c r="E1957" t="s">
        <v>11</v>
      </c>
      <c r="F1957" t="s">
        <v>12</v>
      </c>
      <c r="G1957" t="s">
        <v>13</v>
      </c>
      <c r="H1957" t="s">
        <v>13</v>
      </c>
      <c r="I1957">
        <v>70</v>
      </c>
      <c r="J1957">
        <f t="shared" si="212"/>
        <v>0.53907768687782442</v>
      </c>
      <c r="K1957" t="b">
        <f t="shared" si="213"/>
        <v>0</v>
      </c>
      <c r="L1957">
        <f t="shared" si="214"/>
        <v>1.9827190589451413</v>
      </c>
      <c r="M1957" t="b">
        <f t="shared" si="215"/>
        <v>1</v>
      </c>
      <c r="N1957" s="24">
        <f t="shared" si="216"/>
        <v>1094727.6000000001</v>
      </c>
      <c r="O1957" t="str">
        <f t="shared" si="217"/>
        <v>PENSIONADOS EN SU PROPIO SISTEMA</v>
      </c>
      <c r="P1957">
        <f t="shared" si="218"/>
        <v>70</v>
      </c>
      <c r="Q1957"/>
    </row>
    <row r="1958" spans="1:17" x14ac:dyDescent="0.25">
      <c r="A1958">
        <v>1957</v>
      </c>
      <c r="B1958" t="s">
        <v>15</v>
      </c>
      <c r="C1958" s="23">
        <v>297046</v>
      </c>
      <c r="D1958" t="s">
        <v>17</v>
      </c>
      <c r="E1958" t="s">
        <v>16</v>
      </c>
      <c r="F1958" t="s">
        <v>12</v>
      </c>
      <c r="G1958" t="s">
        <v>13</v>
      </c>
      <c r="H1958" t="s">
        <v>13</v>
      </c>
      <c r="I1958">
        <v>25</v>
      </c>
      <c r="J1958">
        <f t="shared" si="212"/>
        <v>-0.44449718558642509</v>
      </c>
      <c r="K1958" t="b">
        <f t="shared" si="213"/>
        <v>0</v>
      </c>
      <c r="L1958">
        <f t="shared" si="214"/>
        <v>-1.1931707945260464</v>
      </c>
      <c r="M1958" t="b">
        <f t="shared" si="215"/>
        <v>0</v>
      </c>
      <c r="N1958" s="24">
        <f t="shared" si="216"/>
        <v>297046</v>
      </c>
      <c r="O1958" t="str">
        <f t="shared" si="217"/>
        <v>ASEGURADO VOLUNTARIO</v>
      </c>
      <c r="P1958">
        <f t="shared" si="218"/>
        <v>25</v>
      </c>
      <c r="Q1958"/>
    </row>
    <row r="1959" spans="1:17" x14ac:dyDescent="0.25">
      <c r="A1959">
        <v>1958</v>
      </c>
      <c r="B1959" t="s">
        <v>9</v>
      </c>
      <c r="C1959" s="23">
        <v>297046</v>
      </c>
      <c r="D1959" t="s">
        <v>17</v>
      </c>
      <c r="E1959" t="s">
        <v>16</v>
      </c>
      <c r="F1959" t="s">
        <v>12</v>
      </c>
      <c r="G1959" t="s">
        <v>13</v>
      </c>
      <c r="H1959" t="s">
        <v>13</v>
      </c>
      <c r="I1959">
        <v>45</v>
      </c>
      <c r="J1959">
        <f t="shared" si="212"/>
        <v>-0.44449718558642509</v>
      </c>
      <c r="K1959" t="b">
        <f t="shared" si="213"/>
        <v>0</v>
      </c>
      <c r="L1959">
        <f t="shared" si="214"/>
        <v>0.21833580701670366</v>
      </c>
      <c r="M1959" t="b">
        <f t="shared" si="215"/>
        <v>0</v>
      </c>
      <c r="N1959" s="24">
        <f t="shared" si="216"/>
        <v>297046</v>
      </c>
      <c r="O1959" t="str">
        <f t="shared" si="217"/>
        <v>ASEGURADO VOLUNTARIO</v>
      </c>
      <c r="P1959">
        <f t="shared" si="218"/>
        <v>45</v>
      </c>
      <c r="Q1959"/>
    </row>
    <row r="1960" spans="1:17" x14ac:dyDescent="0.25">
      <c r="A1960">
        <v>1959</v>
      </c>
      <c r="B1960" t="s">
        <v>15</v>
      </c>
      <c r="C1960" s="23">
        <v>350899.48</v>
      </c>
      <c r="D1960" t="s">
        <v>10</v>
      </c>
      <c r="E1960" t="s">
        <v>16</v>
      </c>
      <c r="F1960" t="s">
        <v>12</v>
      </c>
      <c r="G1960" t="s">
        <v>12</v>
      </c>
      <c r="H1960" t="s">
        <v>13</v>
      </c>
      <c r="I1960">
        <v>38</v>
      </c>
      <c r="J1960">
        <f t="shared" si="212"/>
        <v>-0.37809358580080138</v>
      </c>
      <c r="K1960" t="b">
        <f t="shared" si="213"/>
        <v>0</v>
      </c>
      <c r="L1960">
        <f t="shared" si="214"/>
        <v>-0.27569150352325889</v>
      </c>
      <c r="M1960" t="b">
        <f t="shared" si="215"/>
        <v>0</v>
      </c>
      <c r="N1960" s="24">
        <f t="shared" si="216"/>
        <v>350899.48</v>
      </c>
      <c r="O1960" t="str">
        <f t="shared" si="217"/>
        <v>ASALARIADO</v>
      </c>
      <c r="P1960">
        <f t="shared" si="218"/>
        <v>38</v>
      </c>
      <c r="Q1960"/>
    </row>
    <row r="1961" spans="1:17" x14ac:dyDescent="0.25">
      <c r="A1961">
        <v>1960</v>
      </c>
      <c r="B1961" t="s">
        <v>9</v>
      </c>
      <c r="C1961" s="23">
        <v>639148</v>
      </c>
      <c r="D1961" t="s">
        <v>18</v>
      </c>
      <c r="E1961" t="s">
        <v>16</v>
      </c>
      <c r="F1961" t="s">
        <v>12</v>
      </c>
      <c r="G1961" t="s">
        <v>13</v>
      </c>
      <c r="H1961" t="s">
        <v>12</v>
      </c>
      <c r="I1961">
        <v>50</v>
      </c>
      <c r="J1961">
        <f t="shared" si="212"/>
        <v>-2.267106972796144E-2</v>
      </c>
      <c r="K1961" t="b">
        <f t="shared" si="213"/>
        <v>0</v>
      </c>
      <c r="L1961">
        <f t="shared" si="214"/>
        <v>0.57121245740239113</v>
      </c>
      <c r="M1961" t="b">
        <f t="shared" si="215"/>
        <v>0</v>
      </c>
      <c r="N1961" s="24">
        <f t="shared" si="216"/>
        <v>639148</v>
      </c>
      <c r="O1961" t="str">
        <f t="shared" si="217"/>
        <v>TRABAJADOR INDEPENDIENTE</v>
      </c>
      <c r="P1961">
        <f t="shared" si="218"/>
        <v>50</v>
      </c>
      <c r="Q1961"/>
    </row>
    <row r="1962" spans="1:17" x14ac:dyDescent="0.25">
      <c r="A1962">
        <v>1961</v>
      </c>
      <c r="B1962" t="s">
        <v>15</v>
      </c>
      <c r="C1962" s="23">
        <v>798237</v>
      </c>
      <c r="D1962" t="s">
        <v>10</v>
      </c>
      <c r="E1962" t="s">
        <v>11</v>
      </c>
      <c r="F1962" t="s">
        <v>12</v>
      </c>
      <c r="G1962" t="s">
        <v>13</v>
      </c>
      <c r="H1962" t="s">
        <v>12</v>
      </c>
      <c r="I1962">
        <v>36</v>
      </c>
      <c r="J1962">
        <f t="shared" si="212"/>
        <v>0.17349234044154099</v>
      </c>
      <c r="K1962" t="b">
        <f t="shared" si="213"/>
        <v>0</v>
      </c>
      <c r="L1962">
        <f t="shared" si="214"/>
        <v>-0.41684216367753391</v>
      </c>
      <c r="M1962" t="b">
        <f t="shared" si="215"/>
        <v>0</v>
      </c>
      <c r="N1962" s="24">
        <f t="shared" si="216"/>
        <v>798237</v>
      </c>
      <c r="O1962" t="str">
        <f t="shared" si="217"/>
        <v>ASALARIADO</v>
      </c>
      <c r="P1962">
        <f t="shared" si="218"/>
        <v>36</v>
      </c>
      <c r="Q1962"/>
    </row>
    <row r="1963" spans="1:17" x14ac:dyDescent="0.25">
      <c r="A1963">
        <v>1962</v>
      </c>
      <c r="B1963" t="s">
        <v>9</v>
      </c>
      <c r="C1963" s="23">
        <v>445567</v>
      </c>
      <c r="D1963" t="s">
        <v>18</v>
      </c>
      <c r="E1963" t="s">
        <v>16</v>
      </c>
      <c r="F1963" t="s">
        <v>12</v>
      </c>
      <c r="G1963" t="s">
        <v>13</v>
      </c>
      <c r="H1963" t="s">
        <v>12</v>
      </c>
      <c r="I1963">
        <v>33</v>
      </c>
      <c r="J1963">
        <f t="shared" si="212"/>
        <v>-0.26136456270373254</v>
      </c>
      <c r="K1963" t="b">
        <f t="shared" si="213"/>
        <v>0</v>
      </c>
      <c r="L1963">
        <f t="shared" si="214"/>
        <v>-0.62856815390894638</v>
      </c>
      <c r="M1963" t="b">
        <f t="shared" si="215"/>
        <v>0</v>
      </c>
      <c r="N1963" s="24">
        <f t="shared" si="216"/>
        <v>445567</v>
      </c>
      <c r="O1963" t="str">
        <f t="shared" si="217"/>
        <v>TRABAJADOR INDEPENDIENTE</v>
      </c>
      <c r="P1963">
        <f t="shared" si="218"/>
        <v>33</v>
      </c>
      <c r="Q1963"/>
    </row>
    <row r="1964" spans="1:17" x14ac:dyDescent="0.25">
      <c r="A1964">
        <v>1963</v>
      </c>
      <c r="B1964" t="s">
        <v>9</v>
      </c>
      <c r="C1964" s="23">
        <v>537540</v>
      </c>
      <c r="D1964" t="s">
        <v>10</v>
      </c>
      <c r="E1964" t="s">
        <v>16</v>
      </c>
      <c r="F1964" t="s">
        <v>12</v>
      </c>
      <c r="G1964" t="s">
        <v>13</v>
      </c>
      <c r="H1964" t="s">
        <v>13</v>
      </c>
      <c r="I1964">
        <v>36</v>
      </c>
      <c r="J1964">
        <f t="shared" si="212"/>
        <v>-0.14795799579137753</v>
      </c>
      <c r="K1964" t="b">
        <f t="shared" si="213"/>
        <v>0</v>
      </c>
      <c r="L1964">
        <f t="shared" si="214"/>
        <v>-0.41684216367753391</v>
      </c>
      <c r="M1964" t="b">
        <f t="shared" si="215"/>
        <v>0</v>
      </c>
      <c r="N1964" s="24">
        <f t="shared" si="216"/>
        <v>537540</v>
      </c>
      <c r="O1964" t="str">
        <f t="shared" si="217"/>
        <v>ASALARIADO</v>
      </c>
      <c r="P1964">
        <f t="shared" si="218"/>
        <v>36</v>
      </c>
      <c r="Q1964"/>
    </row>
    <row r="1965" spans="1:17" x14ac:dyDescent="0.25">
      <c r="A1965">
        <v>1964</v>
      </c>
      <c r="B1965" t="s">
        <v>9</v>
      </c>
      <c r="C1965" s="23">
        <v>300018</v>
      </c>
      <c r="D1965" t="s">
        <v>18</v>
      </c>
      <c r="E1965" t="s">
        <v>16</v>
      </c>
      <c r="F1965" t="s">
        <v>12</v>
      </c>
      <c r="G1965" t="s">
        <v>13</v>
      </c>
      <c r="H1965" t="s">
        <v>13</v>
      </c>
      <c r="I1965">
        <v>71</v>
      </c>
      <c r="J1965">
        <f t="shared" si="212"/>
        <v>-0.44083258492249633</v>
      </c>
      <c r="K1965" t="b">
        <f t="shared" si="213"/>
        <v>0</v>
      </c>
      <c r="L1965">
        <f t="shared" si="214"/>
        <v>2.0532943890222786</v>
      </c>
      <c r="M1965" t="b">
        <f t="shared" si="215"/>
        <v>1</v>
      </c>
      <c r="N1965" s="24">
        <f t="shared" si="216"/>
        <v>300018</v>
      </c>
      <c r="O1965" t="str">
        <f t="shared" si="217"/>
        <v>TRABAJADOR INDEPENDIENTE</v>
      </c>
      <c r="P1965">
        <f t="shared" si="218"/>
        <v>71</v>
      </c>
      <c r="Q1965"/>
    </row>
    <row r="1966" spans="1:17" x14ac:dyDescent="0.25">
      <c r="A1966">
        <v>1965</v>
      </c>
      <c r="B1966" t="s">
        <v>9</v>
      </c>
      <c r="C1966" s="23">
        <v>1500808.75</v>
      </c>
      <c r="D1966" t="s">
        <v>10</v>
      </c>
      <c r="E1966" t="s">
        <v>16</v>
      </c>
      <c r="F1966" t="s">
        <v>12</v>
      </c>
      <c r="G1966" t="s">
        <v>13</v>
      </c>
      <c r="H1966" t="s">
        <v>13</v>
      </c>
      <c r="I1966">
        <v>37</v>
      </c>
      <c r="J1966">
        <f t="shared" si="212"/>
        <v>1.0397927783646854</v>
      </c>
      <c r="K1966" t="b">
        <f t="shared" si="213"/>
        <v>0</v>
      </c>
      <c r="L1966">
        <f t="shared" si="214"/>
        <v>-0.3462668336003964</v>
      </c>
      <c r="M1966" t="b">
        <f t="shared" si="215"/>
        <v>0</v>
      </c>
      <c r="N1966" s="24">
        <f t="shared" si="216"/>
        <v>1500808.75</v>
      </c>
      <c r="O1966" t="str">
        <f t="shared" si="217"/>
        <v>ASALARIADO</v>
      </c>
      <c r="P1966">
        <f t="shared" si="218"/>
        <v>37</v>
      </c>
      <c r="Q1966"/>
    </row>
    <row r="1967" spans="1:17" x14ac:dyDescent="0.25">
      <c r="A1967">
        <v>1966</v>
      </c>
      <c r="B1967" t="s">
        <v>15</v>
      </c>
      <c r="C1967" s="23">
        <v>285000</v>
      </c>
      <c r="D1967" t="s">
        <v>10</v>
      </c>
      <c r="E1967" t="s">
        <v>16</v>
      </c>
      <c r="F1967" t="s">
        <v>12</v>
      </c>
      <c r="G1967" t="s">
        <v>13</v>
      </c>
      <c r="H1967" t="s">
        <v>13</v>
      </c>
      <c r="I1967">
        <v>27</v>
      </c>
      <c r="J1967">
        <f t="shared" si="212"/>
        <v>-0.45935040886963024</v>
      </c>
      <c r="K1967" t="b">
        <f t="shared" si="213"/>
        <v>0</v>
      </c>
      <c r="L1967">
        <f t="shared" si="214"/>
        <v>-1.0520201343717714</v>
      </c>
      <c r="M1967" t="b">
        <f t="shared" si="215"/>
        <v>0</v>
      </c>
      <c r="N1967" s="24">
        <f t="shared" si="216"/>
        <v>285000</v>
      </c>
      <c r="O1967" t="str">
        <f t="shared" si="217"/>
        <v>ASALARIADO</v>
      </c>
      <c r="P1967">
        <f t="shared" si="218"/>
        <v>27</v>
      </c>
      <c r="Q1967"/>
    </row>
    <row r="1968" spans="1:17" x14ac:dyDescent="0.25">
      <c r="A1968">
        <v>1967</v>
      </c>
      <c r="B1968" t="s">
        <v>9</v>
      </c>
      <c r="C1968" s="23">
        <v>282305</v>
      </c>
      <c r="D1968" t="s">
        <v>18</v>
      </c>
      <c r="E1968" t="s">
        <v>16</v>
      </c>
      <c r="F1968" t="s">
        <v>12</v>
      </c>
      <c r="G1968" t="s">
        <v>13</v>
      </c>
      <c r="H1968" t="s">
        <v>13</v>
      </c>
      <c r="I1968">
        <v>29</v>
      </c>
      <c r="J1968">
        <f t="shared" si="212"/>
        <v>-0.46267345691447814</v>
      </c>
      <c r="K1968" t="b">
        <f t="shared" si="213"/>
        <v>0</v>
      </c>
      <c r="L1968">
        <f t="shared" si="214"/>
        <v>-0.91086947421749642</v>
      </c>
      <c r="M1968" t="b">
        <f t="shared" si="215"/>
        <v>0</v>
      </c>
      <c r="N1968" s="24">
        <f t="shared" si="216"/>
        <v>282305</v>
      </c>
      <c r="O1968" t="str">
        <f t="shared" si="217"/>
        <v>TRABAJADOR INDEPENDIENTE</v>
      </c>
      <c r="P1968">
        <f t="shared" si="218"/>
        <v>29</v>
      </c>
      <c r="Q1968"/>
    </row>
    <row r="1969" spans="1:17" x14ac:dyDescent="0.25">
      <c r="A1969">
        <v>1968</v>
      </c>
      <c r="B1969" t="s">
        <v>9</v>
      </c>
      <c r="C1969" s="23">
        <v>2546628.4</v>
      </c>
      <c r="D1969" t="s">
        <v>10</v>
      </c>
      <c r="E1969" t="s">
        <v>11</v>
      </c>
      <c r="F1969" t="s">
        <v>12</v>
      </c>
      <c r="G1969" t="s">
        <v>13</v>
      </c>
      <c r="H1969" t="s">
        <v>13</v>
      </c>
      <c r="I1969">
        <v>59</v>
      </c>
      <c r="J1969">
        <f t="shared" si="212"/>
        <v>2.3293322749123755</v>
      </c>
      <c r="K1969" t="b">
        <f t="shared" si="213"/>
        <v>1</v>
      </c>
      <c r="L1969">
        <f t="shared" si="214"/>
        <v>1.2063904280966287</v>
      </c>
      <c r="M1969" t="b">
        <f t="shared" si="215"/>
        <v>0</v>
      </c>
      <c r="N1969" s="24">
        <f t="shared" si="216"/>
        <v>2546628.4</v>
      </c>
      <c r="O1969" t="str">
        <f t="shared" si="217"/>
        <v>ASALARIADO</v>
      </c>
      <c r="P1969">
        <f t="shared" si="218"/>
        <v>59</v>
      </c>
      <c r="Q1969"/>
    </row>
    <row r="1970" spans="1:17" x14ac:dyDescent="0.25">
      <c r="A1970">
        <v>1969</v>
      </c>
      <c r="B1970" t="s">
        <v>9</v>
      </c>
      <c r="C1970" s="23">
        <v>461935.5</v>
      </c>
      <c r="D1970" t="s">
        <v>10</v>
      </c>
      <c r="E1970" t="s">
        <v>16</v>
      </c>
      <c r="F1970" t="s">
        <v>12</v>
      </c>
      <c r="G1970" t="s">
        <v>13</v>
      </c>
      <c r="H1970" t="s">
        <v>13</v>
      </c>
      <c r="I1970">
        <v>28</v>
      </c>
      <c r="J1970">
        <f t="shared" si="212"/>
        <v>-0.24118151560833626</v>
      </c>
      <c r="K1970" t="b">
        <f t="shared" si="213"/>
        <v>0</v>
      </c>
      <c r="L1970">
        <f t="shared" si="214"/>
        <v>-0.98144480429463388</v>
      </c>
      <c r="M1970" t="b">
        <f t="shared" si="215"/>
        <v>0</v>
      </c>
      <c r="N1970" s="24">
        <f t="shared" si="216"/>
        <v>461935.5</v>
      </c>
      <c r="O1970" t="str">
        <f t="shared" si="217"/>
        <v>ASALARIADO</v>
      </c>
      <c r="P1970">
        <f t="shared" si="218"/>
        <v>28</v>
      </c>
      <c r="Q1970"/>
    </row>
    <row r="1971" spans="1:17" x14ac:dyDescent="0.25">
      <c r="A1971">
        <v>1970</v>
      </c>
      <c r="B1971" t="s">
        <v>15</v>
      </c>
      <c r="C1971" s="23">
        <v>212356.1</v>
      </c>
      <c r="D1971" t="s">
        <v>10</v>
      </c>
      <c r="E1971" t="s">
        <v>16</v>
      </c>
      <c r="F1971" t="s">
        <v>12</v>
      </c>
      <c r="G1971" t="s">
        <v>13</v>
      </c>
      <c r="H1971" t="s">
        <v>13</v>
      </c>
      <c r="I1971">
        <v>27</v>
      </c>
      <c r="J1971">
        <f t="shared" si="212"/>
        <v>-0.54892338470084623</v>
      </c>
      <c r="K1971" t="b">
        <f t="shared" si="213"/>
        <v>0</v>
      </c>
      <c r="L1971">
        <f t="shared" si="214"/>
        <v>-1.0520201343717714</v>
      </c>
      <c r="M1971" t="b">
        <f t="shared" si="215"/>
        <v>0</v>
      </c>
      <c r="N1971" s="24">
        <f t="shared" si="216"/>
        <v>212356.1</v>
      </c>
      <c r="O1971" t="str">
        <f t="shared" si="217"/>
        <v>ASALARIADO</v>
      </c>
      <c r="P1971">
        <f t="shared" si="218"/>
        <v>27</v>
      </c>
      <c r="Q1971"/>
    </row>
    <row r="1972" spans="1:17" x14ac:dyDescent="0.25">
      <c r="A1972">
        <v>1971</v>
      </c>
      <c r="B1972" t="s">
        <v>9</v>
      </c>
      <c r="C1972" s="23">
        <v>297046</v>
      </c>
      <c r="D1972" t="s">
        <v>18</v>
      </c>
      <c r="E1972" t="s">
        <v>16</v>
      </c>
      <c r="F1972" t="s">
        <v>12</v>
      </c>
      <c r="G1972" t="s">
        <v>13</v>
      </c>
      <c r="H1972" t="s">
        <v>12</v>
      </c>
      <c r="I1972">
        <v>38</v>
      </c>
      <c r="J1972">
        <f t="shared" si="212"/>
        <v>-0.44449718558642509</v>
      </c>
      <c r="K1972" t="b">
        <f t="shared" si="213"/>
        <v>0</v>
      </c>
      <c r="L1972">
        <f t="shared" si="214"/>
        <v>-0.27569150352325889</v>
      </c>
      <c r="M1972" t="b">
        <f t="shared" si="215"/>
        <v>0</v>
      </c>
      <c r="N1972" s="24">
        <f t="shared" si="216"/>
        <v>297046</v>
      </c>
      <c r="O1972" t="str">
        <f t="shared" si="217"/>
        <v>TRABAJADOR INDEPENDIENTE</v>
      </c>
      <c r="P1972">
        <f t="shared" si="218"/>
        <v>38</v>
      </c>
      <c r="Q1972"/>
    </row>
    <row r="1973" spans="1:17" x14ac:dyDescent="0.25">
      <c r="A1973">
        <v>1972</v>
      </c>
      <c r="B1973" t="s">
        <v>15</v>
      </c>
      <c r="C1973" s="23">
        <v>367734</v>
      </c>
      <c r="D1973" t="s">
        <v>18</v>
      </c>
      <c r="E1973" t="s">
        <v>16</v>
      </c>
      <c r="F1973" t="s">
        <v>12</v>
      </c>
      <c r="G1973" t="s">
        <v>13</v>
      </c>
      <c r="H1973" t="s">
        <v>13</v>
      </c>
      <c r="I1973">
        <v>45</v>
      </c>
      <c r="J1973">
        <f t="shared" si="212"/>
        <v>-0.35733591649766477</v>
      </c>
      <c r="K1973" t="b">
        <f t="shared" si="213"/>
        <v>0</v>
      </c>
      <c r="L1973">
        <f t="shared" si="214"/>
        <v>0.21833580701670366</v>
      </c>
      <c r="M1973" t="b">
        <f t="shared" si="215"/>
        <v>0</v>
      </c>
      <c r="N1973" s="24">
        <f t="shared" si="216"/>
        <v>367734</v>
      </c>
      <c r="O1973" t="str">
        <f t="shared" si="217"/>
        <v>TRABAJADOR INDEPENDIENTE</v>
      </c>
      <c r="P1973">
        <f t="shared" si="218"/>
        <v>45</v>
      </c>
      <c r="Q1973"/>
    </row>
    <row r="1974" spans="1:17" x14ac:dyDescent="0.25">
      <c r="A1974">
        <v>1973</v>
      </c>
      <c r="B1974" t="s">
        <v>15</v>
      </c>
      <c r="C1974" s="23">
        <v>355311.3</v>
      </c>
      <c r="D1974" t="s">
        <v>10</v>
      </c>
      <c r="E1974" t="s">
        <v>11</v>
      </c>
      <c r="F1974" t="s">
        <v>12</v>
      </c>
      <c r="G1974" t="s">
        <v>13</v>
      </c>
      <c r="H1974" t="s">
        <v>13</v>
      </c>
      <c r="I1974">
        <v>46</v>
      </c>
      <c r="J1974">
        <f t="shared" si="212"/>
        <v>-0.37265362668198099</v>
      </c>
      <c r="K1974" t="b">
        <f t="shared" si="213"/>
        <v>0</v>
      </c>
      <c r="L1974">
        <f t="shared" si="214"/>
        <v>0.28891113709384114</v>
      </c>
      <c r="M1974" t="b">
        <f t="shared" si="215"/>
        <v>0</v>
      </c>
      <c r="N1974" s="24">
        <f t="shared" si="216"/>
        <v>355311.3</v>
      </c>
      <c r="O1974" t="str">
        <f t="shared" si="217"/>
        <v>ASALARIADO</v>
      </c>
      <c r="P1974">
        <f t="shared" si="218"/>
        <v>46</v>
      </c>
      <c r="Q1974"/>
    </row>
    <row r="1975" spans="1:17" x14ac:dyDescent="0.25">
      <c r="A1975">
        <v>1974</v>
      </c>
      <c r="B1975" t="s">
        <v>9</v>
      </c>
      <c r="C1975" s="23">
        <v>4340894</v>
      </c>
      <c r="D1975" t="s">
        <v>14</v>
      </c>
      <c r="E1975" t="s">
        <v>11</v>
      </c>
      <c r="F1975" t="s">
        <v>12</v>
      </c>
      <c r="G1975" t="s">
        <v>13</v>
      </c>
      <c r="H1975" t="s">
        <v>13</v>
      </c>
      <c r="I1975">
        <v>54</v>
      </c>
      <c r="J1975">
        <f t="shared" si="212"/>
        <v>4.541737022228836</v>
      </c>
      <c r="K1975" t="b">
        <f t="shared" si="213"/>
        <v>1</v>
      </c>
      <c r="L1975">
        <f t="shared" si="214"/>
        <v>0.85351377771094117</v>
      </c>
      <c r="M1975" t="b">
        <f t="shared" si="215"/>
        <v>0</v>
      </c>
      <c r="N1975" s="24">
        <f t="shared" si="216"/>
        <v>4340894</v>
      </c>
      <c r="O1975" t="str">
        <f t="shared" si="217"/>
        <v>PENSIONADOS EN SU PROPIO SISTEMA</v>
      </c>
      <c r="P1975">
        <f t="shared" si="218"/>
        <v>54</v>
      </c>
      <c r="Q1975"/>
    </row>
    <row r="1976" spans="1:17" x14ac:dyDescent="0.25">
      <c r="A1976">
        <v>1975</v>
      </c>
      <c r="B1976" t="s">
        <v>15</v>
      </c>
      <c r="C1976" s="23">
        <v>300056</v>
      </c>
      <c r="D1976" t="s">
        <v>14</v>
      </c>
      <c r="E1976" t="s">
        <v>11</v>
      </c>
      <c r="F1976" t="s">
        <v>12</v>
      </c>
      <c r="G1976" t="s">
        <v>13</v>
      </c>
      <c r="H1976" t="s">
        <v>13</v>
      </c>
      <c r="I1976">
        <v>60</v>
      </c>
      <c r="J1976">
        <f t="shared" si="212"/>
        <v>-0.44078572932854299</v>
      </c>
      <c r="K1976" t="b">
        <f t="shared" si="213"/>
        <v>0</v>
      </c>
      <c r="L1976">
        <f t="shared" si="214"/>
        <v>1.2769657581737661</v>
      </c>
      <c r="M1976" t="b">
        <f t="shared" si="215"/>
        <v>0</v>
      </c>
      <c r="N1976" s="24">
        <f t="shared" si="216"/>
        <v>300056</v>
      </c>
      <c r="O1976" t="str">
        <f t="shared" si="217"/>
        <v>PENSIONADOS EN SU PROPIO SISTEMA</v>
      </c>
      <c r="P1976">
        <f t="shared" si="218"/>
        <v>60</v>
      </c>
      <c r="Q1976"/>
    </row>
    <row r="1977" spans="1:17" x14ac:dyDescent="0.25">
      <c r="A1977">
        <v>1976</v>
      </c>
      <c r="B1977" t="s">
        <v>9</v>
      </c>
      <c r="C1977" s="23">
        <v>222597.23</v>
      </c>
      <c r="D1977" t="s">
        <v>10</v>
      </c>
      <c r="E1977" t="s">
        <v>16</v>
      </c>
      <c r="F1977" t="s">
        <v>12</v>
      </c>
      <c r="G1977" t="s">
        <v>13</v>
      </c>
      <c r="H1977" t="s">
        <v>13</v>
      </c>
      <c r="I1977">
        <v>23</v>
      </c>
      <c r="J1977">
        <f t="shared" si="212"/>
        <v>-0.53629564183497114</v>
      </c>
      <c r="K1977" t="b">
        <f t="shared" si="213"/>
        <v>0</v>
      </c>
      <c r="L1977">
        <f t="shared" si="214"/>
        <v>-1.3343214546803215</v>
      </c>
      <c r="M1977" t="b">
        <f t="shared" si="215"/>
        <v>0</v>
      </c>
      <c r="N1977" s="24">
        <f t="shared" si="216"/>
        <v>222597.23</v>
      </c>
      <c r="O1977" t="str">
        <f t="shared" si="217"/>
        <v>ASALARIADO</v>
      </c>
      <c r="P1977">
        <f t="shared" si="218"/>
        <v>23</v>
      </c>
      <c r="Q1977"/>
    </row>
    <row r="1978" spans="1:17" x14ac:dyDescent="0.25">
      <c r="A1978">
        <v>1977</v>
      </c>
      <c r="B1978" t="s">
        <v>9</v>
      </c>
      <c r="C1978" s="23">
        <v>409746</v>
      </c>
      <c r="D1978" t="s">
        <v>18</v>
      </c>
      <c r="E1978" t="s">
        <v>16</v>
      </c>
      <c r="F1978" t="s">
        <v>12</v>
      </c>
      <c r="G1978" t="s">
        <v>13</v>
      </c>
      <c r="H1978" t="s">
        <v>12</v>
      </c>
      <c r="I1978">
        <v>30</v>
      </c>
      <c r="J1978">
        <f t="shared" si="212"/>
        <v>-0.30553335825642158</v>
      </c>
      <c r="K1978" t="b">
        <f t="shared" si="213"/>
        <v>0</v>
      </c>
      <c r="L1978">
        <f t="shared" si="214"/>
        <v>-0.84029414414035897</v>
      </c>
      <c r="M1978" t="b">
        <f t="shared" si="215"/>
        <v>0</v>
      </c>
      <c r="N1978" s="24">
        <f t="shared" si="216"/>
        <v>409746</v>
      </c>
      <c r="O1978" t="str">
        <f t="shared" si="217"/>
        <v>TRABAJADOR INDEPENDIENTE</v>
      </c>
      <c r="P1978">
        <f t="shared" si="218"/>
        <v>30</v>
      </c>
      <c r="Q1978"/>
    </row>
    <row r="1979" spans="1:17" x14ac:dyDescent="0.25">
      <c r="A1979">
        <v>1978</v>
      </c>
      <c r="B1979" t="s">
        <v>9</v>
      </c>
      <c r="C1979" s="23">
        <v>346474.5</v>
      </c>
      <c r="D1979" t="s">
        <v>10</v>
      </c>
      <c r="E1979" t="s">
        <v>16</v>
      </c>
      <c r="F1979" t="s">
        <v>12</v>
      </c>
      <c r="G1979" t="s">
        <v>13</v>
      </c>
      <c r="H1979" t="s">
        <v>13</v>
      </c>
      <c r="I1979">
        <v>28</v>
      </c>
      <c r="J1979">
        <f t="shared" si="212"/>
        <v>-0.38354977175163291</v>
      </c>
      <c r="K1979" t="b">
        <f t="shared" si="213"/>
        <v>0</v>
      </c>
      <c r="L1979">
        <f t="shared" si="214"/>
        <v>-0.98144480429463388</v>
      </c>
      <c r="M1979" t="b">
        <f t="shared" si="215"/>
        <v>0</v>
      </c>
      <c r="N1979" s="24">
        <f t="shared" si="216"/>
        <v>346474.5</v>
      </c>
      <c r="O1979" t="str">
        <f t="shared" si="217"/>
        <v>ASALARIADO</v>
      </c>
      <c r="P1979">
        <f t="shared" si="218"/>
        <v>28</v>
      </c>
      <c r="Q1979"/>
    </row>
    <row r="1980" spans="1:17" x14ac:dyDescent="0.25">
      <c r="A1980">
        <v>1979</v>
      </c>
      <c r="B1980" t="s">
        <v>9</v>
      </c>
      <c r="C1980" s="23">
        <v>278030</v>
      </c>
      <c r="D1980" t="s">
        <v>19</v>
      </c>
      <c r="E1980" t="s">
        <v>16</v>
      </c>
      <c r="F1980" t="s">
        <v>12</v>
      </c>
      <c r="G1980" t="s">
        <v>13</v>
      </c>
      <c r="H1980" t="s">
        <v>13</v>
      </c>
      <c r="I1980">
        <v>86</v>
      </c>
      <c r="J1980">
        <f t="shared" si="212"/>
        <v>-0.46794471123422759</v>
      </c>
      <c r="K1980" t="b">
        <f t="shared" si="213"/>
        <v>0</v>
      </c>
      <c r="L1980">
        <f t="shared" si="214"/>
        <v>3.1119243401793413</v>
      </c>
      <c r="M1980" t="b">
        <f t="shared" si="215"/>
        <v>1</v>
      </c>
      <c r="N1980" s="24">
        <f t="shared" si="216"/>
        <v>278030</v>
      </c>
      <c r="O1980" t="str">
        <f t="shared" si="217"/>
        <v>CONVENIOS ESPECIALES DE TRABAJADORES INDEPENDIENTES</v>
      </c>
      <c r="P1980">
        <f t="shared" si="218"/>
        <v>86</v>
      </c>
      <c r="Q1980"/>
    </row>
    <row r="1981" spans="1:17" x14ac:dyDescent="0.25">
      <c r="A1981">
        <v>1980</v>
      </c>
      <c r="B1981" t="s">
        <v>9</v>
      </c>
      <c r="C1981" s="23">
        <v>278030.99</v>
      </c>
      <c r="D1981" t="s">
        <v>19</v>
      </c>
      <c r="E1981" t="s">
        <v>16</v>
      </c>
      <c r="F1981" t="s">
        <v>12</v>
      </c>
      <c r="G1981" t="s">
        <v>13</v>
      </c>
      <c r="H1981" t="s">
        <v>13</v>
      </c>
      <c r="I1981">
        <v>27</v>
      </c>
      <c r="J1981">
        <f t="shared" si="212"/>
        <v>-0.46794349052270096</v>
      </c>
      <c r="K1981" t="b">
        <f t="shared" si="213"/>
        <v>0</v>
      </c>
      <c r="L1981">
        <f t="shared" si="214"/>
        <v>-1.0520201343717714</v>
      </c>
      <c r="M1981" t="b">
        <f t="shared" si="215"/>
        <v>0</v>
      </c>
      <c r="N1981" s="24">
        <f t="shared" si="216"/>
        <v>278030.99</v>
      </c>
      <c r="O1981" t="str">
        <f t="shared" si="217"/>
        <v>CONVENIOS ESPECIALES DE TRABAJADORES INDEPENDIENTES</v>
      </c>
      <c r="P1981">
        <f t="shared" si="218"/>
        <v>27</v>
      </c>
      <c r="Q1981"/>
    </row>
    <row r="1982" spans="1:17" x14ac:dyDescent="0.25">
      <c r="A1982">
        <v>1981</v>
      </c>
      <c r="B1982" t="s">
        <v>9</v>
      </c>
      <c r="C1982" s="23">
        <v>530000</v>
      </c>
      <c r="D1982" t="s">
        <v>10</v>
      </c>
      <c r="E1982" t="s">
        <v>16</v>
      </c>
      <c r="F1982" t="s">
        <v>12</v>
      </c>
      <c r="G1982" t="s">
        <v>13</v>
      </c>
      <c r="H1982" t="s">
        <v>13</v>
      </c>
      <c r="I1982">
        <v>24</v>
      </c>
      <c r="J1982">
        <f t="shared" si="212"/>
        <v>-0.15725513206527483</v>
      </c>
      <c r="K1982" t="b">
        <f t="shared" si="213"/>
        <v>0</v>
      </c>
      <c r="L1982">
        <f t="shared" si="214"/>
        <v>-1.263746124603184</v>
      </c>
      <c r="M1982" t="b">
        <f t="shared" si="215"/>
        <v>0</v>
      </c>
      <c r="N1982" s="24">
        <f t="shared" si="216"/>
        <v>530000</v>
      </c>
      <c r="O1982" t="str">
        <f t="shared" si="217"/>
        <v>ASALARIADO</v>
      </c>
      <c r="P1982">
        <f t="shared" si="218"/>
        <v>24</v>
      </c>
      <c r="Q1982"/>
    </row>
    <row r="1983" spans="1:17" x14ac:dyDescent="0.25">
      <c r="A1983">
        <v>1982</v>
      </c>
      <c r="B1983" t="s">
        <v>15</v>
      </c>
      <c r="C1983" s="23">
        <v>1583743</v>
      </c>
      <c r="D1983" t="s">
        <v>10</v>
      </c>
      <c r="E1983" t="s">
        <v>11</v>
      </c>
      <c r="F1983" t="s">
        <v>12</v>
      </c>
      <c r="G1983" t="s">
        <v>13</v>
      </c>
      <c r="H1983" t="s">
        <v>13</v>
      </c>
      <c r="I1983">
        <v>58</v>
      </c>
      <c r="J1983">
        <f t="shared" si="212"/>
        <v>1.1420541873863654</v>
      </c>
      <c r="K1983" t="b">
        <f t="shared" si="213"/>
        <v>0</v>
      </c>
      <c r="L1983">
        <f t="shared" si="214"/>
        <v>1.1358150980194912</v>
      </c>
      <c r="M1983" t="b">
        <f t="shared" si="215"/>
        <v>0</v>
      </c>
      <c r="N1983" s="24">
        <f t="shared" si="216"/>
        <v>1583743</v>
      </c>
      <c r="O1983" t="str">
        <f t="shared" si="217"/>
        <v>ASALARIADO</v>
      </c>
      <c r="P1983">
        <f t="shared" si="218"/>
        <v>58</v>
      </c>
      <c r="Q1983"/>
    </row>
    <row r="1984" spans="1:17" x14ac:dyDescent="0.25">
      <c r="A1984">
        <v>1983</v>
      </c>
      <c r="B1984" t="s">
        <v>15</v>
      </c>
      <c r="C1984" s="23">
        <v>1178626</v>
      </c>
      <c r="D1984" t="s">
        <v>10</v>
      </c>
      <c r="E1984" t="s">
        <v>11</v>
      </c>
      <c r="F1984" t="s">
        <v>12</v>
      </c>
      <c r="G1984" t="s">
        <v>13</v>
      </c>
      <c r="H1984" t="s">
        <v>13</v>
      </c>
      <c r="I1984">
        <v>36</v>
      </c>
      <c r="J1984">
        <f t="shared" si="212"/>
        <v>0.64252793329187552</v>
      </c>
      <c r="K1984" t="b">
        <f t="shared" si="213"/>
        <v>0</v>
      </c>
      <c r="L1984">
        <f t="shared" si="214"/>
        <v>-0.41684216367753391</v>
      </c>
      <c r="M1984" t="b">
        <f t="shared" si="215"/>
        <v>0</v>
      </c>
      <c r="N1984" s="24">
        <f t="shared" si="216"/>
        <v>1178626</v>
      </c>
      <c r="O1984" t="str">
        <f t="shared" si="217"/>
        <v>ASALARIADO</v>
      </c>
      <c r="P1984">
        <f t="shared" si="218"/>
        <v>36</v>
      </c>
      <c r="Q1984"/>
    </row>
    <row r="1985" spans="1:17" x14ac:dyDescent="0.25">
      <c r="A1985">
        <v>1984</v>
      </c>
      <c r="B1985" t="s">
        <v>9</v>
      </c>
      <c r="C1985" s="23">
        <v>297045</v>
      </c>
      <c r="D1985" t="s">
        <v>17</v>
      </c>
      <c r="E1985" t="s">
        <v>16</v>
      </c>
      <c r="F1985" t="s">
        <v>12</v>
      </c>
      <c r="G1985" t="s">
        <v>13</v>
      </c>
      <c r="H1985" t="s">
        <v>13</v>
      </c>
      <c r="I1985">
        <v>78</v>
      </c>
      <c r="J1985">
        <f t="shared" si="212"/>
        <v>-0.44449841862837125</v>
      </c>
      <c r="K1985" t="b">
        <f t="shared" si="213"/>
        <v>0</v>
      </c>
      <c r="L1985">
        <f t="shared" si="214"/>
        <v>2.5473216995622412</v>
      </c>
      <c r="M1985" t="b">
        <f t="shared" si="215"/>
        <v>1</v>
      </c>
      <c r="N1985" s="24">
        <f t="shared" si="216"/>
        <v>297045</v>
      </c>
      <c r="O1985" t="str">
        <f t="shared" si="217"/>
        <v>ASEGURADO VOLUNTARIO</v>
      </c>
      <c r="P1985">
        <f t="shared" si="218"/>
        <v>78</v>
      </c>
      <c r="Q1985"/>
    </row>
    <row r="1986" spans="1:17" x14ac:dyDescent="0.25">
      <c r="A1986">
        <v>1985</v>
      </c>
      <c r="B1986" t="s">
        <v>15</v>
      </c>
      <c r="C1986" s="23">
        <v>484699.48</v>
      </c>
      <c r="D1986" t="s">
        <v>10</v>
      </c>
      <c r="E1986" t="s">
        <v>16</v>
      </c>
      <c r="F1986" t="s">
        <v>12</v>
      </c>
      <c r="G1986" t="s">
        <v>13</v>
      </c>
      <c r="H1986" t="s">
        <v>13</v>
      </c>
      <c r="I1986">
        <v>21</v>
      </c>
      <c r="J1986">
        <f t="shared" ref="J1986:J2049" si="219">(C1986-$S$4)/STDEV($C$2:$C$5001)</f>
        <v>-0.2131125734072391</v>
      </c>
      <c r="K1986" t="b">
        <f t="shared" ref="K1986:K2049" si="220">ABS(J1986)&gt;1.96</f>
        <v>0</v>
      </c>
      <c r="L1986">
        <f t="shared" ref="L1986:L2049" si="221">(I1986-$S$5)/_xlfn.STDEV.S($I$2:$I$5001)</f>
        <v>-1.4754721148345964</v>
      </c>
      <c r="M1986" t="b">
        <f t="shared" ref="M1986:M2049" si="222">ABS(L1986)&gt;1.96</f>
        <v>0</v>
      </c>
      <c r="N1986" s="24">
        <f t="shared" ref="N1986:N2049" si="223">IF(ISBLANK(C1986), $S$4, C1986)</f>
        <v>484699.48</v>
      </c>
      <c r="O1986" t="str">
        <f t="shared" ref="O1986:O2049" si="224">IF(D1986="", "ASALARIADO", D1986)</f>
        <v>ASALARIADO</v>
      </c>
      <c r="P1986">
        <f t="shared" ref="P1986:P2049" si="225">IF(ISBLANK(I1986), $S$5, I1986)</f>
        <v>21</v>
      </c>
      <c r="Q1986"/>
    </row>
    <row r="1987" spans="1:17" x14ac:dyDescent="0.25">
      <c r="A1987">
        <v>1986</v>
      </c>
      <c r="B1987" t="s">
        <v>9</v>
      </c>
      <c r="C1987" s="23">
        <v>1782316</v>
      </c>
      <c r="D1987" t="s">
        <v>10</v>
      </c>
      <c r="E1987" t="s">
        <v>11</v>
      </c>
      <c r="F1987" t="s">
        <v>12</v>
      </c>
      <c r="G1987" t="s">
        <v>13</v>
      </c>
      <c r="H1987" t="s">
        <v>12</v>
      </c>
      <c r="I1987">
        <v>50</v>
      </c>
      <c r="J1987">
        <f t="shared" si="219"/>
        <v>1.3869030257572685</v>
      </c>
      <c r="K1987" t="b">
        <f t="shared" si="220"/>
        <v>0</v>
      </c>
      <c r="L1987">
        <f t="shared" si="221"/>
        <v>0.57121245740239113</v>
      </c>
      <c r="M1987" t="b">
        <f t="shared" si="222"/>
        <v>0</v>
      </c>
      <c r="N1987" s="24">
        <f t="shared" si="223"/>
        <v>1782316</v>
      </c>
      <c r="O1987" t="str">
        <f t="shared" si="224"/>
        <v>ASALARIADO</v>
      </c>
      <c r="P1987">
        <f t="shared" si="225"/>
        <v>50</v>
      </c>
      <c r="Q1987"/>
    </row>
    <row r="1988" spans="1:17" x14ac:dyDescent="0.25">
      <c r="A1988">
        <v>1987</v>
      </c>
      <c r="B1988" t="s">
        <v>15</v>
      </c>
      <c r="C1988" s="23">
        <v>454673.58</v>
      </c>
      <c r="D1988" t="s">
        <v>10</v>
      </c>
      <c r="E1988" t="s">
        <v>16</v>
      </c>
      <c r="F1988" t="s">
        <v>12</v>
      </c>
      <c r="G1988" t="s">
        <v>13</v>
      </c>
      <c r="H1988" t="s">
        <v>13</v>
      </c>
      <c r="I1988">
        <v>39</v>
      </c>
      <c r="J1988">
        <f t="shared" si="219"/>
        <v>-0.25013576757785089</v>
      </c>
      <c r="K1988" t="b">
        <f t="shared" si="220"/>
        <v>0</v>
      </c>
      <c r="L1988">
        <f t="shared" si="221"/>
        <v>-0.20511617344612137</v>
      </c>
      <c r="M1988" t="b">
        <f t="shared" si="222"/>
        <v>0</v>
      </c>
      <c r="N1988" s="24">
        <f t="shared" si="223"/>
        <v>454673.58</v>
      </c>
      <c r="O1988" t="str">
        <f t="shared" si="224"/>
        <v>ASALARIADO</v>
      </c>
      <c r="P1988">
        <f t="shared" si="225"/>
        <v>39</v>
      </c>
      <c r="Q1988"/>
    </row>
    <row r="1989" spans="1:17" x14ac:dyDescent="0.25">
      <c r="A1989">
        <v>1988</v>
      </c>
      <c r="B1989" t="s">
        <v>15</v>
      </c>
      <c r="C1989" s="23">
        <v>120000</v>
      </c>
      <c r="D1989" t="s">
        <v>10</v>
      </c>
      <c r="E1989" t="s">
        <v>16</v>
      </c>
      <c r="F1989" t="s">
        <v>12</v>
      </c>
      <c r="G1989" t="s">
        <v>13</v>
      </c>
      <c r="H1989" t="s">
        <v>13</v>
      </c>
      <c r="I1989">
        <v>32</v>
      </c>
      <c r="J1989">
        <f t="shared" si="219"/>
        <v>-0.66280232998276756</v>
      </c>
      <c r="K1989" t="b">
        <f t="shared" si="220"/>
        <v>0</v>
      </c>
      <c r="L1989">
        <f t="shared" si="221"/>
        <v>-0.69914348398608395</v>
      </c>
      <c r="M1989" t="b">
        <f t="shared" si="222"/>
        <v>0</v>
      </c>
      <c r="N1989" s="24">
        <f t="shared" si="223"/>
        <v>120000</v>
      </c>
      <c r="O1989" t="str">
        <f t="shared" si="224"/>
        <v>ASALARIADO</v>
      </c>
      <c r="P1989">
        <f t="shared" si="225"/>
        <v>32</v>
      </c>
      <c r="Q1989"/>
    </row>
    <row r="1990" spans="1:17" x14ac:dyDescent="0.25">
      <c r="A1990">
        <v>1989</v>
      </c>
      <c r="B1990" t="s">
        <v>9</v>
      </c>
      <c r="C1990" s="23">
        <v>513274</v>
      </c>
      <c r="D1990" t="s">
        <v>10</v>
      </c>
      <c r="E1990" t="s">
        <v>11</v>
      </c>
      <c r="F1990" t="s">
        <v>12</v>
      </c>
      <c r="G1990" t="s">
        <v>13</v>
      </c>
      <c r="H1990" t="s">
        <v>13</v>
      </c>
      <c r="I1990">
        <v>57</v>
      </c>
      <c r="J1990">
        <f t="shared" si="219"/>
        <v>-0.17787899165641627</v>
      </c>
      <c r="K1990" t="b">
        <f t="shared" si="220"/>
        <v>0</v>
      </c>
      <c r="L1990">
        <f t="shared" si="221"/>
        <v>1.0652397679423538</v>
      </c>
      <c r="M1990" t="b">
        <f t="shared" si="222"/>
        <v>0</v>
      </c>
      <c r="N1990" s="24">
        <f t="shared" si="223"/>
        <v>513274</v>
      </c>
      <c r="O1990" t="str">
        <f t="shared" si="224"/>
        <v>ASALARIADO</v>
      </c>
      <c r="P1990">
        <f t="shared" si="225"/>
        <v>57</v>
      </c>
      <c r="Q1990"/>
    </row>
    <row r="1991" spans="1:17" x14ac:dyDescent="0.25">
      <c r="A1991">
        <v>1990</v>
      </c>
      <c r="B1991" t="s">
        <v>15</v>
      </c>
      <c r="C1991" s="23">
        <v>457059</v>
      </c>
      <c r="D1991" t="s">
        <v>10</v>
      </c>
      <c r="E1991" t="s">
        <v>11</v>
      </c>
      <c r="F1991" t="s">
        <v>12</v>
      </c>
      <c r="G1991" t="s">
        <v>13</v>
      </c>
      <c r="H1991" t="s">
        <v>12</v>
      </c>
      <c r="I1991">
        <v>59</v>
      </c>
      <c r="J1991">
        <f t="shared" si="219"/>
        <v>-0.24719444465868909</v>
      </c>
      <c r="K1991" t="b">
        <f t="shared" si="220"/>
        <v>0</v>
      </c>
      <c r="L1991">
        <f t="shared" si="221"/>
        <v>1.2063904280966287</v>
      </c>
      <c r="M1991" t="b">
        <f t="shared" si="222"/>
        <v>0</v>
      </c>
      <c r="N1991" s="24">
        <f t="shared" si="223"/>
        <v>457059</v>
      </c>
      <c r="O1991" t="str">
        <f t="shared" si="224"/>
        <v>ASALARIADO</v>
      </c>
      <c r="P1991">
        <f t="shared" si="225"/>
        <v>59</v>
      </c>
      <c r="Q1991"/>
    </row>
    <row r="1992" spans="1:17" x14ac:dyDescent="0.25">
      <c r="A1992">
        <v>1991</v>
      </c>
      <c r="B1992" t="s">
        <v>15</v>
      </c>
      <c r="C1992" s="23">
        <v>1708013</v>
      </c>
      <c r="D1992" t="s">
        <v>14</v>
      </c>
      <c r="E1992" t="s">
        <v>11</v>
      </c>
      <c r="F1992" t="s">
        <v>12</v>
      </c>
      <c r="G1992" t="s">
        <v>13</v>
      </c>
      <c r="H1992" t="s">
        <v>13</v>
      </c>
      <c r="I1992">
        <v>57</v>
      </c>
      <c r="J1992">
        <f t="shared" si="219"/>
        <v>1.2952843100332114</v>
      </c>
      <c r="K1992" t="b">
        <f t="shared" si="220"/>
        <v>0</v>
      </c>
      <c r="L1992">
        <f t="shared" si="221"/>
        <v>1.0652397679423538</v>
      </c>
      <c r="M1992" t="b">
        <f t="shared" si="222"/>
        <v>0</v>
      </c>
      <c r="N1992" s="24">
        <f t="shared" si="223"/>
        <v>1708013</v>
      </c>
      <c r="O1992" t="str">
        <f t="shared" si="224"/>
        <v>PENSIONADOS EN SU PROPIO SISTEMA</v>
      </c>
      <c r="P1992">
        <f t="shared" si="225"/>
        <v>57</v>
      </c>
      <c r="Q1992"/>
    </row>
    <row r="1993" spans="1:17" x14ac:dyDescent="0.25">
      <c r="A1993">
        <v>1992</v>
      </c>
      <c r="B1993" t="s">
        <v>9</v>
      </c>
      <c r="C1993" s="23">
        <v>362989.67</v>
      </c>
      <c r="D1993" t="s">
        <v>10</v>
      </c>
      <c r="E1993" t="s">
        <v>16</v>
      </c>
      <c r="F1993" t="s">
        <v>12</v>
      </c>
      <c r="G1993" t="s">
        <v>13</v>
      </c>
      <c r="H1993" t="s">
        <v>13</v>
      </c>
      <c r="I1993">
        <v>20</v>
      </c>
      <c r="J1993">
        <f t="shared" si="219"/>
        <v>-0.36318587439399624</v>
      </c>
      <c r="K1993" t="b">
        <f t="shared" si="220"/>
        <v>0</v>
      </c>
      <c r="L1993">
        <f t="shared" si="221"/>
        <v>-1.5460474449117341</v>
      </c>
      <c r="M1993" t="b">
        <f t="shared" si="222"/>
        <v>0</v>
      </c>
      <c r="N1993" s="24">
        <f t="shared" si="223"/>
        <v>362989.67</v>
      </c>
      <c r="O1993" t="str">
        <f t="shared" si="224"/>
        <v>ASALARIADO</v>
      </c>
      <c r="P1993">
        <f t="shared" si="225"/>
        <v>20</v>
      </c>
      <c r="Q1993"/>
    </row>
    <row r="1994" spans="1:17" x14ac:dyDescent="0.25">
      <c r="A1994">
        <v>1993</v>
      </c>
      <c r="B1994" t="s">
        <v>9</v>
      </c>
      <c r="C1994" s="23">
        <v>393714</v>
      </c>
      <c r="D1994" t="s">
        <v>10</v>
      </c>
      <c r="E1994" t="s">
        <v>16</v>
      </c>
      <c r="F1994" t="s">
        <v>12</v>
      </c>
      <c r="G1994" t="s">
        <v>13</v>
      </c>
      <c r="H1994" t="s">
        <v>13</v>
      </c>
      <c r="I1994">
        <v>48</v>
      </c>
      <c r="J1994">
        <f t="shared" si="219"/>
        <v>-0.3253014867369417</v>
      </c>
      <c r="K1994" t="b">
        <f t="shared" si="220"/>
        <v>0</v>
      </c>
      <c r="L1994">
        <f t="shared" si="221"/>
        <v>0.43006179724811616</v>
      </c>
      <c r="M1994" t="b">
        <f t="shared" si="222"/>
        <v>0</v>
      </c>
      <c r="N1994" s="24">
        <f t="shared" si="223"/>
        <v>393714</v>
      </c>
      <c r="O1994" t="str">
        <f t="shared" si="224"/>
        <v>ASALARIADO</v>
      </c>
      <c r="P1994">
        <f t="shared" si="225"/>
        <v>48</v>
      </c>
      <c r="Q1994"/>
    </row>
    <row r="1995" spans="1:17" x14ac:dyDescent="0.25">
      <c r="A1995">
        <v>1994</v>
      </c>
      <c r="B1995" t="s">
        <v>9</v>
      </c>
      <c r="C1995" s="23">
        <v>444719</v>
      </c>
      <c r="D1995" t="s">
        <v>18</v>
      </c>
      <c r="E1995" t="s">
        <v>16</v>
      </c>
      <c r="F1995" t="s">
        <v>12</v>
      </c>
      <c r="G1995" t="s">
        <v>13</v>
      </c>
      <c r="H1995" t="s">
        <v>12</v>
      </c>
      <c r="I1995">
        <v>36</v>
      </c>
      <c r="J1995">
        <f t="shared" si="219"/>
        <v>-0.26241018227405949</v>
      </c>
      <c r="K1995" t="b">
        <f t="shared" si="220"/>
        <v>0</v>
      </c>
      <c r="L1995">
        <f t="shared" si="221"/>
        <v>-0.41684216367753391</v>
      </c>
      <c r="M1995" t="b">
        <f t="shared" si="222"/>
        <v>0</v>
      </c>
      <c r="N1995" s="24">
        <f t="shared" si="223"/>
        <v>444719</v>
      </c>
      <c r="O1995" t="str">
        <f t="shared" si="224"/>
        <v>TRABAJADOR INDEPENDIENTE</v>
      </c>
      <c r="P1995">
        <f t="shared" si="225"/>
        <v>36</v>
      </c>
      <c r="Q1995"/>
    </row>
    <row r="1996" spans="1:17" x14ac:dyDescent="0.25">
      <c r="A1996">
        <v>1995</v>
      </c>
      <c r="B1996" t="s">
        <v>9</v>
      </c>
      <c r="C1996" s="23">
        <v>1352723.7</v>
      </c>
      <c r="D1996" t="s">
        <v>10</v>
      </c>
      <c r="E1996" t="s">
        <v>11</v>
      </c>
      <c r="F1996" t="s">
        <v>12</v>
      </c>
      <c r="G1996" t="s">
        <v>13</v>
      </c>
      <c r="H1996" t="s">
        <v>13</v>
      </c>
      <c r="I1996">
        <v>29</v>
      </c>
      <c r="J1996">
        <f t="shared" si="219"/>
        <v>0.85719770011841268</v>
      </c>
      <c r="K1996" t="b">
        <f t="shared" si="220"/>
        <v>0</v>
      </c>
      <c r="L1996">
        <f t="shared" si="221"/>
        <v>-0.91086947421749642</v>
      </c>
      <c r="M1996" t="b">
        <f t="shared" si="222"/>
        <v>0</v>
      </c>
      <c r="N1996" s="24">
        <f t="shared" si="223"/>
        <v>1352723.7</v>
      </c>
      <c r="O1996" t="str">
        <f t="shared" si="224"/>
        <v>ASALARIADO</v>
      </c>
      <c r="P1996">
        <f t="shared" si="225"/>
        <v>29</v>
      </c>
      <c r="Q1996"/>
    </row>
    <row r="1997" spans="1:17" x14ac:dyDescent="0.25">
      <c r="A1997">
        <v>1996</v>
      </c>
      <c r="B1997" t="s">
        <v>9</v>
      </c>
      <c r="C1997" s="23">
        <v>299647</v>
      </c>
      <c r="D1997" t="s">
        <v>18</v>
      </c>
      <c r="E1997" t="s">
        <v>16</v>
      </c>
      <c r="F1997" t="s">
        <v>12</v>
      </c>
      <c r="G1997" t="s">
        <v>13</v>
      </c>
      <c r="H1997" t="s">
        <v>12</v>
      </c>
      <c r="I1997">
        <v>38</v>
      </c>
      <c r="J1997">
        <f t="shared" si="219"/>
        <v>-0.44129004348451434</v>
      </c>
      <c r="K1997" t="b">
        <f t="shared" si="220"/>
        <v>0</v>
      </c>
      <c r="L1997">
        <f t="shared" si="221"/>
        <v>-0.27569150352325889</v>
      </c>
      <c r="M1997" t="b">
        <f t="shared" si="222"/>
        <v>0</v>
      </c>
      <c r="N1997" s="24">
        <f t="shared" si="223"/>
        <v>299647</v>
      </c>
      <c r="O1997" t="str">
        <f t="shared" si="224"/>
        <v>TRABAJADOR INDEPENDIENTE</v>
      </c>
      <c r="P1997">
        <f t="shared" si="225"/>
        <v>38</v>
      </c>
      <c r="Q1997"/>
    </row>
    <row r="1998" spans="1:17" x14ac:dyDescent="0.25">
      <c r="A1998">
        <v>1997</v>
      </c>
      <c r="B1998" t="s">
        <v>15</v>
      </c>
      <c r="C1998" s="23">
        <v>141509.48000000001</v>
      </c>
      <c r="D1998" t="s">
        <v>14</v>
      </c>
      <c r="E1998" t="s">
        <v>11</v>
      </c>
      <c r="F1998" t="s">
        <v>12</v>
      </c>
      <c r="G1998" t="s">
        <v>13</v>
      </c>
      <c r="H1998" t="s">
        <v>13</v>
      </c>
      <c r="I1998">
        <v>91</v>
      </c>
      <c r="J1998">
        <f t="shared" si="219"/>
        <v>-0.63628023890310326</v>
      </c>
      <c r="K1998" t="b">
        <f t="shared" si="220"/>
        <v>0</v>
      </c>
      <c r="L1998">
        <f t="shared" si="221"/>
        <v>3.464800990565029</v>
      </c>
      <c r="M1998" t="b">
        <f t="shared" si="222"/>
        <v>1</v>
      </c>
      <c r="N1998" s="24">
        <f t="shared" si="223"/>
        <v>141509.48000000001</v>
      </c>
      <c r="O1998" t="str">
        <f t="shared" si="224"/>
        <v>PENSIONADOS EN SU PROPIO SISTEMA</v>
      </c>
      <c r="P1998">
        <f t="shared" si="225"/>
        <v>91</v>
      </c>
      <c r="Q1998"/>
    </row>
    <row r="1999" spans="1:17" x14ac:dyDescent="0.25">
      <c r="A1999">
        <v>1998</v>
      </c>
      <c r="B1999" t="s">
        <v>15</v>
      </c>
      <c r="C1999" s="23">
        <v>350000</v>
      </c>
      <c r="D1999" t="s">
        <v>10</v>
      </c>
      <c r="E1999" t="s">
        <v>11</v>
      </c>
      <c r="F1999" t="s">
        <v>12</v>
      </c>
      <c r="G1999" t="s">
        <v>13</v>
      </c>
      <c r="H1999" t="s">
        <v>13</v>
      </c>
      <c r="I1999">
        <v>41</v>
      </c>
      <c r="J1999">
        <f t="shared" si="219"/>
        <v>-0.37920268237051552</v>
      </c>
      <c r="K1999" t="b">
        <f t="shared" si="220"/>
        <v>0</v>
      </c>
      <c r="L1999">
        <f t="shared" si="221"/>
        <v>-6.3965513291846368E-2</v>
      </c>
      <c r="M1999" t="b">
        <f t="shared" si="222"/>
        <v>0</v>
      </c>
      <c r="N1999" s="24">
        <f t="shared" si="223"/>
        <v>350000</v>
      </c>
      <c r="O1999" t="str">
        <f t="shared" si="224"/>
        <v>ASALARIADO</v>
      </c>
      <c r="P1999">
        <f t="shared" si="225"/>
        <v>41</v>
      </c>
      <c r="Q1999"/>
    </row>
    <row r="2000" spans="1:17" x14ac:dyDescent="0.25">
      <c r="A2000">
        <v>1999</v>
      </c>
      <c r="B2000" t="s">
        <v>15</v>
      </c>
      <c r="C2000" s="23">
        <v>127421.8</v>
      </c>
      <c r="D2000" t="s">
        <v>10</v>
      </c>
      <c r="E2000" t="s">
        <v>16</v>
      </c>
      <c r="F2000" t="s">
        <v>12</v>
      </c>
      <c r="G2000" t="s">
        <v>13</v>
      </c>
      <c r="H2000" t="s">
        <v>13</v>
      </c>
      <c r="I2000">
        <v>25</v>
      </c>
      <c r="J2000">
        <f t="shared" si="219"/>
        <v>-0.65365093926690399</v>
      </c>
      <c r="K2000" t="b">
        <f t="shared" si="220"/>
        <v>0</v>
      </c>
      <c r="L2000">
        <f t="shared" si="221"/>
        <v>-1.1931707945260464</v>
      </c>
      <c r="M2000" t="b">
        <f t="shared" si="222"/>
        <v>0</v>
      </c>
      <c r="N2000" s="24">
        <f t="shared" si="223"/>
        <v>127421.8</v>
      </c>
      <c r="O2000" t="str">
        <f t="shared" si="224"/>
        <v>ASALARIADO</v>
      </c>
      <c r="P2000">
        <f t="shared" si="225"/>
        <v>25</v>
      </c>
      <c r="Q2000"/>
    </row>
    <row r="2001" spans="1:17" x14ac:dyDescent="0.25">
      <c r="A2001">
        <v>2000</v>
      </c>
      <c r="B2001" t="s">
        <v>9</v>
      </c>
      <c r="C2001" s="23">
        <v>266719</v>
      </c>
      <c r="D2001" t="s">
        <v>10</v>
      </c>
      <c r="E2001" t="s">
        <v>16</v>
      </c>
      <c r="F2001" t="s">
        <v>12</v>
      </c>
      <c r="G2001" t="s">
        <v>13</v>
      </c>
      <c r="H2001" t="s">
        <v>13</v>
      </c>
      <c r="I2001">
        <v>36</v>
      </c>
      <c r="J2001">
        <f t="shared" si="219"/>
        <v>-0.48189164868701972</v>
      </c>
      <c r="K2001" t="b">
        <f t="shared" si="220"/>
        <v>0</v>
      </c>
      <c r="L2001">
        <f t="shared" si="221"/>
        <v>-0.41684216367753391</v>
      </c>
      <c r="M2001" t="b">
        <f t="shared" si="222"/>
        <v>0</v>
      </c>
      <c r="N2001" s="24">
        <f t="shared" si="223"/>
        <v>266719</v>
      </c>
      <c r="O2001" t="str">
        <f t="shared" si="224"/>
        <v>ASALARIADO</v>
      </c>
      <c r="P2001">
        <f t="shared" si="225"/>
        <v>36</v>
      </c>
      <c r="Q2001"/>
    </row>
    <row r="2002" spans="1:17" x14ac:dyDescent="0.25">
      <c r="A2002">
        <v>2001</v>
      </c>
      <c r="B2002" t="s">
        <v>15</v>
      </c>
      <c r="C2002" s="23">
        <v>766198.68</v>
      </c>
      <c r="D2002" t="s">
        <v>10</v>
      </c>
      <c r="E2002" t="s">
        <v>11</v>
      </c>
      <c r="F2002" t="s">
        <v>12</v>
      </c>
      <c r="G2002" t="s">
        <v>12</v>
      </c>
      <c r="H2002" t="s">
        <v>13</v>
      </c>
      <c r="I2002">
        <v>36</v>
      </c>
      <c r="J2002">
        <f t="shared" si="219"/>
        <v>0.13398774799767774</v>
      </c>
      <c r="K2002" t="b">
        <f t="shared" si="220"/>
        <v>0</v>
      </c>
      <c r="L2002">
        <f t="shared" si="221"/>
        <v>-0.41684216367753391</v>
      </c>
      <c r="M2002" t="b">
        <f t="shared" si="222"/>
        <v>0</v>
      </c>
      <c r="N2002" s="24">
        <f t="shared" si="223"/>
        <v>766198.68</v>
      </c>
      <c r="O2002" t="str">
        <f t="shared" si="224"/>
        <v>ASALARIADO</v>
      </c>
      <c r="P2002">
        <f t="shared" si="225"/>
        <v>36</v>
      </c>
      <c r="Q2002"/>
    </row>
    <row r="2003" spans="1:17" x14ac:dyDescent="0.25">
      <c r="A2003">
        <v>2002</v>
      </c>
      <c r="B2003" t="s">
        <v>9</v>
      </c>
      <c r="C2003" s="23">
        <v>1528849.72</v>
      </c>
      <c r="D2003" t="s">
        <v>10</v>
      </c>
      <c r="E2003" t="s">
        <v>11</v>
      </c>
      <c r="F2003" t="s">
        <v>12</v>
      </c>
      <c r="G2003" t="s">
        <v>13</v>
      </c>
      <c r="H2003" t="s">
        <v>13</v>
      </c>
      <c r="I2003">
        <v>45</v>
      </c>
      <c r="J2003">
        <f t="shared" si="219"/>
        <v>1.0743684705851451</v>
      </c>
      <c r="K2003" t="b">
        <f t="shared" si="220"/>
        <v>0</v>
      </c>
      <c r="L2003">
        <f t="shared" si="221"/>
        <v>0.21833580701670366</v>
      </c>
      <c r="M2003" t="b">
        <f t="shared" si="222"/>
        <v>0</v>
      </c>
      <c r="N2003" s="24">
        <f t="shared" si="223"/>
        <v>1528849.72</v>
      </c>
      <c r="O2003" t="str">
        <f t="shared" si="224"/>
        <v>ASALARIADO</v>
      </c>
      <c r="P2003">
        <f t="shared" si="225"/>
        <v>45</v>
      </c>
      <c r="Q2003"/>
    </row>
    <row r="2004" spans="1:17" x14ac:dyDescent="0.25">
      <c r="A2004">
        <v>2003</v>
      </c>
      <c r="B2004" t="s">
        <v>9</v>
      </c>
      <c r="C2004" s="23">
        <v>297047</v>
      </c>
      <c r="D2004" t="s">
        <v>18</v>
      </c>
      <c r="E2004" t="s">
        <v>16</v>
      </c>
      <c r="F2004" t="s">
        <v>12</v>
      </c>
      <c r="G2004" t="s">
        <v>13</v>
      </c>
      <c r="H2004" t="s">
        <v>13</v>
      </c>
      <c r="I2004">
        <v>59</v>
      </c>
      <c r="J2004">
        <f t="shared" si="219"/>
        <v>-0.44449595254447893</v>
      </c>
      <c r="K2004" t="b">
        <f t="shared" si="220"/>
        <v>0</v>
      </c>
      <c r="L2004">
        <f t="shared" si="221"/>
        <v>1.2063904280966287</v>
      </c>
      <c r="M2004" t="b">
        <f t="shared" si="222"/>
        <v>0</v>
      </c>
      <c r="N2004" s="24">
        <f t="shared" si="223"/>
        <v>297047</v>
      </c>
      <c r="O2004" t="str">
        <f t="shared" si="224"/>
        <v>TRABAJADOR INDEPENDIENTE</v>
      </c>
      <c r="P2004">
        <f t="shared" si="225"/>
        <v>59</v>
      </c>
      <c r="Q2004"/>
    </row>
    <row r="2005" spans="1:17" x14ac:dyDescent="0.25">
      <c r="A2005">
        <v>2004</v>
      </c>
      <c r="B2005" t="s">
        <v>15</v>
      </c>
      <c r="C2005" s="23">
        <v>50000</v>
      </c>
      <c r="D2005" t="s">
        <v>10</v>
      </c>
      <c r="E2005" t="s">
        <v>16</v>
      </c>
      <c r="F2005" t="s">
        <v>12</v>
      </c>
      <c r="G2005" t="s">
        <v>13</v>
      </c>
      <c r="H2005" t="s">
        <v>13</v>
      </c>
      <c r="I2005">
        <v>40</v>
      </c>
      <c r="J2005">
        <f t="shared" si="219"/>
        <v>-0.7491152662125834</v>
      </c>
      <c r="K2005" t="b">
        <f t="shared" si="220"/>
        <v>0</v>
      </c>
      <c r="L2005">
        <f t="shared" si="221"/>
        <v>-0.13454084336898386</v>
      </c>
      <c r="M2005" t="b">
        <f t="shared" si="222"/>
        <v>0</v>
      </c>
      <c r="N2005" s="24">
        <f t="shared" si="223"/>
        <v>50000</v>
      </c>
      <c r="O2005" t="str">
        <f t="shared" si="224"/>
        <v>ASALARIADO</v>
      </c>
      <c r="P2005">
        <f t="shared" si="225"/>
        <v>40</v>
      </c>
      <c r="Q2005"/>
    </row>
    <row r="2006" spans="1:17" x14ac:dyDescent="0.25">
      <c r="A2006">
        <v>2005</v>
      </c>
      <c r="B2006" t="s">
        <v>9</v>
      </c>
      <c r="C2006" s="23">
        <v>379361</v>
      </c>
      <c r="D2006" t="s">
        <v>10</v>
      </c>
      <c r="E2006" t="s">
        <v>16</v>
      </c>
      <c r="F2006" t="s">
        <v>12</v>
      </c>
      <c r="G2006" t="s">
        <v>13</v>
      </c>
      <c r="H2006" t="s">
        <v>13</v>
      </c>
      <c r="I2006">
        <v>39</v>
      </c>
      <c r="J2006">
        <f t="shared" si="219"/>
        <v>-0.34299933778989239</v>
      </c>
      <c r="K2006" t="b">
        <f t="shared" si="220"/>
        <v>0</v>
      </c>
      <c r="L2006">
        <f t="shared" si="221"/>
        <v>-0.20511617344612137</v>
      </c>
      <c r="M2006" t="b">
        <f t="shared" si="222"/>
        <v>0</v>
      </c>
      <c r="N2006" s="24">
        <f t="shared" si="223"/>
        <v>379361</v>
      </c>
      <c r="O2006" t="str">
        <f t="shared" si="224"/>
        <v>ASALARIADO</v>
      </c>
      <c r="P2006">
        <f t="shared" si="225"/>
        <v>39</v>
      </c>
      <c r="Q2006"/>
    </row>
    <row r="2007" spans="1:17" x14ac:dyDescent="0.25">
      <c r="A2007">
        <v>2006</v>
      </c>
      <c r="B2007" t="s">
        <v>9</v>
      </c>
      <c r="C2007" s="23">
        <v>594388.81000000006</v>
      </c>
      <c r="D2007" t="s">
        <v>10</v>
      </c>
      <c r="E2007" t="s">
        <v>16</v>
      </c>
      <c r="F2007" t="s">
        <v>12</v>
      </c>
      <c r="G2007" t="s">
        <v>13</v>
      </c>
      <c r="H2007" t="s">
        <v>13</v>
      </c>
      <c r="I2007">
        <v>24</v>
      </c>
      <c r="J2007">
        <f t="shared" si="219"/>
        <v>-7.7861028473221516E-2</v>
      </c>
      <c r="K2007" t="b">
        <f t="shared" si="220"/>
        <v>0</v>
      </c>
      <c r="L2007">
        <f t="shared" si="221"/>
        <v>-1.263746124603184</v>
      </c>
      <c r="M2007" t="b">
        <f t="shared" si="222"/>
        <v>0</v>
      </c>
      <c r="N2007" s="24">
        <f t="shared" si="223"/>
        <v>594388.81000000006</v>
      </c>
      <c r="O2007" t="str">
        <f t="shared" si="224"/>
        <v>ASALARIADO</v>
      </c>
      <c r="P2007">
        <f t="shared" si="225"/>
        <v>24</v>
      </c>
      <c r="Q2007"/>
    </row>
    <row r="2008" spans="1:17" x14ac:dyDescent="0.25">
      <c r="A2008">
        <v>2007</v>
      </c>
      <c r="B2008" t="s">
        <v>15</v>
      </c>
      <c r="C2008" s="23">
        <v>354029.89</v>
      </c>
      <c r="D2008" t="s">
        <v>10</v>
      </c>
      <c r="E2008" t="s">
        <v>16</v>
      </c>
      <c r="F2008" t="s">
        <v>12</v>
      </c>
      <c r="G2008" t="s">
        <v>13</v>
      </c>
      <c r="H2008" t="s">
        <v>13</v>
      </c>
      <c r="I2008">
        <v>33</v>
      </c>
      <c r="J2008">
        <f t="shared" si="219"/>
        <v>-0.37423365896218447</v>
      </c>
      <c r="K2008" t="b">
        <f t="shared" si="220"/>
        <v>0</v>
      </c>
      <c r="L2008">
        <f t="shared" si="221"/>
        <v>-0.62856815390894638</v>
      </c>
      <c r="M2008" t="b">
        <f t="shared" si="222"/>
        <v>0</v>
      </c>
      <c r="N2008" s="24">
        <f t="shared" si="223"/>
        <v>354029.89</v>
      </c>
      <c r="O2008" t="str">
        <f t="shared" si="224"/>
        <v>ASALARIADO</v>
      </c>
      <c r="P2008">
        <f t="shared" si="225"/>
        <v>33</v>
      </c>
      <c r="Q2008"/>
    </row>
    <row r="2009" spans="1:17" x14ac:dyDescent="0.25">
      <c r="A2009">
        <v>2008</v>
      </c>
      <c r="B2009" t="s">
        <v>9</v>
      </c>
      <c r="C2009" s="23">
        <v>342027</v>
      </c>
      <c r="D2009" t="s">
        <v>10</v>
      </c>
      <c r="E2009" t="s">
        <v>16</v>
      </c>
      <c r="F2009" t="s">
        <v>12</v>
      </c>
      <c r="G2009" t="s">
        <v>13</v>
      </c>
      <c r="H2009" t="s">
        <v>13</v>
      </c>
      <c r="I2009">
        <v>53</v>
      </c>
      <c r="J2009">
        <f t="shared" si="219"/>
        <v>-0.38903372580709156</v>
      </c>
      <c r="K2009" t="b">
        <f t="shared" si="220"/>
        <v>0</v>
      </c>
      <c r="L2009">
        <f t="shared" si="221"/>
        <v>0.78293844763380371</v>
      </c>
      <c r="M2009" t="b">
        <f t="shared" si="222"/>
        <v>0</v>
      </c>
      <c r="N2009" s="24">
        <f t="shared" si="223"/>
        <v>342027</v>
      </c>
      <c r="O2009" t="str">
        <f t="shared" si="224"/>
        <v>ASALARIADO</v>
      </c>
      <c r="P2009">
        <f t="shared" si="225"/>
        <v>53</v>
      </c>
      <c r="Q2009"/>
    </row>
    <row r="2010" spans="1:17" x14ac:dyDescent="0.25">
      <c r="A2010">
        <v>2009</v>
      </c>
      <c r="B2010" t="s">
        <v>15</v>
      </c>
      <c r="C2010" s="23">
        <v>1059620</v>
      </c>
      <c r="D2010" t="s">
        <v>17</v>
      </c>
      <c r="E2010" t="s">
        <v>16</v>
      </c>
      <c r="F2010" t="s">
        <v>12</v>
      </c>
      <c r="G2010" t="s">
        <v>12</v>
      </c>
      <c r="H2010" t="s">
        <v>13</v>
      </c>
      <c r="I2010">
        <v>76</v>
      </c>
      <c r="J2010">
        <f t="shared" si="219"/>
        <v>0.49578854344951173</v>
      </c>
      <c r="K2010" t="b">
        <f t="shared" si="220"/>
        <v>0</v>
      </c>
      <c r="L2010">
        <f t="shared" si="221"/>
        <v>2.4061710394079663</v>
      </c>
      <c r="M2010" t="b">
        <f t="shared" si="222"/>
        <v>1</v>
      </c>
      <c r="N2010" s="24">
        <f t="shared" si="223"/>
        <v>1059620</v>
      </c>
      <c r="O2010" t="str">
        <f t="shared" si="224"/>
        <v>ASEGURADO VOLUNTARIO</v>
      </c>
      <c r="P2010">
        <f t="shared" si="225"/>
        <v>76</v>
      </c>
      <c r="Q2010"/>
    </row>
    <row r="2011" spans="1:17" x14ac:dyDescent="0.25">
      <c r="A2011">
        <v>2010</v>
      </c>
      <c r="B2011" t="s">
        <v>15</v>
      </c>
      <c r="C2011" s="23">
        <v>233537.36</v>
      </c>
      <c r="D2011" t="s">
        <v>10</v>
      </c>
      <c r="E2011" t="s">
        <v>16</v>
      </c>
      <c r="F2011" t="s">
        <v>12</v>
      </c>
      <c r="G2011" t="s">
        <v>13</v>
      </c>
      <c r="H2011" t="s">
        <v>13</v>
      </c>
      <c r="I2011">
        <v>33</v>
      </c>
      <c r="J2011">
        <f t="shared" si="219"/>
        <v>-0.52280600264874411</v>
      </c>
      <c r="K2011" t="b">
        <f t="shared" si="220"/>
        <v>0</v>
      </c>
      <c r="L2011">
        <f t="shared" si="221"/>
        <v>-0.62856815390894638</v>
      </c>
      <c r="M2011" t="b">
        <f t="shared" si="222"/>
        <v>0</v>
      </c>
      <c r="N2011" s="24">
        <f t="shared" si="223"/>
        <v>233537.36</v>
      </c>
      <c r="O2011" t="str">
        <f t="shared" si="224"/>
        <v>ASALARIADO</v>
      </c>
      <c r="P2011">
        <f t="shared" si="225"/>
        <v>33</v>
      </c>
      <c r="Q2011"/>
    </row>
    <row r="2012" spans="1:17" x14ac:dyDescent="0.25">
      <c r="A2012">
        <v>2011</v>
      </c>
      <c r="B2012" t="s">
        <v>9</v>
      </c>
      <c r="C2012" s="23">
        <v>2161351.1</v>
      </c>
      <c r="D2012" t="s">
        <v>10</v>
      </c>
      <c r="E2012" t="s">
        <v>11</v>
      </c>
      <c r="F2012" t="s">
        <v>12</v>
      </c>
      <c r="G2012" t="s">
        <v>13</v>
      </c>
      <c r="H2012" t="s">
        <v>13</v>
      </c>
      <c r="I2012">
        <v>56</v>
      </c>
      <c r="J2012">
        <f t="shared" si="219"/>
        <v>1.8542692031167238</v>
      </c>
      <c r="K2012" t="b">
        <f t="shared" si="220"/>
        <v>0</v>
      </c>
      <c r="L2012">
        <f t="shared" si="221"/>
        <v>0.99466443786521619</v>
      </c>
      <c r="M2012" t="b">
        <f t="shared" si="222"/>
        <v>0</v>
      </c>
      <c r="N2012" s="24">
        <f t="shared" si="223"/>
        <v>2161351.1</v>
      </c>
      <c r="O2012" t="str">
        <f t="shared" si="224"/>
        <v>ASALARIADO</v>
      </c>
      <c r="P2012">
        <f t="shared" si="225"/>
        <v>56</v>
      </c>
      <c r="Q2012"/>
    </row>
    <row r="2013" spans="1:17" x14ac:dyDescent="0.25">
      <c r="A2013">
        <v>2012</v>
      </c>
      <c r="B2013" t="s">
        <v>9</v>
      </c>
      <c r="C2013" s="23">
        <v>158034.53</v>
      </c>
      <c r="D2013" t="s">
        <v>10</v>
      </c>
      <c r="E2013" t="s">
        <v>16</v>
      </c>
      <c r="F2013" t="s">
        <v>12</v>
      </c>
      <c r="G2013" t="s">
        <v>12</v>
      </c>
      <c r="H2013" t="s">
        <v>12</v>
      </c>
      <c r="I2013">
        <v>34</v>
      </c>
      <c r="J2013">
        <f t="shared" si="219"/>
        <v>-0.61590415909103868</v>
      </c>
      <c r="K2013" t="b">
        <f t="shared" si="220"/>
        <v>0</v>
      </c>
      <c r="L2013">
        <f t="shared" si="221"/>
        <v>-0.55799282383180893</v>
      </c>
      <c r="M2013" t="b">
        <f t="shared" si="222"/>
        <v>0</v>
      </c>
      <c r="N2013" s="24">
        <f t="shared" si="223"/>
        <v>158034.53</v>
      </c>
      <c r="O2013" t="str">
        <f t="shared" si="224"/>
        <v>ASALARIADO</v>
      </c>
      <c r="P2013">
        <f t="shared" si="225"/>
        <v>34</v>
      </c>
      <c r="Q2013"/>
    </row>
    <row r="2014" spans="1:17" x14ac:dyDescent="0.25">
      <c r="A2014">
        <v>2013</v>
      </c>
      <c r="B2014" t="s">
        <v>9</v>
      </c>
      <c r="C2014" s="23">
        <v>433085</v>
      </c>
      <c r="D2014" t="s">
        <v>18</v>
      </c>
      <c r="E2014" t="s">
        <v>16</v>
      </c>
      <c r="F2014" t="s">
        <v>12</v>
      </c>
      <c r="G2014" t="s">
        <v>13</v>
      </c>
      <c r="H2014" t="s">
        <v>12</v>
      </c>
      <c r="I2014">
        <v>46</v>
      </c>
      <c r="J2014">
        <f t="shared" si="219"/>
        <v>-0.27675539227545487</v>
      </c>
      <c r="K2014" t="b">
        <f t="shared" si="220"/>
        <v>0</v>
      </c>
      <c r="L2014">
        <f t="shared" si="221"/>
        <v>0.28891113709384114</v>
      </c>
      <c r="M2014" t="b">
        <f t="shared" si="222"/>
        <v>0</v>
      </c>
      <c r="N2014" s="24">
        <f t="shared" si="223"/>
        <v>433085</v>
      </c>
      <c r="O2014" t="str">
        <f t="shared" si="224"/>
        <v>TRABAJADOR INDEPENDIENTE</v>
      </c>
      <c r="P2014">
        <f t="shared" si="225"/>
        <v>46</v>
      </c>
      <c r="Q2014"/>
    </row>
    <row r="2015" spans="1:17" x14ac:dyDescent="0.25">
      <c r="A2015">
        <v>2014</v>
      </c>
      <c r="B2015" t="s">
        <v>9</v>
      </c>
      <c r="C2015" s="23">
        <v>765111.68</v>
      </c>
      <c r="D2015" t="s">
        <v>14</v>
      </c>
      <c r="E2015" t="s">
        <v>11</v>
      </c>
      <c r="F2015" t="s">
        <v>12</v>
      </c>
      <c r="G2015" t="s">
        <v>13</v>
      </c>
      <c r="H2015" t="s">
        <v>13</v>
      </c>
      <c r="I2015">
        <v>62</v>
      </c>
      <c r="J2015">
        <f t="shared" si="219"/>
        <v>0.13264743140222329</v>
      </c>
      <c r="K2015" t="b">
        <f t="shared" si="220"/>
        <v>0</v>
      </c>
      <c r="L2015">
        <f t="shared" si="221"/>
        <v>1.4181164183280413</v>
      </c>
      <c r="M2015" t="b">
        <f t="shared" si="222"/>
        <v>0</v>
      </c>
      <c r="N2015" s="24">
        <f t="shared" si="223"/>
        <v>765111.68</v>
      </c>
      <c r="O2015" t="str">
        <f t="shared" si="224"/>
        <v>PENSIONADOS EN SU PROPIO SISTEMA</v>
      </c>
      <c r="P2015">
        <f t="shared" si="225"/>
        <v>62</v>
      </c>
      <c r="Q2015"/>
    </row>
    <row r="2016" spans="1:17" x14ac:dyDescent="0.25">
      <c r="A2016">
        <v>2015</v>
      </c>
      <c r="B2016" t="s">
        <v>9</v>
      </c>
      <c r="C2016" s="23">
        <v>175000</v>
      </c>
      <c r="D2016" t="s">
        <v>10</v>
      </c>
      <c r="E2016" t="s">
        <v>16</v>
      </c>
      <c r="F2016" t="s">
        <v>12</v>
      </c>
      <c r="G2016" t="s">
        <v>13</v>
      </c>
      <c r="H2016" t="s">
        <v>13</v>
      </c>
      <c r="I2016">
        <v>39</v>
      </c>
      <c r="J2016">
        <f t="shared" si="219"/>
        <v>-0.59498502294505518</v>
      </c>
      <c r="K2016" t="b">
        <f t="shared" si="220"/>
        <v>0</v>
      </c>
      <c r="L2016">
        <f t="shared" si="221"/>
        <v>-0.20511617344612137</v>
      </c>
      <c r="M2016" t="b">
        <f t="shared" si="222"/>
        <v>0</v>
      </c>
      <c r="N2016" s="24">
        <f t="shared" si="223"/>
        <v>175000</v>
      </c>
      <c r="O2016" t="str">
        <f t="shared" si="224"/>
        <v>ASALARIADO</v>
      </c>
      <c r="P2016">
        <f t="shared" si="225"/>
        <v>39</v>
      </c>
      <c r="Q2016"/>
    </row>
    <row r="2017" spans="1:17" x14ac:dyDescent="0.25">
      <c r="A2017">
        <v>2016</v>
      </c>
      <c r="B2017" t="s">
        <v>9</v>
      </c>
      <c r="C2017" s="23">
        <v>611409</v>
      </c>
      <c r="D2017" t="s">
        <v>18</v>
      </c>
      <c r="E2017" t="s">
        <v>16</v>
      </c>
      <c r="F2017" t="s">
        <v>12</v>
      </c>
      <c r="G2017" t="s">
        <v>13</v>
      </c>
      <c r="H2017" t="s">
        <v>12</v>
      </c>
      <c r="I2017">
        <v>68</v>
      </c>
      <c r="J2017">
        <f t="shared" si="219"/>
        <v>-5.6874420271945177E-2</v>
      </c>
      <c r="K2017" t="b">
        <f t="shared" si="220"/>
        <v>0</v>
      </c>
      <c r="L2017">
        <f t="shared" si="221"/>
        <v>1.8415683987908662</v>
      </c>
      <c r="M2017" t="b">
        <f t="shared" si="222"/>
        <v>0</v>
      </c>
      <c r="N2017" s="24">
        <f t="shared" si="223"/>
        <v>611409</v>
      </c>
      <c r="O2017" t="str">
        <f t="shared" si="224"/>
        <v>TRABAJADOR INDEPENDIENTE</v>
      </c>
      <c r="P2017">
        <f t="shared" si="225"/>
        <v>68</v>
      </c>
      <c r="Q2017"/>
    </row>
    <row r="2018" spans="1:17" x14ac:dyDescent="0.25">
      <c r="A2018">
        <v>2017</v>
      </c>
      <c r="B2018" t="s">
        <v>9</v>
      </c>
      <c r="C2018" s="23">
        <v>405473.29</v>
      </c>
      <c r="D2018" t="s">
        <v>10</v>
      </c>
      <c r="E2018" t="s">
        <v>16</v>
      </c>
      <c r="F2018" t="s">
        <v>12</v>
      </c>
      <c r="G2018" t="s">
        <v>12</v>
      </c>
      <c r="H2018" t="s">
        <v>13</v>
      </c>
      <c r="I2018">
        <v>29</v>
      </c>
      <c r="J2018">
        <f t="shared" si="219"/>
        <v>-0.31080178891011445</v>
      </c>
      <c r="K2018" t="b">
        <f t="shared" si="220"/>
        <v>0</v>
      </c>
      <c r="L2018">
        <f t="shared" si="221"/>
        <v>-0.91086947421749642</v>
      </c>
      <c r="M2018" t="b">
        <f t="shared" si="222"/>
        <v>0</v>
      </c>
      <c r="N2018" s="24">
        <f t="shared" si="223"/>
        <v>405473.29</v>
      </c>
      <c r="O2018" t="str">
        <f t="shared" si="224"/>
        <v>ASALARIADO</v>
      </c>
      <c r="P2018">
        <f t="shared" si="225"/>
        <v>29</v>
      </c>
      <c r="Q2018"/>
    </row>
    <row r="2019" spans="1:17" x14ac:dyDescent="0.25">
      <c r="A2019">
        <v>2018</v>
      </c>
      <c r="B2019" t="s">
        <v>15</v>
      </c>
      <c r="C2019" s="23">
        <v>297046</v>
      </c>
      <c r="D2019" t="s">
        <v>17</v>
      </c>
      <c r="E2019" t="s">
        <v>16</v>
      </c>
      <c r="F2019" t="s">
        <v>13</v>
      </c>
      <c r="G2019" t="s">
        <v>13</v>
      </c>
      <c r="H2019" t="s">
        <v>12</v>
      </c>
      <c r="I2019">
        <v>27</v>
      </c>
      <c r="J2019">
        <f t="shared" si="219"/>
        <v>-0.44449718558642509</v>
      </c>
      <c r="K2019" t="b">
        <f t="shared" si="220"/>
        <v>0</v>
      </c>
      <c r="L2019">
        <f t="shared" si="221"/>
        <v>-1.0520201343717714</v>
      </c>
      <c r="M2019" t="b">
        <f t="shared" si="222"/>
        <v>0</v>
      </c>
      <c r="N2019" s="24">
        <f t="shared" si="223"/>
        <v>297046</v>
      </c>
      <c r="O2019" t="str">
        <f t="shared" si="224"/>
        <v>ASEGURADO VOLUNTARIO</v>
      </c>
      <c r="P2019">
        <f t="shared" si="225"/>
        <v>27</v>
      </c>
      <c r="Q2019"/>
    </row>
    <row r="2020" spans="1:17" x14ac:dyDescent="0.25">
      <c r="A2020">
        <v>2019</v>
      </c>
      <c r="B2020" t="s">
        <v>15</v>
      </c>
      <c r="C2020" s="23">
        <v>297046</v>
      </c>
      <c r="D2020" t="s">
        <v>17</v>
      </c>
      <c r="E2020" t="s">
        <v>16</v>
      </c>
      <c r="F2020" t="s">
        <v>12</v>
      </c>
      <c r="G2020" t="s">
        <v>13</v>
      </c>
      <c r="H2020" t="s">
        <v>13</v>
      </c>
      <c r="I2020">
        <v>26</v>
      </c>
      <c r="J2020">
        <f t="shared" si="219"/>
        <v>-0.44449718558642509</v>
      </c>
      <c r="K2020" t="b">
        <f t="shared" si="220"/>
        <v>0</v>
      </c>
      <c r="L2020">
        <f t="shared" si="221"/>
        <v>-1.1225954644489089</v>
      </c>
      <c r="M2020" t="b">
        <f t="shared" si="222"/>
        <v>0</v>
      </c>
      <c r="N2020" s="24">
        <f t="shared" si="223"/>
        <v>297046</v>
      </c>
      <c r="O2020" t="str">
        <f t="shared" si="224"/>
        <v>ASEGURADO VOLUNTARIO</v>
      </c>
      <c r="P2020">
        <f t="shared" si="225"/>
        <v>26</v>
      </c>
      <c r="Q2020"/>
    </row>
    <row r="2021" spans="1:17" x14ac:dyDescent="0.25">
      <c r="A2021">
        <v>2020</v>
      </c>
      <c r="B2021" t="s">
        <v>15</v>
      </c>
      <c r="C2021" s="23">
        <v>970529.5</v>
      </c>
      <c r="D2021" t="s">
        <v>10</v>
      </c>
      <c r="E2021" t="s">
        <v>11</v>
      </c>
      <c r="F2021" t="s">
        <v>12</v>
      </c>
      <c r="G2021" t="s">
        <v>13</v>
      </c>
      <c r="H2021" t="s">
        <v>13</v>
      </c>
      <c r="I2021">
        <v>37</v>
      </c>
      <c r="J2021">
        <f t="shared" si="219"/>
        <v>0.38593621994690591</v>
      </c>
      <c r="K2021" t="b">
        <f t="shared" si="220"/>
        <v>0</v>
      </c>
      <c r="L2021">
        <f t="shared" si="221"/>
        <v>-0.3462668336003964</v>
      </c>
      <c r="M2021" t="b">
        <f t="shared" si="222"/>
        <v>0</v>
      </c>
      <c r="N2021" s="24">
        <f t="shared" si="223"/>
        <v>970529.5</v>
      </c>
      <c r="O2021" t="str">
        <f t="shared" si="224"/>
        <v>ASALARIADO</v>
      </c>
      <c r="P2021">
        <f t="shared" si="225"/>
        <v>37</v>
      </c>
      <c r="Q2021"/>
    </row>
    <row r="2022" spans="1:17" x14ac:dyDescent="0.25">
      <c r="A2022">
        <v>2021</v>
      </c>
      <c r="B2022" t="s">
        <v>15</v>
      </c>
      <c r="C2022" s="23">
        <v>1789161.05</v>
      </c>
      <c r="D2022" t="s">
        <v>10</v>
      </c>
      <c r="E2022" t="s">
        <v>11</v>
      </c>
      <c r="F2022" t="s">
        <v>12</v>
      </c>
      <c r="G2022" t="s">
        <v>13</v>
      </c>
      <c r="H2022" t="s">
        <v>13</v>
      </c>
      <c r="I2022">
        <v>41</v>
      </c>
      <c r="J2022">
        <f t="shared" si="219"/>
        <v>1.3953432595306958</v>
      </c>
      <c r="K2022" t="b">
        <f t="shared" si="220"/>
        <v>0</v>
      </c>
      <c r="L2022">
        <f t="shared" si="221"/>
        <v>-6.3965513291846368E-2</v>
      </c>
      <c r="M2022" t="b">
        <f t="shared" si="222"/>
        <v>0</v>
      </c>
      <c r="N2022" s="24">
        <f t="shared" si="223"/>
        <v>1789161.05</v>
      </c>
      <c r="O2022" t="str">
        <f t="shared" si="224"/>
        <v>ASALARIADO</v>
      </c>
      <c r="P2022">
        <f t="shared" si="225"/>
        <v>41</v>
      </c>
      <c r="Q2022"/>
    </row>
    <row r="2023" spans="1:17" x14ac:dyDescent="0.25">
      <c r="A2023">
        <v>2022</v>
      </c>
      <c r="B2023" t="s">
        <v>9</v>
      </c>
      <c r="C2023" s="23">
        <v>417000</v>
      </c>
      <c r="D2023" t="s">
        <v>10</v>
      </c>
      <c r="E2023" t="s">
        <v>16</v>
      </c>
      <c r="F2023" t="s">
        <v>12</v>
      </c>
      <c r="G2023" t="s">
        <v>13</v>
      </c>
      <c r="H2023" t="s">
        <v>13</v>
      </c>
      <c r="I2023">
        <v>42</v>
      </c>
      <c r="J2023">
        <f t="shared" si="219"/>
        <v>-0.29658887197912037</v>
      </c>
      <c r="K2023" t="b">
        <f t="shared" si="220"/>
        <v>0</v>
      </c>
      <c r="L2023">
        <f t="shared" si="221"/>
        <v>6.6098167852911317E-3</v>
      </c>
      <c r="M2023" t="b">
        <f t="shared" si="222"/>
        <v>0</v>
      </c>
      <c r="N2023" s="24">
        <f t="shared" si="223"/>
        <v>417000</v>
      </c>
      <c r="O2023" t="str">
        <f t="shared" si="224"/>
        <v>ASALARIADO</v>
      </c>
      <c r="P2023">
        <f t="shared" si="225"/>
        <v>42</v>
      </c>
      <c r="Q2023"/>
    </row>
    <row r="2024" spans="1:17" x14ac:dyDescent="0.25">
      <c r="A2024">
        <v>2023</v>
      </c>
      <c r="B2024" t="s">
        <v>9</v>
      </c>
      <c r="C2024" s="23">
        <v>500000</v>
      </c>
      <c r="D2024" t="s">
        <v>18</v>
      </c>
      <c r="E2024" t="s">
        <v>16</v>
      </c>
      <c r="F2024" t="s">
        <v>12</v>
      </c>
      <c r="G2024" t="s">
        <v>13</v>
      </c>
      <c r="H2024" t="s">
        <v>13</v>
      </c>
      <c r="I2024">
        <v>31</v>
      </c>
      <c r="J2024">
        <f t="shared" si="219"/>
        <v>-0.19424639044948164</v>
      </c>
      <c r="K2024" t="b">
        <f t="shared" si="220"/>
        <v>0</v>
      </c>
      <c r="L2024">
        <f t="shared" si="221"/>
        <v>-0.7697188140632214</v>
      </c>
      <c r="M2024" t="b">
        <f t="shared" si="222"/>
        <v>0</v>
      </c>
      <c r="N2024" s="24">
        <f t="shared" si="223"/>
        <v>500000</v>
      </c>
      <c r="O2024" t="str">
        <f t="shared" si="224"/>
        <v>TRABAJADOR INDEPENDIENTE</v>
      </c>
      <c r="P2024">
        <f t="shared" si="225"/>
        <v>31</v>
      </c>
      <c r="Q2024"/>
    </row>
    <row r="2025" spans="1:17" x14ac:dyDescent="0.25">
      <c r="A2025">
        <v>2024</v>
      </c>
      <c r="B2025" t="s">
        <v>9</v>
      </c>
      <c r="C2025" s="23">
        <v>351360</v>
      </c>
      <c r="D2025" t="s">
        <v>10</v>
      </c>
      <c r="E2025" t="s">
        <v>16</v>
      </c>
      <c r="F2025" t="s">
        <v>12</v>
      </c>
      <c r="G2025" t="s">
        <v>13</v>
      </c>
      <c r="H2025" t="s">
        <v>12</v>
      </c>
      <c r="I2025">
        <v>61</v>
      </c>
      <c r="J2025">
        <f t="shared" si="219"/>
        <v>-0.37752574532376482</v>
      </c>
      <c r="K2025" t="b">
        <f t="shared" si="220"/>
        <v>0</v>
      </c>
      <c r="L2025">
        <f t="shared" si="221"/>
        <v>1.3475410882509038</v>
      </c>
      <c r="M2025" t="b">
        <f t="shared" si="222"/>
        <v>0</v>
      </c>
      <c r="N2025" s="24">
        <f t="shared" si="223"/>
        <v>351360</v>
      </c>
      <c r="O2025" t="str">
        <f t="shared" si="224"/>
        <v>ASALARIADO</v>
      </c>
      <c r="P2025">
        <f t="shared" si="225"/>
        <v>61</v>
      </c>
      <c r="Q2025"/>
    </row>
    <row r="2026" spans="1:17" x14ac:dyDescent="0.25">
      <c r="A2026">
        <v>2025</v>
      </c>
      <c r="B2026" t="s">
        <v>15</v>
      </c>
      <c r="C2026" s="23">
        <v>297046</v>
      </c>
      <c r="D2026" t="s">
        <v>17</v>
      </c>
      <c r="E2026" t="s">
        <v>16</v>
      </c>
      <c r="F2026" t="s">
        <v>13</v>
      </c>
      <c r="G2026" t="s">
        <v>13</v>
      </c>
      <c r="H2026" t="s">
        <v>12</v>
      </c>
      <c r="I2026">
        <v>54</v>
      </c>
      <c r="J2026">
        <f t="shared" si="219"/>
        <v>-0.44449718558642509</v>
      </c>
      <c r="K2026" t="b">
        <f t="shared" si="220"/>
        <v>0</v>
      </c>
      <c r="L2026">
        <f t="shared" si="221"/>
        <v>0.85351377771094117</v>
      </c>
      <c r="M2026" t="b">
        <f t="shared" si="222"/>
        <v>0</v>
      </c>
      <c r="N2026" s="24">
        <f t="shared" si="223"/>
        <v>297046</v>
      </c>
      <c r="O2026" t="str">
        <f t="shared" si="224"/>
        <v>ASEGURADO VOLUNTARIO</v>
      </c>
      <c r="P2026">
        <f t="shared" si="225"/>
        <v>54</v>
      </c>
      <c r="Q2026"/>
    </row>
    <row r="2027" spans="1:17" x14ac:dyDescent="0.25">
      <c r="A2027">
        <v>2026</v>
      </c>
      <c r="B2027" t="s">
        <v>15</v>
      </c>
      <c r="C2027" s="23">
        <v>297042</v>
      </c>
      <c r="D2027" t="s">
        <v>18</v>
      </c>
      <c r="E2027" t="s">
        <v>16</v>
      </c>
      <c r="F2027" t="s">
        <v>12</v>
      </c>
      <c r="G2027" t="s">
        <v>13</v>
      </c>
      <c r="H2027" t="s">
        <v>13</v>
      </c>
      <c r="I2027">
        <v>25</v>
      </c>
      <c r="J2027">
        <f t="shared" si="219"/>
        <v>-0.44450211775420967</v>
      </c>
      <c r="K2027" t="b">
        <f t="shared" si="220"/>
        <v>0</v>
      </c>
      <c r="L2027">
        <f t="shared" si="221"/>
        <v>-1.1931707945260464</v>
      </c>
      <c r="M2027" t="b">
        <f t="shared" si="222"/>
        <v>0</v>
      </c>
      <c r="N2027" s="24">
        <f t="shared" si="223"/>
        <v>297042</v>
      </c>
      <c r="O2027" t="str">
        <f t="shared" si="224"/>
        <v>TRABAJADOR INDEPENDIENTE</v>
      </c>
      <c r="P2027">
        <f t="shared" si="225"/>
        <v>25</v>
      </c>
      <c r="Q2027"/>
    </row>
    <row r="2028" spans="1:17" x14ac:dyDescent="0.25">
      <c r="A2028">
        <v>2027</v>
      </c>
      <c r="B2028" t="s">
        <v>9</v>
      </c>
      <c r="C2028" s="23">
        <v>356455</v>
      </c>
      <c r="D2028" t="s">
        <v>18</v>
      </c>
      <c r="E2028" t="s">
        <v>16</v>
      </c>
      <c r="F2028" t="s">
        <v>12</v>
      </c>
      <c r="G2028" t="s">
        <v>13</v>
      </c>
      <c r="H2028" t="s">
        <v>12</v>
      </c>
      <c r="I2028">
        <v>55</v>
      </c>
      <c r="J2028">
        <f t="shared" si="219"/>
        <v>-0.3712433966081804</v>
      </c>
      <c r="K2028" t="b">
        <f t="shared" si="220"/>
        <v>0</v>
      </c>
      <c r="L2028">
        <f t="shared" si="221"/>
        <v>0.92408910778807873</v>
      </c>
      <c r="M2028" t="b">
        <f t="shared" si="222"/>
        <v>0</v>
      </c>
      <c r="N2028" s="24">
        <f t="shared" si="223"/>
        <v>356455</v>
      </c>
      <c r="O2028" t="str">
        <f t="shared" si="224"/>
        <v>TRABAJADOR INDEPENDIENTE</v>
      </c>
      <c r="P2028">
        <f t="shared" si="225"/>
        <v>55</v>
      </c>
      <c r="Q2028"/>
    </row>
    <row r="2029" spans="1:17" x14ac:dyDescent="0.25">
      <c r="A2029">
        <v>2028</v>
      </c>
      <c r="B2029" t="s">
        <v>15</v>
      </c>
      <c r="C2029" s="23">
        <v>369338.24</v>
      </c>
      <c r="D2029" t="s">
        <v>10</v>
      </c>
      <c r="E2029" t="s">
        <v>16</v>
      </c>
      <c r="F2029" t="s">
        <v>12</v>
      </c>
      <c r="G2029" t="s">
        <v>13</v>
      </c>
      <c r="H2029" t="s">
        <v>13</v>
      </c>
      <c r="I2029">
        <v>48</v>
      </c>
      <c r="J2029">
        <f t="shared" si="219"/>
        <v>-0.35535782128598881</v>
      </c>
      <c r="K2029" t="b">
        <f t="shared" si="220"/>
        <v>0</v>
      </c>
      <c r="L2029">
        <f t="shared" si="221"/>
        <v>0.43006179724811616</v>
      </c>
      <c r="M2029" t="b">
        <f t="shared" si="222"/>
        <v>0</v>
      </c>
      <c r="N2029" s="24">
        <f t="shared" si="223"/>
        <v>369338.24</v>
      </c>
      <c r="O2029" t="str">
        <f t="shared" si="224"/>
        <v>ASALARIADO</v>
      </c>
      <c r="P2029">
        <f t="shared" si="225"/>
        <v>48</v>
      </c>
      <c r="Q2029"/>
    </row>
    <row r="2030" spans="1:17" x14ac:dyDescent="0.25">
      <c r="A2030">
        <v>2029</v>
      </c>
      <c r="B2030" t="s">
        <v>15</v>
      </c>
      <c r="C2030" s="23">
        <v>299837</v>
      </c>
      <c r="D2030" t="s">
        <v>17</v>
      </c>
      <c r="E2030" t="s">
        <v>16</v>
      </c>
      <c r="F2030" t="s">
        <v>13</v>
      </c>
      <c r="G2030" t="s">
        <v>12</v>
      </c>
      <c r="H2030" t="s">
        <v>13</v>
      </c>
      <c r="I2030">
        <v>52</v>
      </c>
      <c r="J2030">
        <f t="shared" si="219"/>
        <v>-0.44105576551474773</v>
      </c>
      <c r="K2030" t="b">
        <f t="shared" si="220"/>
        <v>0</v>
      </c>
      <c r="L2030">
        <f t="shared" si="221"/>
        <v>0.71236311755666615</v>
      </c>
      <c r="M2030" t="b">
        <f t="shared" si="222"/>
        <v>0</v>
      </c>
      <c r="N2030" s="24">
        <f t="shared" si="223"/>
        <v>299837</v>
      </c>
      <c r="O2030" t="str">
        <f t="shared" si="224"/>
        <v>ASEGURADO VOLUNTARIO</v>
      </c>
      <c r="P2030">
        <f t="shared" si="225"/>
        <v>52</v>
      </c>
      <c r="Q2030"/>
    </row>
    <row r="2031" spans="1:17" x14ac:dyDescent="0.25">
      <c r="A2031">
        <v>2030</v>
      </c>
      <c r="B2031" t="s">
        <v>15</v>
      </c>
      <c r="C2031" s="23">
        <v>267366</v>
      </c>
      <c r="D2031" t="s">
        <v>10</v>
      </c>
      <c r="E2031" t="s">
        <v>16</v>
      </c>
      <c r="F2031" t="s">
        <v>12</v>
      </c>
      <c r="G2031" t="s">
        <v>13</v>
      </c>
      <c r="H2031" t="s">
        <v>13</v>
      </c>
      <c r="I2031">
        <v>27</v>
      </c>
      <c r="J2031">
        <f t="shared" si="219"/>
        <v>-0.48109387054786701</v>
      </c>
      <c r="K2031" t="b">
        <f t="shared" si="220"/>
        <v>0</v>
      </c>
      <c r="L2031">
        <f t="shared" si="221"/>
        <v>-1.0520201343717714</v>
      </c>
      <c r="M2031" t="b">
        <f t="shared" si="222"/>
        <v>0</v>
      </c>
      <c r="N2031" s="24">
        <f t="shared" si="223"/>
        <v>267366</v>
      </c>
      <c r="O2031" t="str">
        <f t="shared" si="224"/>
        <v>ASALARIADO</v>
      </c>
      <c r="P2031">
        <f t="shared" si="225"/>
        <v>27</v>
      </c>
      <c r="Q2031"/>
    </row>
    <row r="2032" spans="1:17" x14ac:dyDescent="0.25">
      <c r="A2032">
        <v>2031</v>
      </c>
      <c r="B2032" t="s">
        <v>9</v>
      </c>
      <c r="C2032" s="23">
        <v>340000</v>
      </c>
      <c r="D2032" t="s">
        <v>10</v>
      </c>
      <c r="E2032" t="s">
        <v>16</v>
      </c>
      <c r="F2032" t="s">
        <v>12</v>
      </c>
      <c r="G2032" t="s">
        <v>13</v>
      </c>
      <c r="H2032" t="s">
        <v>13</v>
      </c>
      <c r="I2032">
        <v>40</v>
      </c>
      <c r="J2032">
        <f t="shared" si="219"/>
        <v>-0.39153310183191781</v>
      </c>
      <c r="K2032" t="b">
        <f t="shared" si="220"/>
        <v>0</v>
      </c>
      <c r="L2032">
        <f t="shared" si="221"/>
        <v>-0.13454084336898386</v>
      </c>
      <c r="M2032" t="b">
        <f t="shared" si="222"/>
        <v>0</v>
      </c>
      <c r="N2032" s="24">
        <f t="shared" si="223"/>
        <v>340000</v>
      </c>
      <c r="O2032" t="str">
        <f t="shared" si="224"/>
        <v>ASALARIADO</v>
      </c>
      <c r="P2032">
        <f t="shared" si="225"/>
        <v>40</v>
      </c>
      <c r="Q2032"/>
    </row>
    <row r="2033" spans="1:17" x14ac:dyDescent="0.25">
      <c r="A2033">
        <v>2032</v>
      </c>
      <c r="B2033" t="s">
        <v>9</v>
      </c>
      <c r="C2033" s="23">
        <v>505930</v>
      </c>
      <c r="D2033" t="s">
        <v>10</v>
      </c>
      <c r="E2033" t="s">
        <v>16</v>
      </c>
      <c r="F2033" t="s">
        <v>12</v>
      </c>
      <c r="G2033" t="s">
        <v>13</v>
      </c>
      <c r="H2033" t="s">
        <v>13</v>
      </c>
      <c r="I2033">
        <v>20</v>
      </c>
      <c r="J2033">
        <f t="shared" si="219"/>
        <v>-0.18693445170887008</v>
      </c>
      <c r="K2033" t="b">
        <f t="shared" si="220"/>
        <v>0</v>
      </c>
      <c r="L2033">
        <f t="shared" si="221"/>
        <v>-1.5460474449117341</v>
      </c>
      <c r="M2033" t="b">
        <f t="shared" si="222"/>
        <v>0</v>
      </c>
      <c r="N2033" s="24">
        <f t="shared" si="223"/>
        <v>505930</v>
      </c>
      <c r="O2033" t="str">
        <f t="shared" si="224"/>
        <v>ASALARIADO</v>
      </c>
      <c r="P2033">
        <f t="shared" si="225"/>
        <v>20</v>
      </c>
      <c r="Q2033"/>
    </row>
    <row r="2034" spans="1:17" x14ac:dyDescent="0.25">
      <c r="A2034">
        <v>2033</v>
      </c>
      <c r="B2034" t="s">
        <v>9</v>
      </c>
      <c r="C2034" s="23">
        <v>275658</v>
      </c>
      <c r="D2034" t="s">
        <v>10</v>
      </c>
      <c r="E2034" t="s">
        <v>16</v>
      </c>
      <c r="F2034" t="s">
        <v>12</v>
      </c>
      <c r="G2034" t="s">
        <v>12</v>
      </c>
      <c r="H2034" t="s">
        <v>13</v>
      </c>
      <c r="I2034">
        <v>52</v>
      </c>
      <c r="J2034">
        <f t="shared" si="219"/>
        <v>-0.47086948673047224</v>
      </c>
      <c r="K2034" t="b">
        <f t="shared" si="220"/>
        <v>0</v>
      </c>
      <c r="L2034">
        <f t="shared" si="221"/>
        <v>0.71236311755666615</v>
      </c>
      <c r="M2034" t="b">
        <f t="shared" si="222"/>
        <v>0</v>
      </c>
      <c r="N2034" s="24">
        <f t="shared" si="223"/>
        <v>275658</v>
      </c>
      <c r="O2034" t="str">
        <f t="shared" si="224"/>
        <v>ASALARIADO</v>
      </c>
      <c r="P2034">
        <f t="shared" si="225"/>
        <v>52</v>
      </c>
      <c r="Q2034"/>
    </row>
    <row r="2035" spans="1:17" x14ac:dyDescent="0.25">
      <c r="A2035">
        <v>2034</v>
      </c>
      <c r="B2035" t="s">
        <v>9</v>
      </c>
      <c r="C2035" s="23">
        <v>278035</v>
      </c>
      <c r="D2035" t="s">
        <v>18</v>
      </c>
      <c r="E2035" t="s">
        <v>16</v>
      </c>
      <c r="F2035" t="s">
        <v>12</v>
      </c>
      <c r="G2035" t="s">
        <v>13</v>
      </c>
      <c r="H2035" t="s">
        <v>13</v>
      </c>
      <c r="I2035">
        <v>28</v>
      </c>
      <c r="J2035">
        <f t="shared" si="219"/>
        <v>-0.46793854602449692</v>
      </c>
      <c r="K2035" t="b">
        <f t="shared" si="220"/>
        <v>0</v>
      </c>
      <c r="L2035">
        <f t="shared" si="221"/>
        <v>-0.98144480429463388</v>
      </c>
      <c r="M2035" t="b">
        <f t="shared" si="222"/>
        <v>0</v>
      </c>
      <c r="N2035" s="24">
        <f t="shared" si="223"/>
        <v>278035</v>
      </c>
      <c r="O2035" t="str">
        <f t="shared" si="224"/>
        <v>TRABAJADOR INDEPENDIENTE</v>
      </c>
      <c r="P2035">
        <f t="shared" si="225"/>
        <v>28</v>
      </c>
      <c r="Q2035"/>
    </row>
    <row r="2036" spans="1:17" x14ac:dyDescent="0.25">
      <c r="A2036">
        <v>2035</v>
      </c>
      <c r="B2036" t="s">
        <v>15</v>
      </c>
      <c r="C2036" s="23">
        <v>1546084</v>
      </c>
      <c r="D2036" t="s">
        <v>10</v>
      </c>
      <c r="E2036" t="s">
        <v>11</v>
      </c>
      <c r="F2036" t="s">
        <v>12</v>
      </c>
      <c r="G2036" t="s">
        <v>13</v>
      </c>
      <c r="H2036" t="s">
        <v>13</v>
      </c>
      <c r="I2036">
        <v>47</v>
      </c>
      <c r="J2036">
        <f t="shared" si="219"/>
        <v>1.0956190607366707</v>
      </c>
      <c r="K2036" t="b">
        <f t="shared" si="220"/>
        <v>0</v>
      </c>
      <c r="L2036">
        <f t="shared" si="221"/>
        <v>0.35948646717097865</v>
      </c>
      <c r="M2036" t="b">
        <f t="shared" si="222"/>
        <v>0</v>
      </c>
      <c r="N2036" s="24">
        <f t="shared" si="223"/>
        <v>1546084</v>
      </c>
      <c r="O2036" t="str">
        <f t="shared" si="224"/>
        <v>ASALARIADO</v>
      </c>
      <c r="P2036">
        <f t="shared" si="225"/>
        <v>47</v>
      </c>
      <c r="Q2036"/>
    </row>
    <row r="2037" spans="1:17" x14ac:dyDescent="0.25">
      <c r="A2037">
        <v>2036</v>
      </c>
      <c r="B2037" t="s">
        <v>9</v>
      </c>
      <c r="C2037" s="23">
        <v>810097</v>
      </c>
      <c r="D2037" t="s">
        <v>10</v>
      </c>
      <c r="E2037" t="s">
        <v>16</v>
      </c>
      <c r="F2037" t="s">
        <v>12</v>
      </c>
      <c r="G2037" t="s">
        <v>13</v>
      </c>
      <c r="H2037" t="s">
        <v>13</v>
      </c>
      <c r="I2037">
        <v>31</v>
      </c>
      <c r="J2037">
        <f t="shared" si="219"/>
        <v>0.18811621792276409</v>
      </c>
      <c r="K2037" t="b">
        <f t="shared" si="220"/>
        <v>0</v>
      </c>
      <c r="L2037">
        <f t="shared" si="221"/>
        <v>-0.7697188140632214</v>
      </c>
      <c r="M2037" t="b">
        <f t="shared" si="222"/>
        <v>0</v>
      </c>
      <c r="N2037" s="24">
        <f t="shared" si="223"/>
        <v>810097</v>
      </c>
      <c r="O2037" t="str">
        <f t="shared" si="224"/>
        <v>ASALARIADO</v>
      </c>
      <c r="P2037">
        <f t="shared" si="225"/>
        <v>31</v>
      </c>
      <c r="Q2037"/>
    </row>
    <row r="2038" spans="1:17" x14ac:dyDescent="0.25">
      <c r="A2038">
        <v>2037</v>
      </c>
      <c r="B2038" t="s">
        <v>9</v>
      </c>
      <c r="C2038" s="23">
        <v>1068679.67</v>
      </c>
      <c r="D2038" t="s">
        <v>10</v>
      </c>
      <c r="E2038" t="s">
        <v>11</v>
      </c>
      <c r="F2038" t="s">
        <v>12</v>
      </c>
      <c r="G2038" t="s">
        <v>13</v>
      </c>
      <c r="H2038" t="s">
        <v>13</v>
      </c>
      <c r="I2038">
        <v>28</v>
      </c>
      <c r="J2038">
        <f t="shared" si="219"/>
        <v>0.5069594965776999</v>
      </c>
      <c r="K2038" t="b">
        <f t="shared" si="220"/>
        <v>0</v>
      </c>
      <c r="L2038">
        <f t="shared" si="221"/>
        <v>-0.98144480429463388</v>
      </c>
      <c r="M2038" t="b">
        <f t="shared" si="222"/>
        <v>0</v>
      </c>
      <c r="N2038" s="24">
        <f t="shared" si="223"/>
        <v>1068679.67</v>
      </c>
      <c r="O2038" t="str">
        <f t="shared" si="224"/>
        <v>ASALARIADO</v>
      </c>
      <c r="P2038">
        <f t="shared" si="225"/>
        <v>28</v>
      </c>
      <c r="Q2038"/>
    </row>
    <row r="2039" spans="1:17" x14ac:dyDescent="0.25">
      <c r="A2039">
        <v>2038</v>
      </c>
      <c r="B2039" t="s">
        <v>15</v>
      </c>
      <c r="C2039" s="23">
        <v>1511481</v>
      </c>
      <c r="D2039" t="s">
        <v>14</v>
      </c>
      <c r="E2039" t="s">
        <v>11</v>
      </c>
      <c r="F2039" t="s">
        <v>12</v>
      </c>
      <c r="G2039" t="s">
        <v>13</v>
      </c>
      <c r="H2039" t="s">
        <v>13</v>
      </c>
      <c r="I2039">
        <v>69</v>
      </c>
      <c r="J2039">
        <f t="shared" si="219"/>
        <v>1.0529521102743804</v>
      </c>
      <c r="K2039" t="b">
        <f t="shared" si="220"/>
        <v>0</v>
      </c>
      <c r="L2039">
        <f t="shared" si="221"/>
        <v>1.9121437288680037</v>
      </c>
      <c r="M2039" t="b">
        <f t="shared" si="222"/>
        <v>0</v>
      </c>
      <c r="N2039" s="24">
        <f t="shared" si="223"/>
        <v>1511481</v>
      </c>
      <c r="O2039" t="str">
        <f t="shared" si="224"/>
        <v>PENSIONADOS EN SU PROPIO SISTEMA</v>
      </c>
      <c r="P2039">
        <f t="shared" si="225"/>
        <v>69</v>
      </c>
      <c r="Q2039"/>
    </row>
    <row r="2040" spans="1:17" x14ac:dyDescent="0.25">
      <c r="A2040">
        <v>2039</v>
      </c>
      <c r="B2040" t="s">
        <v>9</v>
      </c>
      <c r="C2040" s="23">
        <v>360000</v>
      </c>
      <c r="D2040" t="s">
        <v>10</v>
      </c>
      <c r="E2040" t="s">
        <v>16</v>
      </c>
      <c r="F2040" t="s">
        <v>12</v>
      </c>
      <c r="G2040" t="s">
        <v>13</v>
      </c>
      <c r="H2040" t="s">
        <v>13</v>
      </c>
      <c r="I2040">
        <v>49</v>
      </c>
      <c r="J2040">
        <f t="shared" si="219"/>
        <v>-0.36687226290911329</v>
      </c>
      <c r="K2040" t="b">
        <f t="shared" si="220"/>
        <v>0</v>
      </c>
      <c r="L2040">
        <f t="shared" si="221"/>
        <v>0.50063712732525367</v>
      </c>
      <c r="M2040" t="b">
        <f t="shared" si="222"/>
        <v>0</v>
      </c>
      <c r="N2040" s="24">
        <f t="shared" si="223"/>
        <v>360000</v>
      </c>
      <c r="O2040" t="str">
        <f t="shared" si="224"/>
        <v>ASALARIADO</v>
      </c>
      <c r="P2040">
        <f t="shared" si="225"/>
        <v>49</v>
      </c>
      <c r="Q2040"/>
    </row>
    <row r="2041" spans="1:17" x14ac:dyDescent="0.25">
      <c r="A2041">
        <v>2040</v>
      </c>
      <c r="B2041" t="s">
        <v>9</v>
      </c>
      <c r="C2041" s="23">
        <v>639148</v>
      </c>
      <c r="D2041" t="s">
        <v>18</v>
      </c>
      <c r="E2041" t="s">
        <v>16</v>
      </c>
      <c r="F2041" t="s">
        <v>12</v>
      </c>
      <c r="G2041" t="s">
        <v>13</v>
      </c>
      <c r="H2041" t="s">
        <v>13</v>
      </c>
      <c r="I2041">
        <v>54</v>
      </c>
      <c r="J2041">
        <f t="shared" si="219"/>
        <v>-2.267106972796144E-2</v>
      </c>
      <c r="K2041" t="b">
        <f t="shared" si="220"/>
        <v>0</v>
      </c>
      <c r="L2041">
        <f t="shared" si="221"/>
        <v>0.85351377771094117</v>
      </c>
      <c r="M2041" t="b">
        <f t="shared" si="222"/>
        <v>0</v>
      </c>
      <c r="N2041" s="24">
        <f t="shared" si="223"/>
        <v>639148</v>
      </c>
      <c r="O2041" t="str">
        <f t="shared" si="224"/>
        <v>TRABAJADOR INDEPENDIENTE</v>
      </c>
      <c r="P2041">
        <f t="shared" si="225"/>
        <v>54</v>
      </c>
      <c r="Q2041"/>
    </row>
    <row r="2042" spans="1:17" x14ac:dyDescent="0.25">
      <c r="A2042">
        <v>2041</v>
      </c>
      <c r="B2042" t="s">
        <v>9</v>
      </c>
      <c r="C2042" s="23">
        <v>300277.90000000002</v>
      </c>
      <c r="D2042" t="s">
        <v>10</v>
      </c>
      <c r="E2042" t="s">
        <v>16</v>
      </c>
      <c r="F2042" t="s">
        <v>12</v>
      </c>
      <c r="G2042" t="s">
        <v>12</v>
      </c>
      <c r="H2042" t="s">
        <v>13</v>
      </c>
      <c r="I2042">
        <v>39</v>
      </c>
      <c r="J2042">
        <f t="shared" si="219"/>
        <v>-0.44051211732069445</v>
      </c>
      <c r="K2042" t="b">
        <f t="shared" si="220"/>
        <v>0</v>
      </c>
      <c r="L2042">
        <f t="shared" si="221"/>
        <v>-0.20511617344612137</v>
      </c>
      <c r="M2042" t="b">
        <f t="shared" si="222"/>
        <v>0</v>
      </c>
      <c r="N2042" s="24">
        <f t="shared" si="223"/>
        <v>300277.90000000002</v>
      </c>
      <c r="O2042" t="str">
        <f t="shared" si="224"/>
        <v>ASALARIADO</v>
      </c>
      <c r="P2042">
        <f t="shared" si="225"/>
        <v>39</v>
      </c>
      <c r="Q2042"/>
    </row>
    <row r="2043" spans="1:17" x14ac:dyDescent="0.25">
      <c r="A2043">
        <v>2042</v>
      </c>
      <c r="B2043" t="s">
        <v>9</v>
      </c>
      <c r="C2043" s="23">
        <v>505376</v>
      </c>
      <c r="D2043" t="s">
        <v>10</v>
      </c>
      <c r="E2043" t="s">
        <v>11</v>
      </c>
      <c r="F2043" t="s">
        <v>12</v>
      </c>
      <c r="G2043" t="s">
        <v>13</v>
      </c>
      <c r="H2043" t="s">
        <v>12</v>
      </c>
      <c r="I2043">
        <v>29</v>
      </c>
      <c r="J2043">
        <f t="shared" si="219"/>
        <v>-0.18761755694703178</v>
      </c>
      <c r="K2043" t="b">
        <f t="shared" si="220"/>
        <v>0</v>
      </c>
      <c r="L2043">
        <f t="shared" si="221"/>
        <v>-0.91086947421749642</v>
      </c>
      <c r="M2043" t="b">
        <f t="shared" si="222"/>
        <v>0</v>
      </c>
      <c r="N2043" s="24">
        <f t="shared" si="223"/>
        <v>505376</v>
      </c>
      <c r="O2043" t="str">
        <f t="shared" si="224"/>
        <v>ASALARIADO</v>
      </c>
      <c r="P2043">
        <f t="shared" si="225"/>
        <v>29</v>
      </c>
      <c r="Q2043"/>
    </row>
    <row r="2044" spans="1:17" x14ac:dyDescent="0.25">
      <c r="A2044">
        <v>2043</v>
      </c>
      <c r="B2044" t="s">
        <v>15</v>
      </c>
      <c r="C2044" s="23">
        <v>26956.799999999999</v>
      </c>
      <c r="D2044" t="s">
        <v>10</v>
      </c>
      <c r="E2044" t="s">
        <v>16</v>
      </c>
      <c r="F2044" t="s">
        <v>12</v>
      </c>
      <c r="G2044" t="s">
        <v>13</v>
      </c>
      <c r="H2044" t="s">
        <v>13</v>
      </c>
      <c r="I2044">
        <v>28</v>
      </c>
      <c r="J2044">
        <f t="shared" si="219"/>
        <v>-0.77752849838588178</v>
      </c>
      <c r="K2044" t="b">
        <f t="shared" si="220"/>
        <v>0</v>
      </c>
      <c r="L2044">
        <f t="shared" si="221"/>
        <v>-0.98144480429463388</v>
      </c>
      <c r="M2044" t="b">
        <f t="shared" si="222"/>
        <v>0</v>
      </c>
      <c r="N2044" s="24">
        <f t="shared" si="223"/>
        <v>26956.799999999999</v>
      </c>
      <c r="O2044" t="str">
        <f t="shared" si="224"/>
        <v>ASALARIADO</v>
      </c>
      <c r="P2044">
        <f t="shared" si="225"/>
        <v>28</v>
      </c>
      <c r="Q2044"/>
    </row>
    <row r="2045" spans="1:17" x14ac:dyDescent="0.25">
      <c r="A2045">
        <v>2044</v>
      </c>
      <c r="B2045" t="s">
        <v>9</v>
      </c>
      <c r="C2045" s="23">
        <v>366000</v>
      </c>
      <c r="D2045" t="s">
        <v>10</v>
      </c>
      <c r="E2045" t="s">
        <v>16</v>
      </c>
      <c r="F2045" t="s">
        <v>12</v>
      </c>
      <c r="G2045" t="s">
        <v>13</v>
      </c>
      <c r="H2045" t="s">
        <v>13</v>
      </c>
      <c r="I2045">
        <v>51</v>
      </c>
      <c r="J2045">
        <f t="shared" si="219"/>
        <v>-0.35947401123227191</v>
      </c>
      <c r="K2045" t="b">
        <f t="shared" si="220"/>
        <v>0</v>
      </c>
      <c r="L2045">
        <f t="shared" si="221"/>
        <v>0.64178778747952869</v>
      </c>
      <c r="M2045" t="b">
        <f t="shared" si="222"/>
        <v>0</v>
      </c>
      <c r="N2045" s="24">
        <f t="shared" si="223"/>
        <v>366000</v>
      </c>
      <c r="O2045" t="str">
        <f t="shared" si="224"/>
        <v>ASALARIADO</v>
      </c>
      <c r="P2045">
        <f t="shared" si="225"/>
        <v>51</v>
      </c>
      <c r="Q2045"/>
    </row>
    <row r="2046" spans="1:17" x14ac:dyDescent="0.25">
      <c r="A2046">
        <v>2045</v>
      </c>
      <c r="B2046" t="s">
        <v>9</v>
      </c>
      <c r="C2046" s="23">
        <v>357240.53</v>
      </c>
      <c r="D2046" t="s">
        <v>10</v>
      </c>
      <c r="E2046" t="s">
        <v>16</v>
      </c>
      <c r="F2046" t="s">
        <v>12</v>
      </c>
      <c r="G2046" t="s">
        <v>13</v>
      </c>
      <c r="H2046" t="s">
        <v>13</v>
      </c>
      <c r="I2046">
        <v>21</v>
      </c>
      <c r="J2046">
        <f t="shared" si="219"/>
        <v>-0.3702748051682288</v>
      </c>
      <c r="K2046" t="b">
        <f t="shared" si="220"/>
        <v>0</v>
      </c>
      <c r="L2046">
        <f t="shared" si="221"/>
        <v>-1.4754721148345964</v>
      </c>
      <c r="M2046" t="b">
        <f t="shared" si="222"/>
        <v>0</v>
      </c>
      <c r="N2046" s="24">
        <f t="shared" si="223"/>
        <v>357240.53</v>
      </c>
      <c r="O2046" t="str">
        <f t="shared" si="224"/>
        <v>ASALARIADO</v>
      </c>
      <c r="P2046">
        <f t="shared" si="225"/>
        <v>21</v>
      </c>
      <c r="Q2046"/>
    </row>
    <row r="2047" spans="1:17" x14ac:dyDescent="0.25">
      <c r="A2047">
        <v>2046</v>
      </c>
      <c r="B2047" t="s">
        <v>9</v>
      </c>
      <c r="C2047" s="23">
        <v>310124</v>
      </c>
      <c r="D2047" t="s">
        <v>18</v>
      </c>
      <c r="E2047" t="s">
        <v>16</v>
      </c>
      <c r="F2047" t="s">
        <v>12</v>
      </c>
      <c r="G2047" t="s">
        <v>13</v>
      </c>
      <c r="H2047" t="s">
        <v>12</v>
      </c>
      <c r="I2047">
        <v>66</v>
      </c>
      <c r="J2047">
        <f t="shared" si="219"/>
        <v>-0.42837146301480322</v>
      </c>
      <c r="K2047" t="b">
        <f t="shared" si="220"/>
        <v>0</v>
      </c>
      <c r="L2047">
        <f t="shared" si="221"/>
        <v>1.7004177386365913</v>
      </c>
      <c r="M2047" t="b">
        <f t="shared" si="222"/>
        <v>0</v>
      </c>
      <c r="N2047" s="24">
        <f t="shared" si="223"/>
        <v>310124</v>
      </c>
      <c r="O2047" t="str">
        <f t="shared" si="224"/>
        <v>TRABAJADOR INDEPENDIENTE</v>
      </c>
      <c r="P2047">
        <f t="shared" si="225"/>
        <v>66</v>
      </c>
      <c r="Q2047"/>
    </row>
    <row r="2048" spans="1:17" x14ac:dyDescent="0.25">
      <c r="A2048">
        <v>2047</v>
      </c>
      <c r="B2048" t="s">
        <v>9</v>
      </c>
      <c r="C2048" s="23">
        <v>505875.11</v>
      </c>
      <c r="D2048" t="s">
        <v>10</v>
      </c>
      <c r="E2048" t="s">
        <v>16</v>
      </c>
      <c r="F2048" t="s">
        <v>12</v>
      </c>
      <c r="G2048" t="s">
        <v>13</v>
      </c>
      <c r="H2048" t="s">
        <v>13</v>
      </c>
      <c r="I2048">
        <v>29</v>
      </c>
      <c r="J2048">
        <f t="shared" si="219"/>
        <v>-0.18700213338129373</v>
      </c>
      <c r="K2048" t="b">
        <f t="shared" si="220"/>
        <v>0</v>
      </c>
      <c r="L2048">
        <f t="shared" si="221"/>
        <v>-0.91086947421749642</v>
      </c>
      <c r="M2048" t="b">
        <f t="shared" si="222"/>
        <v>0</v>
      </c>
      <c r="N2048" s="24">
        <f t="shared" si="223"/>
        <v>505875.11</v>
      </c>
      <c r="O2048" t="str">
        <f t="shared" si="224"/>
        <v>ASALARIADO</v>
      </c>
      <c r="P2048">
        <f t="shared" si="225"/>
        <v>29</v>
      </c>
      <c r="Q2048"/>
    </row>
    <row r="2049" spans="1:17" x14ac:dyDescent="0.25">
      <c r="A2049">
        <v>2048</v>
      </c>
      <c r="B2049" t="s">
        <v>9</v>
      </c>
      <c r="C2049" s="23">
        <v>344041.81</v>
      </c>
      <c r="D2049" t="s">
        <v>10</v>
      </c>
      <c r="E2049" t="s">
        <v>16</v>
      </c>
      <c r="F2049" t="s">
        <v>12</v>
      </c>
      <c r="G2049" t="s">
        <v>13</v>
      </c>
      <c r="H2049" t="s">
        <v>13</v>
      </c>
      <c r="I2049">
        <v>23</v>
      </c>
      <c r="J2049">
        <f t="shared" si="219"/>
        <v>-0.38654938056358878</v>
      </c>
      <c r="K2049" t="b">
        <f t="shared" si="220"/>
        <v>0</v>
      </c>
      <c r="L2049">
        <f t="shared" si="221"/>
        <v>-1.3343214546803215</v>
      </c>
      <c r="M2049" t="b">
        <f t="shared" si="222"/>
        <v>0</v>
      </c>
      <c r="N2049" s="24">
        <f t="shared" si="223"/>
        <v>344041.81</v>
      </c>
      <c r="O2049" t="str">
        <f t="shared" si="224"/>
        <v>ASALARIADO</v>
      </c>
      <c r="P2049">
        <f t="shared" si="225"/>
        <v>23</v>
      </c>
      <c r="Q2049"/>
    </row>
    <row r="2050" spans="1:17" x14ac:dyDescent="0.25">
      <c r="A2050">
        <v>2049</v>
      </c>
      <c r="B2050" t="s">
        <v>15</v>
      </c>
      <c r="C2050" s="23">
        <v>731044</v>
      </c>
      <c r="D2050" t="s">
        <v>10</v>
      </c>
      <c r="E2050" t="s">
        <v>11</v>
      </c>
      <c r="F2050" t="s">
        <v>12</v>
      </c>
      <c r="G2050" t="s">
        <v>13</v>
      </c>
      <c r="H2050" t="s">
        <v>12</v>
      </c>
      <c r="I2050">
        <v>36</v>
      </c>
      <c r="J2050">
        <f t="shared" ref="J2050:J2113" si="226">(C2050-$S$4)/STDEV($C$2:$C$5001)</f>
        <v>9.0640552954540779E-2</v>
      </c>
      <c r="K2050" t="b">
        <f t="shared" ref="K2050:K2113" si="227">ABS(J2050)&gt;1.96</f>
        <v>0</v>
      </c>
      <c r="L2050">
        <f t="shared" ref="L2050:L2113" si="228">(I2050-$S$5)/_xlfn.STDEV.S($I$2:$I$5001)</f>
        <v>-0.41684216367753391</v>
      </c>
      <c r="M2050" t="b">
        <f t="shared" ref="M2050:M2113" si="229">ABS(L2050)&gt;1.96</f>
        <v>0</v>
      </c>
      <c r="N2050" s="24">
        <f t="shared" ref="N2050:N2113" si="230">IF(ISBLANK(C2050), $S$4, C2050)</f>
        <v>731044</v>
      </c>
      <c r="O2050" t="str">
        <f t="shared" ref="O2050:O2113" si="231">IF(D2050="", "ASALARIADO", D2050)</f>
        <v>ASALARIADO</v>
      </c>
      <c r="P2050">
        <f t="shared" ref="P2050:P2113" si="232">IF(ISBLANK(I2050), $S$5, I2050)</f>
        <v>36</v>
      </c>
      <c r="Q2050"/>
    </row>
    <row r="2051" spans="1:17" x14ac:dyDescent="0.25">
      <c r="A2051">
        <v>2050</v>
      </c>
      <c r="B2051" t="s">
        <v>15</v>
      </c>
      <c r="C2051" s="23">
        <v>3026789.5</v>
      </c>
      <c r="D2051" t="s">
        <v>10</v>
      </c>
      <c r="E2051" t="s">
        <v>11</v>
      </c>
      <c r="F2051" t="s">
        <v>12</v>
      </c>
      <c r="G2051" t="s">
        <v>13</v>
      </c>
      <c r="H2051" t="s">
        <v>13</v>
      </c>
      <c r="I2051">
        <v>58</v>
      </c>
      <c r="J2051">
        <f t="shared" si="226"/>
        <v>2.9213910521172073</v>
      </c>
      <c r="K2051" t="b">
        <f t="shared" si="227"/>
        <v>1</v>
      </c>
      <c r="L2051">
        <f t="shared" si="228"/>
        <v>1.1358150980194912</v>
      </c>
      <c r="M2051" t="b">
        <f t="shared" si="229"/>
        <v>0</v>
      </c>
      <c r="N2051" s="24">
        <f t="shared" si="230"/>
        <v>3026789.5</v>
      </c>
      <c r="O2051" t="str">
        <f t="shared" si="231"/>
        <v>ASALARIADO</v>
      </c>
      <c r="P2051">
        <f t="shared" si="232"/>
        <v>58</v>
      </c>
      <c r="Q2051"/>
    </row>
    <row r="2052" spans="1:17" x14ac:dyDescent="0.25">
      <c r="A2052">
        <v>2051</v>
      </c>
      <c r="B2052" t="s">
        <v>15</v>
      </c>
      <c r="C2052" s="23">
        <v>791106.77</v>
      </c>
      <c r="D2052" t="s">
        <v>10</v>
      </c>
      <c r="E2052" t="s">
        <v>16</v>
      </c>
      <c r="F2052" t="s">
        <v>12</v>
      </c>
      <c r="G2052" t="s">
        <v>13</v>
      </c>
      <c r="H2052" t="s">
        <v>13</v>
      </c>
      <c r="I2052">
        <v>48</v>
      </c>
      <c r="J2052">
        <f t="shared" si="226"/>
        <v>0.1647004677659136</v>
      </c>
      <c r="K2052" t="b">
        <f t="shared" si="227"/>
        <v>0</v>
      </c>
      <c r="L2052">
        <f t="shared" si="228"/>
        <v>0.43006179724811616</v>
      </c>
      <c r="M2052" t="b">
        <f t="shared" si="229"/>
        <v>0</v>
      </c>
      <c r="N2052" s="24">
        <f t="shared" si="230"/>
        <v>791106.77</v>
      </c>
      <c r="O2052" t="str">
        <f t="shared" si="231"/>
        <v>ASALARIADO</v>
      </c>
      <c r="P2052">
        <f t="shared" si="232"/>
        <v>48</v>
      </c>
      <c r="Q2052"/>
    </row>
    <row r="2053" spans="1:17" x14ac:dyDescent="0.25">
      <c r="A2053">
        <v>2052</v>
      </c>
      <c r="B2053" t="s">
        <v>15</v>
      </c>
      <c r="C2053" s="23">
        <v>112068.94</v>
      </c>
      <c r="D2053" t="s">
        <v>14</v>
      </c>
      <c r="E2053" t="s">
        <v>11</v>
      </c>
      <c r="F2053" t="s">
        <v>12</v>
      </c>
      <c r="G2053" t="s">
        <v>13</v>
      </c>
      <c r="H2053" t="s">
        <v>13</v>
      </c>
      <c r="I2053">
        <v>68</v>
      </c>
      <c r="J2053">
        <f t="shared" si="226"/>
        <v>-0.67258165964012251</v>
      </c>
      <c r="K2053" t="b">
        <f t="shared" si="227"/>
        <v>0</v>
      </c>
      <c r="L2053">
        <f t="shared" si="228"/>
        <v>1.8415683987908662</v>
      </c>
      <c r="M2053" t="b">
        <f t="shared" si="229"/>
        <v>0</v>
      </c>
      <c r="N2053" s="24">
        <f t="shared" si="230"/>
        <v>112068.94</v>
      </c>
      <c r="O2053" t="str">
        <f t="shared" si="231"/>
        <v>PENSIONADOS EN SU PROPIO SISTEMA</v>
      </c>
      <c r="P2053">
        <f t="shared" si="232"/>
        <v>68</v>
      </c>
      <c r="Q2053"/>
    </row>
    <row r="2054" spans="1:17" x14ac:dyDescent="0.25">
      <c r="A2054">
        <v>2053</v>
      </c>
      <c r="B2054" t="s">
        <v>9</v>
      </c>
      <c r="C2054" s="23">
        <v>297046</v>
      </c>
      <c r="D2054" t="s">
        <v>17</v>
      </c>
      <c r="E2054" t="s">
        <v>16</v>
      </c>
      <c r="F2054" t="s">
        <v>12</v>
      </c>
      <c r="G2054" t="s">
        <v>13</v>
      </c>
      <c r="H2054" t="s">
        <v>12</v>
      </c>
      <c r="I2054">
        <v>31</v>
      </c>
      <c r="J2054">
        <f t="shared" si="226"/>
        <v>-0.44449718558642509</v>
      </c>
      <c r="K2054" t="b">
        <f t="shared" si="227"/>
        <v>0</v>
      </c>
      <c r="L2054">
        <f t="shared" si="228"/>
        <v>-0.7697188140632214</v>
      </c>
      <c r="M2054" t="b">
        <f t="shared" si="229"/>
        <v>0</v>
      </c>
      <c r="N2054" s="24">
        <f t="shared" si="230"/>
        <v>297046</v>
      </c>
      <c r="O2054" t="str">
        <f t="shared" si="231"/>
        <v>ASEGURADO VOLUNTARIO</v>
      </c>
      <c r="P2054">
        <f t="shared" si="232"/>
        <v>31</v>
      </c>
      <c r="Q2054"/>
    </row>
    <row r="2055" spans="1:17" x14ac:dyDescent="0.25">
      <c r="A2055">
        <v>2054</v>
      </c>
      <c r="B2055" t="s">
        <v>15</v>
      </c>
      <c r="C2055" s="23">
        <v>2024000</v>
      </c>
      <c r="D2055" t="s">
        <v>10</v>
      </c>
      <c r="E2055" t="s">
        <v>16</v>
      </c>
      <c r="F2055" t="s">
        <v>12</v>
      </c>
      <c r="G2055" t="s">
        <v>13</v>
      </c>
      <c r="H2055" t="s">
        <v>13</v>
      </c>
      <c r="I2055">
        <v>26</v>
      </c>
      <c r="J2055">
        <f t="shared" si="226"/>
        <v>1.6849095354682231</v>
      </c>
      <c r="K2055" t="b">
        <f t="shared" si="227"/>
        <v>0</v>
      </c>
      <c r="L2055">
        <f t="shared" si="228"/>
        <v>-1.1225954644489089</v>
      </c>
      <c r="M2055" t="b">
        <f t="shared" si="229"/>
        <v>0</v>
      </c>
      <c r="N2055" s="24">
        <f t="shared" si="230"/>
        <v>2024000</v>
      </c>
      <c r="O2055" t="str">
        <f t="shared" si="231"/>
        <v>ASALARIADO</v>
      </c>
      <c r="P2055">
        <f t="shared" si="232"/>
        <v>26</v>
      </c>
      <c r="Q2055"/>
    </row>
    <row r="2056" spans="1:17" x14ac:dyDescent="0.25">
      <c r="A2056">
        <v>2055</v>
      </c>
      <c r="B2056" t="s">
        <v>15</v>
      </c>
      <c r="C2056" s="23">
        <v>220000</v>
      </c>
      <c r="D2056" t="s">
        <v>10</v>
      </c>
      <c r="E2056" t="s">
        <v>16</v>
      </c>
      <c r="F2056" t="s">
        <v>12</v>
      </c>
      <c r="G2056" t="s">
        <v>13</v>
      </c>
      <c r="H2056" t="s">
        <v>13</v>
      </c>
      <c r="I2056">
        <v>24</v>
      </c>
      <c r="J2056">
        <f t="shared" si="226"/>
        <v>-0.53949813536874491</v>
      </c>
      <c r="K2056" t="b">
        <f t="shared" si="227"/>
        <v>0</v>
      </c>
      <c r="L2056">
        <f t="shared" si="228"/>
        <v>-1.263746124603184</v>
      </c>
      <c r="M2056" t="b">
        <f t="shared" si="229"/>
        <v>0</v>
      </c>
      <c r="N2056" s="24">
        <f t="shared" si="230"/>
        <v>220000</v>
      </c>
      <c r="O2056" t="str">
        <f t="shared" si="231"/>
        <v>ASALARIADO</v>
      </c>
      <c r="P2056">
        <f t="shared" si="232"/>
        <v>24</v>
      </c>
      <c r="Q2056"/>
    </row>
    <row r="2057" spans="1:17" x14ac:dyDescent="0.25">
      <c r="A2057">
        <v>2056</v>
      </c>
      <c r="B2057" t="s">
        <v>9</v>
      </c>
      <c r="C2057" s="23">
        <v>297659</v>
      </c>
      <c r="D2057" t="s">
        <v>18</v>
      </c>
      <c r="E2057" t="s">
        <v>16</v>
      </c>
      <c r="F2057" t="s">
        <v>12</v>
      </c>
      <c r="G2057" t="s">
        <v>13</v>
      </c>
      <c r="H2057" t="s">
        <v>13</v>
      </c>
      <c r="I2057">
        <v>60</v>
      </c>
      <c r="J2057">
        <f t="shared" si="226"/>
        <v>-0.44374133087344114</v>
      </c>
      <c r="K2057" t="b">
        <f t="shared" si="227"/>
        <v>0</v>
      </c>
      <c r="L2057">
        <f t="shared" si="228"/>
        <v>1.2769657581737661</v>
      </c>
      <c r="M2057" t="b">
        <f t="shared" si="229"/>
        <v>0</v>
      </c>
      <c r="N2057" s="24">
        <f t="shared" si="230"/>
        <v>297659</v>
      </c>
      <c r="O2057" t="str">
        <f t="shared" si="231"/>
        <v>TRABAJADOR INDEPENDIENTE</v>
      </c>
      <c r="P2057">
        <f t="shared" si="232"/>
        <v>60</v>
      </c>
      <c r="Q2057"/>
    </row>
    <row r="2058" spans="1:17" x14ac:dyDescent="0.25">
      <c r="A2058">
        <v>2057</v>
      </c>
      <c r="B2058" t="s">
        <v>15</v>
      </c>
      <c r="C2058" s="23">
        <v>1286116</v>
      </c>
      <c r="D2058" t="s">
        <v>10</v>
      </c>
      <c r="E2058" t="s">
        <v>11</v>
      </c>
      <c r="F2058" t="s">
        <v>12</v>
      </c>
      <c r="G2058" t="s">
        <v>13</v>
      </c>
      <c r="H2058" t="s">
        <v>12</v>
      </c>
      <c r="I2058">
        <v>51</v>
      </c>
      <c r="J2058">
        <f t="shared" si="226"/>
        <v>0.77506761208248842</v>
      </c>
      <c r="K2058" t="b">
        <f t="shared" si="227"/>
        <v>0</v>
      </c>
      <c r="L2058">
        <f t="shared" si="228"/>
        <v>0.64178778747952869</v>
      </c>
      <c r="M2058" t="b">
        <f t="shared" si="229"/>
        <v>0</v>
      </c>
      <c r="N2058" s="24">
        <f t="shared" si="230"/>
        <v>1286116</v>
      </c>
      <c r="O2058" t="str">
        <f t="shared" si="231"/>
        <v>ASALARIADO</v>
      </c>
      <c r="P2058">
        <f t="shared" si="232"/>
        <v>51</v>
      </c>
      <c r="Q2058"/>
    </row>
    <row r="2059" spans="1:17" x14ac:dyDescent="0.25">
      <c r="A2059">
        <v>2058</v>
      </c>
      <c r="B2059" t="s">
        <v>9</v>
      </c>
      <c r="C2059" s="23">
        <v>180800</v>
      </c>
      <c r="D2059" t="s">
        <v>10</v>
      </c>
      <c r="E2059" t="s">
        <v>16</v>
      </c>
      <c r="F2059" t="s">
        <v>12</v>
      </c>
      <c r="G2059" t="s">
        <v>13</v>
      </c>
      <c r="H2059" t="s">
        <v>12</v>
      </c>
      <c r="I2059">
        <v>35</v>
      </c>
      <c r="J2059">
        <f t="shared" si="226"/>
        <v>-0.58783337965744176</v>
      </c>
      <c r="K2059" t="b">
        <f t="shared" si="227"/>
        <v>0</v>
      </c>
      <c r="L2059">
        <f t="shared" si="228"/>
        <v>-0.48741749375467142</v>
      </c>
      <c r="M2059" t="b">
        <f t="shared" si="229"/>
        <v>0</v>
      </c>
      <c r="N2059" s="24">
        <f t="shared" si="230"/>
        <v>180800</v>
      </c>
      <c r="O2059" t="str">
        <f t="shared" si="231"/>
        <v>ASALARIADO</v>
      </c>
      <c r="P2059">
        <f t="shared" si="232"/>
        <v>35</v>
      </c>
      <c r="Q2059"/>
    </row>
    <row r="2060" spans="1:17" x14ac:dyDescent="0.25">
      <c r="A2060">
        <v>2059</v>
      </c>
      <c r="B2060" t="s">
        <v>9</v>
      </c>
      <c r="C2060" s="23">
        <v>334141</v>
      </c>
      <c r="D2060" t="s">
        <v>18</v>
      </c>
      <c r="E2060" t="s">
        <v>16</v>
      </c>
      <c r="F2060" t="s">
        <v>12</v>
      </c>
      <c r="G2060" t="s">
        <v>13</v>
      </c>
      <c r="H2060" t="s">
        <v>12</v>
      </c>
      <c r="I2060">
        <v>38</v>
      </c>
      <c r="J2060">
        <f t="shared" si="226"/>
        <v>-0.39875749459435339</v>
      </c>
      <c r="K2060" t="b">
        <f t="shared" si="227"/>
        <v>0</v>
      </c>
      <c r="L2060">
        <f t="shared" si="228"/>
        <v>-0.27569150352325889</v>
      </c>
      <c r="M2060" t="b">
        <f t="shared" si="229"/>
        <v>0</v>
      </c>
      <c r="N2060" s="24">
        <f t="shared" si="230"/>
        <v>334141</v>
      </c>
      <c r="O2060" t="str">
        <f t="shared" si="231"/>
        <v>TRABAJADOR INDEPENDIENTE</v>
      </c>
      <c r="P2060">
        <f t="shared" si="232"/>
        <v>38</v>
      </c>
      <c r="Q2060"/>
    </row>
    <row r="2061" spans="1:17" x14ac:dyDescent="0.25">
      <c r="A2061">
        <v>2060</v>
      </c>
      <c r="B2061" t="s">
        <v>15</v>
      </c>
      <c r="C2061" s="23">
        <v>356549.6</v>
      </c>
      <c r="D2061" t="s">
        <v>10</v>
      </c>
      <c r="E2061" t="s">
        <v>16</v>
      </c>
      <c r="F2061" t="s">
        <v>12</v>
      </c>
      <c r="G2061" t="s">
        <v>13</v>
      </c>
      <c r="H2061" t="s">
        <v>12</v>
      </c>
      <c r="I2061">
        <v>43</v>
      </c>
      <c r="J2061">
        <f t="shared" si="226"/>
        <v>-0.37112675084007557</v>
      </c>
      <c r="K2061" t="b">
        <f t="shared" si="227"/>
        <v>0</v>
      </c>
      <c r="L2061">
        <f t="shared" si="228"/>
        <v>7.7185146862428639E-2</v>
      </c>
      <c r="M2061" t="b">
        <f t="shared" si="229"/>
        <v>0</v>
      </c>
      <c r="N2061" s="24">
        <f t="shared" si="230"/>
        <v>356549.6</v>
      </c>
      <c r="O2061" t="str">
        <f t="shared" si="231"/>
        <v>ASALARIADO</v>
      </c>
      <c r="P2061">
        <f t="shared" si="232"/>
        <v>43</v>
      </c>
      <c r="Q2061"/>
    </row>
    <row r="2062" spans="1:17" x14ac:dyDescent="0.25">
      <c r="A2062">
        <v>2061</v>
      </c>
      <c r="B2062" t="s">
        <v>9</v>
      </c>
      <c r="C2062" s="23">
        <v>526441.80000000005</v>
      </c>
      <c r="D2062" t="s">
        <v>10</v>
      </c>
      <c r="E2062" t="s">
        <v>16</v>
      </c>
      <c r="F2062" t="s">
        <v>12</v>
      </c>
      <c r="G2062" t="s">
        <v>13</v>
      </c>
      <c r="H2062" t="s">
        <v>13</v>
      </c>
      <c r="I2062">
        <v>43</v>
      </c>
      <c r="J2062">
        <f t="shared" si="226"/>
        <v>-0.16164254191803093</v>
      </c>
      <c r="K2062" t="b">
        <f t="shared" si="227"/>
        <v>0</v>
      </c>
      <c r="L2062">
        <f t="shared" si="228"/>
        <v>7.7185146862428639E-2</v>
      </c>
      <c r="M2062" t="b">
        <f t="shared" si="229"/>
        <v>0</v>
      </c>
      <c r="N2062" s="24">
        <f t="shared" si="230"/>
        <v>526441.80000000005</v>
      </c>
      <c r="O2062" t="str">
        <f t="shared" si="231"/>
        <v>ASALARIADO</v>
      </c>
      <c r="P2062">
        <f t="shared" si="232"/>
        <v>43</v>
      </c>
      <c r="Q2062"/>
    </row>
    <row r="2063" spans="1:17" x14ac:dyDescent="0.25">
      <c r="A2063">
        <v>2062</v>
      </c>
      <c r="B2063" t="s">
        <v>15</v>
      </c>
      <c r="C2063" s="23">
        <v>297046</v>
      </c>
      <c r="D2063" t="s">
        <v>17</v>
      </c>
      <c r="E2063" t="s">
        <v>16</v>
      </c>
      <c r="F2063" t="s">
        <v>12</v>
      </c>
      <c r="G2063" t="s">
        <v>13</v>
      </c>
      <c r="H2063" t="s">
        <v>13</v>
      </c>
      <c r="I2063">
        <v>30</v>
      </c>
      <c r="J2063">
        <f t="shared" si="226"/>
        <v>-0.44449718558642509</v>
      </c>
      <c r="K2063" t="b">
        <f t="shared" si="227"/>
        <v>0</v>
      </c>
      <c r="L2063">
        <f t="shared" si="228"/>
        <v>-0.84029414414035897</v>
      </c>
      <c r="M2063" t="b">
        <f t="shared" si="229"/>
        <v>0</v>
      </c>
      <c r="N2063" s="24">
        <f t="shared" si="230"/>
        <v>297046</v>
      </c>
      <c r="O2063" t="str">
        <f t="shared" si="231"/>
        <v>ASEGURADO VOLUNTARIO</v>
      </c>
      <c r="P2063">
        <f t="shared" si="232"/>
        <v>30</v>
      </c>
      <c r="Q2063"/>
    </row>
    <row r="2064" spans="1:17" x14ac:dyDescent="0.25">
      <c r="A2064">
        <v>2063</v>
      </c>
      <c r="B2064" t="s">
        <v>15</v>
      </c>
      <c r="C2064" s="23">
        <v>269640.95</v>
      </c>
      <c r="D2064" t="s">
        <v>10</v>
      </c>
      <c r="E2064" t="s">
        <v>16</v>
      </c>
      <c r="F2064" t="s">
        <v>12</v>
      </c>
      <c r="G2064" t="s">
        <v>13</v>
      </c>
      <c r="H2064" t="s">
        <v>13</v>
      </c>
      <c r="I2064">
        <v>26</v>
      </c>
      <c r="J2064">
        <f t="shared" si="226"/>
        <v>-0.4782887617724953</v>
      </c>
      <c r="K2064" t="b">
        <f t="shared" si="227"/>
        <v>0</v>
      </c>
      <c r="L2064">
        <f t="shared" si="228"/>
        <v>-1.1225954644489089</v>
      </c>
      <c r="M2064" t="b">
        <f t="shared" si="229"/>
        <v>0</v>
      </c>
      <c r="N2064" s="24">
        <f t="shared" si="230"/>
        <v>269640.95</v>
      </c>
      <c r="O2064" t="str">
        <f t="shared" si="231"/>
        <v>ASALARIADO</v>
      </c>
      <c r="P2064">
        <f t="shared" si="232"/>
        <v>26</v>
      </c>
      <c r="Q2064"/>
    </row>
    <row r="2065" spans="1:17" x14ac:dyDescent="0.25">
      <c r="A2065">
        <v>2064</v>
      </c>
      <c r="B2065" t="s">
        <v>9</v>
      </c>
      <c r="C2065" s="23">
        <v>601793</v>
      </c>
      <c r="D2065" t="s">
        <v>10</v>
      </c>
      <c r="E2065" t="s">
        <v>11</v>
      </c>
      <c r="F2065" t="s">
        <v>12</v>
      </c>
      <c r="G2065" t="s">
        <v>13</v>
      </c>
      <c r="H2065" t="s">
        <v>13</v>
      </c>
      <c r="I2065">
        <v>58</v>
      </c>
      <c r="J2065">
        <f t="shared" si="226"/>
        <v>-6.8731351626029585E-2</v>
      </c>
      <c r="K2065" t="b">
        <f t="shared" si="227"/>
        <v>0</v>
      </c>
      <c r="L2065">
        <f t="shared" si="228"/>
        <v>1.1358150980194912</v>
      </c>
      <c r="M2065" t="b">
        <f t="shared" si="229"/>
        <v>0</v>
      </c>
      <c r="N2065" s="24">
        <f t="shared" si="230"/>
        <v>601793</v>
      </c>
      <c r="O2065" t="str">
        <f t="shared" si="231"/>
        <v>ASALARIADO</v>
      </c>
      <c r="P2065">
        <f t="shared" si="232"/>
        <v>58</v>
      </c>
      <c r="Q2065"/>
    </row>
    <row r="2066" spans="1:17" x14ac:dyDescent="0.25">
      <c r="A2066">
        <v>2065</v>
      </c>
      <c r="B2066" t="s">
        <v>15</v>
      </c>
      <c r="C2066" s="23">
        <v>1000000</v>
      </c>
      <c r="D2066" t="s">
        <v>10</v>
      </c>
      <c r="E2066" t="s">
        <v>16</v>
      </c>
      <c r="F2066" t="s">
        <v>12</v>
      </c>
      <c r="G2066" t="s">
        <v>13</v>
      </c>
      <c r="H2066" t="s">
        <v>13</v>
      </c>
      <c r="I2066">
        <v>23</v>
      </c>
      <c r="J2066">
        <f t="shared" si="226"/>
        <v>0.42227458262063144</v>
      </c>
      <c r="K2066" t="b">
        <f t="shared" si="227"/>
        <v>0</v>
      </c>
      <c r="L2066">
        <f t="shared" si="228"/>
        <v>-1.3343214546803215</v>
      </c>
      <c r="M2066" t="b">
        <f t="shared" si="229"/>
        <v>0</v>
      </c>
      <c r="N2066" s="24">
        <f t="shared" si="230"/>
        <v>1000000</v>
      </c>
      <c r="O2066" t="str">
        <f t="shared" si="231"/>
        <v>ASALARIADO</v>
      </c>
      <c r="P2066">
        <f t="shared" si="232"/>
        <v>23</v>
      </c>
      <c r="Q2066"/>
    </row>
    <row r="2067" spans="1:17" x14ac:dyDescent="0.25">
      <c r="A2067">
        <v>2066</v>
      </c>
      <c r="B2067" t="s">
        <v>9</v>
      </c>
      <c r="C2067" s="23">
        <v>255672</v>
      </c>
      <c r="D2067" t="s">
        <v>10</v>
      </c>
      <c r="E2067" t="s">
        <v>16</v>
      </c>
      <c r="F2067" t="s">
        <v>12</v>
      </c>
      <c r="G2067" t="s">
        <v>13</v>
      </c>
      <c r="H2067" t="s">
        <v>13</v>
      </c>
      <c r="I2067">
        <v>50</v>
      </c>
      <c r="J2067">
        <f t="shared" si="226"/>
        <v>-0.49551306306603082</v>
      </c>
      <c r="K2067" t="b">
        <f t="shared" si="227"/>
        <v>0</v>
      </c>
      <c r="L2067">
        <f t="shared" si="228"/>
        <v>0.57121245740239113</v>
      </c>
      <c r="M2067" t="b">
        <f t="shared" si="229"/>
        <v>0</v>
      </c>
      <c r="N2067" s="24">
        <f t="shared" si="230"/>
        <v>255672</v>
      </c>
      <c r="O2067" t="str">
        <f t="shared" si="231"/>
        <v>ASALARIADO</v>
      </c>
      <c r="P2067">
        <f t="shared" si="232"/>
        <v>50</v>
      </c>
      <c r="Q2067"/>
    </row>
    <row r="2068" spans="1:17" x14ac:dyDescent="0.25">
      <c r="A2068">
        <v>2067</v>
      </c>
      <c r="B2068" t="s">
        <v>9</v>
      </c>
      <c r="C2068" s="23">
        <v>69361.600000000006</v>
      </c>
      <c r="D2068" t="s">
        <v>10</v>
      </c>
      <c r="E2068" t="s">
        <v>16</v>
      </c>
      <c r="F2068" t="s">
        <v>12</v>
      </c>
      <c r="G2068" t="s">
        <v>13</v>
      </c>
      <c r="H2068" t="s">
        <v>13</v>
      </c>
      <c r="I2068">
        <v>60</v>
      </c>
      <c r="J2068">
        <f t="shared" si="226"/>
        <v>-0.72524160126819481</v>
      </c>
      <c r="K2068" t="b">
        <f t="shared" si="227"/>
        <v>0</v>
      </c>
      <c r="L2068">
        <f t="shared" si="228"/>
        <v>1.2769657581737661</v>
      </c>
      <c r="M2068" t="b">
        <f t="shared" si="229"/>
        <v>0</v>
      </c>
      <c r="N2068" s="24">
        <f t="shared" si="230"/>
        <v>69361.600000000006</v>
      </c>
      <c r="O2068" t="str">
        <f t="shared" si="231"/>
        <v>ASALARIADO</v>
      </c>
      <c r="P2068">
        <f t="shared" si="232"/>
        <v>60</v>
      </c>
      <c r="Q2068"/>
    </row>
    <row r="2069" spans="1:17" x14ac:dyDescent="0.25">
      <c r="A2069">
        <v>2068</v>
      </c>
      <c r="B2069" t="s">
        <v>9</v>
      </c>
      <c r="C2069" s="23">
        <v>326749</v>
      </c>
      <c r="D2069" t="s">
        <v>18</v>
      </c>
      <c r="E2069" t="s">
        <v>16</v>
      </c>
      <c r="F2069" t="s">
        <v>12</v>
      </c>
      <c r="G2069" t="s">
        <v>13</v>
      </c>
      <c r="H2069" t="s">
        <v>12</v>
      </c>
      <c r="I2069">
        <v>36</v>
      </c>
      <c r="J2069">
        <f t="shared" si="226"/>
        <v>-0.40787214066022193</v>
      </c>
      <c r="K2069" t="b">
        <f t="shared" si="227"/>
        <v>0</v>
      </c>
      <c r="L2069">
        <f t="shared" si="228"/>
        <v>-0.41684216367753391</v>
      </c>
      <c r="M2069" t="b">
        <f t="shared" si="229"/>
        <v>0</v>
      </c>
      <c r="N2069" s="24">
        <f t="shared" si="230"/>
        <v>326749</v>
      </c>
      <c r="O2069" t="str">
        <f t="shared" si="231"/>
        <v>TRABAJADOR INDEPENDIENTE</v>
      </c>
      <c r="P2069">
        <f t="shared" si="232"/>
        <v>36</v>
      </c>
      <c r="Q2069"/>
    </row>
    <row r="2070" spans="1:17" x14ac:dyDescent="0.25">
      <c r="A2070">
        <v>2069</v>
      </c>
      <c r="B2070" t="s">
        <v>15</v>
      </c>
      <c r="C2070" s="23">
        <v>319576</v>
      </c>
      <c r="D2070" t="s">
        <v>10</v>
      </c>
      <c r="E2070" t="s">
        <v>16</v>
      </c>
      <c r="F2070" t="s">
        <v>12</v>
      </c>
      <c r="G2070" t="s">
        <v>13</v>
      </c>
      <c r="H2070" t="s">
        <v>13</v>
      </c>
      <c r="I2070">
        <v>44</v>
      </c>
      <c r="J2070">
        <f t="shared" si="226"/>
        <v>-0.41671675053988577</v>
      </c>
      <c r="K2070" t="b">
        <f t="shared" si="227"/>
        <v>0</v>
      </c>
      <c r="L2070">
        <f t="shared" si="228"/>
        <v>0.14776047693956615</v>
      </c>
      <c r="M2070" t="b">
        <f t="shared" si="229"/>
        <v>0</v>
      </c>
      <c r="N2070" s="24">
        <f t="shared" si="230"/>
        <v>319576</v>
      </c>
      <c r="O2070" t="str">
        <f t="shared" si="231"/>
        <v>ASALARIADO</v>
      </c>
      <c r="P2070">
        <f t="shared" si="232"/>
        <v>44</v>
      </c>
      <c r="Q2070"/>
    </row>
    <row r="2071" spans="1:17" x14ac:dyDescent="0.25">
      <c r="A2071">
        <v>2070</v>
      </c>
      <c r="B2071" t="s">
        <v>9</v>
      </c>
      <c r="C2071" s="23">
        <v>278030.99</v>
      </c>
      <c r="D2071" t="s">
        <v>19</v>
      </c>
      <c r="E2071" t="s">
        <v>16</v>
      </c>
      <c r="F2071" t="s">
        <v>12</v>
      </c>
      <c r="G2071" t="s">
        <v>13</v>
      </c>
      <c r="H2071" t="s">
        <v>13</v>
      </c>
      <c r="I2071">
        <v>43</v>
      </c>
      <c r="J2071">
        <f t="shared" si="226"/>
        <v>-0.46794349052270096</v>
      </c>
      <c r="K2071" t="b">
        <f t="shared" si="227"/>
        <v>0</v>
      </c>
      <c r="L2071">
        <f t="shared" si="228"/>
        <v>7.7185146862428639E-2</v>
      </c>
      <c r="M2071" t="b">
        <f t="shared" si="229"/>
        <v>0</v>
      </c>
      <c r="N2071" s="24">
        <f t="shared" si="230"/>
        <v>278030.99</v>
      </c>
      <c r="O2071" t="str">
        <f t="shared" si="231"/>
        <v>CONVENIOS ESPECIALES DE TRABAJADORES INDEPENDIENTES</v>
      </c>
      <c r="P2071">
        <f t="shared" si="232"/>
        <v>43</v>
      </c>
      <c r="Q2071"/>
    </row>
    <row r="2072" spans="1:17" x14ac:dyDescent="0.25">
      <c r="A2072">
        <v>2071</v>
      </c>
      <c r="B2072" t="s">
        <v>15</v>
      </c>
      <c r="C2072" s="23">
        <v>400000</v>
      </c>
      <c r="D2072" t="s">
        <v>10</v>
      </c>
      <c r="E2072" t="s">
        <v>16</v>
      </c>
      <c r="F2072" t="s">
        <v>12</v>
      </c>
      <c r="G2072" t="s">
        <v>13</v>
      </c>
      <c r="H2072" t="s">
        <v>13</v>
      </c>
      <c r="I2072">
        <v>40</v>
      </c>
      <c r="J2072">
        <f t="shared" si="226"/>
        <v>-0.31755058506350425</v>
      </c>
      <c r="K2072" t="b">
        <f t="shared" si="227"/>
        <v>0</v>
      </c>
      <c r="L2072">
        <f t="shared" si="228"/>
        <v>-0.13454084336898386</v>
      </c>
      <c r="M2072" t="b">
        <f t="shared" si="229"/>
        <v>0</v>
      </c>
      <c r="N2072" s="24">
        <f t="shared" si="230"/>
        <v>400000</v>
      </c>
      <c r="O2072" t="str">
        <f t="shared" si="231"/>
        <v>ASALARIADO</v>
      </c>
      <c r="P2072">
        <f t="shared" si="232"/>
        <v>40</v>
      </c>
      <c r="Q2072"/>
    </row>
    <row r="2073" spans="1:17" x14ac:dyDescent="0.25">
      <c r="A2073">
        <v>2072</v>
      </c>
      <c r="B2073" t="s">
        <v>9</v>
      </c>
      <c r="C2073" s="23">
        <v>328192</v>
      </c>
      <c r="D2073" t="s">
        <v>18</v>
      </c>
      <c r="E2073" t="s">
        <v>16</v>
      </c>
      <c r="F2073" t="s">
        <v>12</v>
      </c>
      <c r="G2073" t="s">
        <v>13</v>
      </c>
      <c r="H2073" t="s">
        <v>12</v>
      </c>
      <c r="I2073">
        <v>43</v>
      </c>
      <c r="J2073">
        <f t="shared" si="226"/>
        <v>-0.4060928611319416</v>
      </c>
      <c r="K2073" t="b">
        <f t="shared" si="227"/>
        <v>0</v>
      </c>
      <c r="L2073">
        <f t="shared" si="228"/>
        <v>7.7185146862428639E-2</v>
      </c>
      <c r="M2073" t="b">
        <f t="shared" si="229"/>
        <v>0</v>
      </c>
      <c r="N2073" s="24">
        <f t="shared" si="230"/>
        <v>328192</v>
      </c>
      <c r="O2073" t="str">
        <f t="shared" si="231"/>
        <v>TRABAJADOR INDEPENDIENTE</v>
      </c>
      <c r="P2073">
        <f t="shared" si="232"/>
        <v>43</v>
      </c>
      <c r="Q2073"/>
    </row>
    <row r="2074" spans="1:17" x14ac:dyDescent="0.25">
      <c r="A2074">
        <v>2073</v>
      </c>
      <c r="B2074" t="s">
        <v>15</v>
      </c>
      <c r="C2074" s="23">
        <v>1314059</v>
      </c>
      <c r="D2074" t="s">
        <v>14</v>
      </c>
      <c r="E2074" t="s">
        <v>11</v>
      </c>
      <c r="F2074" t="s">
        <v>12</v>
      </c>
      <c r="G2074" t="s">
        <v>13</v>
      </c>
      <c r="H2074" t="s">
        <v>13</v>
      </c>
      <c r="I2074">
        <v>67</v>
      </c>
      <c r="J2074">
        <f t="shared" si="226"/>
        <v>0.80952250318348473</v>
      </c>
      <c r="K2074" t="b">
        <f t="shared" si="227"/>
        <v>0</v>
      </c>
      <c r="L2074">
        <f t="shared" si="228"/>
        <v>1.7709930687137287</v>
      </c>
      <c r="M2074" t="b">
        <f t="shared" si="229"/>
        <v>0</v>
      </c>
      <c r="N2074" s="24">
        <f t="shared" si="230"/>
        <v>1314059</v>
      </c>
      <c r="O2074" t="str">
        <f t="shared" si="231"/>
        <v>PENSIONADOS EN SU PROPIO SISTEMA</v>
      </c>
      <c r="P2074">
        <f t="shared" si="232"/>
        <v>67</v>
      </c>
      <c r="Q2074"/>
    </row>
    <row r="2075" spans="1:17" x14ac:dyDescent="0.25">
      <c r="A2075">
        <v>2074</v>
      </c>
      <c r="B2075" t="s">
        <v>15</v>
      </c>
      <c r="C2075" s="23">
        <v>300018</v>
      </c>
      <c r="D2075" t="s">
        <v>17</v>
      </c>
      <c r="E2075" t="s">
        <v>16</v>
      </c>
      <c r="F2075" t="s">
        <v>12</v>
      </c>
      <c r="G2075" t="s">
        <v>13</v>
      </c>
      <c r="H2075" t="s">
        <v>13</v>
      </c>
      <c r="I2075">
        <v>59</v>
      </c>
      <c r="J2075">
        <f t="shared" si="226"/>
        <v>-0.44083258492249633</v>
      </c>
      <c r="K2075" t="b">
        <f t="shared" si="227"/>
        <v>0</v>
      </c>
      <c r="L2075">
        <f t="shared" si="228"/>
        <v>1.2063904280966287</v>
      </c>
      <c r="M2075" t="b">
        <f t="shared" si="229"/>
        <v>0</v>
      </c>
      <c r="N2075" s="24">
        <f t="shared" si="230"/>
        <v>300018</v>
      </c>
      <c r="O2075" t="str">
        <f t="shared" si="231"/>
        <v>ASEGURADO VOLUNTARIO</v>
      </c>
      <c r="P2075">
        <f t="shared" si="232"/>
        <v>59</v>
      </c>
      <c r="Q2075"/>
    </row>
    <row r="2076" spans="1:17" x14ac:dyDescent="0.25">
      <c r="A2076">
        <v>2075</v>
      </c>
      <c r="B2076" t="s">
        <v>15</v>
      </c>
      <c r="C2076" s="23">
        <v>400000</v>
      </c>
      <c r="D2076" t="s">
        <v>10</v>
      </c>
      <c r="E2076" t="s">
        <v>16</v>
      </c>
      <c r="F2076" t="s">
        <v>12</v>
      </c>
      <c r="G2076" t="s">
        <v>13</v>
      </c>
      <c r="H2076" t="s">
        <v>13</v>
      </c>
      <c r="I2076">
        <v>35</v>
      </c>
      <c r="J2076">
        <f t="shared" si="226"/>
        <v>-0.31755058506350425</v>
      </c>
      <c r="K2076" t="b">
        <f t="shared" si="227"/>
        <v>0</v>
      </c>
      <c r="L2076">
        <f t="shared" si="228"/>
        <v>-0.48741749375467142</v>
      </c>
      <c r="M2076" t="b">
        <f t="shared" si="229"/>
        <v>0</v>
      </c>
      <c r="N2076" s="24">
        <f t="shared" si="230"/>
        <v>400000</v>
      </c>
      <c r="O2076" t="str">
        <f t="shared" si="231"/>
        <v>ASALARIADO</v>
      </c>
      <c r="P2076">
        <f t="shared" si="232"/>
        <v>35</v>
      </c>
      <c r="Q2076"/>
    </row>
    <row r="2077" spans="1:17" x14ac:dyDescent="0.25">
      <c r="A2077">
        <v>2076</v>
      </c>
      <c r="B2077" t="s">
        <v>9</v>
      </c>
      <c r="C2077" s="23">
        <v>550000</v>
      </c>
      <c r="D2077" t="s">
        <v>10</v>
      </c>
      <c r="E2077" t="s">
        <v>16</v>
      </c>
      <c r="F2077" t="s">
        <v>12</v>
      </c>
      <c r="G2077" t="s">
        <v>13</v>
      </c>
      <c r="H2077" t="s">
        <v>13</v>
      </c>
      <c r="I2077">
        <v>25</v>
      </c>
      <c r="J2077">
        <f t="shared" si="226"/>
        <v>-0.13259429314247032</v>
      </c>
      <c r="K2077" t="b">
        <f t="shared" si="227"/>
        <v>0</v>
      </c>
      <c r="L2077">
        <f t="shared" si="228"/>
        <v>-1.1931707945260464</v>
      </c>
      <c r="M2077" t="b">
        <f t="shared" si="229"/>
        <v>0</v>
      </c>
      <c r="N2077" s="24">
        <f t="shared" si="230"/>
        <v>550000</v>
      </c>
      <c r="O2077" t="str">
        <f t="shared" si="231"/>
        <v>ASALARIADO</v>
      </c>
      <c r="P2077">
        <f t="shared" si="232"/>
        <v>25</v>
      </c>
      <c r="Q2077"/>
    </row>
    <row r="2078" spans="1:17" x14ac:dyDescent="0.25">
      <c r="A2078">
        <v>2077</v>
      </c>
      <c r="B2078" t="s">
        <v>15</v>
      </c>
      <c r="C2078" s="23">
        <v>686170</v>
      </c>
      <c r="D2078" t="s">
        <v>18</v>
      </c>
      <c r="E2078" t="s">
        <v>16</v>
      </c>
      <c r="F2078" t="s">
        <v>12</v>
      </c>
      <c r="G2078" t="s">
        <v>13</v>
      </c>
      <c r="H2078" t="s">
        <v>12</v>
      </c>
      <c r="I2078">
        <v>43</v>
      </c>
      <c r="J2078">
        <f t="shared" si="226"/>
        <v>3.5309028663444271E-2</v>
      </c>
      <c r="K2078" t="b">
        <f t="shared" si="227"/>
        <v>0</v>
      </c>
      <c r="L2078">
        <f t="shared" si="228"/>
        <v>7.7185146862428639E-2</v>
      </c>
      <c r="M2078" t="b">
        <f t="shared" si="229"/>
        <v>0</v>
      </c>
      <c r="N2078" s="24">
        <f t="shared" si="230"/>
        <v>686170</v>
      </c>
      <c r="O2078" t="str">
        <f t="shared" si="231"/>
        <v>TRABAJADOR INDEPENDIENTE</v>
      </c>
      <c r="P2078">
        <f t="shared" si="232"/>
        <v>43</v>
      </c>
      <c r="Q2078"/>
    </row>
    <row r="2079" spans="1:17" x14ac:dyDescent="0.25">
      <c r="A2079">
        <v>2078</v>
      </c>
      <c r="B2079" t="s">
        <v>15</v>
      </c>
      <c r="C2079" s="23">
        <v>161550</v>
      </c>
      <c r="D2079" t="s">
        <v>10</v>
      </c>
      <c r="E2079" t="s">
        <v>16</v>
      </c>
      <c r="F2079" t="s">
        <v>12</v>
      </c>
      <c r="G2079" t="s">
        <v>13</v>
      </c>
      <c r="H2079" t="s">
        <v>13</v>
      </c>
      <c r="I2079">
        <v>39</v>
      </c>
      <c r="J2079">
        <f t="shared" si="226"/>
        <v>-0.61156943712064116</v>
      </c>
      <c r="K2079" t="b">
        <f t="shared" si="227"/>
        <v>0</v>
      </c>
      <c r="L2079">
        <f t="shared" si="228"/>
        <v>-0.20511617344612137</v>
      </c>
      <c r="M2079" t="b">
        <f t="shared" si="229"/>
        <v>0</v>
      </c>
      <c r="N2079" s="24">
        <f t="shared" si="230"/>
        <v>161550</v>
      </c>
      <c r="O2079" t="str">
        <f t="shared" si="231"/>
        <v>ASALARIADO</v>
      </c>
      <c r="P2079">
        <f t="shared" si="232"/>
        <v>39</v>
      </c>
      <c r="Q2079"/>
    </row>
    <row r="2080" spans="1:17" x14ac:dyDescent="0.25">
      <c r="A2080">
        <v>2079</v>
      </c>
      <c r="B2080" t="s">
        <v>9</v>
      </c>
      <c r="C2080" s="23">
        <v>1038456</v>
      </c>
      <c r="D2080" t="s">
        <v>10</v>
      </c>
      <c r="E2080" t="s">
        <v>16</v>
      </c>
      <c r="F2080" t="s">
        <v>12</v>
      </c>
      <c r="G2080" t="s">
        <v>13</v>
      </c>
      <c r="H2080" t="s">
        <v>13</v>
      </c>
      <c r="I2080">
        <v>36</v>
      </c>
      <c r="J2080">
        <f t="shared" si="226"/>
        <v>0.46969244370139995</v>
      </c>
      <c r="K2080" t="b">
        <f t="shared" si="227"/>
        <v>0</v>
      </c>
      <c r="L2080">
        <f t="shared" si="228"/>
        <v>-0.41684216367753391</v>
      </c>
      <c r="M2080" t="b">
        <f t="shared" si="229"/>
        <v>0</v>
      </c>
      <c r="N2080" s="24">
        <f t="shared" si="230"/>
        <v>1038456</v>
      </c>
      <c r="O2080" t="str">
        <f t="shared" si="231"/>
        <v>ASALARIADO</v>
      </c>
      <c r="P2080">
        <f t="shared" si="232"/>
        <v>36</v>
      </c>
      <c r="Q2080"/>
    </row>
    <row r="2081" spans="1:17" x14ac:dyDescent="0.25">
      <c r="A2081">
        <v>2080</v>
      </c>
      <c r="B2081" t="s">
        <v>9</v>
      </c>
      <c r="C2081" s="23">
        <v>685653.34</v>
      </c>
      <c r="D2081" t="s">
        <v>10</v>
      </c>
      <c r="E2081" t="s">
        <v>16</v>
      </c>
      <c r="F2081" t="s">
        <v>12</v>
      </c>
      <c r="G2081" t="s">
        <v>13</v>
      </c>
      <c r="H2081" t="s">
        <v>13</v>
      </c>
      <c r="I2081">
        <v>44</v>
      </c>
      <c r="J2081">
        <f t="shared" si="226"/>
        <v>3.4671965211551421E-2</v>
      </c>
      <c r="K2081" t="b">
        <f t="shared" si="227"/>
        <v>0</v>
      </c>
      <c r="L2081">
        <f t="shared" si="228"/>
        <v>0.14776047693956615</v>
      </c>
      <c r="M2081" t="b">
        <f t="shared" si="229"/>
        <v>0</v>
      </c>
      <c r="N2081" s="24">
        <f t="shared" si="230"/>
        <v>685653.34</v>
      </c>
      <c r="O2081" t="str">
        <f t="shared" si="231"/>
        <v>ASALARIADO</v>
      </c>
      <c r="P2081">
        <f t="shared" si="232"/>
        <v>44</v>
      </c>
      <c r="Q2081"/>
    </row>
    <row r="2082" spans="1:17" x14ac:dyDescent="0.25">
      <c r="A2082">
        <v>2081</v>
      </c>
      <c r="B2082" t="s">
        <v>9</v>
      </c>
      <c r="C2082" s="23">
        <v>594092</v>
      </c>
      <c r="D2082" t="s">
        <v>18</v>
      </c>
      <c r="E2082" t="s">
        <v>16</v>
      </c>
      <c r="F2082" t="s">
        <v>12</v>
      </c>
      <c r="G2082" t="s">
        <v>12</v>
      </c>
      <c r="H2082" t="s">
        <v>13</v>
      </c>
      <c r="I2082">
        <v>55</v>
      </c>
      <c r="J2082">
        <f t="shared" si="226"/>
        <v>-7.8227007653255465E-2</v>
      </c>
      <c r="K2082" t="b">
        <f t="shared" si="227"/>
        <v>0</v>
      </c>
      <c r="L2082">
        <f t="shared" si="228"/>
        <v>0.92408910778807873</v>
      </c>
      <c r="M2082" t="b">
        <f t="shared" si="229"/>
        <v>0</v>
      </c>
      <c r="N2082" s="24">
        <f t="shared" si="230"/>
        <v>594092</v>
      </c>
      <c r="O2082" t="str">
        <f t="shared" si="231"/>
        <v>TRABAJADOR INDEPENDIENTE</v>
      </c>
      <c r="P2082">
        <f t="shared" si="232"/>
        <v>55</v>
      </c>
      <c r="Q2082"/>
    </row>
    <row r="2083" spans="1:17" x14ac:dyDescent="0.25">
      <c r="A2083">
        <v>2082</v>
      </c>
      <c r="B2083" t="s">
        <v>9</v>
      </c>
      <c r="C2083" s="23">
        <v>457059</v>
      </c>
      <c r="D2083" t="s">
        <v>10</v>
      </c>
      <c r="E2083" t="s">
        <v>11</v>
      </c>
      <c r="F2083" t="s">
        <v>12</v>
      </c>
      <c r="G2083" t="s">
        <v>13</v>
      </c>
      <c r="H2083" t="s">
        <v>12</v>
      </c>
      <c r="I2083">
        <v>44</v>
      </c>
      <c r="J2083">
        <f t="shared" si="226"/>
        <v>-0.24719444465868909</v>
      </c>
      <c r="K2083" t="b">
        <f t="shared" si="227"/>
        <v>0</v>
      </c>
      <c r="L2083">
        <f t="shared" si="228"/>
        <v>0.14776047693956615</v>
      </c>
      <c r="M2083" t="b">
        <f t="shared" si="229"/>
        <v>0</v>
      </c>
      <c r="N2083" s="24">
        <f t="shared" si="230"/>
        <v>457059</v>
      </c>
      <c r="O2083" t="str">
        <f t="shared" si="231"/>
        <v>ASALARIADO</v>
      </c>
      <c r="P2083">
        <f t="shared" si="232"/>
        <v>44</v>
      </c>
      <c r="Q2083"/>
    </row>
    <row r="2084" spans="1:17" x14ac:dyDescent="0.25">
      <c r="A2084">
        <v>2083</v>
      </c>
      <c r="B2084" t="s">
        <v>9</v>
      </c>
      <c r="C2084" s="23">
        <v>250000</v>
      </c>
      <c r="D2084" t="s">
        <v>10</v>
      </c>
      <c r="E2084" t="s">
        <v>16</v>
      </c>
      <c r="F2084" t="s">
        <v>12</v>
      </c>
      <c r="G2084" t="s">
        <v>12</v>
      </c>
      <c r="H2084" t="s">
        <v>12</v>
      </c>
      <c r="I2084">
        <v>47</v>
      </c>
      <c r="J2084">
        <f t="shared" si="226"/>
        <v>-0.50250687698453811</v>
      </c>
      <c r="K2084" t="b">
        <f t="shared" si="227"/>
        <v>0</v>
      </c>
      <c r="L2084">
        <f t="shared" si="228"/>
        <v>0.35948646717097865</v>
      </c>
      <c r="M2084" t="b">
        <f t="shared" si="229"/>
        <v>0</v>
      </c>
      <c r="N2084" s="24">
        <f t="shared" si="230"/>
        <v>250000</v>
      </c>
      <c r="O2084" t="str">
        <f t="shared" si="231"/>
        <v>ASALARIADO</v>
      </c>
      <c r="P2084">
        <f t="shared" si="232"/>
        <v>47</v>
      </c>
      <c r="Q2084"/>
    </row>
    <row r="2085" spans="1:17" x14ac:dyDescent="0.25">
      <c r="A2085">
        <v>2084</v>
      </c>
      <c r="B2085" t="s">
        <v>15</v>
      </c>
      <c r="C2085" s="23">
        <v>356600</v>
      </c>
      <c r="D2085" t="s">
        <v>10</v>
      </c>
      <c r="E2085" t="s">
        <v>16</v>
      </c>
      <c r="F2085" t="s">
        <v>12</v>
      </c>
      <c r="G2085" t="s">
        <v>13</v>
      </c>
      <c r="H2085" t="s">
        <v>13</v>
      </c>
      <c r="I2085">
        <v>49</v>
      </c>
      <c r="J2085">
        <f t="shared" si="226"/>
        <v>-0.37106460552599008</v>
      </c>
      <c r="K2085" t="b">
        <f t="shared" si="227"/>
        <v>0</v>
      </c>
      <c r="L2085">
        <f t="shared" si="228"/>
        <v>0.50063712732525367</v>
      </c>
      <c r="M2085" t="b">
        <f t="shared" si="229"/>
        <v>0</v>
      </c>
      <c r="N2085" s="24">
        <f t="shared" si="230"/>
        <v>356600</v>
      </c>
      <c r="O2085" t="str">
        <f t="shared" si="231"/>
        <v>ASALARIADO</v>
      </c>
      <c r="P2085">
        <f t="shared" si="232"/>
        <v>49</v>
      </c>
      <c r="Q2085"/>
    </row>
    <row r="2086" spans="1:17" x14ac:dyDescent="0.25">
      <c r="A2086">
        <v>2085</v>
      </c>
      <c r="B2086" t="s">
        <v>9</v>
      </c>
      <c r="C2086" s="23">
        <v>3983343</v>
      </c>
      <c r="D2086" t="s">
        <v>14</v>
      </c>
      <c r="E2086" t="s">
        <v>11</v>
      </c>
      <c r="F2086" t="s">
        <v>12</v>
      </c>
      <c r="G2086" t="s">
        <v>13</v>
      </c>
      <c r="H2086" t="s">
        <v>13</v>
      </c>
      <c r="I2086">
        <v>69</v>
      </c>
      <c r="J2086">
        <f t="shared" si="226"/>
        <v>4.1008616413444523</v>
      </c>
      <c r="K2086" t="b">
        <f t="shared" si="227"/>
        <v>1</v>
      </c>
      <c r="L2086">
        <f t="shared" si="228"/>
        <v>1.9121437288680037</v>
      </c>
      <c r="M2086" t="b">
        <f t="shared" si="229"/>
        <v>0</v>
      </c>
      <c r="N2086" s="24">
        <f t="shared" si="230"/>
        <v>3983343</v>
      </c>
      <c r="O2086" t="str">
        <f t="shared" si="231"/>
        <v>PENSIONADOS EN SU PROPIO SISTEMA</v>
      </c>
      <c r="P2086">
        <f t="shared" si="232"/>
        <v>69</v>
      </c>
      <c r="Q2086"/>
    </row>
    <row r="2087" spans="1:17" x14ac:dyDescent="0.25">
      <c r="A2087">
        <v>2086</v>
      </c>
      <c r="B2087" t="s">
        <v>9</v>
      </c>
      <c r="C2087" s="23">
        <v>300000</v>
      </c>
      <c r="D2087" t="s">
        <v>10</v>
      </c>
      <c r="E2087" t="s">
        <v>16</v>
      </c>
      <c r="F2087" t="s">
        <v>12</v>
      </c>
      <c r="G2087" t="s">
        <v>13</v>
      </c>
      <c r="H2087" t="s">
        <v>13</v>
      </c>
      <c r="I2087">
        <v>20</v>
      </c>
      <c r="J2087">
        <f t="shared" si="226"/>
        <v>-0.44085477967752684</v>
      </c>
      <c r="K2087" t="b">
        <f t="shared" si="227"/>
        <v>0</v>
      </c>
      <c r="L2087">
        <f t="shared" si="228"/>
        <v>-1.5460474449117341</v>
      </c>
      <c r="M2087" t="b">
        <f t="shared" si="229"/>
        <v>0</v>
      </c>
      <c r="N2087" s="24">
        <f t="shared" si="230"/>
        <v>300000</v>
      </c>
      <c r="O2087" t="str">
        <f t="shared" si="231"/>
        <v>ASALARIADO</v>
      </c>
      <c r="P2087">
        <f t="shared" si="232"/>
        <v>20</v>
      </c>
      <c r="Q2087"/>
    </row>
    <row r="2088" spans="1:17" x14ac:dyDescent="0.25">
      <c r="A2088">
        <v>2087</v>
      </c>
      <c r="B2088" t="s">
        <v>9</v>
      </c>
      <c r="C2088" s="23">
        <v>110000</v>
      </c>
      <c r="D2088" t="s">
        <v>10</v>
      </c>
      <c r="E2088" t="s">
        <v>16</v>
      </c>
      <c r="F2088" t="s">
        <v>12</v>
      </c>
      <c r="G2088" t="s">
        <v>13</v>
      </c>
      <c r="H2088" t="s">
        <v>12</v>
      </c>
      <c r="I2088">
        <v>57</v>
      </c>
      <c r="J2088">
        <f t="shared" si="226"/>
        <v>-0.67513274944416979</v>
      </c>
      <c r="K2088" t="b">
        <f t="shared" si="227"/>
        <v>0</v>
      </c>
      <c r="L2088">
        <f t="shared" si="228"/>
        <v>1.0652397679423538</v>
      </c>
      <c r="M2088" t="b">
        <f t="shared" si="229"/>
        <v>0</v>
      </c>
      <c r="N2088" s="24">
        <f t="shared" si="230"/>
        <v>110000</v>
      </c>
      <c r="O2088" t="str">
        <f t="shared" si="231"/>
        <v>ASALARIADO</v>
      </c>
      <c r="P2088">
        <f t="shared" si="232"/>
        <v>57</v>
      </c>
      <c r="Q2088"/>
    </row>
    <row r="2089" spans="1:17" x14ac:dyDescent="0.25">
      <c r="A2089">
        <v>2088</v>
      </c>
      <c r="B2089" t="s">
        <v>15</v>
      </c>
      <c r="C2089" s="23">
        <v>799650</v>
      </c>
      <c r="D2089" t="s">
        <v>10</v>
      </c>
      <c r="E2089" t="s">
        <v>16</v>
      </c>
      <c r="F2089" t="s">
        <v>12</v>
      </c>
      <c r="G2089" t="s">
        <v>13</v>
      </c>
      <c r="H2089" t="s">
        <v>13</v>
      </c>
      <c r="I2089">
        <v>25</v>
      </c>
      <c r="J2089">
        <f t="shared" si="226"/>
        <v>0.17523462871143713</v>
      </c>
      <c r="K2089" t="b">
        <f t="shared" si="227"/>
        <v>0</v>
      </c>
      <c r="L2089">
        <f t="shared" si="228"/>
        <v>-1.1931707945260464</v>
      </c>
      <c r="M2089" t="b">
        <f t="shared" si="229"/>
        <v>0</v>
      </c>
      <c r="N2089" s="24">
        <f t="shared" si="230"/>
        <v>799650</v>
      </c>
      <c r="O2089" t="str">
        <f t="shared" si="231"/>
        <v>ASALARIADO</v>
      </c>
      <c r="P2089">
        <f t="shared" si="232"/>
        <v>25</v>
      </c>
      <c r="Q2089"/>
    </row>
    <row r="2090" spans="1:17" x14ac:dyDescent="0.25">
      <c r="A2090">
        <v>2089</v>
      </c>
      <c r="B2090" t="s">
        <v>15</v>
      </c>
      <c r="C2090" s="23">
        <v>488750</v>
      </c>
      <c r="D2090" t="s">
        <v>10</v>
      </c>
      <c r="E2090" t="s">
        <v>16</v>
      </c>
      <c r="F2090" t="s">
        <v>12</v>
      </c>
      <c r="G2090" t="s">
        <v>13</v>
      </c>
      <c r="H2090" t="s">
        <v>13</v>
      </c>
      <c r="I2090">
        <v>24</v>
      </c>
      <c r="J2090">
        <f t="shared" si="226"/>
        <v>-0.20811811234355918</v>
      </c>
      <c r="K2090" t="b">
        <f t="shared" si="227"/>
        <v>0</v>
      </c>
      <c r="L2090">
        <f t="shared" si="228"/>
        <v>-1.263746124603184</v>
      </c>
      <c r="M2090" t="b">
        <f t="shared" si="229"/>
        <v>0</v>
      </c>
      <c r="N2090" s="24">
        <f t="shared" si="230"/>
        <v>488750</v>
      </c>
      <c r="O2090" t="str">
        <f t="shared" si="231"/>
        <v>ASALARIADO</v>
      </c>
      <c r="P2090">
        <f t="shared" si="232"/>
        <v>24</v>
      </c>
      <c r="Q2090"/>
    </row>
    <row r="2091" spans="1:17" x14ac:dyDescent="0.25">
      <c r="A2091">
        <v>2090</v>
      </c>
      <c r="B2091" t="s">
        <v>9</v>
      </c>
      <c r="C2091" s="23">
        <v>2038867</v>
      </c>
      <c r="D2091" t="s">
        <v>10</v>
      </c>
      <c r="E2091" t="s">
        <v>16</v>
      </c>
      <c r="F2091" t="s">
        <v>12</v>
      </c>
      <c r="G2091" t="s">
        <v>13</v>
      </c>
      <c r="H2091" t="s">
        <v>13</v>
      </c>
      <c r="I2091">
        <v>34</v>
      </c>
      <c r="J2091">
        <f t="shared" si="226"/>
        <v>1.7032411700814898</v>
      </c>
      <c r="K2091" t="b">
        <f t="shared" si="227"/>
        <v>0</v>
      </c>
      <c r="L2091">
        <f t="shared" si="228"/>
        <v>-0.55799282383180893</v>
      </c>
      <c r="M2091" t="b">
        <f t="shared" si="229"/>
        <v>0</v>
      </c>
      <c r="N2091" s="24">
        <f t="shared" si="230"/>
        <v>2038867</v>
      </c>
      <c r="O2091" t="str">
        <f t="shared" si="231"/>
        <v>ASALARIADO</v>
      </c>
      <c r="P2091">
        <f t="shared" si="232"/>
        <v>34</v>
      </c>
      <c r="Q2091"/>
    </row>
    <row r="2092" spans="1:17" x14ac:dyDescent="0.25">
      <c r="A2092">
        <v>2091</v>
      </c>
      <c r="B2092" t="s">
        <v>15</v>
      </c>
      <c r="C2092" s="23">
        <v>793930.98</v>
      </c>
      <c r="D2092" t="s">
        <v>10</v>
      </c>
      <c r="E2092" t="s">
        <v>11</v>
      </c>
      <c r="F2092" t="s">
        <v>12</v>
      </c>
      <c r="G2092" t="s">
        <v>13</v>
      </c>
      <c r="H2092" t="s">
        <v>13</v>
      </c>
      <c r="I2092">
        <v>35</v>
      </c>
      <c r="J2092">
        <f t="shared" si="226"/>
        <v>0.16818283716062224</v>
      </c>
      <c r="K2092" t="b">
        <f t="shared" si="227"/>
        <v>0</v>
      </c>
      <c r="L2092">
        <f t="shared" si="228"/>
        <v>-0.48741749375467142</v>
      </c>
      <c r="M2092" t="b">
        <f t="shared" si="229"/>
        <v>0</v>
      </c>
      <c r="N2092" s="24">
        <f t="shared" si="230"/>
        <v>793930.98</v>
      </c>
      <c r="O2092" t="str">
        <f t="shared" si="231"/>
        <v>ASALARIADO</v>
      </c>
      <c r="P2092">
        <f t="shared" si="232"/>
        <v>35</v>
      </c>
      <c r="Q2092"/>
    </row>
    <row r="2093" spans="1:17" x14ac:dyDescent="0.25">
      <c r="A2093">
        <v>2092</v>
      </c>
      <c r="B2093" t="s">
        <v>9</v>
      </c>
      <c r="C2093" s="23">
        <v>452337.26</v>
      </c>
      <c r="D2093" t="s">
        <v>10</v>
      </c>
      <c r="E2093" t="s">
        <v>16</v>
      </c>
      <c r="F2093" t="s">
        <v>12</v>
      </c>
      <c r="G2093" t="s">
        <v>13</v>
      </c>
      <c r="H2093" t="s">
        <v>13</v>
      </c>
      <c r="I2093">
        <v>40</v>
      </c>
      <c r="J2093">
        <f t="shared" si="226"/>
        <v>-0.25301654813745722</v>
      </c>
      <c r="K2093" t="b">
        <f t="shared" si="227"/>
        <v>0</v>
      </c>
      <c r="L2093">
        <f t="shared" si="228"/>
        <v>-0.13454084336898386</v>
      </c>
      <c r="M2093" t="b">
        <f t="shared" si="229"/>
        <v>0</v>
      </c>
      <c r="N2093" s="24">
        <f t="shared" si="230"/>
        <v>452337.26</v>
      </c>
      <c r="O2093" t="str">
        <f t="shared" si="231"/>
        <v>ASALARIADO</v>
      </c>
      <c r="P2093">
        <f t="shared" si="232"/>
        <v>40</v>
      </c>
      <c r="Q2093"/>
    </row>
    <row r="2094" spans="1:17" x14ac:dyDescent="0.25">
      <c r="A2094">
        <v>2093</v>
      </c>
      <c r="B2094" t="s">
        <v>9</v>
      </c>
      <c r="C2094" s="23">
        <v>401258.65</v>
      </c>
      <c r="D2094" t="s">
        <v>10</v>
      </c>
      <c r="E2094" t="s">
        <v>16</v>
      </c>
      <c r="F2094" t="s">
        <v>12</v>
      </c>
      <c r="G2094" t="s">
        <v>13</v>
      </c>
      <c r="H2094" t="s">
        <v>13</v>
      </c>
      <c r="I2094">
        <v>59</v>
      </c>
      <c r="J2094">
        <f t="shared" si="226"/>
        <v>-0.31599861681799479</v>
      </c>
      <c r="K2094" t="b">
        <f t="shared" si="227"/>
        <v>0</v>
      </c>
      <c r="L2094">
        <f t="shared" si="228"/>
        <v>1.2063904280966287</v>
      </c>
      <c r="M2094" t="b">
        <f t="shared" si="229"/>
        <v>0</v>
      </c>
      <c r="N2094" s="24">
        <f t="shared" si="230"/>
        <v>401258.65</v>
      </c>
      <c r="O2094" t="str">
        <f t="shared" si="231"/>
        <v>ASALARIADO</v>
      </c>
      <c r="P2094">
        <f t="shared" si="232"/>
        <v>59</v>
      </c>
      <c r="Q2094"/>
    </row>
    <row r="2095" spans="1:17" x14ac:dyDescent="0.25">
      <c r="A2095">
        <v>2094</v>
      </c>
      <c r="B2095" t="s">
        <v>15</v>
      </c>
      <c r="C2095" s="23">
        <v>476344.45</v>
      </c>
      <c r="D2095" t="s">
        <v>10</v>
      </c>
      <c r="E2095" t="s">
        <v>16</v>
      </c>
      <c r="F2095" t="s">
        <v>12</v>
      </c>
      <c r="G2095" t="s">
        <v>13</v>
      </c>
      <c r="H2095" t="s">
        <v>13</v>
      </c>
      <c r="I2095">
        <v>24</v>
      </c>
      <c r="J2095">
        <f t="shared" si="226"/>
        <v>-0.22341467585849903</v>
      </c>
      <c r="K2095" t="b">
        <f t="shared" si="227"/>
        <v>0</v>
      </c>
      <c r="L2095">
        <f t="shared" si="228"/>
        <v>-1.263746124603184</v>
      </c>
      <c r="M2095" t="b">
        <f t="shared" si="229"/>
        <v>0</v>
      </c>
      <c r="N2095" s="24">
        <f t="shared" si="230"/>
        <v>476344.45</v>
      </c>
      <c r="O2095" t="str">
        <f t="shared" si="231"/>
        <v>ASALARIADO</v>
      </c>
      <c r="P2095">
        <f t="shared" si="232"/>
        <v>24</v>
      </c>
      <c r="Q2095"/>
    </row>
    <row r="2096" spans="1:17" x14ac:dyDescent="0.25">
      <c r="A2096">
        <v>2095</v>
      </c>
      <c r="B2096" t="s">
        <v>9</v>
      </c>
      <c r="C2096" s="23">
        <v>1934551</v>
      </c>
      <c r="D2096" t="s">
        <v>10</v>
      </c>
      <c r="E2096" t="s">
        <v>16</v>
      </c>
      <c r="F2096" t="s">
        <v>12</v>
      </c>
      <c r="G2096" t="s">
        <v>13</v>
      </c>
      <c r="H2096" t="s">
        <v>12</v>
      </c>
      <c r="I2096">
        <v>58</v>
      </c>
      <c r="J2096">
        <f t="shared" si="226"/>
        <v>1.574615166427926</v>
      </c>
      <c r="K2096" t="b">
        <f t="shared" si="227"/>
        <v>0</v>
      </c>
      <c r="L2096">
        <f t="shared" si="228"/>
        <v>1.1358150980194912</v>
      </c>
      <c r="M2096" t="b">
        <f t="shared" si="229"/>
        <v>0</v>
      </c>
      <c r="N2096" s="24">
        <f t="shared" si="230"/>
        <v>1934551</v>
      </c>
      <c r="O2096" t="str">
        <f t="shared" si="231"/>
        <v>ASALARIADO</v>
      </c>
      <c r="P2096">
        <f t="shared" si="232"/>
        <v>58</v>
      </c>
      <c r="Q2096"/>
    </row>
    <row r="2097" spans="1:17" x14ac:dyDescent="0.25">
      <c r="A2097">
        <v>2096</v>
      </c>
      <c r="B2097" t="s">
        <v>9</v>
      </c>
      <c r="C2097" s="23">
        <v>1995482.54</v>
      </c>
      <c r="D2097" t="s">
        <v>10</v>
      </c>
      <c r="E2097" t="s">
        <v>11</v>
      </c>
      <c r="F2097" t="s">
        <v>12</v>
      </c>
      <c r="G2097" t="s">
        <v>13</v>
      </c>
      <c r="H2097" t="s">
        <v>13</v>
      </c>
      <c r="I2097">
        <v>34</v>
      </c>
      <c r="J2097">
        <f t="shared" si="226"/>
        <v>1.649746311090847</v>
      </c>
      <c r="K2097" t="b">
        <f t="shared" si="227"/>
        <v>0</v>
      </c>
      <c r="L2097">
        <f t="shared" si="228"/>
        <v>-0.55799282383180893</v>
      </c>
      <c r="M2097" t="b">
        <f t="shared" si="229"/>
        <v>0</v>
      </c>
      <c r="N2097" s="24">
        <f t="shared" si="230"/>
        <v>1995482.54</v>
      </c>
      <c r="O2097" t="str">
        <f t="shared" si="231"/>
        <v>ASALARIADO</v>
      </c>
      <c r="P2097">
        <f t="shared" si="232"/>
        <v>34</v>
      </c>
      <c r="Q2097"/>
    </row>
    <row r="2098" spans="1:17" x14ac:dyDescent="0.25">
      <c r="A2098">
        <v>2097</v>
      </c>
      <c r="B2098" t="s">
        <v>9</v>
      </c>
      <c r="C2098" s="23">
        <v>297949</v>
      </c>
      <c r="D2098" t="s">
        <v>17</v>
      </c>
      <c r="E2098" t="s">
        <v>16</v>
      </c>
      <c r="F2098" t="s">
        <v>12</v>
      </c>
      <c r="G2098" t="s">
        <v>13</v>
      </c>
      <c r="H2098" t="s">
        <v>13</v>
      </c>
      <c r="I2098">
        <v>37</v>
      </c>
      <c r="J2098">
        <f t="shared" si="226"/>
        <v>-0.44338374870906044</v>
      </c>
      <c r="K2098" t="b">
        <f t="shared" si="227"/>
        <v>0</v>
      </c>
      <c r="L2098">
        <f t="shared" si="228"/>
        <v>-0.3462668336003964</v>
      </c>
      <c r="M2098" t="b">
        <f t="shared" si="229"/>
        <v>0</v>
      </c>
      <c r="N2098" s="24">
        <f t="shared" si="230"/>
        <v>297949</v>
      </c>
      <c r="O2098" t="str">
        <f t="shared" si="231"/>
        <v>ASEGURADO VOLUNTARIO</v>
      </c>
      <c r="P2098">
        <f t="shared" si="232"/>
        <v>37</v>
      </c>
      <c r="Q2098"/>
    </row>
    <row r="2099" spans="1:17" x14ac:dyDescent="0.25">
      <c r="A2099">
        <v>2098</v>
      </c>
      <c r="B2099" t="s">
        <v>9</v>
      </c>
      <c r="C2099" s="23">
        <v>722064</v>
      </c>
      <c r="D2099" t="s">
        <v>10</v>
      </c>
      <c r="E2099" t="s">
        <v>16</v>
      </c>
      <c r="F2099" t="s">
        <v>12</v>
      </c>
      <c r="G2099" t="s">
        <v>13</v>
      </c>
      <c r="H2099" t="s">
        <v>13</v>
      </c>
      <c r="I2099">
        <v>33</v>
      </c>
      <c r="J2099">
        <f t="shared" si="226"/>
        <v>7.9567836278201548E-2</v>
      </c>
      <c r="K2099" t="b">
        <f t="shared" si="227"/>
        <v>0</v>
      </c>
      <c r="L2099">
        <f t="shared" si="228"/>
        <v>-0.62856815390894638</v>
      </c>
      <c r="M2099" t="b">
        <f t="shared" si="229"/>
        <v>0</v>
      </c>
      <c r="N2099" s="24">
        <f t="shared" si="230"/>
        <v>722064</v>
      </c>
      <c r="O2099" t="str">
        <f t="shared" si="231"/>
        <v>ASALARIADO</v>
      </c>
      <c r="P2099">
        <f t="shared" si="232"/>
        <v>33</v>
      </c>
      <c r="Q2099"/>
    </row>
    <row r="2100" spans="1:17" x14ac:dyDescent="0.25">
      <c r="A2100">
        <v>2099</v>
      </c>
      <c r="B2100" t="s">
        <v>9</v>
      </c>
      <c r="C2100" s="23">
        <v>753913.5</v>
      </c>
      <c r="D2100" t="s">
        <v>10</v>
      </c>
      <c r="E2100" t="s">
        <v>11</v>
      </c>
      <c r="F2100" t="s">
        <v>12</v>
      </c>
      <c r="G2100" t="s">
        <v>13</v>
      </c>
      <c r="H2100" t="s">
        <v>13</v>
      </c>
      <c r="I2100">
        <v>56</v>
      </c>
      <c r="J2100">
        <f t="shared" si="226"/>
        <v>0.11883960574179468</v>
      </c>
      <c r="K2100" t="b">
        <f t="shared" si="227"/>
        <v>0</v>
      </c>
      <c r="L2100">
        <f t="shared" si="228"/>
        <v>0.99466443786521619</v>
      </c>
      <c r="M2100" t="b">
        <f t="shared" si="229"/>
        <v>0</v>
      </c>
      <c r="N2100" s="24">
        <f t="shared" si="230"/>
        <v>753913.5</v>
      </c>
      <c r="O2100" t="str">
        <f t="shared" si="231"/>
        <v>ASALARIADO</v>
      </c>
      <c r="P2100">
        <f t="shared" si="232"/>
        <v>56</v>
      </c>
      <c r="Q2100"/>
    </row>
    <row r="2101" spans="1:17" x14ac:dyDescent="0.25">
      <c r="A2101">
        <v>2100</v>
      </c>
      <c r="B2101" t="s">
        <v>9</v>
      </c>
      <c r="C2101" s="23">
        <v>607142.85</v>
      </c>
      <c r="D2101" t="s">
        <v>10</v>
      </c>
      <c r="E2101" t="s">
        <v>16</v>
      </c>
      <c r="F2101" t="s">
        <v>12</v>
      </c>
      <c r="G2101" t="s">
        <v>13</v>
      </c>
      <c r="H2101" t="s">
        <v>13</v>
      </c>
      <c r="I2101">
        <v>31</v>
      </c>
      <c r="J2101">
        <f t="shared" si="226"/>
        <v>-6.2134762170471328E-2</v>
      </c>
      <c r="K2101" t="b">
        <f t="shared" si="227"/>
        <v>0</v>
      </c>
      <c r="L2101">
        <f t="shared" si="228"/>
        <v>-0.7697188140632214</v>
      </c>
      <c r="M2101" t="b">
        <f t="shared" si="229"/>
        <v>0</v>
      </c>
      <c r="N2101" s="24">
        <f t="shared" si="230"/>
        <v>607142.85</v>
      </c>
      <c r="O2101" t="str">
        <f t="shared" si="231"/>
        <v>ASALARIADO</v>
      </c>
      <c r="P2101">
        <f t="shared" si="232"/>
        <v>31</v>
      </c>
      <c r="Q2101"/>
    </row>
    <row r="2102" spans="1:17" x14ac:dyDescent="0.25">
      <c r="A2102">
        <v>2101</v>
      </c>
      <c r="B2102" t="s">
        <v>9</v>
      </c>
      <c r="C2102" s="23">
        <v>260000</v>
      </c>
      <c r="D2102" t="s">
        <v>10</v>
      </c>
      <c r="E2102" t="s">
        <v>16</v>
      </c>
      <c r="F2102" t="s">
        <v>12</v>
      </c>
      <c r="G2102" t="s">
        <v>13</v>
      </c>
      <c r="H2102" t="s">
        <v>12</v>
      </c>
      <c r="I2102">
        <v>37</v>
      </c>
      <c r="J2102">
        <f t="shared" si="226"/>
        <v>-0.49017645752313588</v>
      </c>
      <c r="K2102" t="b">
        <f t="shared" si="227"/>
        <v>0</v>
      </c>
      <c r="L2102">
        <f t="shared" si="228"/>
        <v>-0.3462668336003964</v>
      </c>
      <c r="M2102" t="b">
        <f t="shared" si="229"/>
        <v>0</v>
      </c>
      <c r="N2102" s="24">
        <f t="shared" si="230"/>
        <v>260000</v>
      </c>
      <c r="O2102" t="str">
        <f t="shared" si="231"/>
        <v>ASALARIADO</v>
      </c>
      <c r="P2102">
        <f t="shared" si="232"/>
        <v>37</v>
      </c>
      <c r="Q2102"/>
    </row>
    <row r="2103" spans="1:17" x14ac:dyDescent="0.25">
      <c r="A2103">
        <v>2102</v>
      </c>
      <c r="B2103" t="s">
        <v>9</v>
      </c>
      <c r="C2103" s="23">
        <v>742000</v>
      </c>
      <c r="D2103" t="s">
        <v>10</v>
      </c>
      <c r="E2103" t="s">
        <v>16</v>
      </c>
      <c r="F2103" t="s">
        <v>12</v>
      </c>
      <c r="G2103" t="s">
        <v>13</v>
      </c>
      <c r="H2103" t="s">
        <v>13</v>
      </c>
      <c r="I2103">
        <v>57</v>
      </c>
      <c r="J2103">
        <f t="shared" si="226"/>
        <v>0.1041497605164531</v>
      </c>
      <c r="K2103" t="b">
        <f t="shared" si="227"/>
        <v>0</v>
      </c>
      <c r="L2103">
        <f t="shared" si="228"/>
        <v>1.0652397679423538</v>
      </c>
      <c r="M2103" t="b">
        <f t="shared" si="229"/>
        <v>0</v>
      </c>
      <c r="N2103" s="24">
        <f t="shared" si="230"/>
        <v>742000</v>
      </c>
      <c r="O2103" t="str">
        <f t="shared" si="231"/>
        <v>ASALARIADO</v>
      </c>
      <c r="P2103">
        <f t="shared" si="232"/>
        <v>57</v>
      </c>
      <c r="Q2103"/>
    </row>
    <row r="2104" spans="1:17" x14ac:dyDescent="0.25">
      <c r="A2104">
        <v>2103</v>
      </c>
      <c r="B2104" t="s">
        <v>9</v>
      </c>
      <c r="C2104" s="23">
        <v>170440</v>
      </c>
      <c r="D2104" t="s">
        <v>10</v>
      </c>
      <c r="E2104" t="s">
        <v>16</v>
      </c>
      <c r="F2104" t="s">
        <v>12</v>
      </c>
      <c r="G2104" t="s">
        <v>13</v>
      </c>
      <c r="H2104" t="s">
        <v>13</v>
      </c>
      <c r="I2104">
        <v>42</v>
      </c>
      <c r="J2104">
        <f t="shared" si="226"/>
        <v>-0.60060769421945459</v>
      </c>
      <c r="K2104" t="b">
        <f t="shared" si="227"/>
        <v>0</v>
      </c>
      <c r="L2104">
        <f t="shared" si="228"/>
        <v>6.6098167852911317E-3</v>
      </c>
      <c r="M2104" t="b">
        <f t="shared" si="229"/>
        <v>0</v>
      </c>
      <c r="N2104" s="24">
        <f t="shared" si="230"/>
        <v>170440</v>
      </c>
      <c r="O2104" t="str">
        <f t="shared" si="231"/>
        <v>ASALARIADO</v>
      </c>
      <c r="P2104">
        <f t="shared" si="232"/>
        <v>42</v>
      </c>
      <c r="Q2104"/>
    </row>
    <row r="2105" spans="1:17" x14ac:dyDescent="0.25">
      <c r="A2105">
        <v>2104</v>
      </c>
      <c r="B2105" t="s">
        <v>15</v>
      </c>
      <c r="C2105" s="23">
        <v>242860</v>
      </c>
      <c r="D2105" t="s">
        <v>10</v>
      </c>
      <c r="E2105" t="s">
        <v>16</v>
      </c>
      <c r="F2105" t="s">
        <v>12</v>
      </c>
      <c r="G2105" t="s">
        <v>13</v>
      </c>
      <c r="H2105" t="s">
        <v>12</v>
      </c>
      <c r="I2105">
        <v>62</v>
      </c>
      <c r="J2105">
        <f t="shared" si="226"/>
        <v>-0.51131079647997935</v>
      </c>
      <c r="K2105" t="b">
        <f t="shared" si="227"/>
        <v>0</v>
      </c>
      <c r="L2105">
        <f t="shared" si="228"/>
        <v>1.4181164183280413</v>
      </c>
      <c r="M2105" t="b">
        <f t="shared" si="229"/>
        <v>0</v>
      </c>
      <c r="N2105" s="24">
        <f t="shared" si="230"/>
        <v>242860</v>
      </c>
      <c r="O2105" t="str">
        <f t="shared" si="231"/>
        <v>ASALARIADO</v>
      </c>
      <c r="P2105">
        <f t="shared" si="232"/>
        <v>62</v>
      </c>
      <c r="Q2105"/>
    </row>
    <row r="2106" spans="1:17" x14ac:dyDescent="0.25">
      <c r="A2106">
        <v>2105</v>
      </c>
      <c r="B2106" t="s">
        <v>9</v>
      </c>
      <c r="C2106" s="23">
        <v>1860734</v>
      </c>
      <c r="D2106" t="s">
        <v>18</v>
      </c>
      <c r="E2106" t="s">
        <v>16</v>
      </c>
      <c r="F2106" t="s">
        <v>12</v>
      </c>
      <c r="G2106" t="s">
        <v>12</v>
      </c>
      <c r="H2106" t="s">
        <v>12</v>
      </c>
      <c r="I2106">
        <v>52</v>
      </c>
      <c r="J2106">
        <f t="shared" si="226"/>
        <v>1.4835957090896927</v>
      </c>
      <c r="K2106" t="b">
        <f t="shared" si="227"/>
        <v>0</v>
      </c>
      <c r="L2106">
        <f t="shared" si="228"/>
        <v>0.71236311755666615</v>
      </c>
      <c r="M2106" t="b">
        <f t="shared" si="229"/>
        <v>0</v>
      </c>
      <c r="N2106" s="24">
        <f t="shared" si="230"/>
        <v>1860734</v>
      </c>
      <c r="O2106" t="str">
        <f t="shared" si="231"/>
        <v>TRABAJADOR INDEPENDIENTE</v>
      </c>
      <c r="P2106">
        <f t="shared" si="232"/>
        <v>52</v>
      </c>
      <c r="Q2106"/>
    </row>
    <row r="2107" spans="1:17" x14ac:dyDescent="0.25">
      <c r="A2107">
        <v>2106</v>
      </c>
      <c r="B2107" t="s">
        <v>9</v>
      </c>
      <c r="C2107" s="23">
        <v>620373.67000000004</v>
      </c>
      <c r="D2107" t="s">
        <v>10</v>
      </c>
      <c r="E2107" t="s">
        <v>16</v>
      </c>
      <c r="F2107" t="s">
        <v>12</v>
      </c>
      <c r="G2107" t="s">
        <v>13</v>
      </c>
      <c r="H2107" t="s">
        <v>13</v>
      </c>
      <c r="I2107">
        <v>46</v>
      </c>
      <c r="J2107">
        <f t="shared" si="226"/>
        <v>-4.5820606128640223E-2</v>
      </c>
      <c r="K2107" t="b">
        <f t="shared" si="227"/>
        <v>0</v>
      </c>
      <c r="L2107">
        <f t="shared" si="228"/>
        <v>0.28891113709384114</v>
      </c>
      <c r="M2107" t="b">
        <f t="shared" si="229"/>
        <v>0</v>
      </c>
      <c r="N2107" s="24">
        <f t="shared" si="230"/>
        <v>620373.67000000004</v>
      </c>
      <c r="O2107" t="str">
        <f t="shared" si="231"/>
        <v>ASALARIADO</v>
      </c>
      <c r="P2107">
        <f t="shared" si="232"/>
        <v>46</v>
      </c>
      <c r="Q2107"/>
    </row>
    <row r="2108" spans="1:17" x14ac:dyDescent="0.25">
      <c r="A2108">
        <v>2107</v>
      </c>
      <c r="B2108" t="s">
        <v>15</v>
      </c>
      <c r="C2108" s="23">
        <v>1233708</v>
      </c>
      <c r="D2108" t="s">
        <v>10</v>
      </c>
      <c r="E2108" t="s">
        <v>16</v>
      </c>
      <c r="F2108" t="s">
        <v>12</v>
      </c>
      <c r="G2108" t="s">
        <v>13</v>
      </c>
      <c r="H2108" t="s">
        <v>13</v>
      </c>
      <c r="I2108">
        <v>40</v>
      </c>
      <c r="J2108">
        <f t="shared" si="226"/>
        <v>0.71044634976917143</v>
      </c>
      <c r="K2108" t="b">
        <f t="shared" si="227"/>
        <v>0</v>
      </c>
      <c r="L2108">
        <f t="shared" si="228"/>
        <v>-0.13454084336898386</v>
      </c>
      <c r="M2108" t="b">
        <f t="shared" si="229"/>
        <v>0</v>
      </c>
      <c r="N2108" s="24">
        <f t="shared" si="230"/>
        <v>1233708</v>
      </c>
      <c r="O2108" t="str">
        <f t="shared" si="231"/>
        <v>ASALARIADO</v>
      </c>
      <c r="P2108">
        <f t="shared" si="232"/>
        <v>40</v>
      </c>
      <c r="Q2108"/>
    </row>
    <row r="2109" spans="1:17" x14ac:dyDescent="0.25">
      <c r="A2109">
        <v>2108</v>
      </c>
      <c r="B2109" t="s">
        <v>9</v>
      </c>
      <c r="C2109" s="23">
        <v>520000</v>
      </c>
      <c r="D2109" t="s">
        <v>10</v>
      </c>
      <c r="E2109" t="s">
        <v>16</v>
      </c>
      <c r="F2109" t="s">
        <v>12</v>
      </c>
      <c r="G2109" t="s">
        <v>13</v>
      </c>
      <c r="H2109" t="s">
        <v>13</v>
      </c>
      <c r="I2109">
        <v>45</v>
      </c>
      <c r="J2109">
        <f t="shared" si="226"/>
        <v>-0.16958555152667709</v>
      </c>
      <c r="K2109" t="b">
        <f t="shared" si="227"/>
        <v>0</v>
      </c>
      <c r="L2109">
        <f t="shared" si="228"/>
        <v>0.21833580701670366</v>
      </c>
      <c r="M2109" t="b">
        <f t="shared" si="229"/>
        <v>0</v>
      </c>
      <c r="N2109" s="24">
        <f t="shared" si="230"/>
        <v>520000</v>
      </c>
      <c r="O2109" t="str">
        <f t="shared" si="231"/>
        <v>ASALARIADO</v>
      </c>
      <c r="P2109">
        <f t="shared" si="232"/>
        <v>45</v>
      </c>
      <c r="Q2109"/>
    </row>
    <row r="2110" spans="1:17" x14ac:dyDescent="0.25">
      <c r="A2110">
        <v>2109</v>
      </c>
      <c r="B2110" t="s">
        <v>9</v>
      </c>
      <c r="C2110" s="23">
        <v>160000</v>
      </c>
      <c r="D2110" t="s">
        <v>10</v>
      </c>
      <c r="E2110" t="s">
        <v>16</v>
      </c>
      <c r="F2110" t="s">
        <v>12</v>
      </c>
      <c r="G2110" t="s">
        <v>12</v>
      </c>
      <c r="H2110" t="s">
        <v>13</v>
      </c>
      <c r="I2110">
        <v>26</v>
      </c>
      <c r="J2110">
        <f t="shared" si="226"/>
        <v>-0.61348065213715852</v>
      </c>
      <c r="K2110" t="b">
        <f t="shared" si="227"/>
        <v>0</v>
      </c>
      <c r="L2110">
        <f t="shared" si="228"/>
        <v>-1.1225954644489089</v>
      </c>
      <c r="M2110" t="b">
        <f t="shared" si="229"/>
        <v>0</v>
      </c>
      <c r="N2110" s="24">
        <f t="shared" si="230"/>
        <v>160000</v>
      </c>
      <c r="O2110" t="str">
        <f t="shared" si="231"/>
        <v>ASALARIADO</v>
      </c>
      <c r="P2110">
        <f t="shared" si="232"/>
        <v>26</v>
      </c>
      <c r="Q2110"/>
    </row>
    <row r="2111" spans="1:17" x14ac:dyDescent="0.25">
      <c r="A2111">
        <v>2110</v>
      </c>
      <c r="B2111" t="s">
        <v>9</v>
      </c>
      <c r="C2111" s="23">
        <v>296346.2</v>
      </c>
      <c r="D2111" t="s">
        <v>10</v>
      </c>
      <c r="E2111" t="s">
        <v>16</v>
      </c>
      <c r="F2111" t="s">
        <v>12</v>
      </c>
      <c r="G2111" t="s">
        <v>13</v>
      </c>
      <c r="H2111" t="s">
        <v>13</v>
      </c>
      <c r="I2111">
        <v>48</v>
      </c>
      <c r="J2111">
        <f t="shared" si="226"/>
        <v>-0.44536006834033398</v>
      </c>
      <c r="K2111" t="b">
        <f t="shared" si="227"/>
        <v>0</v>
      </c>
      <c r="L2111">
        <f t="shared" si="228"/>
        <v>0.43006179724811616</v>
      </c>
      <c r="M2111" t="b">
        <f t="shared" si="229"/>
        <v>0</v>
      </c>
      <c r="N2111" s="24">
        <f t="shared" si="230"/>
        <v>296346.2</v>
      </c>
      <c r="O2111" t="str">
        <f t="shared" si="231"/>
        <v>ASALARIADO</v>
      </c>
      <c r="P2111">
        <f t="shared" si="232"/>
        <v>48</v>
      </c>
      <c r="Q2111"/>
    </row>
    <row r="2112" spans="1:17" x14ac:dyDescent="0.25">
      <c r="A2112">
        <v>2111</v>
      </c>
      <c r="B2112" t="s">
        <v>15</v>
      </c>
      <c r="C2112" s="23">
        <v>32942.089999999997</v>
      </c>
      <c r="D2112" t="s">
        <v>10</v>
      </c>
      <c r="E2112" t="s">
        <v>11</v>
      </c>
      <c r="F2112" t="s">
        <v>12</v>
      </c>
      <c r="G2112" t="s">
        <v>13</v>
      </c>
      <c r="H2112" t="s">
        <v>13</v>
      </c>
      <c r="I2112">
        <v>24</v>
      </c>
      <c r="J2112">
        <f t="shared" si="226"/>
        <v>-0.77014838475606828</v>
      </c>
      <c r="K2112" t="b">
        <f t="shared" si="227"/>
        <v>0</v>
      </c>
      <c r="L2112">
        <f t="shared" si="228"/>
        <v>-1.263746124603184</v>
      </c>
      <c r="M2112" t="b">
        <f t="shared" si="229"/>
        <v>0</v>
      </c>
      <c r="N2112" s="24">
        <f t="shared" si="230"/>
        <v>32942.089999999997</v>
      </c>
      <c r="O2112" t="str">
        <f t="shared" si="231"/>
        <v>ASALARIADO</v>
      </c>
      <c r="P2112">
        <f t="shared" si="232"/>
        <v>24</v>
      </c>
      <c r="Q2112"/>
    </row>
    <row r="2113" spans="1:17" x14ac:dyDescent="0.25">
      <c r="A2113">
        <v>2112</v>
      </c>
      <c r="B2113" t="s">
        <v>9</v>
      </c>
      <c r="C2113" s="23">
        <v>297102</v>
      </c>
      <c r="D2113" t="s">
        <v>18</v>
      </c>
      <c r="E2113" t="s">
        <v>16</v>
      </c>
      <c r="F2113" t="s">
        <v>12</v>
      </c>
      <c r="G2113" t="s">
        <v>13</v>
      </c>
      <c r="H2113" t="s">
        <v>13</v>
      </c>
      <c r="I2113">
        <v>29</v>
      </c>
      <c r="J2113">
        <f t="shared" si="226"/>
        <v>-0.44442813523744124</v>
      </c>
      <c r="K2113" t="b">
        <f t="shared" si="227"/>
        <v>0</v>
      </c>
      <c r="L2113">
        <f t="shared" si="228"/>
        <v>-0.91086947421749642</v>
      </c>
      <c r="M2113" t="b">
        <f t="shared" si="229"/>
        <v>0</v>
      </c>
      <c r="N2113" s="24">
        <f t="shared" si="230"/>
        <v>297102</v>
      </c>
      <c r="O2113" t="str">
        <f t="shared" si="231"/>
        <v>TRABAJADOR INDEPENDIENTE</v>
      </c>
      <c r="P2113">
        <f t="shared" si="232"/>
        <v>29</v>
      </c>
      <c r="Q2113"/>
    </row>
    <row r="2114" spans="1:17" x14ac:dyDescent="0.25">
      <c r="A2114">
        <v>2113</v>
      </c>
      <c r="B2114" t="s">
        <v>9</v>
      </c>
      <c r="C2114" s="23">
        <v>297139</v>
      </c>
      <c r="D2114" t="s">
        <v>17</v>
      </c>
      <c r="E2114" t="s">
        <v>16</v>
      </c>
      <c r="F2114" t="s">
        <v>12</v>
      </c>
      <c r="G2114" t="s">
        <v>13</v>
      </c>
      <c r="H2114" t="s">
        <v>13</v>
      </c>
      <c r="I2114">
        <v>36</v>
      </c>
      <c r="J2114">
        <f t="shared" ref="J2114:J2177" si="233">(C2114-$S$4)/STDEV($C$2:$C$5001)</f>
        <v>-0.44438251268543405</v>
      </c>
      <c r="K2114" t="b">
        <f t="shared" ref="K2114:K2177" si="234">ABS(J2114)&gt;1.96</f>
        <v>0</v>
      </c>
      <c r="L2114">
        <f t="shared" ref="L2114:L2177" si="235">(I2114-$S$5)/_xlfn.STDEV.S($I$2:$I$5001)</f>
        <v>-0.41684216367753391</v>
      </c>
      <c r="M2114" t="b">
        <f t="shared" ref="M2114:M2177" si="236">ABS(L2114)&gt;1.96</f>
        <v>0</v>
      </c>
      <c r="N2114" s="24">
        <f t="shared" ref="N2114:N2177" si="237">IF(ISBLANK(C2114), $S$4, C2114)</f>
        <v>297139</v>
      </c>
      <c r="O2114" t="str">
        <f t="shared" ref="O2114:O2177" si="238">IF(D2114="", "ASALARIADO", D2114)</f>
        <v>ASEGURADO VOLUNTARIO</v>
      </c>
      <c r="P2114">
        <f t="shared" ref="P2114:P2177" si="239">IF(ISBLANK(I2114), $S$5, I2114)</f>
        <v>36</v>
      </c>
      <c r="Q2114"/>
    </row>
    <row r="2115" spans="1:17" x14ac:dyDescent="0.25">
      <c r="A2115">
        <v>2114</v>
      </c>
      <c r="B2115" t="s">
        <v>9</v>
      </c>
      <c r="C2115" s="23">
        <v>1069013.75</v>
      </c>
      <c r="D2115" t="s">
        <v>10</v>
      </c>
      <c r="E2115" t="s">
        <v>16</v>
      </c>
      <c r="F2115" t="s">
        <v>12</v>
      </c>
      <c r="G2115" t="s">
        <v>13</v>
      </c>
      <c r="H2115" t="s">
        <v>13</v>
      </c>
      <c r="I2115">
        <v>27</v>
      </c>
      <c r="J2115">
        <f t="shared" si="233"/>
        <v>0.50737143123106643</v>
      </c>
      <c r="K2115" t="b">
        <f t="shared" si="234"/>
        <v>0</v>
      </c>
      <c r="L2115">
        <f t="shared" si="235"/>
        <v>-1.0520201343717714</v>
      </c>
      <c r="M2115" t="b">
        <f t="shared" si="236"/>
        <v>0</v>
      </c>
      <c r="N2115" s="24">
        <f t="shared" si="237"/>
        <v>1069013.75</v>
      </c>
      <c r="O2115" t="str">
        <f t="shared" si="238"/>
        <v>ASALARIADO</v>
      </c>
      <c r="P2115">
        <f t="shared" si="239"/>
        <v>27</v>
      </c>
      <c r="Q2115"/>
    </row>
    <row r="2116" spans="1:17" x14ac:dyDescent="0.25">
      <c r="A2116">
        <v>2115</v>
      </c>
      <c r="B2116" t="s">
        <v>15</v>
      </c>
      <c r="C2116" s="23">
        <v>358405</v>
      </c>
      <c r="D2116" t="s">
        <v>10</v>
      </c>
      <c r="E2116" t="s">
        <v>16</v>
      </c>
      <c r="F2116" t="s">
        <v>12</v>
      </c>
      <c r="G2116" t="s">
        <v>13</v>
      </c>
      <c r="H2116" t="s">
        <v>13</v>
      </c>
      <c r="I2116">
        <v>24</v>
      </c>
      <c r="J2116">
        <f t="shared" si="233"/>
        <v>-0.36883896481320694</v>
      </c>
      <c r="K2116" t="b">
        <f t="shared" si="234"/>
        <v>0</v>
      </c>
      <c r="L2116">
        <f t="shared" si="235"/>
        <v>-1.263746124603184</v>
      </c>
      <c r="M2116" t="b">
        <f t="shared" si="236"/>
        <v>0</v>
      </c>
      <c r="N2116" s="24">
        <f t="shared" si="237"/>
        <v>358405</v>
      </c>
      <c r="O2116" t="str">
        <f t="shared" si="238"/>
        <v>ASALARIADO</v>
      </c>
      <c r="P2116">
        <f t="shared" si="239"/>
        <v>24</v>
      </c>
      <c r="Q2116"/>
    </row>
    <row r="2117" spans="1:17" x14ac:dyDescent="0.25">
      <c r="A2117">
        <v>2116</v>
      </c>
      <c r="B2117" t="s">
        <v>9</v>
      </c>
      <c r="C2117" s="23">
        <v>1596417</v>
      </c>
      <c r="D2117" t="s">
        <v>10</v>
      </c>
      <c r="E2117" t="s">
        <v>11</v>
      </c>
      <c r="F2117" t="s">
        <v>12</v>
      </c>
      <c r="G2117" t="s">
        <v>13</v>
      </c>
      <c r="H2117" t="s">
        <v>12</v>
      </c>
      <c r="I2117">
        <v>47</v>
      </c>
      <c r="J2117">
        <f t="shared" si="233"/>
        <v>1.1576817610117467</v>
      </c>
      <c r="K2117" t="b">
        <f t="shared" si="234"/>
        <v>0</v>
      </c>
      <c r="L2117">
        <f t="shared" si="235"/>
        <v>0.35948646717097865</v>
      </c>
      <c r="M2117" t="b">
        <f t="shared" si="236"/>
        <v>0</v>
      </c>
      <c r="N2117" s="24">
        <f t="shared" si="237"/>
        <v>1596417</v>
      </c>
      <c r="O2117" t="str">
        <f t="shared" si="238"/>
        <v>ASALARIADO</v>
      </c>
      <c r="P2117">
        <f t="shared" si="239"/>
        <v>47</v>
      </c>
      <c r="Q2117"/>
    </row>
    <row r="2118" spans="1:17" x14ac:dyDescent="0.25">
      <c r="A2118">
        <v>2117</v>
      </c>
      <c r="B2118" t="s">
        <v>9</v>
      </c>
      <c r="C2118" s="23">
        <v>303000</v>
      </c>
      <c r="D2118" t="s">
        <v>10</v>
      </c>
      <c r="E2118" t="s">
        <v>16</v>
      </c>
      <c r="F2118" t="s">
        <v>12</v>
      </c>
      <c r="G2118" t="s">
        <v>13</v>
      </c>
      <c r="H2118" t="s">
        <v>13</v>
      </c>
      <c r="I2118">
        <v>24</v>
      </c>
      <c r="J2118">
        <f t="shared" si="233"/>
        <v>-0.43715565383910615</v>
      </c>
      <c r="K2118" t="b">
        <f t="shared" si="234"/>
        <v>0</v>
      </c>
      <c r="L2118">
        <f t="shared" si="235"/>
        <v>-1.263746124603184</v>
      </c>
      <c r="M2118" t="b">
        <f t="shared" si="236"/>
        <v>0</v>
      </c>
      <c r="N2118" s="24">
        <f t="shared" si="237"/>
        <v>303000</v>
      </c>
      <c r="O2118" t="str">
        <f t="shared" si="238"/>
        <v>ASALARIADO</v>
      </c>
      <c r="P2118">
        <f t="shared" si="239"/>
        <v>24</v>
      </c>
      <c r="Q2118"/>
    </row>
    <row r="2119" spans="1:17" x14ac:dyDescent="0.25">
      <c r="A2119">
        <v>2118</v>
      </c>
      <c r="B2119" t="s">
        <v>9</v>
      </c>
      <c r="C2119" s="23">
        <v>400944.9</v>
      </c>
      <c r="D2119" t="s">
        <v>10</v>
      </c>
      <c r="E2119" t="s">
        <v>16</v>
      </c>
      <c r="F2119" t="s">
        <v>12</v>
      </c>
      <c r="G2119" t="s">
        <v>13</v>
      </c>
      <c r="H2119" t="s">
        <v>13</v>
      </c>
      <c r="I2119">
        <v>27</v>
      </c>
      <c r="J2119">
        <f t="shared" si="233"/>
        <v>-0.31638548372859632</v>
      </c>
      <c r="K2119" t="b">
        <f t="shared" si="234"/>
        <v>0</v>
      </c>
      <c r="L2119">
        <f t="shared" si="235"/>
        <v>-1.0520201343717714</v>
      </c>
      <c r="M2119" t="b">
        <f t="shared" si="236"/>
        <v>0</v>
      </c>
      <c r="N2119" s="24">
        <f t="shared" si="237"/>
        <v>400944.9</v>
      </c>
      <c r="O2119" t="str">
        <f t="shared" si="238"/>
        <v>ASALARIADO</v>
      </c>
      <c r="P2119">
        <f t="shared" si="239"/>
        <v>27</v>
      </c>
      <c r="Q2119"/>
    </row>
    <row r="2120" spans="1:17" x14ac:dyDescent="0.25">
      <c r="A2120">
        <v>2119</v>
      </c>
      <c r="B2120" t="s">
        <v>9</v>
      </c>
      <c r="C2120" s="23">
        <v>130000</v>
      </c>
      <c r="D2120" t="s">
        <v>10</v>
      </c>
      <c r="E2120" t="s">
        <v>16</v>
      </c>
      <c r="F2120" t="s">
        <v>12</v>
      </c>
      <c r="G2120" t="s">
        <v>13</v>
      </c>
      <c r="H2120" t="s">
        <v>12</v>
      </c>
      <c r="I2120">
        <v>27</v>
      </c>
      <c r="J2120">
        <f t="shared" si="233"/>
        <v>-0.65047191052136533</v>
      </c>
      <c r="K2120" t="b">
        <f t="shared" si="234"/>
        <v>0</v>
      </c>
      <c r="L2120">
        <f t="shared" si="235"/>
        <v>-1.0520201343717714</v>
      </c>
      <c r="M2120" t="b">
        <f t="shared" si="236"/>
        <v>0</v>
      </c>
      <c r="N2120" s="24">
        <f t="shared" si="237"/>
        <v>130000</v>
      </c>
      <c r="O2120" t="str">
        <f t="shared" si="238"/>
        <v>ASALARIADO</v>
      </c>
      <c r="P2120">
        <f t="shared" si="239"/>
        <v>27</v>
      </c>
      <c r="Q2120"/>
    </row>
    <row r="2121" spans="1:17" x14ac:dyDescent="0.25">
      <c r="A2121">
        <v>2120</v>
      </c>
      <c r="B2121" t="s">
        <v>15</v>
      </c>
      <c r="C2121" s="23">
        <v>284392</v>
      </c>
      <c r="D2121" t="s">
        <v>10</v>
      </c>
      <c r="E2121" t="s">
        <v>11</v>
      </c>
      <c r="F2121" t="s">
        <v>12</v>
      </c>
      <c r="G2121" t="s">
        <v>13</v>
      </c>
      <c r="H2121" t="s">
        <v>12</v>
      </c>
      <c r="I2121">
        <v>56</v>
      </c>
      <c r="J2121">
        <f t="shared" si="233"/>
        <v>-0.46010009837288351</v>
      </c>
      <c r="K2121" t="b">
        <f t="shared" si="234"/>
        <v>0</v>
      </c>
      <c r="L2121">
        <f t="shared" si="235"/>
        <v>0.99466443786521619</v>
      </c>
      <c r="M2121" t="b">
        <f t="shared" si="236"/>
        <v>0</v>
      </c>
      <c r="N2121" s="24">
        <f t="shared" si="237"/>
        <v>284392</v>
      </c>
      <c r="O2121" t="str">
        <f t="shared" si="238"/>
        <v>ASALARIADO</v>
      </c>
      <c r="P2121">
        <f t="shared" si="239"/>
        <v>56</v>
      </c>
      <c r="Q2121"/>
    </row>
    <row r="2122" spans="1:17" x14ac:dyDescent="0.25">
      <c r="A2122">
        <v>2121</v>
      </c>
      <c r="B2122" t="s">
        <v>9</v>
      </c>
      <c r="C2122" s="23">
        <v>681308.01</v>
      </c>
      <c r="D2122" t="s">
        <v>10</v>
      </c>
      <c r="E2122" t="s">
        <v>16</v>
      </c>
      <c r="F2122" t="s">
        <v>12</v>
      </c>
      <c r="G2122" t="s">
        <v>13</v>
      </c>
      <c r="H2122" t="s">
        <v>13</v>
      </c>
      <c r="I2122">
        <v>31</v>
      </c>
      <c r="J2122">
        <f t="shared" si="233"/>
        <v>2.9313991051729965E-2</v>
      </c>
      <c r="K2122" t="b">
        <f t="shared" si="234"/>
        <v>0</v>
      </c>
      <c r="L2122">
        <f t="shared" si="235"/>
        <v>-0.7697188140632214</v>
      </c>
      <c r="M2122" t="b">
        <f t="shared" si="236"/>
        <v>0</v>
      </c>
      <c r="N2122" s="24">
        <f t="shared" si="237"/>
        <v>681308.01</v>
      </c>
      <c r="O2122" t="str">
        <f t="shared" si="238"/>
        <v>ASALARIADO</v>
      </c>
      <c r="P2122">
        <f t="shared" si="239"/>
        <v>31</v>
      </c>
      <c r="Q2122"/>
    </row>
    <row r="2123" spans="1:17" x14ac:dyDescent="0.25">
      <c r="A2123">
        <v>2122</v>
      </c>
      <c r="B2123" t="s">
        <v>15</v>
      </c>
      <c r="C2123" s="23">
        <v>1436096</v>
      </c>
      <c r="D2123" t="s">
        <v>14</v>
      </c>
      <c r="E2123" t="s">
        <v>11</v>
      </c>
      <c r="F2123" t="s">
        <v>12</v>
      </c>
      <c r="G2123" t="s">
        <v>13</v>
      </c>
      <c r="H2123" t="s">
        <v>13</v>
      </c>
      <c r="I2123">
        <v>60</v>
      </c>
      <c r="J2123">
        <f t="shared" si="233"/>
        <v>0.9599992431645995</v>
      </c>
      <c r="K2123" t="b">
        <f t="shared" si="234"/>
        <v>0</v>
      </c>
      <c r="L2123">
        <f t="shared" si="235"/>
        <v>1.2769657581737661</v>
      </c>
      <c r="M2123" t="b">
        <f t="shared" si="236"/>
        <v>0</v>
      </c>
      <c r="N2123" s="24">
        <f t="shared" si="237"/>
        <v>1436096</v>
      </c>
      <c r="O2123" t="str">
        <f t="shared" si="238"/>
        <v>PENSIONADOS EN SU PROPIO SISTEMA</v>
      </c>
      <c r="P2123">
        <f t="shared" si="239"/>
        <v>60</v>
      </c>
      <c r="Q2123"/>
    </row>
    <row r="2124" spans="1:17" x14ac:dyDescent="0.25">
      <c r="A2124">
        <v>2123</v>
      </c>
      <c r="B2124" t="s">
        <v>9</v>
      </c>
      <c r="C2124" s="23">
        <v>299647</v>
      </c>
      <c r="D2124" t="s">
        <v>18</v>
      </c>
      <c r="E2124" t="s">
        <v>16</v>
      </c>
      <c r="F2124" t="s">
        <v>12</v>
      </c>
      <c r="G2124" t="s">
        <v>13</v>
      </c>
      <c r="H2124" t="s">
        <v>12</v>
      </c>
      <c r="I2124">
        <v>48</v>
      </c>
      <c r="J2124">
        <f t="shared" si="233"/>
        <v>-0.44129004348451434</v>
      </c>
      <c r="K2124" t="b">
        <f t="shared" si="234"/>
        <v>0</v>
      </c>
      <c r="L2124">
        <f t="shared" si="235"/>
        <v>0.43006179724811616</v>
      </c>
      <c r="M2124" t="b">
        <f t="shared" si="236"/>
        <v>0</v>
      </c>
      <c r="N2124" s="24">
        <f t="shared" si="237"/>
        <v>299647</v>
      </c>
      <c r="O2124" t="str">
        <f t="shared" si="238"/>
        <v>TRABAJADOR INDEPENDIENTE</v>
      </c>
      <c r="P2124">
        <f t="shared" si="239"/>
        <v>48</v>
      </c>
      <c r="Q2124"/>
    </row>
    <row r="2125" spans="1:17" x14ac:dyDescent="0.25">
      <c r="A2125">
        <v>2124</v>
      </c>
      <c r="B2125" t="s">
        <v>9</v>
      </c>
      <c r="C2125" s="23">
        <v>522249</v>
      </c>
      <c r="D2125" t="s">
        <v>18</v>
      </c>
      <c r="E2125" t="s">
        <v>16</v>
      </c>
      <c r="F2125" t="s">
        <v>12</v>
      </c>
      <c r="G2125" t="s">
        <v>13</v>
      </c>
      <c r="H2125" t="s">
        <v>12</v>
      </c>
      <c r="I2125">
        <v>30</v>
      </c>
      <c r="J2125">
        <f t="shared" si="233"/>
        <v>-0.16681244018980773</v>
      </c>
      <c r="K2125" t="b">
        <f t="shared" si="234"/>
        <v>0</v>
      </c>
      <c r="L2125">
        <f t="shared" si="235"/>
        <v>-0.84029414414035897</v>
      </c>
      <c r="M2125" t="b">
        <f t="shared" si="236"/>
        <v>0</v>
      </c>
      <c r="N2125" s="24">
        <f t="shared" si="237"/>
        <v>522249</v>
      </c>
      <c r="O2125" t="str">
        <f t="shared" si="238"/>
        <v>TRABAJADOR INDEPENDIENTE</v>
      </c>
      <c r="P2125">
        <f t="shared" si="239"/>
        <v>30</v>
      </c>
      <c r="Q2125"/>
    </row>
    <row r="2126" spans="1:17" x14ac:dyDescent="0.25">
      <c r="A2126">
        <v>2125</v>
      </c>
      <c r="B2126" t="s">
        <v>9</v>
      </c>
      <c r="C2126" s="23">
        <v>2399117.94</v>
      </c>
      <c r="D2126" t="s">
        <v>10</v>
      </c>
      <c r="E2126" t="s">
        <v>16</v>
      </c>
      <c r="F2126" t="s">
        <v>12</v>
      </c>
      <c r="G2126" t="s">
        <v>13</v>
      </c>
      <c r="H2126" t="s">
        <v>13</v>
      </c>
      <c r="I2126">
        <v>36</v>
      </c>
      <c r="J2126">
        <f t="shared" si="233"/>
        <v>2.1474456902379355</v>
      </c>
      <c r="K2126" t="b">
        <f t="shared" si="234"/>
        <v>1</v>
      </c>
      <c r="L2126">
        <f t="shared" si="235"/>
        <v>-0.41684216367753391</v>
      </c>
      <c r="M2126" t="b">
        <f t="shared" si="236"/>
        <v>0</v>
      </c>
      <c r="N2126" s="24">
        <f t="shared" si="237"/>
        <v>2399117.94</v>
      </c>
      <c r="O2126" t="str">
        <f t="shared" si="238"/>
        <v>ASALARIADO</v>
      </c>
      <c r="P2126">
        <f t="shared" si="239"/>
        <v>36</v>
      </c>
      <c r="Q2126"/>
    </row>
    <row r="2127" spans="1:17" x14ac:dyDescent="0.25">
      <c r="A2127">
        <v>2126</v>
      </c>
      <c r="B2127" t="s">
        <v>9</v>
      </c>
      <c r="C2127" s="23">
        <v>1431680.32</v>
      </c>
      <c r="D2127" t="s">
        <v>10</v>
      </c>
      <c r="E2127" t="s">
        <v>11</v>
      </c>
      <c r="F2127" t="s">
        <v>12</v>
      </c>
      <c r="G2127" t="s">
        <v>13</v>
      </c>
      <c r="H2127" t="s">
        <v>13</v>
      </c>
      <c r="I2127">
        <v>37</v>
      </c>
      <c r="J2127">
        <f t="shared" si="233"/>
        <v>0.95455452450386713</v>
      </c>
      <c r="K2127" t="b">
        <f t="shared" si="234"/>
        <v>0</v>
      </c>
      <c r="L2127">
        <f t="shared" si="235"/>
        <v>-0.3462668336003964</v>
      </c>
      <c r="M2127" t="b">
        <f t="shared" si="236"/>
        <v>0</v>
      </c>
      <c r="N2127" s="24">
        <f t="shared" si="237"/>
        <v>1431680.32</v>
      </c>
      <c r="O2127" t="str">
        <f t="shared" si="238"/>
        <v>ASALARIADO</v>
      </c>
      <c r="P2127">
        <f t="shared" si="239"/>
        <v>37</v>
      </c>
      <c r="Q2127"/>
    </row>
    <row r="2128" spans="1:17" x14ac:dyDescent="0.25">
      <c r="A2128">
        <v>2127</v>
      </c>
      <c r="B2128" t="s">
        <v>9</v>
      </c>
      <c r="C2128" s="23">
        <v>299647</v>
      </c>
      <c r="D2128" t="s">
        <v>17</v>
      </c>
      <c r="E2128" t="s">
        <v>16</v>
      </c>
      <c r="F2128" t="s">
        <v>12</v>
      </c>
      <c r="G2128" t="s">
        <v>13</v>
      </c>
      <c r="H2128" t="s">
        <v>12</v>
      </c>
      <c r="I2128">
        <v>63</v>
      </c>
      <c r="J2128">
        <f t="shared" si="233"/>
        <v>-0.44129004348451434</v>
      </c>
      <c r="K2128" t="b">
        <f t="shared" si="234"/>
        <v>0</v>
      </c>
      <c r="L2128">
        <f t="shared" si="235"/>
        <v>1.4886917484051787</v>
      </c>
      <c r="M2128" t="b">
        <f t="shared" si="236"/>
        <v>0</v>
      </c>
      <c r="N2128" s="24">
        <f t="shared" si="237"/>
        <v>299647</v>
      </c>
      <c r="O2128" t="str">
        <f t="shared" si="238"/>
        <v>ASEGURADO VOLUNTARIO</v>
      </c>
      <c r="P2128">
        <f t="shared" si="239"/>
        <v>63</v>
      </c>
      <c r="Q2128"/>
    </row>
    <row r="2129" spans="1:17" x14ac:dyDescent="0.25">
      <c r="A2129">
        <v>2128</v>
      </c>
      <c r="B2129" t="s">
        <v>9</v>
      </c>
      <c r="C2129" s="23">
        <v>297046</v>
      </c>
      <c r="D2129" t="s">
        <v>18</v>
      </c>
      <c r="E2129" t="s">
        <v>16</v>
      </c>
      <c r="F2129" t="s">
        <v>12</v>
      </c>
      <c r="G2129" t="s">
        <v>12</v>
      </c>
      <c r="H2129" t="s">
        <v>12</v>
      </c>
      <c r="I2129">
        <v>25</v>
      </c>
      <c r="J2129">
        <f t="shared" si="233"/>
        <v>-0.44449718558642509</v>
      </c>
      <c r="K2129" t="b">
        <f t="shared" si="234"/>
        <v>0</v>
      </c>
      <c r="L2129">
        <f t="shared" si="235"/>
        <v>-1.1931707945260464</v>
      </c>
      <c r="M2129" t="b">
        <f t="shared" si="236"/>
        <v>0</v>
      </c>
      <c r="N2129" s="24">
        <f t="shared" si="237"/>
        <v>297046</v>
      </c>
      <c r="O2129" t="str">
        <f t="shared" si="238"/>
        <v>TRABAJADOR INDEPENDIENTE</v>
      </c>
      <c r="P2129">
        <f t="shared" si="239"/>
        <v>25</v>
      </c>
      <c r="Q2129"/>
    </row>
    <row r="2130" spans="1:17" x14ac:dyDescent="0.25">
      <c r="A2130">
        <v>2129</v>
      </c>
      <c r="B2130" t="s">
        <v>9</v>
      </c>
      <c r="C2130" s="23">
        <v>347510</v>
      </c>
      <c r="D2130" t="s">
        <v>10</v>
      </c>
      <c r="E2130" t="s">
        <v>16</v>
      </c>
      <c r="F2130" t="s">
        <v>12</v>
      </c>
      <c r="G2130" t="s">
        <v>13</v>
      </c>
      <c r="H2130" t="s">
        <v>13</v>
      </c>
      <c r="I2130">
        <v>37</v>
      </c>
      <c r="J2130">
        <f t="shared" si="233"/>
        <v>-0.38227295681640472</v>
      </c>
      <c r="K2130" t="b">
        <f t="shared" si="234"/>
        <v>0</v>
      </c>
      <c r="L2130">
        <f t="shared" si="235"/>
        <v>-0.3462668336003964</v>
      </c>
      <c r="M2130" t="b">
        <f t="shared" si="236"/>
        <v>0</v>
      </c>
      <c r="N2130" s="24">
        <f t="shared" si="237"/>
        <v>347510</v>
      </c>
      <c r="O2130" t="str">
        <f t="shared" si="238"/>
        <v>ASALARIADO</v>
      </c>
      <c r="P2130">
        <f t="shared" si="239"/>
        <v>37</v>
      </c>
      <c r="Q2130"/>
    </row>
    <row r="2131" spans="1:17" x14ac:dyDescent="0.25">
      <c r="A2131">
        <v>2130</v>
      </c>
      <c r="B2131" t="s">
        <v>9</v>
      </c>
      <c r="C2131" s="23">
        <v>315000</v>
      </c>
      <c r="D2131" t="s">
        <v>10</v>
      </c>
      <c r="E2131" t="s">
        <v>16</v>
      </c>
      <c r="F2131" t="s">
        <v>12</v>
      </c>
      <c r="G2131" t="s">
        <v>13</v>
      </c>
      <c r="H2131" t="s">
        <v>13</v>
      </c>
      <c r="I2131">
        <v>53</v>
      </c>
      <c r="J2131">
        <f t="shared" si="233"/>
        <v>-0.42235915048542344</v>
      </c>
      <c r="K2131" t="b">
        <f t="shared" si="234"/>
        <v>0</v>
      </c>
      <c r="L2131">
        <f t="shared" si="235"/>
        <v>0.78293844763380371</v>
      </c>
      <c r="M2131" t="b">
        <f t="shared" si="236"/>
        <v>0</v>
      </c>
      <c r="N2131" s="24">
        <f t="shared" si="237"/>
        <v>315000</v>
      </c>
      <c r="O2131" t="str">
        <f t="shared" si="238"/>
        <v>ASALARIADO</v>
      </c>
      <c r="P2131">
        <f t="shared" si="239"/>
        <v>53</v>
      </c>
      <c r="Q2131"/>
    </row>
    <row r="2132" spans="1:17" x14ac:dyDescent="0.25">
      <c r="A2132">
        <v>2131</v>
      </c>
      <c r="B2132" t="s">
        <v>9</v>
      </c>
      <c r="C2132" s="23">
        <v>297046</v>
      </c>
      <c r="D2132" t="s">
        <v>18</v>
      </c>
      <c r="E2132" t="s">
        <v>16</v>
      </c>
      <c r="F2132" t="s">
        <v>12</v>
      </c>
      <c r="G2132" t="s">
        <v>13</v>
      </c>
      <c r="H2132" t="s">
        <v>13</v>
      </c>
      <c r="I2132">
        <v>43</v>
      </c>
      <c r="J2132">
        <f t="shared" si="233"/>
        <v>-0.44449718558642509</v>
      </c>
      <c r="K2132" t="b">
        <f t="shared" si="234"/>
        <v>0</v>
      </c>
      <c r="L2132">
        <f t="shared" si="235"/>
        <v>7.7185146862428639E-2</v>
      </c>
      <c r="M2132" t="b">
        <f t="shared" si="236"/>
        <v>0</v>
      </c>
      <c r="N2132" s="24">
        <f t="shared" si="237"/>
        <v>297046</v>
      </c>
      <c r="O2132" t="str">
        <f t="shared" si="238"/>
        <v>TRABAJADOR INDEPENDIENTE</v>
      </c>
      <c r="P2132">
        <f t="shared" si="239"/>
        <v>43</v>
      </c>
      <c r="Q2132"/>
    </row>
    <row r="2133" spans="1:17" x14ac:dyDescent="0.25">
      <c r="A2133">
        <v>2132</v>
      </c>
      <c r="B2133" t="s">
        <v>9</v>
      </c>
      <c r="C2133" s="23">
        <v>278030</v>
      </c>
      <c r="D2133" t="s">
        <v>19</v>
      </c>
      <c r="E2133" t="s">
        <v>16</v>
      </c>
      <c r="F2133" t="s">
        <v>12</v>
      </c>
      <c r="G2133" t="s">
        <v>12</v>
      </c>
      <c r="H2133" t="s">
        <v>13</v>
      </c>
      <c r="I2133">
        <v>54</v>
      </c>
      <c r="J2133">
        <f t="shared" si="233"/>
        <v>-0.46794471123422759</v>
      </c>
      <c r="K2133" t="b">
        <f t="shared" si="234"/>
        <v>0</v>
      </c>
      <c r="L2133">
        <f t="shared" si="235"/>
        <v>0.85351377771094117</v>
      </c>
      <c r="M2133" t="b">
        <f t="shared" si="236"/>
        <v>0</v>
      </c>
      <c r="N2133" s="24">
        <f t="shared" si="237"/>
        <v>278030</v>
      </c>
      <c r="O2133" t="str">
        <f t="shared" si="238"/>
        <v>CONVENIOS ESPECIALES DE TRABAJADORES INDEPENDIENTES</v>
      </c>
      <c r="P2133">
        <f t="shared" si="239"/>
        <v>54</v>
      </c>
      <c r="Q2133"/>
    </row>
    <row r="2134" spans="1:17" x14ac:dyDescent="0.25">
      <c r="A2134">
        <v>2133</v>
      </c>
      <c r="B2134" t="s">
        <v>15</v>
      </c>
      <c r="C2134" s="23">
        <v>445821</v>
      </c>
      <c r="D2134" t="s">
        <v>18</v>
      </c>
      <c r="E2134" t="s">
        <v>16</v>
      </c>
      <c r="F2134" t="s">
        <v>12</v>
      </c>
      <c r="G2134" t="s">
        <v>13</v>
      </c>
      <c r="H2134" t="s">
        <v>13</v>
      </c>
      <c r="I2134">
        <v>39</v>
      </c>
      <c r="J2134">
        <f t="shared" si="233"/>
        <v>-0.26105137004941292</v>
      </c>
      <c r="K2134" t="b">
        <f t="shared" si="234"/>
        <v>0</v>
      </c>
      <c r="L2134">
        <f t="shared" si="235"/>
        <v>-0.20511617344612137</v>
      </c>
      <c r="M2134" t="b">
        <f t="shared" si="236"/>
        <v>0</v>
      </c>
      <c r="N2134" s="24">
        <f t="shared" si="237"/>
        <v>445821</v>
      </c>
      <c r="O2134" t="str">
        <f t="shared" si="238"/>
        <v>TRABAJADOR INDEPENDIENTE</v>
      </c>
      <c r="P2134">
        <f t="shared" si="239"/>
        <v>39</v>
      </c>
      <c r="Q2134"/>
    </row>
    <row r="2135" spans="1:17" x14ac:dyDescent="0.25">
      <c r="A2135">
        <v>2134</v>
      </c>
      <c r="B2135" t="s">
        <v>9</v>
      </c>
      <c r="C2135" s="23">
        <v>306723.3</v>
      </c>
      <c r="D2135" t="s">
        <v>18</v>
      </c>
      <c r="E2135" t="s">
        <v>16</v>
      </c>
      <c r="F2135" t="s">
        <v>12</v>
      </c>
      <c r="G2135" t="s">
        <v>12</v>
      </c>
      <c r="H2135" t="s">
        <v>12</v>
      </c>
      <c r="I2135">
        <v>45</v>
      </c>
      <c r="J2135">
        <f t="shared" si="233"/>
        <v>-0.43256466876104227</v>
      </c>
      <c r="K2135" t="b">
        <f t="shared" si="234"/>
        <v>0</v>
      </c>
      <c r="L2135">
        <f t="shared" si="235"/>
        <v>0.21833580701670366</v>
      </c>
      <c r="M2135" t="b">
        <f t="shared" si="236"/>
        <v>0</v>
      </c>
      <c r="N2135" s="24">
        <f t="shared" si="237"/>
        <v>306723.3</v>
      </c>
      <c r="O2135" t="str">
        <f t="shared" si="238"/>
        <v>TRABAJADOR INDEPENDIENTE</v>
      </c>
      <c r="P2135">
        <f t="shared" si="239"/>
        <v>45</v>
      </c>
      <c r="Q2135"/>
    </row>
    <row r="2136" spans="1:17" x14ac:dyDescent="0.25">
      <c r="A2136">
        <v>2135</v>
      </c>
      <c r="B2136" t="s">
        <v>15</v>
      </c>
      <c r="C2136" s="23">
        <v>445431.32</v>
      </c>
      <c r="D2136" t="s">
        <v>10</v>
      </c>
      <c r="E2136" t="s">
        <v>16</v>
      </c>
      <c r="F2136" t="s">
        <v>12</v>
      </c>
      <c r="G2136" t="s">
        <v>13</v>
      </c>
      <c r="H2136" t="s">
        <v>13</v>
      </c>
      <c r="I2136">
        <v>25</v>
      </c>
      <c r="J2136">
        <f t="shared" si="233"/>
        <v>-0.26153186183498484</v>
      </c>
      <c r="K2136" t="b">
        <f t="shared" si="234"/>
        <v>0</v>
      </c>
      <c r="L2136">
        <f t="shared" si="235"/>
        <v>-1.1931707945260464</v>
      </c>
      <c r="M2136" t="b">
        <f t="shared" si="236"/>
        <v>0</v>
      </c>
      <c r="N2136" s="24">
        <f t="shared" si="237"/>
        <v>445431.32</v>
      </c>
      <c r="O2136" t="str">
        <f t="shared" si="238"/>
        <v>ASALARIADO</v>
      </c>
      <c r="P2136">
        <f t="shared" si="239"/>
        <v>25</v>
      </c>
      <c r="Q2136"/>
    </row>
    <row r="2137" spans="1:17" x14ac:dyDescent="0.25">
      <c r="A2137">
        <v>2136</v>
      </c>
      <c r="B2137" t="s">
        <v>9</v>
      </c>
      <c r="C2137" s="23">
        <v>1460786.78</v>
      </c>
      <c r="D2137" t="s">
        <v>10</v>
      </c>
      <c r="E2137" t="s">
        <v>16</v>
      </c>
      <c r="F2137" t="s">
        <v>12</v>
      </c>
      <c r="G2137" t="s">
        <v>13</v>
      </c>
      <c r="H2137" t="s">
        <v>13</v>
      </c>
      <c r="I2137">
        <v>32</v>
      </c>
      <c r="J2137">
        <f t="shared" si="233"/>
        <v>0.99044401058751974</v>
      </c>
      <c r="K2137" t="b">
        <f t="shared" si="234"/>
        <v>0</v>
      </c>
      <c r="L2137">
        <f t="shared" si="235"/>
        <v>-0.69914348398608395</v>
      </c>
      <c r="M2137" t="b">
        <f t="shared" si="236"/>
        <v>0</v>
      </c>
      <c r="N2137" s="24">
        <f t="shared" si="237"/>
        <v>1460786.78</v>
      </c>
      <c r="O2137" t="str">
        <f t="shared" si="238"/>
        <v>ASALARIADO</v>
      </c>
      <c r="P2137">
        <f t="shared" si="239"/>
        <v>32</v>
      </c>
      <c r="Q2137"/>
    </row>
    <row r="2138" spans="1:17" x14ac:dyDescent="0.25">
      <c r="A2138">
        <v>2137</v>
      </c>
      <c r="B2138" t="s">
        <v>9</v>
      </c>
      <c r="C2138" s="23">
        <v>10652</v>
      </c>
      <c r="D2138" t="s">
        <v>10</v>
      </c>
      <c r="E2138" t="s">
        <v>16</v>
      </c>
      <c r="F2138" t="s">
        <v>12</v>
      </c>
      <c r="G2138" t="s">
        <v>12</v>
      </c>
      <c r="H2138" t="s">
        <v>13</v>
      </c>
      <c r="I2138">
        <v>24</v>
      </c>
      <c r="J2138">
        <f t="shared" si="233"/>
        <v>-0.79763300070930898</v>
      </c>
      <c r="K2138" t="b">
        <f t="shared" si="234"/>
        <v>0</v>
      </c>
      <c r="L2138">
        <f t="shared" si="235"/>
        <v>-1.263746124603184</v>
      </c>
      <c r="M2138" t="b">
        <f t="shared" si="236"/>
        <v>0</v>
      </c>
      <c r="N2138" s="24">
        <f t="shared" si="237"/>
        <v>10652</v>
      </c>
      <c r="O2138" t="str">
        <f t="shared" si="238"/>
        <v>ASALARIADO</v>
      </c>
      <c r="P2138">
        <f t="shared" si="239"/>
        <v>24</v>
      </c>
      <c r="Q2138"/>
    </row>
    <row r="2139" spans="1:17" x14ac:dyDescent="0.25">
      <c r="A2139">
        <v>2138</v>
      </c>
      <c r="B2139" t="s">
        <v>15</v>
      </c>
      <c r="C2139" s="23">
        <v>278030</v>
      </c>
      <c r="D2139" t="s">
        <v>17</v>
      </c>
      <c r="E2139" t="s">
        <v>16</v>
      </c>
      <c r="F2139" t="s">
        <v>12</v>
      </c>
      <c r="G2139" t="s">
        <v>13</v>
      </c>
      <c r="H2139" t="s">
        <v>12</v>
      </c>
      <c r="I2139">
        <v>27</v>
      </c>
      <c r="J2139">
        <f t="shared" si="233"/>
        <v>-0.46794471123422759</v>
      </c>
      <c r="K2139" t="b">
        <f t="shared" si="234"/>
        <v>0</v>
      </c>
      <c r="L2139">
        <f t="shared" si="235"/>
        <v>-1.0520201343717714</v>
      </c>
      <c r="M2139" t="b">
        <f t="shared" si="236"/>
        <v>0</v>
      </c>
      <c r="N2139" s="24">
        <f t="shared" si="237"/>
        <v>278030</v>
      </c>
      <c r="O2139" t="str">
        <f t="shared" si="238"/>
        <v>ASEGURADO VOLUNTARIO</v>
      </c>
      <c r="P2139">
        <f t="shared" si="239"/>
        <v>27</v>
      </c>
      <c r="Q2139"/>
    </row>
    <row r="2140" spans="1:17" x14ac:dyDescent="0.25">
      <c r="A2140">
        <v>2139</v>
      </c>
      <c r="B2140" t="s">
        <v>15</v>
      </c>
      <c r="C2140" s="23">
        <v>1160116</v>
      </c>
      <c r="D2140" t="s">
        <v>14</v>
      </c>
      <c r="E2140" t="s">
        <v>11</v>
      </c>
      <c r="F2140" t="s">
        <v>12</v>
      </c>
      <c r="G2140" t="s">
        <v>13</v>
      </c>
      <c r="H2140" t="s">
        <v>13</v>
      </c>
      <c r="I2140">
        <v>66</v>
      </c>
      <c r="J2140">
        <f t="shared" si="233"/>
        <v>0.61970432686881993</v>
      </c>
      <c r="K2140" t="b">
        <f t="shared" si="234"/>
        <v>0</v>
      </c>
      <c r="L2140">
        <f t="shared" si="235"/>
        <v>1.7004177386365913</v>
      </c>
      <c r="M2140" t="b">
        <f t="shared" si="236"/>
        <v>0</v>
      </c>
      <c r="N2140" s="24">
        <f t="shared" si="237"/>
        <v>1160116</v>
      </c>
      <c r="O2140" t="str">
        <f t="shared" si="238"/>
        <v>PENSIONADOS EN SU PROPIO SISTEMA</v>
      </c>
      <c r="P2140">
        <f t="shared" si="239"/>
        <v>66</v>
      </c>
      <c r="Q2140"/>
    </row>
    <row r="2141" spans="1:17" x14ac:dyDescent="0.25">
      <c r="A2141">
        <v>2140</v>
      </c>
      <c r="B2141" t="s">
        <v>9</v>
      </c>
      <c r="C2141" s="23">
        <v>342028</v>
      </c>
      <c r="D2141" t="s">
        <v>10</v>
      </c>
      <c r="E2141" t="s">
        <v>16</v>
      </c>
      <c r="F2141" t="s">
        <v>12</v>
      </c>
      <c r="G2141" t="s">
        <v>13</v>
      </c>
      <c r="H2141" t="s">
        <v>13</v>
      </c>
      <c r="I2141">
        <v>58</v>
      </c>
      <c r="J2141">
        <f t="shared" si="233"/>
        <v>-0.38903249276514545</v>
      </c>
      <c r="K2141" t="b">
        <f t="shared" si="234"/>
        <v>0</v>
      </c>
      <c r="L2141">
        <f t="shared" si="235"/>
        <v>1.1358150980194912</v>
      </c>
      <c r="M2141" t="b">
        <f t="shared" si="236"/>
        <v>0</v>
      </c>
      <c r="N2141" s="24">
        <f t="shared" si="237"/>
        <v>342028</v>
      </c>
      <c r="O2141" t="str">
        <f t="shared" si="238"/>
        <v>ASALARIADO</v>
      </c>
      <c r="P2141">
        <f t="shared" si="239"/>
        <v>58</v>
      </c>
      <c r="Q2141"/>
    </row>
    <row r="2142" spans="1:17" x14ac:dyDescent="0.25">
      <c r="A2142">
        <v>2141</v>
      </c>
      <c r="B2142" t="s">
        <v>9</v>
      </c>
      <c r="C2142" s="23">
        <v>239390</v>
      </c>
      <c r="D2142" t="s">
        <v>10</v>
      </c>
      <c r="E2142" t="s">
        <v>16</v>
      </c>
      <c r="F2142" t="s">
        <v>12</v>
      </c>
      <c r="G2142" t="s">
        <v>13</v>
      </c>
      <c r="H2142" t="s">
        <v>13</v>
      </c>
      <c r="I2142">
        <v>46</v>
      </c>
      <c r="J2142">
        <f t="shared" si="233"/>
        <v>-0.51558945203308593</v>
      </c>
      <c r="K2142" t="b">
        <f t="shared" si="234"/>
        <v>0</v>
      </c>
      <c r="L2142">
        <f t="shared" si="235"/>
        <v>0.28891113709384114</v>
      </c>
      <c r="M2142" t="b">
        <f t="shared" si="236"/>
        <v>0</v>
      </c>
      <c r="N2142" s="24">
        <f t="shared" si="237"/>
        <v>239390</v>
      </c>
      <c r="O2142" t="str">
        <f t="shared" si="238"/>
        <v>ASALARIADO</v>
      </c>
      <c r="P2142">
        <f t="shared" si="239"/>
        <v>46</v>
      </c>
      <c r="Q2142"/>
    </row>
    <row r="2143" spans="1:17" x14ac:dyDescent="0.25">
      <c r="A2143">
        <v>2142</v>
      </c>
      <c r="B2143" t="s">
        <v>9</v>
      </c>
      <c r="C2143" s="23">
        <v>1347519</v>
      </c>
      <c r="D2143" t="s">
        <v>10</v>
      </c>
      <c r="E2143" t="s">
        <v>11</v>
      </c>
      <c r="F2143" t="s">
        <v>12</v>
      </c>
      <c r="G2143" t="s">
        <v>13</v>
      </c>
      <c r="H2143" t="s">
        <v>13</v>
      </c>
      <c r="I2143">
        <v>57</v>
      </c>
      <c r="J2143">
        <f t="shared" si="233"/>
        <v>0.85078008670133665</v>
      </c>
      <c r="K2143" t="b">
        <f t="shared" si="234"/>
        <v>0</v>
      </c>
      <c r="L2143">
        <f t="shared" si="235"/>
        <v>1.0652397679423538</v>
      </c>
      <c r="M2143" t="b">
        <f t="shared" si="236"/>
        <v>0</v>
      </c>
      <c r="N2143" s="24">
        <f t="shared" si="237"/>
        <v>1347519</v>
      </c>
      <c r="O2143" t="str">
        <f t="shared" si="238"/>
        <v>ASALARIADO</v>
      </c>
      <c r="P2143">
        <f t="shared" si="239"/>
        <v>57</v>
      </c>
      <c r="Q2143"/>
    </row>
    <row r="2144" spans="1:17" x14ac:dyDescent="0.25">
      <c r="A2144">
        <v>2143</v>
      </c>
      <c r="B2144" t="s">
        <v>9</v>
      </c>
      <c r="C2144" s="23">
        <v>350000</v>
      </c>
      <c r="D2144" t="s">
        <v>10</v>
      </c>
      <c r="E2144" t="s">
        <v>16</v>
      </c>
      <c r="F2144" t="s">
        <v>12</v>
      </c>
      <c r="G2144" t="s">
        <v>13</v>
      </c>
      <c r="H2144" t="s">
        <v>13</v>
      </c>
      <c r="I2144">
        <v>37</v>
      </c>
      <c r="J2144">
        <f t="shared" si="233"/>
        <v>-0.37920268237051552</v>
      </c>
      <c r="K2144" t="b">
        <f t="shared" si="234"/>
        <v>0</v>
      </c>
      <c r="L2144">
        <f t="shared" si="235"/>
        <v>-0.3462668336003964</v>
      </c>
      <c r="M2144" t="b">
        <f t="shared" si="236"/>
        <v>0</v>
      </c>
      <c r="N2144" s="24">
        <f t="shared" si="237"/>
        <v>350000</v>
      </c>
      <c r="O2144" t="str">
        <f t="shared" si="238"/>
        <v>ASALARIADO</v>
      </c>
      <c r="P2144">
        <f t="shared" si="239"/>
        <v>37</v>
      </c>
      <c r="Q2144"/>
    </row>
    <row r="2145" spans="1:17" x14ac:dyDescent="0.25">
      <c r="A2145">
        <v>2144</v>
      </c>
      <c r="B2145" t="s">
        <v>15</v>
      </c>
      <c r="C2145" s="23">
        <v>295000</v>
      </c>
      <c r="D2145" t="s">
        <v>10</v>
      </c>
      <c r="E2145" t="s">
        <v>16</v>
      </c>
      <c r="F2145" t="s">
        <v>12</v>
      </c>
      <c r="G2145" t="s">
        <v>13</v>
      </c>
      <c r="H2145" t="s">
        <v>12</v>
      </c>
      <c r="I2145">
        <v>19</v>
      </c>
      <c r="J2145">
        <f t="shared" si="233"/>
        <v>-0.44701998940822796</v>
      </c>
      <c r="K2145" t="b">
        <f t="shared" si="234"/>
        <v>0</v>
      </c>
      <c r="L2145">
        <f t="shared" si="235"/>
        <v>-1.6166227749888715</v>
      </c>
      <c r="M2145" t="b">
        <f t="shared" si="236"/>
        <v>0</v>
      </c>
      <c r="N2145" s="24">
        <f t="shared" si="237"/>
        <v>295000</v>
      </c>
      <c r="O2145" t="str">
        <f t="shared" si="238"/>
        <v>ASALARIADO</v>
      </c>
      <c r="P2145">
        <f t="shared" si="239"/>
        <v>19</v>
      </c>
      <c r="Q2145"/>
    </row>
    <row r="2146" spans="1:17" x14ac:dyDescent="0.25">
      <c r="A2146">
        <v>2145</v>
      </c>
      <c r="B2146" t="s">
        <v>9</v>
      </c>
      <c r="C2146" s="23">
        <v>302470</v>
      </c>
      <c r="D2146" t="s">
        <v>18</v>
      </c>
      <c r="E2146" t="s">
        <v>16</v>
      </c>
      <c r="F2146" t="s">
        <v>12</v>
      </c>
      <c r="G2146" t="s">
        <v>13</v>
      </c>
      <c r="H2146" t="s">
        <v>13</v>
      </c>
      <c r="I2146">
        <v>48</v>
      </c>
      <c r="J2146">
        <f t="shared" si="233"/>
        <v>-0.43780916607056047</v>
      </c>
      <c r="K2146" t="b">
        <f t="shared" si="234"/>
        <v>0</v>
      </c>
      <c r="L2146">
        <f t="shared" si="235"/>
        <v>0.43006179724811616</v>
      </c>
      <c r="M2146" t="b">
        <f t="shared" si="236"/>
        <v>0</v>
      </c>
      <c r="N2146" s="24">
        <f t="shared" si="237"/>
        <v>302470</v>
      </c>
      <c r="O2146" t="str">
        <f t="shared" si="238"/>
        <v>TRABAJADOR INDEPENDIENTE</v>
      </c>
      <c r="P2146">
        <f t="shared" si="239"/>
        <v>48</v>
      </c>
      <c r="Q2146"/>
    </row>
    <row r="2147" spans="1:17" x14ac:dyDescent="0.25">
      <c r="A2147">
        <v>2146</v>
      </c>
      <c r="B2147" t="s">
        <v>15</v>
      </c>
      <c r="C2147" s="23">
        <v>2613281.4500000002</v>
      </c>
      <c r="D2147" t="s">
        <v>10</v>
      </c>
      <c r="E2147" t="s">
        <v>11</v>
      </c>
      <c r="F2147" t="s">
        <v>12</v>
      </c>
      <c r="G2147" t="s">
        <v>13</v>
      </c>
      <c r="H2147" t="s">
        <v>13</v>
      </c>
      <c r="I2147">
        <v>47</v>
      </c>
      <c r="J2147">
        <f t="shared" si="233"/>
        <v>2.4115182814005576</v>
      </c>
      <c r="K2147" t="b">
        <f t="shared" si="234"/>
        <v>1</v>
      </c>
      <c r="L2147">
        <f t="shared" si="235"/>
        <v>0.35948646717097865</v>
      </c>
      <c r="M2147" t="b">
        <f t="shared" si="236"/>
        <v>0</v>
      </c>
      <c r="N2147" s="24">
        <f t="shared" si="237"/>
        <v>2613281.4500000002</v>
      </c>
      <c r="O2147" t="str">
        <f t="shared" si="238"/>
        <v>ASALARIADO</v>
      </c>
      <c r="P2147">
        <f t="shared" si="239"/>
        <v>47</v>
      </c>
      <c r="Q2147"/>
    </row>
    <row r="2148" spans="1:17" x14ac:dyDescent="0.25">
      <c r="A2148">
        <v>2147</v>
      </c>
      <c r="B2148" t="s">
        <v>15</v>
      </c>
      <c r="C2148" s="23">
        <v>150409.17000000001</v>
      </c>
      <c r="D2148" t="s">
        <v>14</v>
      </c>
      <c r="E2148" t="s">
        <v>11</v>
      </c>
      <c r="F2148" t="s">
        <v>12</v>
      </c>
      <c r="G2148" t="s">
        <v>13</v>
      </c>
      <c r="H2148" t="s">
        <v>13</v>
      </c>
      <c r="I2148">
        <v>86</v>
      </c>
      <c r="J2148">
        <f t="shared" si="233"/>
        <v>-0.62530654782545858</v>
      </c>
      <c r="K2148" t="b">
        <f t="shared" si="234"/>
        <v>0</v>
      </c>
      <c r="L2148">
        <f t="shared" si="235"/>
        <v>3.1119243401793413</v>
      </c>
      <c r="M2148" t="b">
        <f t="shared" si="236"/>
        <v>1</v>
      </c>
      <c r="N2148" s="24">
        <f t="shared" si="237"/>
        <v>150409.17000000001</v>
      </c>
      <c r="O2148" t="str">
        <f t="shared" si="238"/>
        <v>PENSIONADOS EN SU PROPIO SISTEMA</v>
      </c>
      <c r="P2148">
        <f t="shared" si="239"/>
        <v>86</v>
      </c>
      <c r="Q2148"/>
    </row>
    <row r="2149" spans="1:17" x14ac:dyDescent="0.25">
      <c r="A2149">
        <v>2148</v>
      </c>
      <c r="B2149" t="s">
        <v>9</v>
      </c>
      <c r="C2149" s="23">
        <v>77065</v>
      </c>
      <c r="D2149" t="s">
        <v>10</v>
      </c>
      <c r="E2149" t="s">
        <v>16</v>
      </c>
      <c r="F2149" t="s">
        <v>12</v>
      </c>
      <c r="G2149" t="s">
        <v>13</v>
      </c>
      <c r="H2149" t="s">
        <v>12</v>
      </c>
      <c r="I2149">
        <v>43</v>
      </c>
      <c r="J2149">
        <f t="shared" si="233"/>
        <v>-0.71574298594029817</v>
      </c>
      <c r="K2149" t="b">
        <f t="shared" si="234"/>
        <v>0</v>
      </c>
      <c r="L2149">
        <f t="shared" si="235"/>
        <v>7.7185146862428639E-2</v>
      </c>
      <c r="M2149" t="b">
        <f t="shared" si="236"/>
        <v>0</v>
      </c>
      <c r="N2149" s="24">
        <f t="shared" si="237"/>
        <v>77065</v>
      </c>
      <c r="O2149" t="str">
        <f t="shared" si="238"/>
        <v>ASALARIADO</v>
      </c>
      <c r="P2149">
        <f t="shared" si="239"/>
        <v>43</v>
      </c>
      <c r="Q2149"/>
    </row>
    <row r="2150" spans="1:17" x14ac:dyDescent="0.25">
      <c r="A2150">
        <v>2149</v>
      </c>
      <c r="B2150" t="s">
        <v>9</v>
      </c>
      <c r="C2150" s="23">
        <v>426459.38</v>
      </c>
      <c r="D2150" t="s">
        <v>10</v>
      </c>
      <c r="E2150" t="s">
        <v>16</v>
      </c>
      <c r="F2150" t="s">
        <v>12</v>
      </c>
      <c r="G2150" t="s">
        <v>13</v>
      </c>
      <c r="H2150" t="s">
        <v>13</v>
      </c>
      <c r="I2150">
        <v>25</v>
      </c>
      <c r="J2150">
        <f t="shared" si="233"/>
        <v>-0.28492505965464043</v>
      </c>
      <c r="K2150" t="b">
        <f t="shared" si="234"/>
        <v>0</v>
      </c>
      <c r="L2150">
        <f t="shared" si="235"/>
        <v>-1.1931707945260464</v>
      </c>
      <c r="M2150" t="b">
        <f t="shared" si="236"/>
        <v>0</v>
      </c>
      <c r="N2150" s="24">
        <f t="shared" si="237"/>
        <v>426459.38</v>
      </c>
      <c r="O2150" t="str">
        <f t="shared" si="238"/>
        <v>ASALARIADO</v>
      </c>
      <c r="P2150">
        <f t="shared" si="239"/>
        <v>25</v>
      </c>
      <c r="Q2150"/>
    </row>
    <row r="2151" spans="1:17" x14ac:dyDescent="0.25">
      <c r="A2151">
        <v>2150</v>
      </c>
      <c r="B2151" t="s">
        <v>9</v>
      </c>
      <c r="C2151" s="23">
        <v>448880</v>
      </c>
      <c r="D2151" t="s">
        <v>10</v>
      </c>
      <c r="E2151" t="s">
        <v>16</v>
      </c>
      <c r="F2151" t="s">
        <v>12</v>
      </c>
      <c r="G2151" t="s">
        <v>13</v>
      </c>
      <c r="H2151" t="s">
        <v>13</v>
      </c>
      <c r="I2151">
        <v>33</v>
      </c>
      <c r="J2151">
        <f t="shared" si="233"/>
        <v>-0.25727949473617001</v>
      </c>
      <c r="K2151" t="b">
        <f t="shared" si="234"/>
        <v>0</v>
      </c>
      <c r="L2151">
        <f t="shared" si="235"/>
        <v>-0.62856815390894638</v>
      </c>
      <c r="M2151" t="b">
        <f t="shared" si="236"/>
        <v>0</v>
      </c>
      <c r="N2151" s="24">
        <f t="shared" si="237"/>
        <v>448880</v>
      </c>
      <c r="O2151" t="str">
        <f t="shared" si="238"/>
        <v>ASALARIADO</v>
      </c>
      <c r="P2151">
        <f t="shared" si="239"/>
        <v>33</v>
      </c>
      <c r="Q2151"/>
    </row>
    <row r="2152" spans="1:17" x14ac:dyDescent="0.25">
      <c r="A2152">
        <v>2151</v>
      </c>
      <c r="B2152" t="s">
        <v>15</v>
      </c>
      <c r="C2152" s="23">
        <v>10</v>
      </c>
      <c r="D2152" t="s">
        <v>10</v>
      </c>
      <c r="E2152" t="s">
        <v>16</v>
      </c>
      <c r="F2152" t="s">
        <v>12</v>
      </c>
      <c r="G2152" t="s">
        <v>13</v>
      </c>
      <c r="H2152" t="s">
        <v>13</v>
      </c>
      <c r="I2152">
        <v>26</v>
      </c>
      <c r="J2152">
        <f t="shared" si="233"/>
        <v>-0.8107550331001333</v>
      </c>
      <c r="K2152" t="b">
        <f t="shared" si="234"/>
        <v>0</v>
      </c>
      <c r="L2152">
        <f t="shared" si="235"/>
        <v>-1.1225954644489089</v>
      </c>
      <c r="M2152" t="b">
        <f t="shared" si="236"/>
        <v>0</v>
      </c>
      <c r="N2152" s="24">
        <f t="shared" si="237"/>
        <v>10</v>
      </c>
      <c r="O2152" t="str">
        <f t="shared" si="238"/>
        <v>ASALARIADO</v>
      </c>
      <c r="P2152">
        <f t="shared" si="239"/>
        <v>26</v>
      </c>
      <c r="Q2152"/>
    </row>
    <row r="2153" spans="1:17" x14ac:dyDescent="0.25">
      <c r="A2153">
        <v>2152</v>
      </c>
      <c r="B2153" t="s">
        <v>9</v>
      </c>
      <c r="C2153" s="23">
        <v>237717.86</v>
      </c>
      <c r="D2153" t="s">
        <v>10</v>
      </c>
      <c r="E2153" t="s">
        <v>16</v>
      </c>
      <c r="F2153" t="s">
        <v>12</v>
      </c>
      <c r="G2153" t="s">
        <v>13</v>
      </c>
      <c r="H2153" t="s">
        <v>12</v>
      </c>
      <c r="I2153">
        <v>23</v>
      </c>
      <c r="J2153">
        <f t="shared" si="233"/>
        <v>-0.51765127079290485</v>
      </c>
      <c r="K2153" t="b">
        <f t="shared" si="234"/>
        <v>0</v>
      </c>
      <c r="L2153">
        <f t="shared" si="235"/>
        <v>-1.3343214546803215</v>
      </c>
      <c r="M2153" t="b">
        <f t="shared" si="236"/>
        <v>0</v>
      </c>
      <c r="N2153" s="24">
        <f t="shared" si="237"/>
        <v>237717.86</v>
      </c>
      <c r="O2153" t="str">
        <f t="shared" si="238"/>
        <v>ASALARIADO</v>
      </c>
      <c r="P2153">
        <f t="shared" si="239"/>
        <v>23</v>
      </c>
      <c r="Q2153"/>
    </row>
    <row r="2154" spans="1:17" x14ac:dyDescent="0.25">
      <c r="A2154">
        <v>2153</v>
      </c>
      <c r="B2154" t="s">
        <v>9</v>
      </c>
      <c r="C2154" s="23">
        <v>297045</v>
      </c>
      <c r="D2154" t="s">
        <v>17</v>
      </c>
      <c r="E2154" t="s">
        <v>16</v>
      </c>
      <c r="F2154" t="s">
        <v>12</v>
      </c>
      <c r="G2154" t="s">
        <v>12</v>
      </c>
      <c r="H2154" t="s">
        <v>13</v>
      </c>
      <c r="I2154">
        <v>30</v>
      </c>
      <c r="J2154">
        <f t="shared" si="233"/>
        <v>-0.44449841862837125</v>
      </c>
      <c r="K2154" t="b">
        <f t="shared" si="234"/>
        <v>0</v>
      </c>
      <c r="L2154">
        <f t="shared" si="235"/>
        <v>-0.84029414414035897</v>
      </c>
      <c r="M2154" t="b">
        <f t="shared" si="236"/>
        <v>0</v>
      </c>
      <c r="N2154" s="24">
        <f t="shared" si="237"/>
        <v>297045</v>
      </c>
      <c r="O2154" t="str">
        <f t="shared" si="238"/>
        <v>ASEGURADO VOLUNTARIO</v>
      </c>
      <c r="P2154">
        <f t="shared" si="239"/>
        <v>30</v>
      </c>
      <c r="Q2154"/>
    </row>
    <row r="2155" spans="1:17" x14ac:dyDescent="0.25">
      <c r="A2155">
        <v>2154</v>
      </c>
      <c r="B2155" t="s">
        <v>15</v>
      </c>
      <c r="C2155" s="23">
        <v>585854</v>
      </c>
      <c r="D2155" t="s">
        <v>14</v>
      </c>
      <c r="E2155" t="s">
        <v>11</v>
      </c>
      <c r="F2155" t="s">
        <v>12</v>
      </c>
      <c r="G2155" t="s">
        <v>13</v>
      </c>
      <c r="H2155" t="s">
        <v>13</v>
      </c>
      <c r="I2155">
        <v>76</v>
      </c>
      <c r="J2155">
        <f t="shared" si="233"/>
        <v>-8.8384807205558649E-2</v>
      </c>
      <c r="K2155" t="b">
        <f t="shared" si="234"/>
        <v>0</v>
      </c>
      <c r="L2155">
        <f t="shared" si="235"/>
        <v>2.4061710394079663</v>
      </c>
      <c r="M2155" t="b">
        <f t="shared" si="236"/>
        <v>1</v>
      </c>
      <c r="N2155" s="24">
        <f t="shared" si="237"/>
        <v>585854</v>
      </c>
      <c r="O2155" t="str">
        <f t="shared" si="238"/>
        <v>PENSIONADOS EN SU PROPIO SISTEMA</v>
      </c>
      <c r="P2155">
        <f t="shared" si="239"/>
        <v>76</v>
      </c>
      <c r="Q2155"/>
    </row>
    <row r="2156" spans="1:17" x14ac:dyDescent="0.25">
      <c r="A2156">
        <v>2155</v>
      </c>
      <c r="B2156" t="s">
        <v>9</v>
      </c>
      <c r="C2156" s="23">
        <v>404467</v>
      </c>
      <c r="D2156" t="s">
        <v>17</v>
      </c>
      <c r="E2156" t="s">
        <v>16</v>
      </c>
      <c r="F2156" t="s">
        <v>12</v>
      </c>
      <c r="G2156" t="s">
        <v>13</v>
      </c>
      <c r="H2156" t="s">
        <v>13</v>
      </c>
      <c r="I2156">
        <v>58</v>
      </c>
      <c r="J2156">
        <f t="shared" si="233"/>
        <v>-0.31204258669009582</v>
      </c>
      <c r="K2156" t="b">
        <f t="shared" si="234"/>
        <v>0</v>
      </c>
      <c r="L2156">
        <f t="shared" si="235"/>
        <v>1.1358150980194912</v>
      </c>
      <c r="M2156" t="b">
        <f t="shared" si="236"/>
        <v>0</v>
      </c>
      <c r="N2156" s="24">
        <f t="shared" si="237"/>
        <v>404467</v>
      </c>
      <c r="O2156" t="str">
        <f t="shared" si="238"/>
        <v>ASEGURADO VOLUNTARIO</v>
      </c>
      <c r="P2156">
        <f t="shared" si="239"/>
        <v>58</v>
      </c>
      <c r="Q2156"/>
    </row>
    <row r="2157" spans="1:17" x14ac:dyDescent="0.25">
      <c r="A2157">
        <v>2156</v>
      </c>
      <c r="B2157" t="s">
        <v>9</v>
      </c>
      <c r="C2157" s="23">
        <v>594092</v>
      </c>
      <c r="D2157" t="s">
        <v>18</v>
      </c>
      <c r="E2157" t="s">
        <v>16</v>
      </c>
      <c r="F2157" t="s">
        <v>12</v>
      </c>
      <c r="G2157" t="s">
        <v>12</v>
      </c>
      <c r="H2157" t="s">
        <v>12</v>
      </c>
      <c r="I2157">
        <v>48</v>
      </c>
      <c r="J2157">
        <f t="shared" si="233"/>
        <v>-7.8227007653255465E-2</v>
      </c>
      <c r="K2157" t="b">
        <f t="shared" si="234"/>
        <v>0</v>
      </c>
      <c r="L2157">
        <f t="shared" si="235"/>
        <v>0.43006179724811616</v>
      </c>
      <c r="M2157" t="b">
        <f t="shared" si="236"/>
        <v>0</v>
      </c>
      <c r="N2157" s="24">
        <f t="shared" si="237"/>
        <v>594092</v>
      </c>
      <c r="O2157" t="str">
        <f t="shared" si="238"/>
        <v>TRABAJADOR INDEPENDIENTE</v>
      </c>
      <c r="P2157">
        <f t="shared" si="239"/>
        <v>48</v>
      </c>
      <c r="Q2157"/>
    </row>
    <row r="2158" spans="1:17" x14ac:dyDescent="0.25">
      <c r="A2158">
        <v>2157</v>
      </c>
      <c r="B2158" t="s">
        <v>9</v>
      </c>
      <c r="C2158" s="23">
        <v>138580</v>
      </c>
      <c r="D2158" t="s">
        <v>10</v>
      </c>
      <c r="E2158" t="s">
        <v>16</v>
      </c>
      <c r="F2158" t="s">
        <v>12</v>
      </c>
      <c r="G2158" t="s">
        <v>13</v>
      </c>
      <c r="H2158" t="s">
        <v>13</v>
      </c>
      <c r="I2158">
        <v>46</v>
      </c>
      <c r="J2158">
        <f t="shared" si="233"/>
        <v>-0.63989241062348212</v>
      </c>
      <c r="K2158" t="b">
        <f t="shared" si="234"/>
        <v>0</v>
      </c>
      <c r="L2158">
        <f t="shared" si="235"/>
        <v>0.28891113709384114</v>
      </c>
      <c r="M2158" t="b">
        <f t="shared" si="236"/>
        <v>0</v>
      </c>
      <c r="N2158" s="24">
        <f t="shared" si="237"/>
        <v>138580</v>
      </c>
      <c r="O2158" t="str">
        <f t="shared" si="238"/>
        <v>ASALARIADO</v>
      </c>
      <c r="P2158">
        <f t="shared" si="239"/>
        <v>46</v>
      </c>
      <c r="Q2158"/>
    </row>
    <row r="2159" spans="1:17" x14ac:dyDescent="0.25">
      <c r="A2159">
        <v>2158</v>
      </c>
      <c r="B2159" t="s">
        <v>15</v>
      </c>
      <c r="C2159" s="23">
        <v>1241627.95</v>
      </c>
      <c r="D2159" t="s">
        <v>14</v>
      </c>
      <c r="E2159" t="s">
        <v>11</v>
      </c>
      <c r="F2159" t="s">
        <v>12</v>
      </c>
      <c r="G2159" t="s">
        <v>13</v>
      </c>
      <c r="H2159" t="s">
        <v>13</v>
      </c>
      <c r="I2159">
        <v>63</v>
      </c>
      <c r="J2159">
        <f t="shared" si="233"/>
        <v>0.7202119803305046</v>
      </c>
      <c r="K2159" t="b">
        <f t="shared" si="234"/>
        <v>0</v>
      </c>
      <c r="L2159">
        <f t="shared" si="235"/>
        <v>1.4886917484051787</v>
      </c>
      <c r="M2159" t="b">
        <f t="shared" si="236"/>
        <v>0</v>
      </c>
      <c r="N2159" s="24">
        <f t="shared" si="237"/>
        <v>1241627.95</v>
      </c>
      <c r="O2159" t="str">
        <f t="shared" si="238"/>
        <v>PENSIONADOS EN SU PROPIO SISTEMA</v>
      </c>
      <c r="P2159">
        <f t="shared" si="239"/>
        <v>63</v>
      </c>
      <c r="Q2159"/>
    </row>
    <row r="2160" spans="1:17" x14ac:dyDescent="0.25">
      <c r="A2160">
        <v>2159</v>
      </c>
      <c r="B2160" t="s">
        <v>9</v>
      </c>
      <c r="C2160" s="23">
        <v>915020.56</v>
      </c>
      <c r="D2160" t="s">
        <v>10</v>
      </c>
      <c r="E2160" t="s">
        <v>16</v>
      </c>
      <c r="F2160" t="s">
        <v>12</v>
      </c>
      <c r="G2160" t="s">
        <v>13</v>
      </c>
      <c r="H2160" t="s">
        <v>13</v>
      </c>
      <c r="I2160">
        <v>52</v>
      </c>
      <c r="J2160">
        <f t="shared" si="233"/>
        <v>0.31749136854112492</v>
      </c>
      <c r="K2160" t="b">
        <f t="shared" si="234"/>
        <v>0</v>
      </c>
      <c r="L2160">
        <f t="shared" si="235"/>
        <v>0.71236311755666615</v>
      </c>
      <c r="M2160" t="b">
        <f t="shared" si="236"/>
        <v>0</v>
      </c>
      <c r="N2160" s="24">
        <f t="shared" si="237"/>
        <v>915020.56</v>
      </c>
      <c r="O2160" t="str">
        <f t="shared" si="238"/>
        <v>ASALARIADO</v>
      </c>
      <c r="P2160">
        <f t="shared" si="239"/>
        <v>52</v>
      </c>
      <c r="Q2160"/>
    </row>
    <row r="2161" spans="1:17" x14ac:dyDescent="0.25">
      <c r="A2161">
        <v>2160</v>
      </c>
      <c r="B2161" t="s">
        <v>9</v>
      </c>
      <c r="C2161" s="23">
        <v>569373.16</v>
      </c>
      <c r="D2161" t="s">
        <v>10</v>
      </c>
      <c r="E2161" t="s">
        <v>16</v>
      </c>
      <c r="F2161" t="s">
        <v>12</v>
      </c>
      <c r="G2161" t="s">
        <v>13</v>
      </c>
      <c r="H2161" t="s">
        <v>13</v>
      </c>
      <c r="I2161">
        <v>41</v>
      </c>
      <c r="J2161">
        <f t="shared" si="233"/>
        <v>-0.1087063742331843</v>
      </c>
      <c r="K2161" t="b">
        <f t="shared" si="234"/>
        <v>0</v>
      </c>
      <c r="L2161">
        <f t="shared" si="235"/>
        <v>-6.3965513291846368E-2</v>
      </c>
      <c r="M2161" t="b">
        <f t="shared" si="236"/>
        <v>0</v>
      </c>
      <c r="N2161" s="24">
        <f t="shared" si="237"/>
        <v>569373.16</v>
      </c>
      <c r="O2161" t="str">
        <f t="shared" si="238"/>
        <v>ASALARIADO</v>
      </c>
      <c r="P2161">
        <f t="shared" si="239"/>
        <v>41</v>
      </c>
      <c r="Q2161"/>
    </row>
    <row r="2162" spans="1:17" x14ac:dyDescent="0.25">
      <c r="A2162">
        <v>2161</v>
      </c>
      <c r="B2162" t="s">
        <v>9</v>
      </c>
      <c r="C2162" s="23">
        <v>457000</v>
      </c>
      <c r="D2162" t="s">
        <v>10</v>
      </c>
      <c r="E2162" t="s">
        <v>16</v>
      </c>
      <c r="F2162" t="s">
        <v>12</v>
      </c>
      <c r="G2162" t="s">
        <v>13</v>
      </c>
      <c r="H2162" t="s">
        <v>13</v>
      </c>
      <c r="I2162">
        <v>19</v>
      </c>
      <c r="J2162">
        <f t="shared" si="233"/>
        <v>-0.24726719413351136</v>
      </c>
      <c r="K2162" t="b">
        <f t="shared" si="234"/>
        <v>0</v>
      </c>
      <c r="L2162">
        <f t="shared" si="235"/>
        <v>-1.6166227749888715</v>
      </c>
      <c r="M2162" t="b">
        <f t="shared" si="236"/>
        <v>0</v>
      </c>
      <c r="N2162" s="24">
        <f t="shared" si="237"/>
        <v>457000</v>
      </c>
      <c r="O2162" t="str">
        <f t="shared" si="238"/>
        <v>ASALARIADO</v>
      </c>
      <c r="P2162">
        <f t="shared" si="239"/>
        <v>19</v>
      </c>
      <c r="Q2162"/>
    </row>
    <row r="2163" spans="1:17" x14ac:dyDescent="0.25">
      <c r="A2163">
        <v>2162</v>
      </c>
      <c r="B2163" t="s">
        <v>9</v>
      </c>
      <c r="C2163" s="23">
        <v>440696.47</v>
      </c>
      <c r="D2163" t="s">
        <v>10</v>
      </c>
      <c r="E2163" t="s">
        <v>16</v>
      </c>
      <c r="F2163" t="s">
        <v>12</v>
      </c>
      <c r="G2163" t="s">
        <v>13</v>
      </c>
      <c r="H2163" t="s">
        <v>13</v>
      </c>
      <c r="I2163">
        <v>27</v>
      </c>
      <c r="J2163">
        <f t="shared" si="233"/>
        <v>-0.26737013049366692</v>
      </c>
      <c r="K2163" t="b">
        <f t="shared" si="234"/>
        <v>0</v>
      </c>
      <c r="L2163">
        <f t="shared" si="235"/>
        <v>-1.0520201343717714</v>
      </c>
      <c r="M2163" t="b">
        <f t="shared" si="236"/>
        <v>0</v>
      </c>
      <c r="N2163" s="24">
        <f t="shared" si="237"/>
        <v>440696.47</v>
      </c>
      <c r="O2163" t="str">
        <f t="shared" si="238"/>
        <v>ASALARIADO</v>
      </c>
      <c r="P2163">
        <f t="shared" si="239"/>
        <v>27</v>
      </c>
      <c r="Q2163"/>
    </row>
    <row r="2164" spans="1:17" x14ac:dyDescent="0.25">
      <c r="A2164">
        <v>2163</v>
      </c>
      <c r="B2164" t="s">
        <v>15</v>
      </c>
      <c r="C2164" s="23">
        <v>1057538</v>
      </c>
      <c r="D2164" t="s">
        <v>10</v>
      </c>
      <c r="E2164" t="s">
        <v>11</v>
      </c>
      <c r="F2164" t="s">
        <v>12</v>
      </c>
      <c r="G2164" t="s">
        <v>13</v>
      </c>
      <c r="H2164" t="s">
        <v>12</v>
      </c>
      <c r="I2164">
        <v>38</v>
      </c>
      <c r="J2164">
        <f t="shared" si="233"/>
        <v>0.49322135011764778</v>
      </c>
      <c r="K2164" t="b">
        <f t="shared" si="234"/>
        <v>0</v>
      </c>
      <c r="L2164">
        <f t="shared" si="235"/>
        <v>-0.27569150352325889</v>
      </c>
      <c r="M2164" t="b">
        <f t="shared" si="236"/>
        <v>0</v>
      </c>
      <c r="N2164" s="24">
        <f t="shared" si="237"/>
        <v>1057538</v>
      </c>
      <c r="O2164" t="str">
        <f t="shared" si="238"/>
        <v>ASALARIADO</v>
      </c>
      <c r="P2164">
        <f t="shared" si="239"/>
        <v>38</v>
      </c>
      <c r="Q2164"/>
    </row>
    <row r="2165" spans="1:17" x14ac:dyDescent="0.25">
      <c r="A2165">
        <v>2164</v>
      </c>
      <c r="B2165" t="s">
        <v>9</v>
      </c>
      <c r="C2165" s="23">
        <v>428222.68</v>
      </c>
      <c r="D2165" t="s">
        <v>10</v>
      </c>
      <c r="E2165" t="s">
        <v>16</v>
      </c>
      <c r="F2165" t="s">
        <v>12</v>
      </c>
      <c r="G2165" t="s">
        <v>13</v>
      </c>
      <c r="H2165" t="s">
        <v>12</v>
      </c>
      <c r="I2165">
        <v>21</v>
      </c>
      <c r="J2165">
        <f t="shared" si="233"/>
        <v>-0.28275083679101143</v>
      </c>
      <c r="K2165" t="b">
        <f t="shared" si="234"/>
        <v>0</v>
      </c>
      <c r="L2165">
        <f t="shared" si="235"/>
        <v>-1.4754721148345964</v>
      </c>
      <c r="M2165" t="b">
        <f t="shared" si="236"/>
        <v>0</v>
      </c>
      <c r="N2165" s="24">
        <f t="shared" si="237"/>
        <v>428222.68</v>
      </c>
      <c r="O2165" t="str">
        <f t="shared" si="238"/>
        <v>ASALARIADO</v>
      </c>
      <c r="P2165">
        <f t="shared" si="239"/>
        <v>21</v>
      </c>
      <c r="Q2165"/>
    </row>
    <row r="2166" spans="1:17" x14ac:dyDescent="0.25">
      <c r="A2166">
        <v>2165</v>
      </c>
      <c r="B2166" t="s">
        <v>9</v>
      </c>
      <c r="C2166" s="23">
        <v>301566</v>
      </c>
      <c r="D2166" t="s">
        <v>18</v>
      </c>
      <c r="E2166" t="s">
        <v>16</v>
      </c>
      <c r="F2166" t="s">
        <v>12</v>
      </c>
      <c r="G2166" t="s">
        <v>13</v>
      </c>
      <c r="H2166" t="s">
        <v>13</v>
      </c>
      <c r="I2166">
        <v>20</v>
      </c>
      <c r="J2166">
        <f t="shared" si="233"/>
        <v>-0.43892383598987128</v>
      </c>
      <c r="K2166" t="b">
        <f t="shared" si="234"/>
        <v>0</v>
      </c>
      <c r="L2166">
        <f t="shared" si="235"/>
        <v>-1.5460474449117341</v>
      </c>
      <c r="M2166" t="b">
        <f t="shared" si="236"/>
        <v>0</v>
      </c>
      <c r="N2166" s="24">
        <f t="shared" si="237"/>
        <v>301566</v>
      </c>
      <c r="O2166" t="str">
        <f t="shared" si="238"/>
        <v>TRABAJADOR INDEPENDIENTE</v>
      </c>
      <c r="P2166">
        <f t="shared" si="239"/>
        <v>20</v>
      </c>
      <c r="Q2166"/>
    </row>
    <row r="2167" spans="1:17" x14ac:dyDescent="0.25">
      <c r="A2167">
        <v>2166</v>
      </c>
      <c r="B2167" t="s">
        <v>9</v>
      </c>
      <c r="C2167" s="23">
        <v>183333</v>
      </c>
      <c r="D2167" t="s">
        <v>10</v>
      </c>
      <c r="E2167" t="s">
        <v>16</v>
      </c>
      <c r="F2167" t="s">
        <v>12</v>
      </c>
      <c r="G2167" t="s">
        <v>12</v>
      </c>
      <c r="H2167" t="s">
        <v>12</v>
      </c>
      <c r="I2167">
        <v>30</v>
      </c>
      <c r="J2167">
        <f t="shared" si="233"/>
        <v>-0.58471008440786865</v>
      </c>
      <c r="K2167" t="b">
        <f t="shared" si="234"/>
        <v>0</v>
      </c>
      <c r="L2167">
        <f t="shared" si="235"/>
        <v>-0.84029414414035897</v>
      </c>
      <c r="M2167" t="b">
        <f t="shared" si="236"/>
        <v>0</v>
      </c>
      <c r="N2167" s="24">
        <f t="shared" si="237"/>
        <v>183333</v>
      </c>
      <c r="O2167" t="str">
        <f t="shared" si="238"/>
        <v>ASALARIADO</v>
      </c>
      <c r="P2167">
        <f t="shared" si="239"/>
        <v>30</v>
      </c>
      <c r="Q2167"/>
    </row>
    <row r="2168" spans="1:17" x14ac:dyDescent="0.25">
      <c r="A2168">
        <v>2167</v>
      </c>
      <c r="B2168" t="s">
        <v>9</v>
      </c>
      <c r="C2168" s="23">
        <v>297045</v>
      </c>
      <c r="D2168" t="s">
        <v>17</v>
      </c>
      <c r="E2168" t="s">
        <v>16</v>
      </c>
      <c r="F2168" t="s">
        <v>12</v>
      </c>
      <c r="G2168" t="s">
        <v>12</v>
      </c>
      <c r="H2168" t="s">
        <v>13</v>
      </c>
      <c r="I2168">
        <v>28</v>
      </c>
      <c r="J2168">
        <f t="shared" si="233"/>
        <v>-0.44449841862837125</v>
      </c>
      <c r="K2168" t="b">
        <f t="shared" si="234"/>
        <v>0</v>
      </c>
      <c r="L2168">
        <f t="shared" si="235"/>
        <v>-0.98144480429463388</v>
      </c>
      <c r="M2168" t="b">
        <f t="shared" si="236"/>
        <v>0</v>
      </c>
      <c r="N2168" s="24">
        <f t="shared" si="237"/>
        <v>297045</v>
      </c>
      <c r="O2168" t="str">
        <f t="shared" si="238"/>
        <v>ASEGURADO VOLUNTARIO</v>
      </c>
      <c r="P2168">
        <f t="shared" si="239"/>
        <v>28</v>
      </c>
      <c r="Q2168"/>
    </row>
    <row r="2169" spans="1:17" x14ac:dyDescent="0.25">
      <c r="A2169">
        <v>2168</v>
      </c>
      <c r="B2169" t="s">
        <v>9</v>
      </c>
      <c r="C2169" s="23">
        <v>335377.5</v>
      </c>
      <c r="D2169" t="s">
        <v>10</v>
      </c>
      <c r="E2169" t="s">
        <v>16</v>
      </c>
      <c r="F2169" t="s">
        <v>12</v>
      </c>
      <c r="G2169" t="s">
        <v>13</v>
      </c>
      <c r="H2169" t="s">
        <v>13</v>
      </c>
      <c r="I2169">
        <v>22</v>
      </c>
      <c r="J2169">
        <f t="shared" si="233"/>
        <v>-0.39723283822795102</v>
      </c>
      <c r="K2169" t="b">
        <f t="shared" si="234"/>
        <v>0</v>
      </c>
      <c r="L2169">
        <f t="shared" si="235"/>
        <v>-1.4048967847574589</v>
      </c>
      <c r="M2169" t="b">
        <f t="shared" si="236"/>
        <v>0</v>
      </c>
      <c r="N2169" s="24">
        <f t="shared" si="237"/>
        <v>335377.5</v>
      </c>
      <c r="O2169" t="str">
        <f t="shared" si="238"/>
        <v>ASALARIADO</v>
      </c>
      <c r="P2169">
        <f t="shared" si="239"/>
        <v>22</v>
      </c>
      <c r="Q2169"/>
    </row>
    <row r="2170" spans="1:17" x14ac:dyDescent="0.25">
      <c r="A2170">
        <v>2169</v>
      </c>
      <c r="B2170" t="s">
        <v>9</v>
      </c>
      <c r="C2170" s="23">
        <v>210000</v>
      </c>
      <c r="D2170" t="s">
        <v>10</v>
      </c>
      <c r="E2170" t="s">
        <v>16</v>
      </c>
      <c r="F2170" t="s">
        <v>12</v>
      </c>
      <c r="G2170" t="s">
        <v>13</v>
      </c>
      <c r="H2170" t="s">
        <v>13</v>
      </c>
      <c r="I2170">
        <v>26</v>
      </c>
      <c r="J2170">
        <f t="shared" si="233"/>
        <v>-0.55182855483014726</v>
      </c>
      <c r="K2170" t="b">
        <f t="shared" si="234"/>
        <v>0</v>
      </c>
      <c r="L2170">
        <f t="shared" si="235"/>
        <v>-1.1225954644489089</v>
      </c>
      <c r="M2170" t="b">
        <f t="shared" si="236"/>
        <v>0</v>
      </c>
      <c r="N2170" s="24">
        <f t="shared" si="237"/>
        <v>210000</v>
      </c>
      <c r="O2170" t="str">
        <f t="shared" si="238"/>
        <v>ASALARIADO</v>
      </c>
      <c r="P2170">
        <f t="shared" si="239"/>
        <v>26</v>
      </c>
      <c r="Q2170"/>
    </row>
    <row r="2171" spans="1:17" x14ac:dyDescent="0.25">
      <c r="A2171">
        <v>2170</v>
      </c>
      <c r="B2171" t="s">
        <v>15</v>
      </c>
      <c r="C2171" s="23">
        <v>813888.34</v>
      </c>
      <c r="D2171" t="s">
        <v>10</v>
      </c>
      <c r="E2171" t="s">
        <v>11</v>
      </c>
      <c r="F2171" t="s">
        <v>12</v>
      </c>
      <c r="G2171" t="s">
        <v>13</v>
      </c>
      <c r="H2171" t="s">
        <v>13</v>
      </c>
      <c r="I2171">
        <v>29</v>
      </c>
      <c r="J2171">
        <f t="shared" si="233"/>
        <v>0.19279109917484333</v>
      </c>
      <c r="K2171" t="b">
        <f t="shared" si="234"/>
        <v>0</v>
      </c>
      <c r="L2171">
        <f t="shared" si="235"/>
        <v>-0.91086947421749642</v>
      </c>
      <c r="M2171" t="b">
        <f t="shared" si="236"/>
        <v>0</v>
      </c>
      <c r="N2171" s="24">
        <f t="shared" si="237"/>
        <v>813888.34</v>
      </c>
      <c r="O2171" t="str">
        <f t="shared" si="238"/>
        <v>ASALARIADO</v>
      </c>
      <c r="P2171">
        <f t="shared" si="239"/>
        <v>29</v>
      </c>
      <c r="Q2171"/>
    </row>
    <row r="2172" spans="1:17" x14ac:dyDescent="0.25">
      <c r="A2172">
        <v>2171</v>
      </c>
      <c r="B2172" t="s">
        <v>15</v>
      </c>
      <c r="C2172" s="23">
        <v>297045</v>
      </c>
      <c r="D2172" t="s">
        <v>18</v>
      </c>
      <c r="E2172" t="s">
        <v>16</v>
      </c>
      <c r="F2172" t="s">
        <v>12</v>
      </c>
      <c r="G2172" t="s">
        <v>12</v>
      </c>
      <c r="H2172" t="s">
        <v>12</v>
      </c>
      <c r="I2172">
        <v>41</v>
      </c>
      <c r="J2172">
        <f t="shared" si="233"/>
        <v>-0.44449841862837125</v>
      </c>
      <c r="K2172" t="b">
        <f t="shared" si="234"/>
        <v>0</v>
      </c>
      <c r="L2172">
        <f t="shared" si="235"/>
        <v>-6.3965513291846368E-2</v>
      </c>
      <c r="M2172" t="b">
        <f t="shared" si="236"/>
        <v>0</v>
      </c>
      <c r="N2172" s="24">
        <f t="shared" si="237"/>
        <v>297045</v>
      </c>
      <c r="O2172" t="str">
        <f t="shared" si="238"/>
        <v>TRABAJADOR INDEPENDIENTE</v>
      </c>
      <c r="P2172">
        <f t="shared" si="239"/>
        <v>41</v>
      </c>
      <c r="Q2172"/>
    </row>
    <row r="2173" spans="1:17" x14ac:dyDescent="0.25">
      <c r="A2173">
        <v>2172</v>
      </c>
      <c r="B2173" t="s">
        <v>15</v>
      </c>
      <c r="C2173" s="23">
        <v>912428.05</v>
      </c>
      <c r="D2173" t="s">
        <v>10</v>
      </c>
      <c r="E2173" t="s">
        <v>16</v>
      </c>
      <c r="F2173" t="s">
        <v>12</v>
      </c>
      <c r="G2173" t="s">
        <v>13</v>
      </c>
      <c r="H2173" t="s">
        <v>13</v>
      </c>
      <c r="I2173">
        <v>24</v>
      </c>
      <c r="J2173">
        <f t="shared" si="233"/>
        <v>0.31429469496533691</v>
      </c>
      <c r="K2173" t="b">
        <f t="shared" si="234"/>
        <v>0</v>
      </c>
      <c r="L2173">
        <f t="shared" si="235"/>
        <v>-1.263746124603184</v>
      </c>
      <c r="M2173" t="b">
        <f t="shared" si="236"/>
        <v>0</v>
      </c>
      <c r="N2173" s="24">
        <f t="shared" si="237"/>
        <v>912428.05</v>
      </c>
      <c r="O2173" t="str">
        <f t="shared" si="238"/>
        <v>ASALARIADO</v>
      </c>
      <c r="P2173">
        <f t="shared" si="239"/>
        <v>24</v>
      </c>
      <c r="Q2173"/>
    </row>
    <row r="2174" spans="1:17" x14ac:dyDescent="0.25">
      <c r="A2174">
        <v>2173</v>
      </c>
      <c r="B2174" t="s">
        <v>9</v>
      </c>
      <c r="C2174" s="23">
        <v>762283.34</v>
      </c>
      <c r="D2174" t="s">
        <v>10</v>
      </c>
      <c r="E2174" t="s">
        <v>16</v>
      </c>
      <c r="F2174" t="s">
        <v>12</v>
      </c>
      <c r="G2174" t="s">
        <v>13</v>
      </c>
      <c r="H2174" t="s">
        <v>13</v>
      </c>
      <c r="I2174">
        <v>46</v>
      </c>
      <c r="J2174">
        <f t="shared" si="233"/>
        <v>0.12915996954427694</v>
      </c>
      <c r="K2174" t="b">
        <f t="shared" si="234"/>
        <v>0</v>
      </c>
      <c r="L2174">
        <f t="shared" si="235"/>
        <v>0.28891113709384114</v>
      </c>
      <c r="M2174" t="b">
        <f t="shared" si="236"/>
        <v>0</v>
      </c>
      <c r="N2174" s="24">
        <f t="shared" si="237"/>
        <v>762283.34</v>
      </c>
      <c r="O2174" t="str">
        <f t="shared" si="238"/>
        <v>ASALARIADO</v>
      </c>
      <c r="P2174">
        <f t="shared" si="239"/>
        <v>46</v>
      </c>
      <c r="Q2174"/>
    </row>
    <row r="2175" spans="1:17" x14ac:dyDescent="0.25">
      <c r="A2175">
        <v>2174</v>
      </c>
      <c r="B2175" t="s">
        <v>9</v>
      </c>
      <c r="C2175" s="23">
        <v>213049</v>
      </c>
      <c r="D2175" t="s">
        <v>10</v>
      </c>
      <c r="E2175" t="s">
        <v>16</v>
      </c>
      <c r="F2175" t="s">
        <v>12</v>
      </c>
      <c r="G2175" t="s">
        <v>13</v>
      </c>
      <c r="H2175" t="s">
        <v>13</v>
      </c>
      <c r="I2175">
        <v>42</v>
      </c>
      <c r="J2175">
        <f t="shared" si="233"/>
        <v>-0.54806900993636565</v>
      </c>
      <c r="K2175" t="b">
        <f t="shared" si="234"/>
        <v>0</v>
      </c>
      <c r="L2175">
        <f t="shared" si="235"/>
        <v>6.6098167852911317E-3</v>
      </c>
      <c r="M2175" t="b">
        <f t="shared" si="236"/>
        <v>0</v>
      </c>
      <c r="N2175" s="24">
        <f t="shared" si="237"/>
        <v>213049</v>
      </c>
      <c r="O2175" t="str">
        <f t="shared" si="238"/>
        <v>ASALARIADO</v>
      </c>
      <c r="P2175">
        <f t="shared" si="239"/>
        <v>42</v>
      </c>
      <c r="Q2175"/>
    </row>
    <row r="2176" spans="1:17" x14ac:dyDescent="0.25">
      <c r="A2176">
        <v>2175</v>
      </c>
      <c r="B2176" t="s">
        <v>9</v>
      </c>
      <c r="C2176" s="23">
        <v>560000</v>
      </c>
      <c r="D2176" t="s">
        <v>10</v>
      </c>
      <c r="E2176" t="s">
        <v>16</v>
      </c>
      <c r="F2176" t="s">
        <v>12</v>
      </c>
      <c r="G2176" t="s">
        <v>13</v>
      </c>
      <c r="H2176" t="s">
        <v>13</v>
      </c>
      <c r="I2176">
        <v>47</v>
      </c>
      <c r="J2176">
        <f t="shared" si="233"/>
        <v>-0.12026387368106806</v>
      </c>
      <c r="K2176" t="b">
        <f t="shared" si="234"/>
        <v>0</v>
      </c>
      <c r="L2176">
        <f t="shared" si="235"/>
        <v>0.35948646717097865</v>
      </c>
      <c r="M2176" t="b">
        <f t="shared" si="236"/>
        <v>0</v>
      </c>
      <c r="N2176" s="24">
        <f t="shared" si="237"/>
        <v>560000</v>
      </c>
      <c r="O2176" t="str">
        <f t="shared" si="238"/>
        <v>ASALARIADO</v>
      </c>
      <c r="P2176">
        <f t="shared" si="239"/>
        <v>47</v>
      </c>
      <c r="Q2176"/>
    </row>
    <row r="2177" spans="1:17" x14ac:dyDescent="0.25">
      <c r="A2177">
        <v>2176</v>
      </c>
      <c r="B2177" t="s">
        <v>15</v>
      </c>
      <c r="C2177" s="23">
        <v>127390.96</v>
      </c>
      <c r="D2177" t="s">
        <v>10</v>
      </c>
      <c r="E2177" t="s">
        <v>16</v>
      </c>
      <c r="F2177" t="s">
        <v>12</v>
      </c>
      <c r="G2177" t="s">
        <v>12</v>
      </c>
      <c r="H2177" t="s">
        <v>13</v>
      </c>
      <c r="I2177">
        <v>48</v>
      </c>
      <c r="J2177">
        <f t="shared" si="233"/>
        <v>-0.65368896628052309</v>
      </c>
      <c r="K2177" t="b">
        <f t="shared" si="234"/>
        <v>0</v>
      </c>
      <c r="L2177">
        <f t="shared" si="235"/>
        <v>0.43006179724811616</v>
      </c>
      <c r="M2177" t="b">
        <f t="shared" si="236"/>
        <v>0</v>
      </c>
      <c r="N2177" s="24">
        <f t="shared" si="237"/>
        <v>127390.96</v>
      </c>
      <c r="O2177" t="str">
        <f t="shared" si="238"/>
        <v>ASALARIADO</v>
      </c>
      <c r="P2177">
        <f t="shared" si="239"/>
        <v>48</v>
      </c>
      <c r="Q2177"/>
    </row>
    <row r="2178" spans="1:17" x14ac:dyDescent="0.25">
      <c r="A2178">
        <v>2177</v>
      </c>
      <c r="B2178" t="s">
        <v>9</v>
      </c>
      <c r="C2178" s="23">
        <v>12000</v>
      </c>
      <c r="D2178" t="s">
        <v>10</v>
      </c>
      <c r="E2178" t="s">
        <v>16</v>
      </c>
      <c r="F2178" t="s">
        <v>12</v>
      </c>
      <c r="G2178" t="s">
        <v>13</v>
      </c>
      <c r="H2178" t="s">
        <v>12</v>
      </c>
      <c r="I2178">
        <v>24</v>
      </c>
      <c r="J2178">
        <f t="shared" ref="J2178:J2241" si="240">(C2178-$S$4)/STDEV($C$2:$C$5001)</f>
        <v>-0.79597086016591201</v>
      </c>
      <c r="K2178" t="b">
        <f t="shared" ref="K2178:K2241" si="241">ABS(J2178)&gt;1.96</f>
        <v>0</v>
      </c>
      <c r="L2178">
        <f t="shared" ref="L2178:L2241" si="242">(I2178-$S$5)/_xlfn.STDEV.S($I$2:$I$5001)</f>
        <v>-1.263746124603184</v>
      </c>
      <c r="M2178" t="b">
        <f t="shared" ref="M2178:M2241" si="243">ABS(L2178)&gt;1.96</f>
        <v>0</v>
      </c>
      <c r="N2178" s="24">
        <f t="shared" ref="N2178:N2241" si="244">IF(ISBLANK(C2178), $S$4, C2178)</f>
        <v>12000</v>
      </c>
      <c r="O2178" t="str">
        <f t="shared" ref="O2178:O2241" si="245">IF(D2178="", "ASALARIADO", D2178)</f>
        <v>ASALARIADO</v>
      </c>
      <c r="P2178">
        <f t="shared" ref="P2178:P2241" si="246">IF(ISBLANK(I2178), $S$5, I2178)</f>
        <v>24</v>
      </c>
      <c r="Q2178"/>
    </row>
    <row r="2179" spans="1:17" x14ac:dyDescent="0.25">
      <c r="A2179">
        <v>2178</v>
      </c>
      <c r="B2179" t="s">
        <v>9</v>
      </c>
      <c r="C2179" s="23">
        <v>1154586.75</v>
      </c>
      <c r="D2179" t="s">
        <v>10</v>
      </c>
      <c r="E2179" t="s">
        <v>16</v>
      </c>
      <c r="F2179" t="s">
        <v>12</v>
      </c>
      <c r="G2179" t="s">
        <v>13</v>
      </c>
      <c r="H2179" t="s">
        <v>13</v>
      </c>
      <c r="I2179">
        <v>30</v>
      </c>
      <c r="J2179">
        <f t="shared" si="240"/>
        <v>0.61288652968812407</v>
      </c>
      <c r="K2179" t="b">
        <f t="shared" si="241"/>
        <v>0</v>
      </c>
      <c r="L2179">
        <f t="shared" si="242"/>
        <v>-0.84029414414035897</v>
      </c>
      <c r="M2179" t="b">
        <f t="shared" si="243"/>
        <v>0</v>
      </c>
      <c r="N2179" s="24">
        <f t="shared" si="244"/>
        <v>1154586.75</v>
      </c>
      <c r="O2179" t="str">
        <f t="shared" si="245"/>
        <v>ASALARIADO</v>
      </c>
      <c r="P2179">
        <f t="shared" si="246"/>
        <v>30</v>
      </c>
      <c r="Q2179"/>
    </row>
    <row r="2180" spans="1:17" x14ac:dyDescent="0.25">
      <c r="A2180">
        <v>2179</v>
      </c>
      <c r="B2180" t="s">
        <v>9</v>
      </c>
      <c r="C2180" s="23">
        <v>394295.68</v>
      </c>
      <c r="D2180" t="s">
        <v>10</v>
      </c>
      <c r="E2180" t="s">
        <v>16</v>
      </c>
      <c r="F2180" t="s">
        <v>12</v>
      </c>
      <c r="G2180" t="s">
        <v>13</v>
      </c>
      <c r="H2180" t="s">
        <v>13</v>
      </c>
      <c r="I2180">
        <v>42</v>
      </c>
      <c r="J2180">
        <f t="shared" si="240"/>
        <v>-0.32458425089771087</v>
      </c>
      <c r="K2180" t="b">
        <f t="shared" si="241"/>
        <v>0</v>
      </c>
      <c r="L2180">
        <f t="shared" si="242"/>
        <v>6.6098167852911317E-3</v>
      </c>
      <c r="M2180" t="b">
        <f t="shared" si="243"/>
        <v>0</v>
      </c>
      <c r="N2180" s="24">
        <f t="shared" si="244"/>
        <v>394295.68</v>
      </c>
      <c r="O2180" t="str">
        <f t="shared" si="245"/>
        <v>ASALARIADO</v>
      </c>
      <c r="P2180">
        <f t="shared" si="246"/>
        <v>42</v>
      </c>
      <c r="Q2180"/>
    </row>
    <row r="2181" spans="1:17" x14ac:dyDescent="0.25">
      <c r="A2181">
        <v>2180</v>
      </c>
      <c r="B2181" t="s">
        <v>9</v>
      </c>
      <c r="C2181" s="23">
        <v>10000</v>
      </c>
      <c r="D2181" t="s">
        <v>10</v>
      </c>
      <c r="E2181" t="s">
        <v>16</v>
      </c>
      <c r="F2181" t="s">
        <v>12</v>
      </c>
      <c r="G2181" t="s">
        <v>12</v>
      </c>
      <c r="H2181" t="s">
        <v>13</v>
      </c>
      <c r="I2181">
        <v>34</v>
      </c>
      <c r="J2181">
        <f t="shared" si="240"/>
        <v>-0.79843694405819243</v>
      </c>
      <c r="K2181" t="b">
        <f t="shared" si="241"/>
        <v>0</v>
      </c>
      <c r="L2181">
        <f t="shared" si="242"/>
        <v>-0.55799282383180893</v>
      </c>
      <c r="M2181" t="b">
        <f t="shared" si="243"/>
        <v>0</v>
      </c>
      <c r="N2181" s="24">
        <f t="shared" si="244"/>
        <v>10000</v>
      </c>
      <c r="O2181" t="str">
        <f t="shared" si="245"/>
        <v>ASALARIADO</v>
      </c>
      <c r="P2181">
        <f t="shared" si="246"/>
        <v>34</v>
      </c>
      <c r="Q2181"/>
    </row>
    <row r="2182" spans="1:17" x14ac:dyDescent="0.25">
      <c r="A2182">
        <v>2181</v>
      </c>
      <c r="B2182" t="s">
        <v>9</v>
      </c>
      <c r="C2182" s="23">
        <v>295970</v>
      </c>
      <c r="D2182" t="s">
        <v>18</v>
      </c>
      <c r="E2182" t="s">
        <v>16</v>
      </c>
      <c r="F2182" t="s">
        <v>12</v>
      </c>
      <c r="G2182" t="s">
        <v>13</v>
      </c>
      <c r="H2182" t="s">
        <v>13</v>
      </c>
      <c r="I2182">
        <v>28</v>
      </c>
      <c r="J2182">
        <f t="shared" si="240"/>
        <v>-0.44582393872047199</v>
      </c>
      <c r="K2182" t="b">
        <f t="shared" si="241"/>
        <v>0</v>
      </c>
      <c r="L2182">
        <f t="shared" si="242"/>
        <v>-0.98144480429463388</v>
      </c>
      <c r="M2182" t="b">
        <f t="shared" si="243"/>
        <v>0</v>
      </c>
      <c r="N2182" s="24">
        <f t="shared" si="244"/>
        <v>295970</v>
      </c>
      <c r="O2182" t="str">
        <f t="shared" si="245"/>
        <v>TRABAJADOR INDEPENDIENTE</v>
      </c>
      <c r="P2182">
        <f t="shared" si="246"/>
        <v>28</v>
      </c>
      <c r="Q2182"/>
    </row>
    <row r="2183" spans="1:17" x14ac:dyDescent="0.25">
      <c r="A2183">
        <v>2182</v>
      </c>
      <c r="B2183" t="s">
        <v>9</v>
      </c>
      <c r="C2183" s="23">
        <v>1042448</v>
      </c>
      <c r="D2183" t="s">
        <v>10</v>
      </c>
      <c r="E2183" t="s">
        <v>16</v>
      </c>
      <c r="F2183" t="s">
        <v>12</v>
      </c>
      <c r="G2183" t="s">
        <v>13</v>
      </c>
      <c r="H2183" t="s">
        <v>13</v>
      </c>
      <c r="I2183">
        <v>33</v>
      </c>
      <c r="J2183">
        <f t="shared" si="240"/>
        <v>0.47461474715039176</v>
      </c>
      <c r="K2183" t="b">
        <f t="shared" si="241"/>
        <v>0</v>
      </c>
      <c r="L2183">
        <f t="shared" si="242"/>
        <v>-0.62856815390894638</v>
      </c>
      <c r="M2183" t="b">
        <f t="shared" si="243"/>
        <v>0</v>
      </c>
      <c r="N2183" s="24">
        <f t="shared" si="244"/>
        <v>1042448</v>
      </c>
      <c r="O2183" t="str">
        <f t="shared" si="245"/>
        <v>ASALARIADO</v>
      </c>
      <c r="P2183">
        <f t="shared" si="246"/>
        <v>33</v>
      </c>
      <c r="Q2183"/>
    </row>
    <row r="2184" spans="1:17" x14ac:dyDescent="0.25">
      <c r="A2184">
        <v>2183</v>
      </c>
      <c r="B2184" t="s">
        <v>9</v>
      </c>
      <c r="C2184" s="23">
        <v>313109.76000000001</v>
      </c>
      <c r="D2184" t="s">
        <v>10</v>
      </c>
      <c r="E2184" t="s">
        <v>16</v>
      </c>
      <c r="F2184" t="s">
        <v>12</v>
      </c>
      <c r="G2184" t="s">
        <v>12</v>
      </c>
      <c r="H2184" t="s">
        <v>13</v>
      </c>
      <c r="I2184">
        <v>55</v>
      </c>
      <c r="J2184">
        <f t="shared" si="240"/>
        <v>-0.42468989569369553</v>
      </c>
      <c r="K2184" t="b">
        <f t="shared" si="241"/>
        <v>0</v>
      </c>
      <c r="L2184">
        <f t="shared" si="242"/>
        <v>0.92408910778807873</v>
      </c>
      <c r="M2184" t="b">
        <f t="shared" si="243"/>
        <v>0</v>
      </c>
      <c r="N2184" s="24">
        <f t="shared" si="244"/>
        <v>313109.76000000001</v>
      </c>
      <c r="O2184" t="str">
        <f t="shared" si="245"/>
        <v>ASALARIADO</v>
      </c>
      <c r="P2184">
        <f t="shared" si="246"/>
        <v>55</v>
      </c>
      <c r="Q2184"/>
    </row>
    <row r="2185" spans="1:17" x14ac:dyDescent="0.25">
      <c r="A2185">
        <v>2184</v>
      </c>
      <c r="B2185" t="s">
        <v>9</v>
      </c>
      <c r="C2185" s="23">
        <v>2030634.72</v>
      </c>
      <c r="D2185" t="s">
        <v>10</v>
      </c>
      <c r="E2185" t="s">
        <v>11</v>
      </c>
      <c r="F2185" t="s">
        <v>12</v>
      </c>
      <c r="G2185" t="s">
        <v>13</v>
      </c>
      <c r="H2185" t="s">
        <v>13</v>
      </c>
      <c r="I2185">
        <v>45</v>
      </c>
      <c r="J2185">
        <f t="shared" si="240"/>
        <v>1.6930904235291184</v>
      </c>
      <c r="K2185" t="b">
        <f t="shared" si="241"/>
        <v>0</v>
      </c>
      <c r="L2185">
        <f t="shared" si="242"/>
        <v>0.21833580701670366</v>
      </c>
      <c r="M2185" t="b">
        <f t="shared" si="243"/>
        <v>0</v>
      </c>
      <c r="N2185" s="24">
        <f t="shared" si="244"/>
        <v>2030634.72</v>
      </c>
      <c r="O2185" t="str">
        <f t="shared" si="245"/>
        <v>ASALARIADO</v>
      </c>
      <c r="P2185">
        <f t="shared" si="246"/>
        <v>45</v>
      </c>
      <c r="Q2185"/>
    </row>
    <row r="2186" spans="1:17" x14ac:dyDescent="0.25">
      <c r="A2186">
        <v>2185</v>
      </c>
      <c r="B2186" t="s">
        <v>9</v>
      </c>
      <c r="C2186" s="23">
        <v>975000</v>
      </c>
      <c r="D2186" t="s">
        <v>10</v>
      </c>
      <c r="E2186" t="s">
        <v>16</v>
      </c>
      <c r="F2186" t="s">
        <v>12</v>
      </c>
      <c r="G2186" t="s">
        <v>13</v>
      </c>
      <c r="H2186" t="s">
        <v>13</v>
      </c>
      <c r="I2186">
        <v>47</v>
      </c>
      <c r="J2186">
        <f t="shared" si="240"/>
        <v>0.39144853396712581</v>
      </c>
      <c r="K2186" t="b">
        <f t="shared" si="241"/>
        <v>0</v>
      </c>
      <c r="L2186">
        <f t="shared" si="242"/>
        <v>0.35948646717097865</v>
      </c>
      <c r="M2186" t="b">
        <f t="shared" si="243"/>
        <v>0</v>
      </c>
      <c r="N2186" s="24">
        <f t="shared" si="244"/>
        <v>975000</v>
      </c>
      <c r="O2186" t="str">
        <f t="shared" si="245"/>
        <v>ASALARIADO</v>
      </c>
      <c r="P2186">
        <f t="shared" si="246"/>
        <v>47</v>
      </c>
      <c r="Q2186"/>
    </row>
    <row r="2187" spans="1:17" x14ac:dyDescent="0.25">
      <c r="A2187">
        <v>2186</v>
      </c>
      <c r="B2187" t="s">
        <v>9</v>
      </c>
      <c r="C2187" s="23">
        <v>1271336.5</v>
      </c>
      <c r="D2187" t="s">
        <v>10</v>
      </c>
      <c r="E2187" t="s">
        <v>11</v>
      </c>
      <c r="F2187" t="s">
        <v>12</v>
      </c>
      <c r="G2187" t="s">
        <v>13</v>
      </c>
      <c r="H2187" t="s">
        <v>13</v>
      </c>
      <c r="I2187">
        <v>35</v>
      </c>
      <c r="J2187">
        <f t="shared" si="240"/>
        <v>0.75684386863950892</v>
      </c>
      <c r="K2187" t="b">
        <f t="shared" si="241"/>
        <v>0</v>
      </c>
      <c r="L2187">
        <f t="shared" si="242"/>
        <v>-0.48741749375467142</v>
      </c>
      <c r="M2187" t="b">
        <f t="shared" si="243"/>
        <v>0</v>
      </c>
      <c r="N2187" s="24">
        <f t="shared" si="244"/>
        <v>1271336.5</v>
      </c>
      <c r="O2187" t="str">
        <f t="shared" si="245"/>
        <v>ASALARIADO</v>
      </c>
      <c r="P2187">
        <f t="shared" si="246"/>
        <v>35</v>
      </c>
      <c r="Q2187"/>
    </row>
    <row r="2188" spans="1:17" x14ac:dyDescent="0.25">
      <c r="A2188">
        <v>2187</v>
      </c>
      <c r="B2188" t="s">
        <v>9</v>
      </c>
      <c r="C2188" s="23">
        <v>3551482</v>
      </c>
      <c r="D2188" t="s">
        <v>14</v>
      </c>
      <c r="E2188" t="s">
        <v>11</v>
      </c>
      <c r="F2188" t="s">
        <v>12</v>
      </c>
      <c r="G2188" t="s">
        <v>13</v>
      </c>
      <c r="H2188" t="s">
        <v>13</v>
      </c>
      <c r="I2188">
        <v>64</v>
      </c>
      <c r="J2188">
        <f t="shared" si="240"/>
        <v>3.5683589134423879</v>
      </c>
      <c r="K2188" t="b">
        <f t="shared" si="241"/>
        <v>1</v>
      </c>
      <c r="L2188">
        <f t="shared" si="242"/>
        <v>1.5592670784823162</v>
      </c>
      <c r="M2188" t="b">
        <f t="shared" si="243"/>
        <v>0</v>
      </c>
      <c r="N2188" s="24">
        <f t="shared" si="244"/>
        <v>3551482</v>
      </c>
      <c r="O2188" t="str">
        <f t="shared" si="245"/>
        <v>PENSIONADOS EN SU PROPIO SISTEMA</v>
      </c>
      <c r="P2188">
        <f t="shared" si="246"/>
        <v>64</v>
      </c>
      <c r="Q2188"/>
    </row>
    <row r="2189" spans="1:17" x14ac:dyDescent="0.25">
      <c r="A2189">
        <v>2188</v>
      </c>
      <c r="B2189" t="s">
        <v>15</v>
      </c>
      <c r="C2189" s="23">
        <v>297046</v>
      </c>
      <c r="D2189" t="s">
        <v>17</v>
      </c>
      <c r="E2189" t="s">
        <v>16</v>
      </c>
      <c r="F2189" t="s">
        <v>12</v>
      </c>
      <c r="G2189" t="s">
        <v>13</v>
      </c>
      <c r="H2189" t="s">
        <v>13</v>
      </c>
      <c r="I2189">
        <v>35</v>
      </c>
      <c r="J2189">
        <f t="shared" si="240"/>
        <v>-0.44449718558642509</v>
      </c>
      <c r="K2189" t="b">
        <f t="shared" si="241"/>
        <v>0</v>
      </c>
      <c r="L2189">
        <f t="shared" si="242"/>
        <v>-0.48741749375467142</v>
      </c>
      <c r="M2189" t="b">
        <f t="shared" si="243"/>
        <v>0</v>
      </c>
      <c r="N2189" s="24">
        <f t="shared" si="244"/>
        <v>297046</v>
      </c>
      <c r="O2189" t="str">
        <f t="shared" si="245"/>
        <v>ASEGURADO VOLUNTARIO</v>
      </c>
      <c r="P2189">
        <f t="shared" si="246"/>
        <v>35</v>
      </c>
      <c r="Q2189"/>
    </row>
    <row r="2190" spans="1:17" x14ac:dyDescent="0.25">
      <c r="A2190">
        <v>2189</v>
      </c>
      <c r="B2190" t="s">
        <v>15</v>
      </c>
      <c r="C2190" s="23">
        <v>301260</v>
      </c>
      <c r="D2190" t="s">
        <v>17</v>
      </c>
      <c r="E2190" t="s">
        <v>16</v>
      </c>
      <c r="F2190" t="s">
        <v>12</v>
      </c>
      <c r="G2190" t="s">
        <v>13</v>
      </c>
      <c r="H2190" t="s">
        <v>13</v>
      </c>
      <c r="I2190">
        <v>24</v>
      </c>
      <c r="J2190">
        <f t="shared" si="240"/>
        <v>-0.43930114682539018</v>
      </c>
      <c r="K2190" t="b">
        <f t="shared" si="241"/>
        <v>0</v>
      </c>
      <c r="L2190">
        <f t="shared" si="242"/>
        <v>-1.263746124603184</v>
      </c>
      <c r="M2190" t="b">
        <f t="shared" si="243"/>
        <v>0</v>
      </c>
      <c r="N2190" s="24">
        <f t="shared" si="244"/>
        <v>301260</v>
      </c>
      <c r="O2190" t="str">
        <f t="shared" si="245"/>
        <v>ASEGURADO VOLUNTARIO</v>
      </c>
      <c r="P2190">
        <f t="shared" si="246"/>
        <v>24</v>
      </c>
      <c r="Q2190"/>
    </row>
    <row r="2191" spans="1:17" x14ac:dyDescent="0.25">
      <c r="A2191">
        <v>2190</v>
      </c>
      <c r="B2191" t="s">
        <v>9</v>
      </c>
      <c r="C2191" s="23">
        <v>329054</v>
      </c>
      <c r="D2191" t="s">
        <v>10</v>
      </c>
      <c r="E2191" t="s">
        <v>16</v>
      </c>
      <c r="F2191" t="s">
        <v>12</v>
      </c>
      <c r="G2191" t="s">
        <v>13</v>
      </c>
      <c r="H2191" t="s">
        <v>13</v>
      </c>
      <c r="I2191">
        <v>25</v>
      </c>
      <c r="J2191">
        <f t="shared" si="240"/>
        <v>-0.40502997897436871</v>
      </c>
      <c r="K2191" t="b">
        <f t="shared" si="241"/>
        <v>0</v>
      </c>
      <c r="L2191">
        <f t="shared" si="242"/>
        <v>-1.1931707945260464</v>
      </c>
      <c r="M2191" t="b">
        <f t="shared" si="243"/>
        <v>0</v>
      </c>
      <c r="N2191" s="24">
        <f t="shared" si="244"/>
        <v>329054</v>
      </c>
      <c r="O2191" t="str">
        <f t="shared" si="245"/>
        <v>ASALARIADO</v>
      </c>
      <c r="P2191">
        <f t="shared" si="246"/>
        <v>25</v>
      </c>
      <c r="Q2191"/>
    </row>
    <row r="2192" spans="1:17" x14ac:dyDescent="0.25">
      <c r="A2192">
        <v>2191</v>
      </c>
      <c r="B2192" t="s">
        <v>9</v>
      </c>
      <c r="C2192" s="23">
        <v>1218000</v>
      </c>
      <c r="D2192" t="s">
        <v>10</v>
      </c>
      <c r="E2192" t="s">
        <v>16</v>
      </c>
      <c r="F2192" t="s">
        <v>12</v>
      </c>
      <c r="G2192" t="s">
        <v>12</v>
      </c>
      <c r="H2192" t="s">
        <v>13</v>
      </c>
      <c r="I2192">
        <v>49</v>
      </c>
      <c r="J2192">
        <f t="shared" si="240"/>
        <v>0.69107772687920077</v>
      </c>
      <c r="K2192" t="b">
        <f t="shared" si="241"/>
        <v>0</v>
      </c>
      <c r="L2192">
        <f t="shared" si="242"/>
        <v>0.50063712732525367</v>
      </c>
      <c r="M2192" t="b">
        <f t="shared" si="243"/>
        <v>0</v>
      </c>
      <c r="N2192" s="24">
        <f t="shared" si="244"/>
        <v>1218000</v>
      </c>
      <c r="O2192" t="str">
        <f t="shared" si="245"/>
        <v>ASALARIADO</v>
      </c>
      <c r="P2192">
        <f t="shared" si="246"/>
        <v>49</v>
      </c>
      <c r="Q2192"/>
    </row>
    <row r="2193" spans="1:17" x14ac:dyDescent="0.25">
      <c r="A2193">
        <v>2192</v>
      </c>
      <c r="B2193" t="s">
        <v>15</v>
      </c>
      <c r="C2193" s="23">
        <v>782118.81</v>
      </c>
      <c r="D2193" t="s">
        <v>10</v>
      </c>
      <c r="E2193" t="s">
        <v>16</v>
      </c>
      <c r="F2193" t="s">
        <v>12</v>
      </c>
      <c r="G2193" t="s">
        <v>13</v>
      </c>
      <c r="H2193" t="s">
        <v>13</v>
      </c>
      <c r="I2193">
        <v>27</v>
      </c>
      <c r="J2193">
        <f t="shared" si="240"/>
        <v>0.15361793607568314</v>
      </c>
      <c r="K2193" t="b">
        <f t="shared" si="241"/>
        <v>0</v>
      </c>
      <c r="L2193">
        <f t="shared" si="242"/>
        <v>-1.0520201343717714</v>
      </c>
      <c r="M2193" t="b">
        <f t="shared" si="243"/>
        <v>0</v>
      </c>
      <c r="N2193" s="24">
        <f t="shared" si="244"/>
        <v>782118.81</v>
      </c>
      <c r="O2193" t="str">
        <f t="shared" si="245"/>
        <v>ASALARIADO</v>
      </c>
      <c r="P2193">
        <f t="shared" si="246"/>
        <v>27</v>
      </c>
      <c r="Q2193"/>
    </row>
    <row r="2194" spans="1:17" x14ac:dyDescent="0.25">
      <c r="A2194">
        <v>2193</v>
      </c>
      <c r="B2194" t="s">
        <v>15</v>
      </c>
      <c r="C2194" s="23">
        <v>1914699</v>
      </c>
      <c r="D2194" t="s">
        <v>10</v>
      </c>
      <c r="E2194" t="s">
        <v>11</v>
      </c>
      <c r="F2194" t="s">
        <v>12</v>
      </c>
      <c r="G2194" t="s">
        <v>13</v>
      </c>
      <c r="H2194" t="s">
        <v>13</v>
      </c>
      <c r="I2194">
        <v>59</v>
      </c>
      <c r="J2194">
        <f t="shared" si="240"/>
        <v>1.55013681771315</v>
      </c>
      <c r="K2194" t="b">
        <f t="shared" si="241"/>
        <v>0</v>
      </c>
      <c r="L2194">
        <f t="shared" si="242"/>
        <v>1.2063904280966287</v>
      </c>
      <c r="M2194" t="b">
        <f t="shared" si="243"/>
        <v>0</v>
      </c>
      <c r="N2194" s="24">
        <f t="shared" si="244"/>
        <v>1914699</v>
      </c>
      <c r="O2194" t="str">
        <f t="shared" si="245"/>
        <v>ASALARIADO</v>
      </c>
      <c r="P2194">
        <f t="shared" si="246"/>
        <v>59</v>
      </c>
      <c r="Q2194"/>
    </row>
    <row r="2195" spans="1:17" x14ac:dyDescent="0.25">
      <c r="A2195">
        <v>2194</v>
      </c>
      <c r="B2195" t="s">
        <v>9</v>
      </c>
      <c r="C2195" s="23">
        <v>347514</v>
      </c>
      <c r="D2195" t="s">
        <v>10</v>
      </c>
      <c r="E2195" t="s">
        <v>16</v>
      </c>
      <c r="F2195" t="s">
        <v>12</v>
      </c>
      <c r="G2195" t="s">
        <v>13</v>
      </c>
      <c r="H2195" t="s">
        <v>13</v>
      </c>
      <c r="I2195">
        <v>27</v>
      </c>
      <c r="J2195">
        <f t="shared" si="240"/>
        <v>-0.38226802464862014</v>
      </c>
      <c r="K2195" t="b">
        <f t="shared" si="241"/>
        <v>0</v>
      </c>
      <c r="L2195">
        <f t="shared" si="242"/>
        <v>-1.0520201343717714</v>
      </c>
      <c r="M2195" t="b">
        <f t="shared" si="243"/>
        <v>0</v>
      </c>
      <c r="N2195" s="24">
        <f t="shared" si="244"/>
        <v>347514</v>
      </c>
      <c r="O2195" t="str">
        <f t="shared" si="245"/>
        <v>ASALARIADO</v>
      </c>
      <c r="P2195">
        <f t="shared" si="246"/>
        <v>27</v>
      </c>
      <c r="Q2195"/>
    </row>
    <row r="2196" spans="1:17" x14ac:dyDescent="0.25">
      <c r="A2196">
        <v>2195</v>
      </c>
      <c r="B2196" t="s">
        <v>15</v>
      </c>
      <c r="C2196" s="23">
        <v>136001</v>
      </c>
      <c r="D2196" t="s">
        <v>10</v>
      </c>
      <c r="E2196" t="s">
        <v>16</v>
      </c>
      <c r="F2196" t="s">
        <v>12</v>
      </c>
      <c r="G2196" t="s">
        <v>13</v>
      </c>
      <c r="H2196" t="s">
        <v>13</v>
      </c>
      <c r="I2196">
        <v>52</v>
      </c>
      <c r="J2196">
        <f t="shared" si="240"/>
        <v>-0.64307242580257784</v>
      </c>
      <c r="K2196" t="b">
        <f t="shared" si="241"/>
        <v>0</v>
      </c>
      <c r="L2196">
        <f t="shared" si="242"/>
        <v>0.71236311755666615</v>
      </c>
      <c r="M2196" t="b">
        <f t="shared" si="243"/>
        <v>0</v>
      </c>
      <c r="N2196" s="24">
        <f t="shared" si="244"/>
        <v>136001</v>
      </c>
      <c r="O2196" t="str">
        <f t="shared" si="245"/>
        <v>ASALARIADO</v>
      </c>
      <c r="P2196">
        <f t="shared" si="246"/>
        <v>52</v>
      </c>
      <c r="Q2196"/>
    </row>
    <row r="2197" spans="1:17" x14ac:dyDescent="0.25">
      <c r="A2197">
        <v>2196</v>
      </c>
      <c r="B2197" t="s">
        <v>15</v>
      </c>
      <c r="C2197" s="23">
        <v>1002612</v>
      </c>
      <c r="D2197" t="s">
        <v>14</v>
      </c>
      <c r="E2197" t="s">
        <v>11</v>
      </c>
      <c r="F2197" t="s">
        <v>12</v>
      </c>
      <c r="G2197" t="s">
        <v>13</v>
      </c>
      <c r="H2197" t="s">
        <v>13</v>
      </c>
      <c r="I2197">
        <v>63</v>
      </c>
      <c r="J2197">
        <f t="shared" si="240"/>
        <v>0.42549528818394972</v>
      </c>
      <c r="K2197" t="b">
        <f t="shared" si="241"/>
        <v>0</v>
      </c>
      <c r="L2197">
        <f t="shared" si="242"/>
        <v>1.4886917484051787</v>
      </c>
      <c r="M2197" t="b">
        <f t="shared" si="243"/>
        <v>0</v>
      </c>
      <c r="N2197" s="24">
        <f t="shared" si="244"/>
        <v>1002612</v>
      </c>
      <c r="O2197" t="str">
        <f t="shared" si="245"/>
        <v>PENSIONADOS EN SU PROPIO SISTEMA</v>
      </c>
      <c r="P2197">
        <f t="shared" si="246"/>
        <v>63</v>
      </c>
      <c r="Q2197"/>
    </row>
    <row r="2198" spans="1:17" x14ac:dyDescent="0.25">
      <c r="A2198">
        <v>2197</v>
      </c>
      <c r="B2198" t="s">
        <v>9</v>
      </c>
      <c r="C2198" s="23">
        <v>543686</v>
      </c>
      <c r="D2198" t="s">
        <v>10</v>
      </c>
      <c r="E2198" t="s">
        <v>11</v>
      </c>
      <c r="F2198" t="s">
        <v>12</v>
      </c>
      <c r="G2198" t="s">
        <v>13</v>
      </c>
      <c r="H2198" t="s">
        <v>12</v>
      </c>
      <c r="I2198">
        <v>49</v>
      </c>
      <c r="J2198">
        <f t="shared" si="240"/>
        <v>-0.14037971999039972</v>
      </c>
      <c r="K2198" t="b">
        <f t="shared" si="241"/>
        <v>0</v>
      </c>
      <c r="L2198">
        <f t="shared" si="242"/>
        <v>0.50063712732525367</v>
      </c>
      <c r="M2198" t="b">
        <f t="shared" si="243"/>
        <v>0</v>
      </c>
      <c r="N2198" s="24">
        <f t="shared" si="244"/>
        <v>543686</v>
      </c>
      <c r="O2198" t="str">
        <f t="shared" si="245"/>
        <v>ASALARIADO</v>
      </c>
      <c r="P2198">
        <f t="shared" si="246"/>
        <v>49</v>
      </c>
      <c r="Q2198"/>
    </row>
    <row r="2199" spans="1:17" x14ac:dyDescent="0.25">
      <c r="A2199">
        <v>2198</v>
      </c>
      <c r="B2199" t="s">
        <v>9</v>
      </c>
      <c r="C2199" s="23">
        <v>187645.6</v>
      </c>
      <c r="D2199" t="s">
        <v>10</v>
      </c>
      <c r="E2199" t="s">
        <v>16</v>
      </c>
      <c r="F2199" t="s">
        <v>12</v>
      </c>
      <c r="G2199" t="s">
        <v>13</v>
      </c>
      <c r="H2199" t="s">
        <v>13</v>
      </c>
      <c r="I2199">
        <v>47</v>
      </c>
      <c r="J2199">
        <f t="shared" si="240"/>
        <v>-0.57939246771094433</v>
      </c>
      <c r="K2199" t="b">
        <f t="shared" si="241"/>
        <v>0</v>
      </c>
      <c r="L2199">
        <f t="shared" si="242"/>
        <v>0.35948646717097865</v>
      </c>
      <c r="M2199" t="b">
        <f t="shared" si="243"/>
        <v>0</v>
      </c>
      <c r="N2199" s="24">
        <f t="shared" si="244"/>
        <v>187645.6</v>
      </c>
      <c r="O2199" t="str">
        <f t="shared" si="245"/>
        <v>ASALARIADO</v>
      </c>
      <c r="P2199">
        <f t="shared" si="246"/>
        <v>47</v>
      </c>
      <c r="Q2199"/>
    </row>
    <row r="2200" spans="1:17" x14ac:dyDescent="0.25">
      <c r="A2200">
        <v>2199</v>
      </c>
      <c r="B2200" t="s">
        <v>9</v>
      </c>
      <c r="C2200" s="23">
        <v>837414</v>
      </c>
      <c r="D2200" t="s">
        <v>18</v>
      </c>
      <c r="E2200" t="s">
        <v>16</v>
      </c>
      <c r="F2200" t="s">
        <v>12</v>
      </c>
      <c r="G2200" t="s">
        <v>13</v>
      </c>
      <c r="H2200" t="s">
        <v>13</v>
      </c>
      <c r="I2200">
        <v>64</v>
      </c>
      <c r="J2200">
        <f t="shared" si="240"/>
        <v>0.22179922476547664</v>
      </c>
      <c r="K2200" t="b">
        <f t="shared" si="241"/>
        <v>0</v>
      </c>
      <c r="L2200">
        <f t="shared" si="242"/>
        <v>1.5592670784823162</v>
      </c>
      <c r="M2200" t="b">
        <f t="shared" si="243"/>
        <v>0</v>
      </c>
      <c r="N2200" s="24">
        <f t="shared" si="244"/>
        <v>837414</v>
      </c>
      <c r="O2200" t="str">
        <f t="shared" si="245"/>
        <v>TRABAJADOR INDEPENDIENTE</v>
      </c>
      <c r="P2200">
        <f t="shared" si="246"/>
        <v>64</v>
      </c>
      <c r="Q2200"/>
    </row>
    <row r="2201" spans="1:17" x14ac:dyDescent="0.25">
      <c r="A2201">
        <v>2200</v>
      </c>
      <c r="B2201" t="s">
        <v>9</v>
      </c>
      <c r="C2201" s="23">
        <v>140978.96</v>
      </c>
      <c r="D2201" t="s">
        <v>10</v>
      </c>
      <c r="E2201" t="s">
        <v>16</v>
      </c>
      <c r="F2201" t="s">
        <v>12</v>
      </c>
      <c r="G2201" t="s">
        <v>13</v>
      </c>
      <c r="H2201" t="s">
        <v>13</v>
      </c>
      <c r="I2201">
        <v>46</v>
      </c>
      <c r="J2201">
        <f t="shared" si="240"/>
        <v>-0.63693439231636961</v>
      </c>
      <c r="K2201" t="b">
        <f t="shared" si="241"/>
        <v>0</v>
      </c>
      <c r="L2201">
        <f t="shared" si="242"/>
        <v>0.28891113709384114</v>
      </c>
      <c r="M2201" t="b">
        <f t="shared" si="243"/>
        <v>0</v>
      </c>
      <c r="N2201" s="24">
        <f t="shared" si="244"/>
        <v>140978.96</v>
      </c>
      <c r="O2201" t="str">
        <f t="shared" si="245"/>
        <v>ASALARIADO</v>
      </c>
      <c r="P2201">
        <f t="shared" si="246"/>
        <v>46</v>
      </c>
      <c r="Q2201"/>
    </row>
    <row r="2202" spans="1:17" x14ac:dyDescent="0.25">
      <c r="A2202">
        <v>2201</v>
      </c>
      <c r="B2202" t="s">
        <v>9</v>
      </c>
      <c r="C2202" s="23">
        <v>297046</v>
      </c>
      <c r="D2202" t="s">
        <v>17</v>
      </c>
      <c r="E2202" t="s">
        <v>16</v>
      </c>
      <c r="F2202" t="s">
        <v>12</v>
      </c>
      <c r="G2202" t="s">
        <v>12</v>
      </c>
      <c r="H2202" t="s">
        <v>12</v>
      </c>
      <c r="I2202">
        <v>37</v>
      </c>
      <c r="J2202">
        <f t="shared" si="240"/>
        <v>-0.44449718558642509</v>
      </c>
      <c r="K2202" t="b">
        <f t="shared" si="241"/>
        <v>0</v>
      </c>
      <c r="L2202">
        <f t="shared" si="242"/>
        <v>-0.3462668336003964</v>
      </c>
      <c r="M2202" t="b">
        <f t="shared" si="243"/>
        <v>0</v>
      </c>
      <c r="N2202" s="24">
        <f t="shared" si="244"/>
        <v>297046</v>
      </c>
      <c r="O2202" t="str">
        <f t="shared" si="245"/>
        <v>ASEGURADO VOLUNTARIO</v>
      </c>
      <c r="P2202">
        <f t="shared" si="246"/>
        <v>37</v>
      </c>
      <c r="Q2202"/>
    </row>
    <row r="2203" spans="1:17" x14ac:dyDescent="0.25">
      <c r="A2203">
        <v>2202</v>
      </c>
      <c r="B2203" t="s">
        <v>15</v>
      </c>
      <c r="C2203" s="23">
        <v>376750</v>
      </c>
      <c r="D2203" t="s">
        <v>10</v>
      </c>
      <c r="E2203" t="s">
        <v>16</v>
      </c>
      <c r="F2203" t="s">
        <v>12</v>
      </c>
      <c r="G2203" t="s">
        <v>13</v>
      </c>
      <c r="H2203" t="s">
        <v>13</v>
      </c>
      <c r="I2203">
        <v>24</v>
      </c>
      <c r="J2203">
        <f t="shared" si="240"/>
        <v>-0.3462188103112645</v>
      </c>
      <c r="K2203" t="b">
        <f t="shared" si="241"/>
        <v>0</v>
      </c>
      <c r="L2203">
        <f t="shared" si="242"/>
        <v>-1.263746124603184</v>
      </c>
      <c r="M2203" t="b">
        <f t="shared" si="243"/>
        <v>0</v>
      </c>
      <c r="N2203" s="24">
        <f t="shared" si="244"/>
        <v>376750</v>
      </c>
      <c r="O2203" t="str">
        <f t="shared" si="245"/>
        <v>ASALARIADO</v>
      </c>
      <c r="P2203">
        <f t="shared" si="246"/>
        <v>24</v>
      </c>
      <c r="Q2203"/>
    </row>
    <row r="2204" spans="1:17" x14ac:dyDescent="0.25">
      <c r="A2204">
        <v>2203</v>
      </c>
      <c r="B2204" t="s">
        <v>9</v>
      </c>
      <c r="C2204" s="23">
        <v>50000</v>
      </c>
      <c r="D2204" t="s">
        <v>10</v>
      </c>
      <c r="E2204" t="s">
        <v>16</v>
      </c>
      <c r="F2204" t="s">
        <v>12</v>
      </c>
      <c r="G2204" t="s">
        <v>12</v>
      </c>
      <c r="H2204" t="s">
        <v>13</v>
      </c>
      <c r="I2204">
        <v>34</v>
      </c>
      <c r="J2204">
        <f t="shared" si="240"/>
        <v>-0.7491152662125834</v>
      </c>
      <c r="K2204" t="b">
        <f t="shared" si="241"/>
        <v>0</v>
      </c>
      <c r="L2204">
        <f t="shared" si="242"/>
        <v>-0.55799282383180893</v>
      </c>
      <c r="M2204" t="b">
        <f t="shared" si="243"/>
        <v>0</v>
      </c>
      <c r="N2204" s="24">
        <f t="shared" si="244"/>
        <v>50000</v>
      </c>
      <c r="O2204" t="str">
        <f t="shared" si="245"/>
        <v>ASALARIADO</v>
      </c>
      <c r="P2204">
        <f t="shared" si="246"/>
        <v>34</v>
      </c>
      <c r="Q2204"/>
    </row>
    <row r="2205" spans="1:17" x14ac:dyDescent="0.25">
      <c r="A2205">
        <v>2204</v>
      </c>
      <c r="B2205" t="s">
        <v>15</v>
      </c>
      <c r="C2205" s="23">
        <v>278030</v>
      </c>
      <c r="D2205" t="s">
        <v>19</v>
      </c>
      <c r="E2205" t="s">
        <v>16</v>
      </c>
      <c r="F2205" t="s">
        <v>12</v>
      </c>
      <c r="G2205" t="s">
        <v>13</v>
      </c>
      <c r="H2205" t="s">
        <v>13</v>
      </c>
      <c r="I2205">
        <v>51</v>
      </c>
      <c r="J2205">
        <f t="shared" si="240"/>
        <v>-0.46794471123422759</v>
      </c>
      <c r="K2205" t="b">
        <f t="shared" si="241"/>
        <v>0</v>
      </c>
      <c r="L2205">
        <f t="shared" si="242"/>
        <v>0.64178778747952869</v>
      </c>
      <c r="M2205" t="b">
        <f t="shared" si="243"/>
        <v>0</v>
      </c>
      <c r="N2205" s="24">
        <f t="shared" si="244"/>
        <v>278030</v>
      </c>
      <c r="O2205" t="str">
        <f t="shared" si="245"/>
        <v>CONVENIOS ESPECIALES DE TRABAJADORES INDEPENDIENTES</v>
      </c>
      <c r="P2205">
        <f t="shared" si="246"/>
        <v>51</v>
      </c>
      <c r="Q2205"/>
    </row>
    <row r="2206" spans="1:17" x14ac:dyDescent="0.25">
      <c r="A2206">
        <v>2205</v>
      </c>
      <c r="B2206" t="s">
        <v>9</v>
      </c>
      <c r="C2206" s="23">
        <v>305704</v>
      </c>
      <c r="D2206" t="s">
        <v>17</v>
      </c>
      <c r="E2206" t="s">
        <v>16</v>
      </c>
      <c r="F2206" t="s">
        <v>13</v>
      </c>
      <c r="G2206" t="s">
        <v>13</v>
      </c>
      <c r="H2206" t="s">
        <v>13</v>
      </c>
      <c r="I2206">
        <v>40</v>
      </c>
      <c r="J2206">
        <f t="shared" si="240"/>
        <v>-0.433821508416743</v>
      </c>
      <c r="K2206" t="b">
        <f t="shared" si="241"/>
        <v>0</v>
      </c>
      <c r="L2206">
        <f t="shared" si="242"/>
        <v>-0.13454084336898386</v>
      </c>
      <c r="M2206" t="b">
        <f t="shared" si="243"/>
        <v>0</v>
      </c>
      <c r="N2206" s="24">
        <f t="shared" si="244"/>
        <v>305704</v>
      </c>
      <c r="O2206" t="str">
        <f t="shared" si="245"/>
        <v>ASEGURADO VOLUNTARIO</v>
      </c>
      <c r="P2206">
        <f t="shared" si="246"/>
        <v>40</v>
      </c>
      <c r="Q2206"/>
    </row>
    <row r="2207" spans="1:17" x14ac:dyDescent="0.25">
      <c r="A2207">
        <v>2206</v>
      </c>
      <c r="B2207" t="s">
        <v>15</v>
      </c>
      <c r="C2207" s="23">
        <v>719271.8</v>
      </c>
      <c r="D2207" t="s">
        <v>14</v>
      </c>
      <c r="E2207" t="s">
        <v>11</v>
      </c>
      <c r="F2207" t="s">
        <v>12</v>
      </c>
      <c r="G2207" t="s">
        <v>13</v>
      </c>
      <c r="H2207" t="s">
        <v>13</v>
      </c>
      <c r="I2207">
        <v>81</v>
      </c>
      <c r="J2207">
        <f t="shared" si="240"/>
        <v>7.6124936556188863E-2</v>
      </c>
      <c r="K2207" t="b">
        <f t="shared" si="241"/>
        <v>0</v>
      </c>
      <c r="L2207">
        <f t="shared" si="242"/>
        <v>2.759047689793654</v>
      </c>
      <c r="M2207" t="b">
        <f t="shared" si="243"/>
        <v>1</v>
      </c>
      <c r="N2207" s="24">
        <f t="shared" si="244"/>
        <v>719271.8</v>
      </c>
      <c r="O2207" t="str">
        <f t="shared" si="245"/>
        <v>PENSIONADOS EN SU PROPIO SISTEMA</v>
      </c>
      <c r="P2207">
        <f t="shared" si="246"/>
        <v>81</v>
      </c>
      <c r="Q2207"/>
    </row>
    <row r="2208" spans="1:17" x14ac:dyDescent="0.25">
      <c r="A2208">
        <v>2207</v>
      </c>
      <c r="B2208" t="s">
        <v>15</v>
      </c>
      <c r="C2208" s="23">
        <v>1111989</v>
      </c>
      <c r="D2208" t="s">
        <v>10</v>
      </c>
      <c r="E2208" t="s">
        <v>11</v>
      </c>
      <c r="F2208" t="s">
        <v>12</v>
      </c>
      <c r="G2208" t="s">
        <v>13</v>
      </c>
      <c r="H2208" t="s">
        <v>12</v>
      </c>
      <c r="I2208">
        <v>53</v>
      </c>
      <c r="J2208">
        <f t="shared" si="240"/>
        <v>0.56036171712692917</v>
      </c>
      <c r="K2208" t="b">
        <f t="shared" si="241"/>
        <v>0</v>
      </c>
      <c r="L2208">
        <f t="shared" si="242"/>
        <v>0.78293844763380371</v>
      </c>
      <c r="M2208" t="b">
        <f t="shared" si="243"/>
        <v>0</v>
      </c>
      <c r="N2208" s="24">
        <f t="shared" si="244"/>
        <v>1111989</v>
      </c>
      <c r="O2208" t="str">
        <f t="shared" si="245"/>
        <v>ASALARIADO</v>
      </c>
      <c r="P2208">
        <f t="shared" si="246"/>
        <v>53</v>
      </c>
      <c r="Q2208"/>
    </row>
    <row r="2209" spans="1:17" x14ac:dyDescent="0.25">
      <c r="A2209">
        <v>2208</v>
      </c>
      <c r="B2209" t="s">
        <v>15</v>
      </c>
      <c r="C2209" s="23">
        <v>1214632</v>
      </c>
      <c r="D2209" t="s">
        <v>10</v>
      </c>
      <c r="E2209" t="s">
        <v>11</v>
      </c>
      <c r="F2209" t="s">
        <v>12</v>
      </c>
      <c r="G2209" t="s">
        <v>13</v>
      </c>
      <c r="H2209" t="s">
        <v>12</v>
      </c>
      <c r="I2209">
        <v>57</v>
      </c>
      <c r="J2209">
        <f t="shared" si="240"/>
        <v>0.68692484160460043</v>
      </c>
      <c r="K2209" t="b">
        <f t="shared" si="241"/>
        <v>0</v>
      </c>
      <c r="L2209">
        <f t="shared" si="242"/>
        <v>1.0652397679423538</v>
      </c>
      <c r="M2209" t="b">
        <f t="shared" si="243"/>
        <v>0</v>
      </c>
      <c r="N2209" s="24">
        <f t="shared" si="244"/>
        <v>1214632</v>
      </c>
      <c r="O2209" t="str">
        <f t="shared" si="245"/>
        <v>ASALARIADO</v>
      </c>
      <c r="P2209">
        <f t="shared" si="246"/>
        <v>57</v>
      </c>
      <c r="Q2209"/>
    </row>
    <row r="2210" spans="1:17" x14ac:dyDescent="0.25">
      <c r="A2210">
        <v>2209</v>
      </c>
      <c r="B2210" t="s">
        <v>15</v>
      </c>
      <c r="C2210" s="23">
        <v>550000</v>
      </c>
      <c r="D2210" t="s">
        <v>10</v>
      </c>
      <c r="E2210" t="s">
        <v>16</v>
      </c>
      <c r="F2210" t="s">
        <v>12</v>
      </c>
      <c r="G2210" t="s">
        <v>13</v>
      </c>
      <c r="H2210" t="s">
        <v>13</v>
      </c>
      <c r="I2210">
        <v>31</v>
      </c>
      <c r="J2210">
        <f t="shared" si="240"/>
        <v>-0.13259429314247032</v>
      </c>
      <c r="K2210" t="b">
        <f t="shared" si="241"/>
        <v>0</v>
      </c>
      <c r="L2210">
        <f t="shared" si="242"/>
        <v>-0.7697188140632214</v>
      </c>
      <c r="M2210" t="b">
        <f t="shared" si="243"/>
        <v>0</v>
      </c>
      <c r="N2210" s="24">
        <f t="shared" si="244"/>
        <v>550000</v>
      </c>
      <c r="O2210" t="str">
        <f t="shared" si="245"/>
        <v>ASALARIADO</v>
      </c>
      <c r="P2210">
        <f t="shared" si="246"/>
        <v>31</v>
      </c>
      <c r="Q2210"/>
    </row>
    <row r="2211" spans="1:17" x14ac:dyDescent="0.25">
      <c r="A2211">
        <v>2210</v>
      </c>
      <c r="B2211" t="s">
        <v>9</v>
      </c>
      <c r="C2211" s="23">
        <v>721187.76</v>
      </c>
      <c r="D2211" t="s">
        <v>10</v>
      </c>
      <c r="E2211" t="s">
        <v>11</v>
      </c>
      <c r="F2211" t="s">
        <v>12</v>
      </c>
      <c r="G2211" t="s">
        <v>13</v>
      </c>
      <c r="H2211" t="s">
        <v>13</v>
      </c>
      <c r="I2211">
        <v>49</v>
      </c>
      <c r="J2211">
        <f t="shared" si="240"/>
        <v>7.8487395603315649E-2</v>
      </c>
      <c r="K2211" t="b">
        <f t="shared" si="241"/>
        <v>0</v>
      </c>
      <c r="L2211">
        <f t="shared" si="242"/>
        <v>0.50063712732525367</v>
      </c>
      <c r="M2211" t="b">
        <f t="shared" si="243"/>
        <v>0</v>
      </c>
      <c r="N2211" s="24">
        <f t="shared" si="244"/>
        <v>721187.76</v>
      </c>
      <c r="O2211" t="str">
        <f t="shared" si="245"/>
        <v>ASALARIADO</v>
      </c>
      <c r="P2211">
        <f t="shared" si="246"/>
        <v>49</v>
      </c>
      <c r="Q2211"/>
    </row>
    <row r="2212" spans="1:17" x14ac:dyDescent="0.25">
      <c r="A2212">
        <v>2211</v>
      </c>
      <c r="B2212" t="s">
        <v>9</v>
      </c>
      <c r="C2212" s="23">
        <v>333500</v>
      </c>
      <c r="D2212" t="s">
        <v>10</v>
      </c>
      <c r="E2212" t="s">
        <v>16</v>
      </c>
      <c r="F2212" t="s">
        <v>12</v>
      </c>
      <c r="G2212" t="s">
        <v>13</v>
      </c>
      <c r="H2212" t="s">
        <v>13</v>
      </c>
      <c r="I2212">
        <v>41</v>
      </c>
      <c r="J2212">
        <f t="shared" si="240"/>
        <v>-0.39954787448182927</v>
      </c>
      <c r="K2212" t="b">
        <f t="shared" si="241"/>
        <v>0</v>
      </c>
      <c r="L2212">
        <f t="shared" si="242"/>
        <v>-6.3965513291846368E-2</v>
      </c>
      <c r="M2212" t="b">
        <f t="shared" si="243"/>
        <v>0</v>
      </c>
      <c r="N2212" s="24">
        <f t="shared" si="244"/>
        <v>333500</v>
      </c>
      <c r="O2212" t="str">
        <f t="shared" si="245"/>
        <v>ASALARIADO</v>
      </c>
      <c r="P2212">
        <f t="shared" si="246"/>
        <v>41</v>
      </c>
      <c r="Q2212"/>
    </row>
    <row r="2213" spans="1:17" x14ac:dyDescent="0.25">
      <c r="A2213">
        <v>2212</v>
      </c>
      <c r="B2213" t="s">
        <v>9</v>
      </c>
      <c r="C2213" s="23">
        <v>1371326</v>
      </c>
      <c r="D2213" t="s">
        <v>10</v>
      </c>
      <c r="E2213" t="s">
        <v>11</v>
      </c>
      <c r="F2213" t="s">
        <v>12</v>
      </c>
      <c r="G2213" t="s">
        <v>13</v>
      </c>
      <c r="H2213" t="s">
        <v>13</v>
      </c>
      <c r="I2213">
        <v>51</v>
      </c>
      <c r="J2213">
        <f t="shared" si="240"/>
        <v>0.88013511631309704</v>
      </c>
      <c r="K2213" t="b">
        <f t="shared" si="241"/>
        <v>0</v>
      </c>
      <c r="L2213">
        <f t="shared" si="242"/>
        <v>0.64178778747952869</v>
      </c>
      <c r="M2213" t="b">
        <f t="shared" si="243"/>
        <v>0</v>
      </c>
      <c r="N2213" s="24">
        <f t="shared" si="244"/>
        <v>1371326</v>
      </c>
      <c r="O2213" t="str">
        <f t="shared" si="245"/>
        <v>ASALARIADO</v>
      </c>
      <c r="P2213">
        <f t="shared" si="246"/>
        <v>51</v>
      </c>
      <c r="Q2213"/>
    </row>
    <row r="2214" spans="1:17" x14ac:dyDescent="0.25">
      <c r="A2214">
        <v>2213</v>
      </c>
      <c r="B2214" t="s">
        <v>15</v>
      </c>
      <c r="C2214" s="23">
        <v>619970</v>
      </c>
      <c r="D2214" t="s">
        <v>18</v>
      </c>
      <c r="E2214" t="s">
        <v>16</v>
      </c>
      <c r="F2214" t="s">
        <v>12</v>
      </c>
      <c r="G2214" t="s">
        <v>13</v>
      </c>
      <c r="H2214" t="s">
        <v>13</v>
      </c>
      <c r="I2214">
        <v>53</v>
      </c>
      <c r="J2214">
        <f t="shared" si="240"/>
        <v>-4.6318348171038699E-2</v>
      </c>
      <c r="K2214" t="b">
        <f t="shared" si="241"/>
        <v>0</v>
      </c>
      <c r="L2214">
        <f t="shared" si="242"/>
        <v>0.78293844763380371</v>
      </c>
      <c r="M2214" t="b">
        <f t="shared" si="243"/>
        <v>0</v>
      </c>
      <c r="N2214" s="24">
        <f t="shared" si="244"/>
        <v>619970</v>
      </c>
      <c r="O2214" t="str">
        <f t="shared" si="245"/>
        <v>TRABAJADOR INDEPENDIENTE</v>
      </c>
      <c r="P2214">
        <f t="shared" si="246"/>
        <v>53</v>
      </c>
      <c r="Q2214"/>
    </row>
    <row r="2215" spans="1:17" x14ac:dyDescent="0.25">
      <c r="A2215">
        <v>2214</v>
      </c>
      <c r="B2215" t="s">
        <v>9</v>
      </c>
      <c r="C2215" s="23">
        <v>361811</v>
      </c>
      <c r="D2215" t="s">
        <v>18</v>
      </c>
      <c r="E2215" t="s">
        <v>16</v>
      </c>
      <c r="F2215" t="s">
        <v>12</v>
      </c>
      <c r="G2215" t="s">
        <v>13</v>
      </c>
      <c r="H2215" t="s">
        <v>12</v>
      </c>
      <c r="I2215">
        <v>44</v>
      </c>
      <c r="J2215">
        <f t="shared" si="240"/>
        <v>-0.36463922394465331</v>
      </c>
      <c r="K2215" t="b">
        <f t="shared" si="241"/>
        <v>0</v>
      </c>
      <c r="L2215">
        <f t="shared" si="242"/>
        <v>0.14776047693956615</v>
      </c>
      <c r="M2215" t="b">
        <f t="shared" si="243"/>
        <v>0</v>
      </c>
      <c r="N2215" s="24">
        <f t="shared" si="244"/>
        <v>361811</v>
      </c>
      <c r="O2215" t="str">
        <f t="shared" si="245"/>
        <v>TRABAJADOR INDEPENDIENTE</v>
      </c>
      <c r="P2215">
        <f t="shared" si="246"/>
        <v>44</v>
      </c>
      <c r="Q2215"/>
    </row>
    <row r="2216" spans="1:17" x14ac:dyDescent="0.25">
      <c r="A2216">
        <v>2215</v>
      </c>
      <c r="B2216" t="s">
        <v>15</v>
      </c>
      <c r="C2216" s="23">
        <v>2329738.04</v>
      </c>
      <c r="D2216" t="s">
        <v>10</v>
      </c>
      <c r="E2216" t="s">
        <v>11</v>
      </c>
      <c r="F2216" t="s">
        <v>12</v>
      </c>
      <c r="G2216" t="s">
        <v>13</v>
      </c>
      <c r="H2216" t="s">
        <v>13</v>
      </c>
      <c r="I2216">
        <v>59</v>
      </c>
      <c r="J2216">
        <f t="shared" si="240"/>
        <v>2.0618973633189213</v>
      </c>
      <c r="K2216" t="b">
        <f t="shared" si="241"/>
        <v>1</v>
      </c>
      <c r="L2216">
        <f t="shared" si="242"/>
        <v>1.2063904280966287</v>
      </c>
      <c r="M2216" t="b">
        <f t="shared" si="243"/>
        <v>0</v>
      </c>
      <c r="N2216" s="24">
        <f t="shared" si="244"/>
        <v>2329738.04</v>
      </c>
      <c r="O2216" t="str">
        <f t="shared" si="245"/>
        <v>ASALARIADO</v>
      </c>
      <c r="P2216">
        <f t="shared" si="246"/>
        <v>59</v>
      </c>
      <c r="Q2216"/>
    </row>
    <row r="2217" spans="1:17" x14ac:dyDescent="0.25">
      <c r="A2217">
        <v>2216</v>
      </c>
      <c r="B2217" t="s">
        <v>15</v>
      </c>
      <c r="C2217" s="23">
        <v>343085</v>
      </c>
      <c r="D2217" t="s">
        <v>18</v>
      </c>
      <c r="E2217" t="s">
        <v>16</v>
      </c>
      <c r="F2217" t="s">
        <v>12</v>
      </c>
      <c r="G2217" t="s">
        <v>13</v>
      </c>
      <c r="H2217" t="s">
        <v>13</v>
      </c>
      <c r="I2217">
        <v>42</v>
      </c>
      <c r="J2217">
        <f t="shared" si="240"/>
        <v>-0.38772916742807523</v>
      </c>
      <c r="K2217" t="b">
        <f t="shared" si="241"/>
        <v>0</v>
      </c>
      <c r="L2217">
        <f t="shared" si="242"/>
        <v>6.6098167852911317E-3</v>
      </c>
      <c r="M2217" t="b">
        <f t="shared" si="243"/>
        <v>0</v>
      </c>
      <c r="N2217" s="24">
        <f t="shared" si="244"/>
        <v>343085</v>
      </c>
      <c r="O2217" t="str">
        <f t="shared" si="245"/>
        <v>TRABAJADOR INDEPENDIENTE</v>
      </c>
      <c r="P2217">
        <f t="shared" si="246"/>
        <v>42</v>
      </c>
      <c r="Q2217"/>
    </row>
    <row r="2218" spans="1:17" x14ac:dyDescent="0.25">
      <c r="A2218">
        <v>2217</v>
      </c>
      <c r="B2218" t="s">
        <v>15</v>
      </c>
      <c r="C2218" s="23">
        <v>1029228</v>
      </c>
      <c r="D2218" t="s">
        <v>10</v>
      </c>
      <c r="E2218" t="s">
        <v>11</v>
      </c>
      <c r="F2218" t="s">
        <v>12</v>
      </c>
      <c r="G2218" t="s">
        <v>13</v>
      </c>
      <c r="H2218" t="s">
        <v>13</v>
      </c>
      <c r="I2218">
        <v>38</v>
      </c>
      <c r="J2218">
        <f t="shared" si="240"/>
        <v>0.45831393262241799</v>
      </c>
      <c r="K2218" t="b">
        <f t="shared" si="241"/>
        <v>0</v>
      </c>
      <c r="L2218">
        <f t="shared" si="242"/>
        <v>-0.27569150352325889</v>
      </c>
      <c r="M2218" t="b">
        <f t="shared" si="243"/>
        <v>0</v>
      </c>
      <c r="N2218" s="24">
        <f t="shared" si="244"/>
        <v>1029228</v>
      </c>
      <c r="O2218" t="str">
        <f t="shared" si="245"/>
        <v>ASALARIADO</v>
      </c>
      <c r="P2218">
        <f t="shared" si="246"/>
        <v>38</v>
      </c>
      <c r="Q2218"/>
    </row>
    <row r="2219" spans="1:17" x14ac:dyDescent="0.25">
      <c r="A2219">
        <v>2218</v>
      </c>
      <c r="B2219" t="s">
        <v>15</v>
      </c>
      <c r="C2219" s="23">
        <v>2725702</v>
      </c>
      <c r="D2219" t="s">
        <v>10</v>
      </c>
      <c r="E2219" t="s">
        <v>11</v>
      </c>
      <c r="F2219" t="s">
        <v>12</v>
      </c>
      <c r="G2219" t="s">
        <v>13</v>
      </c>
      <c r="H2219" t="s">
        <v>13</v>
      </c>
      <c r="I2219">
        <v>55</v>
      </c>
      <c r="J2219">
        <f t="shared" si="240"/>
        <v>2.5501375351587119</v>
      </c>
      <c r="K2219" t="b">
        <f t="shared" si="241"/>
        <v>1</v>
      </c>
      <c r="L2219">
        <f t="shared" si="242"/>
        <v>0.92408910778807873</v>
      </c>
      <c r="M2219" t="b">
        <f t="shared" si="243"/>
        <v>0</v>
      </c>
      <c r="N2219" s="24">
        <f t="shared" si="244"/>
        <v>2725702</v>
      </c>
      <c r="O2219" t="str">
        <f t="shared" si="245"/>
        <v>ASALARIADO</v>
      </c>
      <c r="P2219">
        <f t="shared" si="246"/>
        <v>55</v>
      </c>
      <c r="Q2219"/>
    </row>
    <row r="2220" spans="1:17" x14ac:dyDescent="0.25">
      <c r="A2220">
        <v>2219</v>
      </c>
      <c r="B2220" t="s">
        <v>9</v>
      </c>
      <c r="C2220" s="23">
        <v>297046</v>
      </c>
      <c r="D2220" t="s">
        <v>17</v>
      </c>
      <c r="E2220" t="s">
        <v>16</v>
      </c>
      <c r="F2220" t="s">
        <v>12</v>
      </c>
      <c r="G2220" t="s">
        <v>13</v>
      </c>
      <c r="H2220" t="s">
        <v>12</v>
      </c>
      <c r="I2220">
        <v>28</v>
      </c>
      <c r="J2220">
        <f t="shared" si="240"/>
        <v>-0.44449718558642509</v>
      </c>
      <c r="K2220" t="b">
        <f t="shared" si="241"/>
        <v>0</v>
      </c>
      <c r="L2220">
        <f t="shared" si="242"/>
        <v>-0.98144480429463388</v>
      </c>
      <c r="M2220" t="b">
        <f t="shared" si="243"/>
        <v>0</v>
      </c>
      <c r="N2220" s="24">
        <f t="shared" si="244"/>
        <v>297046</v>
      </c>
      <c r="O2220" t="str">
        <f t="shared" si="245"/>
        <v>ASEGURADO VOLUNTARIO</v>
      </c>
      <c r="P2220">
        <f t="shared" si="246"/>
        <v>28</v>
      </c>
      <c r="Q2220"/>
    </row>
    <row r="2221" spans="1:17" x14ac:dyDescent="0.25">
      <c r="A2221">
        <v>2220</v>
      </c>
      <c r="B2221" t="s">
        <v>9</v>
      </c>
      <c r="C2221" s="23">
        <v>807000</v>
      </c>
      <c r="D2221" t="s">
        <v>10</v>
      </c>
      <c r="E2221" t="s">
        <v>16</v>
      </c>
      <c r="F2221" t="s">
        <v>12</v>
      </c>
      <c r="G2221" t="s">
        <v>13</v>
      </c>
      <c r="H2221" t="s">
        <v>13</v>
      </c>
      <c r="I2221">
        <v>36</v>
      </c>
      <c r="J2221">
        <f t="shared" si="240"/>
        <v>0.18429748701556781</v>
      </c>
      <c r="K2221" t="b">
        <f t="shared" si="241"/>
        <v>0</v>
      </c>
      <c r="L2221">
        <f t="shared" si="242"/>
        <v>-0.41684216367753391</v>
      </c>
      <c r="M2221" t="b">
        <f t="shared" si="243"/>
        <v>0</v>
      </c>
      <c r="N2221" s="24">
        <f t="shared" si="244"/>
        <v>807000</v>
      </c>
      <c r="O2221" t="str">
        <f t="shared" si="245"/>
        <v>ASALARIADO</v>
      </c>
      <c r="P2221">
        <f t="shared" si="246"/>
        <v>36</v>
      </c>
      <c r="Q2221"/>
    </row>
    <row r="2222" spans="1:17" x14ac:dyDescent="0.25">
      <c r="A2222">
        <v>2221</v>
      </c>
      <c r="B2222" t="s">
        <v>9</v>
      </c>
      <c r="C2222" s="23">
        <v>299647</v>
      </c>
      <c r="D2222" t="s">
        <v>17</v>
      </c>
      <c r="E2222" t="s">
        <v>16</v>
      </c>
      <c r="F2222" t="s">
        <v>12</v>
      </c>
      <c r="G2222" t="s">
        <v>13</v>
      </c>
      <c r="H2222" t="s">
        <v>13</v>
      </c>
      <c r="I2222">
        <v>88</v>
      </c>
      <c r="J2222">
        <f t="shared" si="240"/>
        <v>-0.44129004348451434</v>
      </c>
      <c r="K2222" t="b">
        <f t="shared" si="241"/>
        <v>0</v>
      </c>
      <c r="L2222">
        <f t="shared" si="242"/>
        <v>3.2530750003336162</v>
      </c>
      <c r="M2222" t="b">
        <f t="shared" si="243"/>
        <v>1</v>
      </c>
      <c r="N2222" s="24">
        <f t="shared" si="244"/>
        <v>299647</v>
      </c>
      <c r="O2222" t="str">
        <f t="shared" si="245"/>
        <v>ASEGURADO VOLUNTARIO</v>
      </c>
      <c r="P2222">
        <f t="shared" si="246"/>
        <v>88</v>
      </c>
      <c r="Q2222"/>
    </row>
    <row r="2223" spans="1:17" x14ac:dyDescent="0.25">
      <c r="A2223">
        <v>2222</v>
      </c>
      <c r="B2223" t="s">
        <v>15</v>
      </c>
      <c r="C2223" s="23">
        <v>370090</v>
      </c>
      <c r="D2223" t="s">
        <v>18</v>
      </c>
      <c r="E2223" t="s">
        <v>16</v>
      </c>
      <c r="F2223" t="s">
        <v>12</v>
      </c>
      <c r="G2223" t="s">
        <v>13</v>
      </c>
      <c r="H2223" t="s">
        <v>13</v>
      </c>
      <c r="I2223">
        <v>63</v>
      </c>
      <c r="J2223">
        <f t="shared" si="240"/>
        <v>-0.35443086967255838</v>
      </c>
      <c r="K2223" t="b">
        <f t="shared" si="241"/>
        <v>0</v>
      </c>
      <c r="L2223">
        <f t="shared" si="242"/>
        <v>1.4886917484051787</v>
      </c>
      <c r="M2223" t="b">
        <f t="shared" si="243"/>
        <v>0</v>
      </c>
      <c r="N2223" s="24">
        <f t="shared" si="244"/>
        <v>370090</v>
      </c>
      <c r="O2223" t="str">
        <f t="shared" si="245"/>
        <v>TRABAJADOR INDEPENDIENTE</v>
      </c>
      <c r="P2223">
        <f t="shared" si="246"/>
        <v>63</v>
      </c>
      <c r="Q2223"/>
    </row>
    <row r="2224" spans="1:17" x14ac:dyDescent="0.25">
      <c r="A2224">
        <v>2223</v>
      </c>
      <c r="B2224" t="s">
        <v>9</v>
      </c>
      <c r="C2224" s="23">
        <v>263208.75</v>
      </c>
      <c r="D2224" t="s">
        <v>10</v>
      </c>
      <c r="E2224" t="s">
        <v>16</v>
      </c>
      <c r="F2224" t="s">
        <v>12</v>
      </c>
      <c r="G2224" t="s">
        <v>13</v>
      </c>
      <c r="H2224" t="s">
        <v>13</v>
      </c>
      <c r="I2224">
        <v>25</v>
      </c>
      <c r="J2224">
        <f t="shared" si="240"/>
        <v>-0.48621993417845843</v>
      </c>
      <c r="K2224" t="b">
        <f t="shared" si="241"/>
        <v>0</v>
      </c>
      <c r="L2224">
        <f t="shared" si="242"/>
        <v>-1.1931707945260464</v>
      </c>
      <c r="M2224" t="b">
        <f t="shared" si="243"/>
        <v>0</v>
      </c>
      <c r="N2224" s="24">
        <f t="shared" si="244"/>
        <v>263208.75</v>
      </c>
      <c r="O2224" t="str">
        <f t="shared" si="245"/>
        <v>ASALARIADO</v>
      </c>
      <c r="P2224">
        <f t="shared" si="246"/>
        <v>25</v>
      </c>
      <c r="Q2224"/>
    </row>
    <row r="2225" spans="1:17" x14ac:dyDescent="0.25">
      <c r="A2225">
        <v>2224</v>
      </c>
      <c r="B2225" t="s">
        <v>15</v>
      </c>
      <c r="C2225" s="23">
        <v>343050</v>
      </c>
      <c r="D2225" t="s">
        <v>10</v>
      </c>
      <c r="E2225" t="s">
        <v>11</v>
      </c>
      <c r="F2225" t="s">
        <v>12</v>
      </c>
      <c r="G2225" t="s">
        <v>13</v>
      </c>
      <c r="H2225" t="s">
        <v>13</v>
      </c>
      <c r="I2225">
        <v>34</v>
      </c>
      <c r="J2225">
        <f t="shared" si="240"/>
        <v>-0.3877723238961901</v>
      </c>
      <c r="K2225" t="b">
        <f t="shared" si="241"/>
        <v>0</v>
      </c>
      <c r="L2225">
        <f t="shared" si="242"/>
        <v>-0.55799282383180893</v>
      </c>
      <c r="M2225" t="b">
        <f t="shared" si="243"/>
        <v>0</v>
      </c>
      <c r="N2225" s="24">
        <f t="shared" si="244"/>
        <v>343050</v>
      </c>
      <c r="O2225" t="str">
        <f t="shared" si="245"/>
        <v>ASALARIADO</v>
      </c>
      <c r="P2225">
        <f t="shared" si="246"/>
        <v>34</v>
      </c>
      <c r="Q2225"/>
    </row>
    <row r="2226" spans="1:17" x14ac:dyDescent="0.25">
      <c r="A2226">
        <v>2225</v>
      </c>
      <c r="B2226" t="s">
        <v>9</v>
      </c>
      <c r="C2226" s="23">
        <v>848107</v>
      </c>
      <c r="D2226" t="s">
        <v>10</v>
      </c>
      <c r="E2226" t="s">
        <v>11</v>
      </c>
      <c r="F2226" t="s">
        <v>12</v>
      </c>
      <c r="G2226" t="s">
        <v>13</v>
      </c>
      <c r="H2226" t="s">
        <v>13</v>
      </c>
      <c r="I2226">
        <v>40</v>
      </c>
      <c r="J2226">
        <f t="shared" si="240"/>
        <v>0.23498414229555406</v>
      </c>
      <c r="K2226" t="b">
        <f t="shared" si="241"/>
        <v>0</v>
      </c>
      <c r="L2226">
        <f t="shared" si="242"/>
        <v>-0.13454084336898386</v>
      </c>
      <c r="M2226" t="b">
        <f t="shared" si="243"/>
        <v>0</v>
      </c>
      <c r="N2226" s="24">
        <f t="shared" si="244"/>
        <v>848107</v>
      </c>
      <c r="O2226" t="str">
        <f t="shared" si="245"/>
        <v>ASALARIADO</v>
      </c>
      <c r="P2226">
        <f t="shared" si="246"/>
        <v>40</v>
      </c>
      <c r="Q2226"/>
    </row>
    <row r="2227" spans="1:17" x14ac:dyDescent="0.25">
      <c r="A2227">
        <v>2226</v>
      </c>
      <c r="B2227" t="s">
        <v>15</v>
      </c>
      <c r="C2227" s="23">
        <v>668166.67000000004</v>
      </c>
      <c r="D2227" t="s">
        <v>10</v>
      </c>
      <c r="E2227" t="s">
        <v>11</v>
      </c>
      <c r="F2227" t="s">
        <v>12</v>
      </c>
      <c r="G2227" t="s">
        <v>13</v>
      </c>
      <c r="H2227" t="s">
        <v>13</v>
      </c>
      <c r="I2227">
        <v>34</v>
      </c>
      <c r="J2227">
        <f t="shared" si="240"/>
        <v>1.3110167603239607E-2</v>
      </c>
      <c r="K2227" t="b">
        <f t="shared" si="241"/>
        <v>0</v>
      </c>
      <c r="L2227">
        <f t="shared" si="242"/>
        <v>-0.55799282383180893</v>
      </c>
      <c r="M2227" t="b">
        <f t="shared" si="243"/>
        <v>0</v>
      </c>
      <c r="N2227" s="24">
        <f t="shared" si="244"/>
        <v>668166.67000000004</v>
      </c>
      <c r="O2227" t="str">
        <f t="shared" si="245"/>
        <v>ASALARIADO</v>
      </c>
      <c r="P2227">
        <f t="shared" si="246"/>
        <v>34</v>
      </c>
      <c r="Q2227"/>
    </row>
    <row r="2228" spans="1:17" x14ac:dyDescent="0.25">
      <c r="A2228">
        <v>2227</v>
      </c>
      <c r="B2228" t="s">
        <v>9</v>
      </c>
      <c r="C2228" s="23">
        <v>992801.25</v>
      </c>
      <c r="D2228" t="s">
        <v>10</v>
      </c>
      <c r="E2228" t="s">
        <v>16</v>
      </c>
      <c r="F2228" t="s">
        <v>12</v>
      </c>
      <c r="G2228" t="s">
        <v>13</v>
      </c>
      <c r="H2228" t="s">
        <v>13</v>
      </c>
      <c r="I2228">
        <v>27</v>
      </c>
      <c r="J2228">
        <f t="shared" si="240"/>
        <v>0.41339822191085451</v>
      </c>
      <c r="K2228" t="b">
        <f t="shared" si="241"/>
        <v>0</v>
      </c>
      <c r="L2228">
        <f t="shared" si="242"/>
        <v>-1.0520201343717714</v>
      </c>
      <c r="M2228" t="b">
        <f t="shared" si="243"/>
        <v>0</v>
      </c>
      <c r="N2228" s="24">
        <f t="shared" si="244"/>
        <v>992801.25</v>
      </c>
      <c r="O2228" t="str">
        <f t="shared" si="245"/>
        <v>ASALARIADO</v>
      </c>
      <c r="P2228">
        <f t="shared" si="246"/>
        <v>27</v>
      </c>
      <c r="Q2228"/>
    </row>
    <row r="2229" spans="1:17" x14ac:dyDescent="0.25">
      <c r="A2229">
        <v>2228</v>
      </c>
      <c r="B2229" t="s">
        <v>9</v>
      </c>
      <c r="C2229" s="23">
        <v>87475</v>
      </c>
      <c r="D2229" t="s">
        <v>10</v>
      </c>
      <c r="E2229" t="s">
        <v>16</v>
      </c>
      <c r="F2229" t="s">
        <v>12</v>
      </c>
      <c r="G2229" t="s">
        <v>13</v>
      </c>
      <c r="H2229" t="s">
        <v>13</v>
      </c>
      <c r="I2229">
        <v>53</v>
      </c>
      <c r="J2229">
        <f t="shared" si="240"/>
        <v>-0.70290701928097843</v>
      </c>
      <c r="K2229" t="b">
        <f t="shared" si="241"/>
        <v>0</v>
      </c>
      <c r="L2229">
        <f t="shared" si="242"/>
        <v>0.78293844763380371</v>
      </c>
      <c r="M2229" t="b">
        <f t="shared" si="243"/>
        <v>0</v>
      </c>
      <c r="N2229" s="24">
        <f t="shared" si="244"/>
        <v>87475</v>
      </c>
      <c r="O2229" t="str">
        <f t="shared" si="245"/>
        <v>ASALARIADO</v>
      </c>
      <c r="P2229">
        <f t="shared" si="246"/>
        <v>53</v>
      </c>
      <c r="Q2229"/>
    </row>
    <row r="2230" spans="1:17" x14ac:dyDescent="0.25">
      <c r="A2230">
        <v>2229</v>
      </c>
      <c r="B2230" t="s">
        <v>15</v>
      </c>
      <c r="C2230" s="23">
        <v>404467</v>
      </c>
      <c r="D2230" t="s">
        <v>17</v>
      </c>
      <c r="E2230" t="s">
        <v>16</v>
      </c>
      <c r="F2230" t="s">
        <v>12</v>
      </c>
      <c r="G2230" t="s">
        <v>13</v>
      </c>
      <c r="H2230" t="s">
        <v>13</v>
      </c>
      <c r="I2230">
        <v>61</v>
      </c>
      <c r="J2230">
        <f t="shared" si="240"/>
        <v>-0.31204258669009582</v>
      </c>
      <c r="K2230" t="b">
        <f t="shared" si="241"/>
        <v>0</v>
      </c>
      <c r="L2230">
        <f t="shared" si="242"/>
        <v>1.3475410882509038</v>
      </c>
      <c r="M2230" t="b">
        <f t="shared" si="243"/>
        <v>0</v>
      </c>
      <c r="N2230" s="24">
        <f t="shared" si="244"/>
        <v>404467</v>
      </c>
      <c r="O2230" t="str">
        <f t="shared" si="245"/>
        <v>ASEGURADO VOLUNTARIO</v>
      </c>
      <c r="P2230">
        <f t="shared" si="246"/>
        <v>61</v>
      </c>
      <c r="Q2230"/>
    </row>
    <row r="2231" spans="1:17" x14ac:dyDescent="0.25">
      <c r="A2231">
        <v>2230</v>
      </c>
      <c r="B2231" t="s">
        <v>9</v>
      </c>
      <c r="C2231" s="23">
        <v>1038228.44</v>
      </c>
      <c r="D2231" t="s">
        <v>10</v>
      </c>
      <c r="E2231" t="s">
        <v>11</v>
      </c>
      <c r="F2231" t="s">
        <v>12</v>
      </c>
      <c r="G2231" t="s">
        <v>13</v>
      </c>
      <c r="H2231" t="s">
        <v>13</v>
      </c>
      <c r="I2231">
        <v>37</v>
      </c>
      <c r="J2231">
        <f t="shared" si="240"/>
        <v>0.46941185267613622</v>
      </c>
      <c r="K2231" t="b">
        <f t="shared" si="241"/>
        <v>0</v>
      </c>
      <c r="L2231">
        <f t="shared" si="242"/>
        <v>-0.3462668336003964</v>
      </c>
      <c r="M2231" t="b">
        <f t="shared" si="243"/>
        <v>0</v>
      </c>
      <c r="N2231" s="24">
        <f t="shared" si="244"/>
        <v>1038228.44</v>
      </c>
      <c r="O2231" t="str">
        <f t="shared" si="245"/>
        <v>ASALARIADO</v>
      </c>
      <c r="P2231">
        <f t="shared" si="246"/>
        <v>37</v>
      </c>
      <c r="Q2231"/>
    </row>
    <row r="2232" spans="1:17" x14ac:dyDescent="0.25">
      <c r="A2232">
        <v>2231</v>
      </c>
      <c r="B2232" t="s">
        <v>15</v>
      </c>
      <c r="C2232" s="23">
        <v>297719</v>
      </c>
      <c r="D2232" t="s">
        <v>17</v>
      </c>
      <c r="E2232" t="s">
        <v>16</v>
      </c>
      <c r="F2232" t="s">
        <v>12</v>
      </c>
      <c r="G2232" t="s">
        <v>13</v>
      </c>
      <c r="H2232" t="s">
        <v>13</v>
      </c>
      <c r="I2232">
        <v>30</v>
      </c>
      <c r="J2232">
        <f t="shared" si="240"/>
        <v>-0.44366734835667271</v>
      </c>
      <c r="K2232" t="b">
        <f t="shared" si="241"/>
        <v>0</v>
      </c>
      <c r="L2232">
        <f t="shared" si="242"/>
        <v>-0.84029414414035897</v>
      </c>
      <c r="M2232" t="b">
        <f t="shared" si="243"/>
        <v>0</v>
      </c>
      <c r="N2232" s="24">
        <f t="shared" si="244"/>
        <v>297719</v>
      </c>
      <c r="O2232" t="str">
        <f t="shared" si="245"/>
        <v>ASEGURADO VOLUNTARIO</v>
      </c>
      <c r="P2232">
        <f t="shared" si="246"/>
        <v>30</v>
      </c>
      <c r="Q2232"/>
    </row>
    <row r="2233" spans="1:17" x14ac:dyDescent="0.25">
      <c r="A2233">
        <v>2232</v>
      </c>
      <c r="B2233" t="s">
        <v>15</v>
      </c>
      <c r="C2233" s="23">
        <v>329950</v>
      </c>
      <c r="D2233" t="s">
        <v>18</v>
      </c>
      <c r="E2233" t="s">
        <v>16</v>
      </c>
      <c r="F2233" t="s">
        <v>12</v>
      </c>
      <c r="G2233" t="s">
        <v>13</v>
      </c>
      <c r="H2233" t="s">
        <v>13</v>
      </c>
      <c r="I2233">
        <v>52</v>
      </c>
      <c r="J2233">
        <f t="shared" si="240"/>
        <v>-0.40392517339062706</v>
      </c>
      <c r="K2233" t="b">
        <f t="shared" si="241"/>
        <v>0</v>
      </c>
      <c r="L2233">
        <f t="shared" si="242"/>
        <v>0.71236311755666615</v>
      </c>
      <c r="M2233" t="b">
        <f t="shared" si="243"/>
        <v>0</v>
      </c>
      <c r="N2233" s="24">
        <f t="shared" si="244"/>
        <v>329950</v>
      </c>
      <c r="O2233" t="str">
        <f t="shared" si="245"/>
        <v>TRABAJADOR INDEPENDIENTE</v>
      </c>
      <c r="P2233">
        <f t="shared" si="246"/>
        <v>52</v>
      </c>
      <c r="Q2233"/>
    </row>
    <row r="2234" spans="1:17" x14ac:dyDescent="0.25">
      <c r="A2234">
        <v>2233</v>
      </c>
      <c r="B2234" t="s">
        <v>15</v>
      </c>
      <c r="C2234" s="23">
        <v>1813790.96</v>
      </c>
      <c r="D2234" t="s">
        <v>10</v>
      </c>
      <c r="E2234" t="s">
        <v>16</v>
      </c>
      <c r="F2234" t="s">
        <v>12</v>
      </c>
      <c r="G2234" t="s">
        <v>13</v>
      </c>
      <c r="H2234" t="s">
        <v>13</v>
      </c>
      <c r="I2234">
        <v>35</v>
      </c>
      <c r="J2234">
        <f t="shared" si="240"/>
        <v>1.4257129716903543</v>
      </c>
      <c r="K2234" t="b">
        <f t="shared" si="241"/>
        <v>0</v>
      </c>
      <c r="L2234">
        <f t="shared" si="242"/>
        <v>-0.48741749375467142</v>
      </c>
      <c r="M2234" t="b">
        <f t="shared" si="243"/>
        <v>0</v>
      </c>
      <c r="N2234" s="24">
        <f t="shared" si="244"/>
        <v>1813790.96</v>
      </c>
      <c r="O2234" t="str">
        <f t="shared" si="245"/>
        <v>ASALARIADO</v>
      </c>
      <c r="P2234">
        <f t="shared" si="246"/>
        <v>35</v>
      </c>
      <c r="Q2234"/>
    </row>
    <row r="2235" spans="1:17" x14ac:dyDescent="0.25">
      <c r="A2235">
        <v>2234</v>
      </c>
      <c r="B2235" t="s">
        <v>9</v>
      </c>
      <c r="C2235" s="23">
        <v>639148</v>
      </c>
      <c r="D2235" t="s">
        <v>18</v>
      </c>
      <c r="E2235" t="s">
        <v>16</v>
      </c>
      <c r="F2235" t="s">
        <v>12</v>
      </c>
      <c r="G2235" t="s">
        <v>13</v>
      </c>
      <c r="H2235" t="s">
        <v>12</v>
      </c>
      <c r="I2235">
        <v>61</v>
      </c>
      <c r="J2235">
        <f t="shared" si="240"/>
        <v>-2.267106972796144E-2</v>
      </c>
      <c r="K2235" t="b">
        <f t="shared" si="241"/>
        <v>0</v>
      </c>
      <c r="L2235">
        <f t="shared" si="242"/>
        <v>1.3475410882509038</v>
      </c>
      <c r="M2235" t="b">
        <f t="shared" si="243"/>
        <v>0</v>
      </c>
      <c r="N2235" s="24">
        <f t="shared" si="244"/>
        <v>639148</v>
      </c>
      <c r="O2235" t="str">
        <f t="shared" si="245"/>
        <v>TRABAJADOR INDEPENDIENTE</v>
      </c>
      <c r="P2235">
        <f t="shared" si="246"/>
        <v>61</v>
      </c>
      <c r="Q2235"/>
    </row>
    <row r="2236" spans="1:17" x14ac:dyDescent="0.25">
      <c r="A2236">
        <v>2235</v>
      </c>
      <c r="B2236" t="s">
        <v>9</v>
      </c>
      <c r="C2236" s="23">
        <v>1080638</v>
      </c>
      <c r="D2236" t="s">
        <v>10</v>
      </c>
      <c r="E2236" t="s">
        <v>11</v>
      </c>
      <c r="F2236" t="s">
        <v>12</v>
      </c>
      <c r="G2236" t="s">
        <v>13</v>
      </c>
      <c r="H2236" t="s">
        <v>13</v>
      </c>
      <c r="I2236">
        <v>37</v>
      </c>
      <c r="J2236">
        <f t="shared" si="240"/>
        <v>0.52170461907348697</v>
      </c>
      <c r="K2236" t="b">
        <f t="shared" si="241"/>
        <v>0</v>
      </c>
      <c r="L2236">
        <f t="shared" si="242"/>
        <v>-0.3462668336003964</v>
      </c>
      <c r="M2236" t="b">
        <f t="shared" si="243"/>
        <v>0</v>
      </c>
      <c r="N2236" s="24">
        <f t="shared" si="244"/>
        <v>1080638</v>
      </c>
      <c r="O2236" t="str">
        <f t="shared" si="245"/>
        <v>ASALARIADO</v>
      </c>
      <c r="P2236">
        <f t="shared" si="246"/>
        <v>37</v>
      </c>
      <c r="Q2236"/>
    </row>
    <row r="2237" spans="1:17" x14ac:dyDescent="0.25">
      <c r="A2237">
        <v>2236</v>
      </c>
      <c r="B2237" t="s">
        <v>15</v>
      </c>
      <c r="C2237" s="23">
        <v>784000.75</v>
      </c>
      <c r="D2237" t="s">
        <v>10</v>
      </c>
      <c r="E2237" t="s">
        <v>11</v>
      </c>
      <c r="F2237" t="s">
        <v>12</v>
      </c>
      <c r="G2237" t="s">
        <v>13</v>
      </c>
      <c r="H2237" t="s">
        <v>13</v>
      </c>
      <c r="I2237">
        <v>42</v>
      </c>
      <c r="J2237">
        <f t="shared" si="240"/>
        <v>0.1559384470358022</v>
      </c>
      <c r="K2237" t="b">
        <f t="shared" si="241"/>
        <v>0</v>
      </c>
      <c r="L2237">
        <f t="shared" si="242"/>
        <v>6.6098167852911317E-3</v>
      </c>
      <c r="M2237" t="b">
        <f t="shared" si="243"/>
        <v>0</v>
      </c>
      <c r="N2237" s="24">
        <f t="shared" si="244"/>
        <v>784000.75</v>
      </c>
      <c r="O2237" t="str">
        <f t="shared" si="245"/>
        <v>ASALARIADO</v>
      </c>
      <c r="P2237">
        <f t="shared" si="246"/>
        <v>42</v>
      </c>
      <c r="Q2237"/>
    </row>
    <row r="2238" spans="1:17" x14ac:dyDescent="0.25">
      <c r="A2238">
        <v>2237</v>
      </c>
      <c r="B2238" t="s">
        <v>15</v>
      </c>
      <c r="C2238" s="23">
        <v>635827.4</v>
      </c>
      <c r="D2238" t="s">
        <v>14</v>
      </c>
      <c r="E2238" t="s">
        <v>11</v>
      </c>
      <c r="F2238" t="s">
        <v>12</v>
      </c>
      <c r="G2238" t="s">
        <v>13</v>
      </c>
      <c r="H2238" t="s">
        <v>13</v>
      </c>
      <c r="I2238">
        <v>64</v>
      </c>
      <c r="J2238">
        <f t="shared" si="240"/>
        <v>-2.6765508814314647E-2</v>
      </c>
      <c r="K2238" t="b">
        <f t="shared" si="241"/>
        <v>0</v>
      </c>
      <c r="L2238">
        <f t="shared" si="242"/>
        <v>1.5592670784823162</v>
      </c>
      <c r="M2238" t="b">
        <f t="shared" si="243"/>
        <v>0</v>
      </c>
      <c r="N2238" s="24">
        <f t="shared" si="244"/>
        <v>635827.4</v>
      </c>
      <c r="O2238" t="str">
        <f t="shared" si="245"/>
        <v>PENSIONADOS EN SU PROPIO SISTEMA</v>
      </c>
      <c r="P2238">
        <f t="shared" si="246"/>
        <v>64</v>
      </c>
      <c r="Q2238"/>
    </row>
    <row r="2239" spans="1:17" x14ac:dyDescent="0.25">
      <c r="A2239">
        <v>2238</v>
      </c>
      <c r="B2239" t="s">
        <v>15</v>
      </c>
      <c r="C2239" s="23">
        <v>278030</v>
      </c>
      <c r="D2239" t="s">
        <v>19</v>
      </c>
      <c r="E2239" t="s">
        <v>16</v>
      </c>
      <c r="F2239" t="s">
        <v>12</v>
      </c>
      <c r="G2239" t="s">
        <v>13</v>
      </c>
      <c r="H2239" t="s">
        <v>13</v>
      </c>
      <c r="I2239">
        <v>89</v>
      </c>
      <c r="J2239">
        <f t="shared" si="240"/>
        <v>-0.46794471123422759</v>
      </c>
      <c r="K2239" t="b">
        <f t="shared" si="241"/>
        <v>0</v>
      </c>
      <c r="L2239">
        <f t="shared" si="242"/>
        <v>3.3236503304107536</v>
      </c>
      <c r="M2239" t="b">
        <f t="shared" si="243"/>
        <v>1</v>
      </c>
      <c r="N2239" s="24">
        <f t="shared" si="244"/>
        <v>278030</v>
      </c>
      <c r="O2239" t="str">
        <f t="shared" si="245"/>
        <v>CONVENIOS ESPECIALES DE TRABAJADORES INDEPENDIENTES</v>
      </c>
      <c r="P2239">
        <f t="shared" si="246"/>
        <v>89</v>
      </c>
      <c r="Q2239"/>
    </row>
    <row r="2240" spans="1:17" x14ac:dyDescent="0.25">
      <c r="A2240">
        <v>2239</v>
      </c>
      <c r="B2240" t="s">
        <v>15</v>
      </c>
      <c r="C2240" s="23">
        <v>627774.12</v>
      </c>
      <c r="D2240" t="s">
        <v>10</v>
      </c>
      <c r="E2240" t="s">
        <v>16</v>
      </c>
      <c r="F2240" t="s">
        <v>12</v>
      </c>
      <c r="G2240" t="s">
        <v>13</v>
      </c>
      <c r="H2240" t="s">
        <v>13</v>
      </c>
      <c r="I2240">
        <v>35</v>
      </c>
      <c r="J2240">
        <f t="shared" si="240"/>
        <v>-3.6695540858326839E-2</v>
      </c>
      <c r="K2240" t="b">
        <f t="shared" si="241"/>
        <v>0</v>
      </c>
      <c r="L2240">
        <f t="shared" si="242"/>
        <v>-0.48741749375467142</v>
      </c>
      <c r="M2240" t="b">
        <f t="shared" si="243"/>
        <v>0</v>
      </c>
      <c r="N2240" s="24">
        <f t="shared" si="244"/>
        <v>627774.12</v>
      </c>
      <c r="O2240" t="str">
        <f t="shared" si="245"/>
        <v>ASALARIADO</v>
      </c>
      <c r="P2240">
        <f t="shared" si="246"/>
        <v>35</v>
      </c>
      <c r="Q2240"/>
    </row>
    <row r="2241" spans="1:17" x14ac:dyDescent="0.25">
      <c r="A2241">
        <v>2240</v>
      </c>
      <c r="B2241" t="s">
        <v>9</v>
      </c>
      <c r="C2241" s="23">
        <v>450000</v>
      </c>
      <c r="D2241" t="s">
        <v>10</v>
      </c>
      <c r="E2241" t="s">
        <v>16</v>
      </c>
      <c r="F2241" t="s">
        <v>12</v>
      </c>
      <c r="G2241" t="s">
        <v>13</v>
      </c>
      <c r="H2241" t="s">
        <v>13</v>
      </c>
      <c r="I2241">
        <v>58</v>
      </c>
      <c r="J2241">
        <f t="shared" si="240"/>
        <v>-0.25589848775649293</v>
      </c>
      <c r="K2241" t="b">
        <f t="shared" si="241"/>
        <v>0</v>
      </c>
      <c r="L2241">
        <f t="shared" si="242"/>
        <v>1.1358150980194912</v>
      </c>
      <c r="M2241" t="b">
        <f t="shared" si="243"/>
        <v>0</v>
      </c>
      <c r="N2241" s="24">
        <f t="shared" si="244"/>
        <v>450000</v>
      </c>
      <c r="O2241" t="str">
        <f t="shared" si="245"/>
        <v>ASALARIADO</v>
      </c>
      <c r="P2241">
        <f t="shared" si="246"/>
        <v>58</v>
      </c>
      <c r="Q2241"/>
    </row>
    <row r="2242" spans="1:17" x14ac:dyDescent="0.25">
      <c r="A2242">
        <v>2241</v>
      </c>
      <c r="B2242" t="s">
        <v>9</v>
      </c>
      <c r="C2242" s="23">
        <v>320000</v>
      </c>
      <c r="D2242" t="s">
        <v>10</v>
      </c>
      <c r="E2242" t="s">
        <v>16</v>
      </c>
      <c r="F2242" t="s">
        <v>12</v>
      </c>
      <c r="G2242" t="s">
        <v>13</v>
      </c>
      <c r="H2242" t="s">
        <v>13</v>
      </c>
      <c r="I2242">
        <v>31</v>
      </c>
      <c r="J2242">
        <f t="shared" ref="J2242:J2305" si="247">(C2242-$S$4)/STDEV($C$2:$C$5001)</f>
        <v>-0.41619394075472232</v>
      </c>
      <c r="K2242" t="b">
        <f t="shared" ref="K2242:K2305" si="248">ABS(J2242)&gt;1.96</f>
        <v>0</v>
      </c>
      <c r="L2242">
        <f t="shared" ref="L2242:L2305" si="249">(I2242-$S$5)/_xlfn.STDEV.S($I$2:$I$5001)</f>
        <v>-0.7697188140632214</v>
      </c>
      <c r="M2242" t="b">
        <f t="shared" ref="M2242:M2305" si="250">ABS(L2242)&gt;1.96</f>
        <v>0</v>
      </c>
      <c r="N2242" s="24">
        <f t="shared" ref="N2242:N2305" si="251">IF(ISBLANK(C2242), $S$4, C2242)</f>
        <v>320000</v>
      </c>
      <c r="O2242" t="str">
        <f t="shared" ref="O2242:O2305" si="252">IF(D2242="", "ASALARIADO", D2242)</f>
        <v>ASALARIADO</v>
      </c>
      <c r="P2242">
        <f t="shared" ref="P2242:P2305" si="253">IF(ISBLANK(I2242), $S$5, I2242)</f>
        <v>31</v>
      </c>
      <c r="Q2242"/>
    </row>
    <row r="2243" spans="1:17" x14ac:dyDescent="0.25">
      <c r="A2243">
        <v>2242</v>
      </c>
      <c r="B2243" t="s">
        <v>9</v>
      </c>
      <c r="C2243" s="23">
        <v>407782</v>
      </c>
      <c r="D2243" t="s">
        <v>10</v>
      </c>
      <c r="E2243" t="s">
        <v>16</v>
      </c>
      <c r="F2243" t="s">
        <v>12</v>
      </c>
      <c r="G2243" t="s">
        <v>13</v>
      </c>
      <c r="H2243" t="s">
        <v>13</v>
      </c>
      <c r="I2243">
        <v>22</v>
      </c>
      <c r="J2243">
        <f t="shared" si="247"/>
        <v>-0.30795505263864098</v>
      </c>
      <c r="K2243" t="b">
        <f t="shared" si="248"/>
        <v>0</v>
      </c>
      <c r="L2243">
        <f t="shared" si="249"/>
        <v>-1.4048967847574589</v>
      </c>
      <c r="M2243" t="b">
        <f t="shared" si="250"/>
        <v>0</v>
      </c>
      <c r="N2243" s="24">
        <f t="shared" si="251"/>
        <v>407782</v>
      </c>
      <c r="O2243" t="str">
        <f t="shared" si="252"/>
        <v>ASALARIADO</v>
      </c>
      <c r="P2243">
        <f t="shared" si="253"/>
        <v>22</v>
      </c>
      <c r="Q2243"/>
    </row>
    <row r="2244" spans="1:17" x14ac:dyDescent="0.25">
      <c r="A2244">
        <v>2243</v>
      </c>
      <c r="B2244" t="s">
        <v>15</v>
      </c>
      <c r="C2244" s="23">
        <v>297045</v>
      </c>
      <c r="D2244" t="s">
        <v>18</v>
      </c>
      <c r="E2244" t="s">
        <v>16</v>
      </c>
      <c r="F2244" t="s">
        <v>12</v>
      </c>
      <c r="G2244" t="s">
        <v>13</v>
      </c>
      <c r="H2244" t="s">
        <v>13</v>
      </c>
      <c r="I2244">
        <v>66</v>
      </c>
      <c r="J2244">
        <f t="shared" si="247"/>
        <v>-0.44449841862837125</v>
      </c>
      <c r="K2244" t="b">
        <f t="shared" si="248"/>
        <v>0</v>
      </c>
      <c r="L2244">
        <f t="shared" si="249"/>
        <v>1.7004177386365913</v>
      </c>
      <c r="M2244" t="b">
        <f t="shared" si="250"/>
        <v>0</v>
      </c>
      <c r="N2244" s="24">
        <f t="shared" si="251"/>
        <v>297045</v>
      </c>
      <c r="O2244" t="str">
        <f t="shared" si="252"/>
        <v>TRABAJADOR INDEPENDIENTE</v>
      </c>
      <c r="P2244">
        <f t="shared" si="253"/>
        <v>66</v>
      </c>
      <c r="Q2244"/>
    </row>
    <row r="2245" spans="1:17" x14ac:dyDescent="0.25">
      <c r="A2245">
        <v>2244</v>
      </c>
      <c r="B2245" t="s">
        <v>9</v>
      </c>
      <c r="C2245" s="23">
        <v>430434</v>
      </c>
      <c r="D2245" t="s">
        <v>10</v>
      </c>
      <c r="E2245" t="s">
        <v>16</v>
      </c>
      <c r="F2245" t="s">
        <v>12</v>
      </c>
      <c r="G2245" t="s">
        <v>13</v>
      </c>
      <c r="H2245" t="s">
        <v>12</v>
      </c>
      <c r="I2245">
        <v>28</v>
      </c>
      <c r="J2245">
        <f t="shared" si="247"/>
        <v>-0.28002418647467259</v>
      </c>
      <c r="K2245" t="b">
        <f t="shared" si="248"/>
        <v>0</v>
      </c>
      <c r="L2245">
        <f t="shared" si="249"/>
        <v>-0.98144480429463388</v>
      </c>
      <c r="M2245" t="b">
        <f t="shared" si="250"/>
        <v>0</v>
      </c>
      <c r="N2245" s="24">
        <f t="shared" si="251"/>
        <v>430434</v>
      </c>
      <c r="O2245" t="str">
        <f t="shared" si="252"/>
        <v>ASALARIADO</v>
      </c>
      <c r="P2245">
        <f t="shared" si="253"/>
        <v>28</v>
      </c>
      <c r="Q2245"/>
    </row>
    <row r="2246" spans="1:17" x14ac:dyDescent="0.25">
      <c r="A2246">
        <v>2245</v>
      </c>
      <c r="B2246" t="s">
        <v>9</v>
      </c>
      <c r="C2246" s="23">
        <v>476646.28</v>
      </c>
      <c r="D2246" t="s">
        <v>10</v>
      </c>
      <c r="E2246" t="s">
        <v>16</v>
      </c>
      <c r="F2246" t="s">
        <v>12</v>
      </c>
      <c r="G2246" t="s">
        <v>13</v>
      </c>
      <c r="H2246" t="s">
        <v>13</v>
      </c>
      <c r="I2246">
        <v>29</v>
      </c>
      <c r="J2246">
        <f t="shared" si="247"/>
        <v>-0.2230425068078955</v>
      </c>
      <c r="K2246" t="b">
        <f t="shared" si="248"/>
        <v>0</v>
      </c>
      <c r="L2246">
        <f t="shared" si="249"/>
        <v>-0.91086947421749642</v>
      </c>
      <c r="M2246" t="b">
        <f t="shared" si="250"/>
        <v>0</v>
      </c>
      <c r="N2246" s="24">
        <f t="shared" si="251"/>
        <v>476646.28</v>
      </c>
      <c r="O2246" t="str">
        <f t="shared" si="252"/>
        <v>ASALARIADO</v>
      </c>
      <c r="P2246">
        <f t="shared" si="253"/>
        <v>29</v>
      </c>
      <c r="Q2246"/>
    </row>
    <row r="2247" spans="1:17" x14ac:dyDescent="0.25">
      <c r="A2247">
        <v>2246</v>
      </c>
      <c r="B2247" t="s">
        <v>15</v>
      </c>
      <c r="C2247" s="23">
        <v>1566842</v>
      </c>
      <c r="D2247" t="s">
        <v>10</v>
      </c>
      <c r="E2247" t="s">
        <v>11</v>
      </c>
      <c r="F2247" t="s">
        <v>12</v>
      </c>
      <c r="G2247" t="s">
        <v>13</v>
      </c>
      <c r="H2247" t="s">
        <v>13</v>
      </c>
      <c r="I2247">
        <v>59</v>
      </c>
      <c r="J2247">
        <f t="shared" si="247"/>
        <v>1.1212145454546496</v>
      </c>
      <c r="K2247" t="b">
        <f t="shared" si="248"/>
        <v>0</v>
      </c>
      <c r="L2247">
        <f t="shared" si="249"/>
        <v>1.2063904280966287</v>
      </c>
      <c r="M2247" t="b">
        <f t="shared" si="250"/>
        <v>0</v>
      </c>
      <c r="N2247" s="24">
        <f t="shared" si="251"/>
        <v>1566842</v>
      </c>
      <c r="O2247" t="str">
        <f t="shared" si="252"/>
        <v>ASALARIADO</v>
      </c>
      <c r="P2247">
        <f t="shared" si="253"/>
        <v>59</v>
      </c>
      <c r="Q2247"/>
    </row>
    <row r="2248" spans="1:17" x14ac:dyDescent="0.25">
      <c r="A2248">
        <v>2247</v>
      </c>
      <c r="B2248" t="s">
        <v>15</v>
      </c>
      <c r="C2248" s="23">
        <v>868869.23</v>
      </c>
      <c r="D2248" t="s">
        <v>10</v>
      </c>
      <c r="E2248" t="s">
        <v>16</v>
      </c>
      <c r="F2248" t="s">
        <v>12</v>
      </c>
      <c r="G2248" t="s">
        <v>13</v>
      </c>
      <c r="H2248" t="s">
        <v>13</v>
      </c>
      <c r="I2248">
        <v>40</v>
      </c>
      <c r="J2248">
        <f t="shared" si="247"/>
        <v>0.26058484278096505</v>
      </c>
      <c r="K2248" t="b">
        <f t="shared" si="248"/>
        <v>0</v>
      </c>
      <c r="L2248">
        <f t="shared" si="249"/>
        <v>-0.13454084336898386</v>
      </c>
      <c r="M2248" t="b">
        <f t="shared" si="250"/>
        <v>0</v>
      </c>
      <c r="N2248" s="24">
        <f t="shared" si="251"/>
        <v>868869.23</v>
      </c>
      <c r="O2248" t="str">
        <f t="shared" si="252"/>
        <v>ASALARIADO</v>
      </c>
      <c r="P2248">
        <f t="shared" si="253"/>
        <v>40</v>
      </c>
      <c r="Q2248"/>
    </row>
    <row r="2249" spans="1:17" x14ac:dyDescent="0.25">
      <c r="A2249">
        <v>2248</v>
      </c>
      <c r="B2249" t="s">
        <v>15</v>
      </c>
      <c r="C2249" s="23">
        <v>306400</v>
      </c>
      <c r="D2249" t="s">
        <v>10</v>
      </c>
      <c r="E2249" t="s">
        <v>16</v>
      </c>
      <c r="F2249" t="s">
        <v>12</v>
      </c>
      <c r="G2249" t="s">
        <v>13</v>
      </c>
      <c r="H2249" t="s">
        <v>13</v>
      </c>
      <c r="I2249">
        <v>61</v>
      </c>
      <c r="J2249">
        <f t="shared" si="247"/>
        <v>-0.43296331122222942</v>
      </c>
      <c r="K2249" t="b">
        <f t="shared" si="248"/>
        <v>0</v>
      </c>
      <c r="L2249">
        <f t="shared" si="249"/>
        <v>1.3475410882509038</v>
      </c>
      <c r="M2249" t="b">
        <f t="shared" si="250"/>
        <v>0</v>
      </c>
      <c r="N2249" s="24">
        <f t="shared" si="251"/>
        <v>306400</v>
      </c>
      <c r="O2249" t="str">
        <f t="shared" si="252"/>
        <v>ASALARIADO</v>
      </c>
      <c r="P2249">
        <f t="shared" si="253"/>
        <v>61</v>
      </c>
      <c r="Q2249"/>
    </row>
    <row r="2250" spans="1:17" x14ac:dyDescent="0.25">
      <c r="A2250">
        <v>2249</v>
      </c>
      <c r="B2250" t="s">
        <v>9</v>
      </c>
      <c r="C2250" s="23">
        <v>408800</v>
      </c>
      <c r="D2250" t="s">
        <v>10</v>
      </c>
      <c r="E2250" t="s">
        <v>16</v>
      </c>
      <c r="F2250" t="s">
        <v>12</v>
      </c>
      <c r="G2250" t="s">
        <v>13</v>
      </c>
      <c r="H2250" t="s">
        <v>13</v>
      </c>
      <c r="I2250">
        <v>39</v>
      </c>
      <c r="J2250">
        <f t="shared" si="247"/>
        <v>-0.30669981593747025</v>
      </c>
      <c r="K2250" t="b">
        <f t="shared" si="248"/>
        <v>0</v>
      </c>
      <c r="L2250">
        <f t="shared" si="249"/>
        <v>-0.20511617344612137</v>
      </c>
      <c r="M2250" t="b">
        <f t="shared" si="250"/>
        <v>0</v>
      </c>
      <c r="N2250" s="24">
        <f t="shared" si="251"/>
        <v>408800</v>
      </c>
      <c r="O2250" t="str">
        <f t="shared" si="252"/>
        <v>ASALARIADO</v>
      </c>
      <c r="P2250">
        <f t="shared" si="253"/>
        <v>39</v>
      </c>
      <c r="Q2250"/>
    </row>
    <row r="2251" spans="1:17" x14ac:dyDescent="0.25">
      <c r="A2251">
        <v>2250</v>
      </c>
      <c r="B2251" t="s">
        <v>9</v>
      </c>
      <c r="C2251" s="23">
        <v>467167.61</v>
      </c>
      <c r="D2251" t="s">
        <v>10</v>
      </c>
      <c r="E2251" t="s">
        <v>11</v>
      </c>
      <c r="F2251" t="s">
        <v>12</v>
      </c>
      <c r="G2251" t="s">
        <v>12</v>
      </c>
      <c r="H2251" t="s">
        <v>13</v>
      </c>
      <c r="I2251">
        <v>46</v>
      </c>
      <c r="J2251">
        <f t="shared" si="247"/>
        <v>-0.23473010451151655</v>
      </c>
      <c r="K2251" t="b">
        <f t="shared" si="248"/>
        <v>0</v>
      </c>
      <c r="L2251">
        <f t="shared" si="249"/>
        <v>0.28891113709384114</v>
      </c>
      <c r="M2251" t="b">
        <f t="shared" si="250"/>
        <v>0</v>
      </c>
      <c r="N2251" s="24">
        <f t="shared" si="251"/>
        <v>467167.61</v>
      </c>
      <c r="O2251" t="str">
        <f t="shared" si="252"/>
        <v>ASALARIADO</v>
      </c>
      <c r="P2251">
        <f t="shared" si="253"/>
        <v>46</v>
      </c>
      <c r="Q2251"/>
    </row>
    <row r="2252" spans="1:17" x14ac:dyDescent="0.25">
      <c r="A2252">
        <v>2251</v>
      </c>
      <c r="B2252" t="s">
        <v>15</v>
      </c>
      <c r="C2252" s="23">
        <v>376344</v>
      </c>
      <c r="D2252" t="s">
        <v>10</v>
      </c>
      <c r="E2252" t="s">
        <v>16</v>
      </c>
      <c r="F2252" t="s">
        <v>12</v>
      </c>
      <c r="G2252" t="s">
        <v>13</v>
      </c>
      <c r="H2252" t="s">
        <v>13</v>
      </c>
      <c r="I2252">
        <v>39</v>
      </c>
      <c r="J2252">
        <f t="shared" si="247"/>
        <v>-0.34671942534139744</v>
      </c>
      <c r="K2252" t="b">
        <f t="shared" si="248"/>
        <v>0</v>
      </c>
      <c r="L2252">
        <f t="shared" si="249"/>
        <v>-0.20511617344612137</v>
      </c>
      <c r="M2252" t="b">
        <f t="shared" si="250"/>
        <v>0</v>
      </c>
      <c r="N2252" s="24">
        <f t="shared" si="251"/>
        <v>376344</v>
      </c>
      <c r="O2252" t="str">
        <f t="shared" si="252"/>
        <v>ASALARIADO</v>
      </c>
      <c r="P2252">
        <f t="shared" si="253"/>
        <v>39</v>
      </c>
      <c r="Q2252"/>
    </row>
    <row r="2253" spans="1:17" x14ac:dyDescent="0.25">
      <c r="A2253">
        <v>2252</v>
      </c>
      <c r="B2253" t="s">
        <v>9</v>
      </c>
      <c r="C2253" s="23">
        <v>327264</v>
      </c>
      <c r="D2253" t="s">
        <v>10</v>
      </c>
      <c r="E2253" t="s">
        <v>11</v>
      </c>
      <c r="F2253" t="s">
        <v>12</v>
      </c>
      <c r="G2253" t="s">
        <v>13</v>
      </c>
      <c r="H2253" t="s">
        <v>13</v>
      </c>
      <c r="I2253">
        <v>32</v>
      </c>
      <c r="J2253">
        <f t="shared" si="247"/>
        <v>-0.40723712405795975</v>
      </c>
      <c r="K2253" t="b">
        <f t="shared" si="248"/>
        <v>0</v>
      </c>
      <c r="L2253">
        <f t="shared" si="249"/>
        <v>-0.69914348398608395</v>
      </c>
      <c r="M2253" t="b">
        <f t="shared" si="250"/>
        <v>0</v>
      </c>
      <c r="N2253" s="24">
        <f t="shared" si="251"/>
        <v>327264</v>
      </c>
      <c r="O2253" t="str">
        <f t="shared" si="252"/>
        <v>ASALARIADO</v>
      </c>
      <c r="P2253">
        <f t="shared" si="253"/>
        <v>32</v>
      </c>
      <c r="Q2253"/>
    </row>
    <row r="2254" spans="1:17" x14ac:dyDescent="0.25">
      <c r="A2254">
        <v>2253</v>
      </c>
      <c r="B2254" t="s">
        <v>9</v>
      </c>
      <c r="C2254" s="23">
        <v>750000</v>
      </c>
      <c r="D2254" t="s">
        <v>10</v>
      </c>
      <c r="E2254" t="s">
        <v>16</v>
      </c>
      <c r="F2254" t="s">
        <v>12</v>
      </c>
      <c r="G2254" t="s">
        <v>13</v>
      </c>
      <c r="H2254" t="s">
        <v>13</v>
      </c>
      <c r="I2254">
        <v>55</v>
      </c>
      <c r="J2254">
        <f t="shared" si="247"/>
        <v>0.1140140960855749</v>
      </c>
      <c r="K2254" t="b">
        <f t="shared" si="248"/>
        <v>0</v>
      </c>
      <c r="L2254">
        <f t="shared" si="249"/>
        <v>0.92408910778807873</v>
      </c>
      <c r="M2254" t="b">
        <f t="shared" si="250"/>
        <v>0</v>
      </c>
      <c r="N2254" s="24">
        <f t="shared" si="251"/>
        <v>750000</v>
      </c>
      <c r="O2254" t="str">
        <f t="shared" si="252"/>
        <v>ASALARIADO</v>
      </c>
      <c r="P2254">
        <f t="shared" si="253"/>
        <v>55</v>
      </c>
      <c r="Q2254"/>
    </row>
    <row r="2255" spans="1:17" x14ac:dyDescent="0.25">
      <c r="A2255">
        <v>2254</v>
      </c>
      <c r="B2255" t="s">
        <v>9</v>
      </c>
      <c r="C2255" s="23">
        <v>423289</v>
      </c>
      <c r="D2255" t="s">
        <v>18</v>
      </c>
      <c r="E2255" t="s">
        <v>16</v>
      </c>
      <c r="F2255" t="s">
        <v>12</v>
      </c>
      <c r="G2255" t="s">
        <v>13</v>
      </c>
      <c r="H2255" t="s">
        <v>13</v>
      </c>
      <c r="I2255">
        <v>59</v>
      </c>
      <c r="J2255">
        <f t="shared" si="247"/>
        <v>-0.2888342711798445</v>
      </c>
      <c r="K2255" t="b">
        <f t="shared" si="248"/>
        <v>0</v>
      </c>
      <c r="L2255">
        <f t="shared" si="249"/>
        <v>1.2063904280966287</v>
      </c>
      <c r="M2255" t="b">
        <f t="shared" si="250"/>
        <v>0</v>
      </c>
      <c r="N2255" s="24">
        <f t="shared" si="251"/>
        <v>423289</v>
      </c>
      <c r="O2255" t="str">
        <f t="shared" si="252"/>
        <v>TRABAJADOR INDEPENDIENTE</v>
      </c>
      <c r="P2255">
        <f t="shared" si="253"/>
        <v>59</v>
      </c>
      <c r="Q2255"/>
    </row>
    <row r="2256" spans="1:17" x14ac:dyDescent="0.25">
      <c r="A2256">
        <v>2255</v>
      </c>
      <c r="B2256" t="s">
        <v>15</v>
      </c>
      <c r="C2256" s="23">
        <v>619506.39</v>
      </c>
      <c r="D2256" t="s">
        <v>10</v>
      </c>
      <c r="E2256" t="s">
        <v>11</v>
      </c>
      <c r="F2256" t="s">
        <v>12</v>
      </c>
      <c r="G2256" t="s">
        <v>13</v>
      </c>
      <c r="H2256" t="s">
        <v>13</v>
      </c>
      <c r="I2256">
        <v>34</v>
      </c>
      <c r="J2256">
        <f t="shared" si="247"/>
        <v>-4.6889998747688753E-2</v>
      </c>
      <c r="K2256" t="b">
        <f t="shared" si="248"/>
        <v>0</v>
      </c>
      <c r="L2256">
        <f t="shared" si="249"/>
        <v>-0.55799282383180893</v>
      </c>
      <c r="M2256" t="b">
        <f t="shared" si="250"/>
        <v>0</v>
      </c>
      <c r="N2256" s="24">
        <f t="shared" si="251"/>
        <v>619506.39</v>
      </c>
      <c r="O2256" t="str">
        <f t="shared" si="252"/>
        <v>ASALARIADO</v>
      </c>
      <c r="P2256">
        <f t="shared" si="253"/>
        <v>34</v>
      </c>
      <c r="Q2256"/>
    </row>
    <row r="2257" spans="1:17" x14ac:dyDescent="0.25">
      <c r="A2257">
        <v>2256</v>
      </c>
      <c r="B2257" t="s">
        <v>15</v>
      </c>
      <c r="C2257" s="23">
        <v>465179.89</v>
      </c>
      <c r="D2257" t="s">
        <v>10</v>
      </c>
      <c r="E2257" t="s">
        <v>16</v>
      </c>
      <c r="F2257" t="s">
        <v>12</v>
      </c>
      <c r="G2257" t="s">
        <v>13</v>
      </c>
      <c r="H2257" t="s">
        <v>13</v>
      </c>
      <c r="I2257">
        <v>39</v>
      </c>
      <c r="J2257">
        <f t="shared" si="247"/>
        <v>-0.23718104664869835</v>
      </c>
      <c r="K2257" t="b">
        <f t="shared" si="248"/>
        <v>0</v>
      </c>
      <c r="L2257">
        <f t="shared" si="249"/>
        <v>-0.20511617344612137</v>
      </c>
      <c r="M2257" t="b">
        <f t="shared" si="250"/>
        <v>0</v>
      </c>
      <c r="N2257" s="24">
        <f t="shared" si="251"/>
        <v>465179.89</v>
      </c>
      <c r="O2257" t="str">
        <f t="shared" si="252"/>
        <v>ASALARIADO</v>
      </c>
      <c r="P2257">
        <f t="shared" si="253"/>
        <v>39</v>
      </c>
      <c r="Q2257"/>
    </row>
    <row r="2258" spans="1:17" x14ac:dyDescent="0.25">
      <c r="A2258">
        <v>2257</v>
      </c>
      <c r="B2258" t="s">
        <v>9</v>
      </c>
      <c r="C2258" s="23">
        <v>562152.61</v>
      </c>
      <c r="D2258" t="s">
        <v>10</v>
      </c>
      <c r="E2258" t="s">
        <v>11</v>
      </c>
      <c r="F2258" t="s">
        <v>12</v>
      </c>
      <c r="G2258" t="s">
        <v>13</v>
      </c>
      <c r="H2258" t="s">
        <v>13</v>
      </c>
      <c r="I2258">
        <v>38</v>
      </c>
      <c r="J2258">
        <f t="shared" si="247"/>
        <v>-0.11760961525738717</v>
      </c>
      <c r="K2258" t="b">
        <f t="shared" si="248"/>
        <v>0</v>
      </c>
      <c r="L2258">
        <f t="shared" si="249"/>
        <v>-0.27569150352325889</v>
      </c>
      <c r="M2258" t="b">
        <f t="shared" si="250"/>
        <v>0</v>
      </c>
      <c r="N2258" s="24">
        <f t="shared" si="251"/>
        <v>562152.61</v>
      </c>
      <c r="O2258" t="str">
        <f t="shared" si="252"/>
        <v>ASALARIADO</v>
      </c>
      <c r="P2258">
        <f t="shared" si="253"/>
        <v>38</v>
      </c>
      <c r="Q2258"/>
    </row>
    <row r="2259" spans="1:17" x14ac:dyDescent="0.25">
      <c r="A2259">
        <v>2258</v>
      </c>
      <c r="B2259" t="s">
        <v>9</v>
      </c>
      <c r="C2259" s="23">
        <v>811421.65</v>
      </c>
      <c r="D2259" t="s">
        <v>10</v>
      </c>
      <c r="E2259" t="s">
        <v>11</v>
      </c>
      <c r="F2259" t="s">
        <v>12</v>
      </c>
      <c r="G2259" t="s">
        <v>13</v>
      </c>
      <c r="H2259" t="s">
        <v>13</v>
      </c>
      <c r="I2259">
        <v>32</v>
      </c>
      <c r="J2259">
        <f t="shared" si="247"/>
        <v>0.18974956693671877</v>
      </c>
      <c r="K2259" t="b">
        <f t="shared" si="248"/>
        <v>0</v>
      </c>
      <c r="L2259">
        <f t="shared" si="249"/>
        <v>-0.69914348398608395</v>
      </c>
      <c r="M2259" t="b">
        <f t="shared" si="250"/>
        <v>0</v>
      </c>
      <c r="N2259" s="24">
        <f t="shared" si="251"/>
        <v>811421.65</v>
      </c>
      <c r="O2259" t="str">
        <f t="shared" si="252"/>
        <v>ASALARIADO</v>
      </c>
      <c r="P2259">
        <f t="shared" si="253"/>
        <v>32</v>
      </c>
      <c r="Q2259"/>
    </row>
    <row r="2260" spans="1:17" x14ac:dyDescent="0.25">
      <c r="A2260">
        <v>2259</v>
      </c>
      <c r="B2260" t="s">
        <v>15</v>
      </c>
      <c r="C2260" s="23">
        <v>338933.34</v>
      </c>
      <c r="D2260" t="s">
        <v>10</v>
      </c>
      <c r="E2260" t="s">
        <v>16</v>
      </c>
      <c r="F2260" t="s">
        <v>12</v>
      </c>
      <c r="G2260" t="s">
        <v>13</v>
      </c>
      <c r="H2260" t="s">
        <v>13</v>
      </c>
      <c r="I2260">
        <v>27</v>
      </c>
      <c r="J2260">
        <f t="shared" si="247"/>
        <v>-0.3928483383541877</v>
      </c>
      <c r="K2260" t="b">
        <f t="shared" si="248"/>
        <v>0</v>
      </c>
      <c r="L2260">
        <f t="shared" si="249"/>
        <v>-1.0520201343717714</v>
      </c>
      <c r="M2260" t="b">
        <f t="shared" si="250"/>
        <v>0</v>
      </c>
      <c r="N2260" s="24">
        <f t="shared" si="251"/>
        <v>338933.34</v>
      </c>
      <c r="O2260" t="str">
        <f t="shared" si="252"/>
        <v>ASALARIADO</v>
      </c>
      <c r="P2260">
        <f t="shared" si="253"/>
        <v>27</v>
      </c>
      <c r="Q2260"/>
    </row>
    <row r="2261" spans="1:17" x14ac:dyDescent="0.25">
      <c r="A2261">
        <v>2260</v>
      </c>
      <c r="B2261" t="s">
        <v>15</v>
      </c>
      <c r="C2261" s="23">
        <v>100000</v>
      </c>
      <c r="D2261" t="s">
        <v>10</v>
      </c>
      <c r="E2261" t="s">
        <v>16</v>
      </c>
      <c r="F2261" t="s">
        <v>12</v>
      </c>
      <c r="G2261" t="s">
        <v>13</v>
      </c>
      <c r="H2261" t="s">
        <v>13</v>
      </c>
      <c r="I2261">
        <v>29</v>
      </c>
      <c r="J2261">
        <f t="shared" si="247"/>
        <v>-0.68746316890557213</v>
      </c>
      <c r="K2261" t="b">
        <f t="shared" si="248"/>
        <v>0</v>
      </c>
      <c r="L2261">
        <f t="shared" si="249"/>
        <v>-0.91086947421749642</v>
      </c>
      <c r="M2261" t="b">
        <f t="shared" si="250"/>
        <v>0</v>
      </c>
      <c r="N2261" s="24">
        <f t="shared" si="251"/>
        <v>100000</v>
      </c>
      <c r="O2261" t="str">
        <f t="shared" si="252"/>
        <v>ASALARIADO</v>
      </c>
      <c r="P2261">
        <f t="shared" si="253"/>
        <v>29</v>
      </c>
      <c r="Q2261"/>
    </row>
    <row r="2262" spans="1:17" x14ac:dyDescent="0.25">
      <c r="A2262">
        <v>2261</v>
      </c>
      <c r="B2262" t="s">
        <v>9</v>
      </c>
      <c r="C2262" s="23">
        <v>697648</v>
      </c>
      <c r="D2262" t="s">
        <v>10</v>
      </c>
      <c r="E2262" t="s">
        <v>16</v>
      </c>
      <c r="F2262" t="s">
        <v>12</v>
      </c>
      <c r="G2262" t="s">
        <v>13</v>
      </c>
      <c r="H2262" t="s">
        <v>13</v>
      </c>
      <c r="I2262">
        <v>61</v>
      </c>
      <c r="J2262">
        <f t="shared" si="247"/>
        <v>4.9461884121241785E-2</v>
      </c>
      <c r="K2262" t="b">
        <f t="shared" si="248"/>
        <v>0</v>
      </c>
      <c r="L2262">
        <f t="shared" si="249"/>
        <v>1.3475410882509038</v>
      </c>
      <c r="M2262" t="b">
        <f t="shared" si="250"/>
        <v>0</v>
      </c>
      <c r="N2262" s="24">
        <f t="shared" si="251"/>
        <v>697648</v>
      </c>
      <c r="O2262" t="str">
        <f t="shared" si="252"/>
        <v>ASALARIADO</v>
      </c>
      <c r="P2262">
        <f t="shared" si="253"/>
        <v>61</v>
      </c>
      <c r="Q2262"/>
    </row>
    <row r="2263" spans="1:17" x14ac:dyDescent="0.25">
      <c r="A2263">
        <v>2262</v>
      </c>
      <c r="B2263" t="s">
        <v>9</v>
      </c>
      <c r="C2263" s="23">
        <v>377498</v>
      </c>
      <c r="D2263" t="s">
        <v>18</v>
      </c>
      <c r="E2263" t="s">
        <v>16</v>
      </c>
      <c r="F2263" t="s">
        <v>12</v>
      </c>
      <c r="G2263" t="s">
        <v>13</v>
      </c>
      <c r="H2263" t="s">
        <v>13</v>
      </c>
      <c r="I2263">
        <v>37</v>
      </c>
      <c r="J2263">
        <f t="shared" si="247"/>
        <v>-0.34529649493555159</v>
      </c>
      <c r="K2263" t="b">
        <f t="shared" si="248"/>
        <v>0</v>
      </c>
      <c r="L2263">
        <f t="shared" si="249"/>
        <v>-0.3462668336003964</v>
      </c>
      <c r="M2263" t="b">
        <f t="shared" si="250"/>
        <v>0</v>
      </c>
      <c r="N2263" s="24">
        <f t="shared" si="251"/>
        <v>377498</v>
      </c>
      <c r="O2263" t="str">
        <f t="shared" si="252"/>
        <v>TRABAJADOR INDEPENDIENTE</v>
      </c>
      <c r="P2263">
        <f t="shared" si="253"/>
        <v>37</v>
      </c>
      <c r="Q2263"/>
    </row>
    <row r="2264" spans="1:17" x14ac:dyDescent="0.25">
      <c r="A2264">
        <v>2263</v>
      </c>
      <c r="B2264" t="s">
        <v>9</v>
      </c>
      <c r="C2264" s="23">
        <v>308750</v>
      </c>
      <c r="D2264" t="s">
        <v>10</v>
      </c>
      <c r="E2264" t="s">
        <v>16</v>
      </c>
      <c r="F2264" t="s">
        <v>12</v>
      </c>
      <c r="G2264" t="s">
        <v>13</v>
      </c>
      <c r="H2264" t="s">
        <v>12</v>
      </c>
      <c r="I2264">
        <v>35</v>
      </c>
      <c r="J2264">
        <f t="shared" si="247"/>
        <v>-0.43006566264879986</v>
      </c>
      <c r="K2264" t="b">
        <f t="shared" si="248"/>
        <v>0</v>
      </c>
      <c r="L2264">
        <f t="shared" si="249"/>
        <v>-0.48741749375467142</v>
      </c>
      <c r="M2264" t="b">
        <f t="shared" si="250"/>
        <v>0</v>
      </c>
      <c r="N2264" s="24">
        <f t="shared" si="251"/>
        <v>308750</v>
      </c>
      <c r="O2264" t="str">
        <f t="shared" si="252"/>
        <v>ASALARIADO</v>
      </c>
      <c r="P2264">
        <f t="shared" si="253"/>
        <v>35</v>
      </c>
      <c r="Q2264"/>
    </row>
    <row r="2265" spans="1:17" x14ac:dyDescent="0.25">
      <c r="A2265">
        <v>2264</v>
      </c>
      <c r="B2265" t="s">
        <v>9</v>
      </c>
      <c r="C2265" s="23">
        <v>451354.46</v>
      </c>
      <c r="D2265" t="s">
        <v>10</v>
      </c>
      <c r="E2265" t="s">
        <v>16</v>
      </c>
      <c r="F2265" t="s">
        <v>12</v>
      </c>
      <c r="G2265" t="s">
        <v>13</v>
      </c>
      <c r="H2265" t="s">
        <v>13</v>
      </c>
      <c r="I2265">
        <v>58</v>
      </c>
      <c r="J2265">
        <f t="shared" si="247"/>
        <v>-0.25422838176212381</v>
      </c>
      <c r="K2265" t="b">
        <f t="shared" si="248"/>
        <v>0</v>
      </c>
      <c r="L2265">
        <f t="shared" si="249"/>
        <v>1.1358150980194912</v>
      </c>
      <c r="M2265" t="b">
        <f t="shared" si="250"/>
        <v>0</v>
      </c>
      <c r="N2265" s="24">
        <f t="shared" si="251"/>
        <v>451354.46</v>
      </c>
      <c r="O2265" t="str">
        <f t="shared" si="252"/>
        <v>ASALARIADO</v>
      </c>
      <c r="P2265">
        <f t="shared" si="253"/>
        <v>58</v>
      </c>
      <c r="Q2265"/>
    </row>
    <row r="2266" spans="1:17" x14ac:dyDescent="0.25">
      <c r="A2266">
        <v>2265</v>
      </c>
      <c r="B2266" t="s">
        <v>9</v>
      </c>
      <c r="C2266" s="23">
        <v>455001.5</v>
      </c>
      <c r="D2266" t="s">
        <v>10</v>
      </c>
      <c r="E2266" t="s">
        <v>16</v>
      </c>
      <c r="F2266" t="s">
        <v>12</v>
      </c>
      <c r="G2266" t="s">
        <v>13</v>
      </c>
      <c r="H2266" t="s">
        <v>13</v>
      </c>
      <c r="I2266">
        <v>20</v>
      </c>
      <c r="J2266">
        <f t="shared" si="247"/>
        <v>-0.24973142846287261</v>
      </c>
      <c r="K2266" t="b">
        <f t="shared" si="248"/>
        <v>0</v>
      </c>
      <c r="L2266">
        <f t="shared" si="249"/>
        <v>-1.5460474449117341</v>
      </c>
      <c r="M2266" t="b">
        <f t="shared" si="250"/>
        <v>0</v>
      </c>
      <c r="N2266" s="24">
        <f t="shared" si="251"/>
        <v>455001.5</v>
      </c>
      <c r="O2266" t="str">
        <f t="shared" si="252"/>
        <v>ASALARIADO</v>
      </c>
      <c r="P2266">
        <f t="shared" si="253"/>
        <v>20</v>
      </c>
      <c r="Q2266"/>
    </row>
    <row r="2267" spans="1:17" x14ac:dyDescent="0.25">
      <c r="A2267">
        <v>2266</v>
      </c>
      <c r="B2267" t="s">
        <v>15</v>
      </c>
      <c r="C2267" s="23">
        <v>994882.5</v>
      </c>
      <c r="D2267" t="s">
        <v>10</v>
      </c>
      <c r="E2267" t="s">
        <v>16</v>
      </c>
      <c r="F2267" t="s">
        <v>12</v>
      </c>
      <c r="G2267" t="s">
        <v>13</v>
      </c>
      <c r="H2267" t="s">
        <v>13</v>
      </c>
      <c r="I2267">
        <v>50</v>
      </c>
      <c r="J2267">
        <f t="shared" si="247"/>
        <v>0.41596449046125883</v>
      </c>
      <c r="K2267" t="b">
        <f t="shared" si="248"/>
        <v>0</v>
      </c>
      <c r="L2267">
        <f t="shared" si="249"/>
        <v>0.57121245740239113</v>
      </c>
      <c r="M2267" t="b">
        <f t="shared" si="250"/>
        <v>0</v>
      </c>
      <c r="N2267" s="24">
        <f t="shared" si="251"/>
        <v>994882.5</v>
      </c>
      <c r="O2267" t="str">
        <f t="shared" si="252"/>
        <v>ASALARIADO</v>
      </c>
      <c r="P2267">
        <f t="shared" si="253"/>
        <v>50</v>
      </c>
      <c r="Q2267"/>
    </row>
    <row r="2268" spans="1:17" x14ac:dyDescent="0.25">
      <c r="A2268">
        <v>2267</v>
      </c>
      <c r="B2268" t="s">
        <v>9</v>
      </c>
      <c r="C2268" s="23">
        <v>509509</v>
      </c>
      <c r="D2268" t="s">
        <v>18</v>
      </c>
      <c r="E2268" t="s">
        <v>16</v>
      </c>
      <c r="F2268" t="s">
        <v>12</v>
      </c>
      <c r="G2268" t="s">
        <v>12</v>
      </c>
      <c r="H2268" t="s">
        <v>12</v>
      </c>
      <c r="I2268">
        <v>59</v>
      </c>
      <c r="J2268">
        <f t="shared" si="247"/>
        <v>-0.18252139458363423</v>
      </c>
      <c r="K2268" t="b">
        <f t="shared" si="248"/>
        <v>0</v>
      </c>
      <c r="L2268">
        <f t="shared" si="249"/>
        <v>1.2063904280966287</v>
      </c>
      <c r="M2268" t="b">
        <f t="shared" si="250"/>
        <v>0</v>
      </c>
      <c r="N2268" s="24">
        <f t="shared" si="251"/>
        <v>509509</v>
      </c>
      <c r="O2268" t="str">
        <f t="shared" si="252"/>
        <v>TRABAJADOR INDEPENDIENTE</v>
      </c>
      <c r="P2268">
        <f t="shared" si="253"/>
        <v>59</v>
      </c>
      <c r="Q2268"/>
    </row>
    <row r="2269" spans="1:17" x14ac:dyDescent="0.25">
      <c r="A2269">
        <v>2268</v>
      </c>
      <c r="B2269" t="s">
        <v>9</v>
      </c>
      <c r="C2269" s="23">
        <v>349920</v>
      </c>
      <c r="D2269" t="s">
        <v>10</v>
      </c>
      <c r="E2269" t="s">
        <v>16</v>
      </c>
      <c r="F2269" t="s">
        <v>12</v>
      </c>
      <c r="G2269" t="s">
        <v>13</v>
      </c>
      <c r="H2269" t="s">
        <v>13</v>
      </c>
      <c r="I2269">
        <v>34</v>
      </c>
      <c r="J2269">
        <f t="shared" si="247"/>
        <v>-0.37930132572620678</v>
      </c>
      <c r="K2269" t="b">
        <f t="shared" si="248"/>
        <v>0</v>
      </c>
      <c r="L2269">
        <f t="shared" si="249"/>
        <v>-0.55799282383180893</v>
      </c>
      <c r="M2269" t="b">
        <f t="shared" si="250"/>
        <v>0</v>
      </c>
      <c r="N2269" s="24">
        <f t="shared" si="251"/>
        <v>349920</v>
      </c>
      <c r="O2269" t="str">
        <f t="shared" si="252"/>
        <v>ASALARIADO</v>
      </c>
      <c r="P2269">
        <f t="shared" si="253"/>
        <v>34</v>
      </c>
      <c r="Q2269"/>
    </row>
    <row r="2270" spans="1:17" x14ac:dyDescent="0.25">
      <c r="A2270">
        <v>2269</v>
      </c>
      <c r="B2270" t="s">
        <v>9</v>
      </c>
      <c r="C2270" s="23">
        <v>17760.8</v>
      </c>
      <c r="D2270" t="s">
        <v>10</v>
      </c>
      <c r="E2270" t="s">
        <v>16</v>
      </c>
      <c r="F2270" t="s">
        <v>12</v>
      </c>
      <c r="G2270" t="s">
        <v>12</v>
      </c>
      <c r="H2270" t="s">
        <v>13</v>
      </c>
      <c r="I2270">
        <v>29</v>
      </c>
      <c r="J2270">
        <f t="shared" si="247"/>
        <v>-0.7888675521225873</v>
      </c>
      <c r="K2270" t="b">
        <f t="shared" si="248"/>
        <v>0</v>
      </c>
      <c r="L2270">
        <f t="shared" si="249"/>
        <v>-0.91086947421749642</v>
      </c>
      <c r="M2270" t="b">
        <f t="shared" si="250"/>
        <v>0</v>
      </c>
      <c r="N2270" s="24">
        <f t="shared" si="251"/>
        <v>17760.8</v>
      </c>
      <c r="O2270" t="str">
        <f t="shared" si="252"/>
        <v>ASALARIADO</v>
      </c>
      <c r="P2270">
        <f t="shared" si="253"/>
        <v>29</v>
      </c>
      <c r="Q2270"/>
    </row>
    <row r="2271" spans="1:17" x14ac:dyDescent="0.25">
      <c r="A2271">
        <v>2270</v>
      </c>
      <c r="B2271" t="s">
        <v>15</v>
      </c>
      <c r="C2271" s="23">
        <v>526736.80000000005</v>
      </c>
      <c r="D2271" t="s">
        <v>10</v>
      </c>
      <c r="E2271" t="s">
        <v>16</v>
      </c>
      <c r="F2271" t="s">
        <v>12</v>
      </c>
      <c r="G2271" t="s">
        <v>13</v>
      </c>
      <c r="H2271" t="s">
        <v>13</v>
      </c>
      <c r="I2271">
        <v>25</v>
      </c>
      <c r="J2271">
        <f t="shared" si="247"/>
        <v>-0.16127879454391958</v>
      </c>
      <c r="K2271" t="b">
        <f t="shared" si="248"/>
        <v>0</v>
      </c>
      <c r="L2271">
        <f t="shared" si="249"/>
        <v>-1.1931707945260464</v>
      </c>
      <c r="M2271" t="b">
        <f t="shared" si="250"/>
        <v>0</v>
      </c>
      <c r="N2271" s="24">
        <f t="shared" si="251"/>
        <v>526736.80000000005</v>
      </c>
      <c r="O2271" t="str">
        <f t="shared" si="252"/>
        <v>ASALARIADO</v>
      </c>
      <c r="P2271">
        <f t="shared" si="253"/>
        <v>25</v>
      </c>
      <c r="Q2271"/>
    </row>
    <row r="2272" spans="1:17" x14ac:dyDescent="0.25">
      <c r="A2272">
        <v>2271</v>
      </c>
      <c r="B2272" t="s">
        <v>9</v>
      </c>
      <c r="C2272" s="23">
        <v>497155.33</v>
      </c>
      <c r="D2272" t="s">
        <v>10</v>
      </c>
      <c r="E2272" t="s">
        <v>16</v>
      </c>
      <c r="F2272" t="s">
        <v>12</v>
      </c>
      <c r="G2272" t="s">
        <v>13</v>
      </c>
      <c r="H2272" t="s">
        <v>13</v>
      </c>
      <c r="I2272">
        <v>27</v>
      </c>
      <c r="J2272">
        <f t="shared" si="247"/>
        <v>-0.19775398788240833</v>
      </c>
      <c r="K2272" t="b">
        <f t="shared" si="248"/>
        <v>0</v>
      </c>
      <c r="L2272">
        <f t="shared" si="249"/>
        <v>-1.0520201343717714</v>
      </c>
      <c r="M2272" t="b">
        <f t="shared" si="250"/>
        <v>0</v>
      </c>
      <c r="N2272" s="24">
        <f t="shared" si="251"/>
        <v>497155.33</v>
      </c>
      <c r="O2272" t="str">
        <f t="shared" si="252"/>
        <v>ASALARIADO</v>
      </c>
      <c r="P2272">
        <f t="shared" si="253"/>
        <v>27</v>
      </c>
      <c r="Q2272"/>
    </row>
    <row r="2273" spans="1:17" x14ac:dyDescent="0.25">
      <c r="A2273">
        <v>2272</v>
      </c>
      <c r="B2273" t="s">
        <v>15</v>
      </c>
      <c r="C2273" s="23">
        <v>423675</v>
      </c>
      <c r="D2273" t="s">
        <v>10</v>
      </c>
      <c r="E2273" t="s">
        <v>16</v>
      </c>
      <c r="F2273" t="s">
        <v>12</v>
      </c>
      <c r="G2273" t="s">
        <v>13</v>
      </c>
      <c r="H2273" t="s">
        <v>13</v>
      </c>
      <c r="I2273">
        <v>26</v>
      </c>
      <c r="J2273">
        <f t="shared" si="247"/>
        <v>-0.2883583169886344</v>
      </c>
      <c r="K2273" t="b">
        <f t="shared" si="248"/>
        <v>0</v>
      </c>
      <c r="L2273">
        <f t="shared" si="249"/>
        <v>-1.1225954644489089</v>
      </c>
      <c r="M2273" t="b">
        <f t="shared" si="250"/>
        <v>0</v>
      </c>
      <c r="N2273" s="24">
        <f t="shared" si="251"/>
        <v>423675</v>
      </c>
      <c r="O2273" t="str">
        <f t="shared" si="252"/>
        <v>ASALARIADO</v>
      </c>
      <c r="P2273">
        <f t="shared" si="253"/>
        <v>26</v>
      </c>
      <c r="Q2273"/>
    </row>
    <row r="2274" spans="1:17" x14ac:dyDescent="0.25">
      <c r="A2274">
        <v>2273</v>
      </c>
      <c r="B2274" t="s">
        <v>9</v>
      </c>
      <c r="C2274" s="23">
        <v>292387</v>
      </c>
      <c r="D2274" t="s">
        <v>17</v>
      </c>
      <c r="E2274" t="s">
        <v>16</v>
      </c>
      <c r="F2274" t="s">
        <v>12</v>
      </c>
      <c r="G2274" t="s">
        <v>12</v>
      </c>
      <c r="H2274" t="s">
        <v>13</v>
      </c>
      <c r="I2274">
        <v>33</v>
      </c>
      <c r="J2274">
        <f t="shared" si="247"/>
        <v>-0.45024192801349239</v>
      </c>
      <c r="K2274" t="b">
        <f t="shared" si="248"/>
        <v>0</v>
      </c>
      <c r="L2274">
        <f t="shared" si="249"/>
        <v>-0.62856815390894638</v>
      </c>
      <c r="M2274" t="b">
        <f t="shared" si="250"/>
        <v>0</v>
      </c>
      <c r="N2274" s="24">
        <f t="shared" si="251"/>
        <v>292387</v>
      </c>
      <c r="O2274" t="str">
        <f t="shared" si="252"/>
        <v>ASEGURADO VOLUNTARIO</v>
      </c>
      <c r="P2274">
        <f t="shared" si="253"/>
        <v>33</v>
      </c>
      <c r="Q2274"/>
    </row>
    <row r="2275" spans="1:17" x14ac:dyDescent="0.25">
      <c r="A2275">
        <v>2274</v>
      </c>
      <c r="B2275" t="s">
        <v>15</v>
      </c>
      <c r="C2275" s="23">
        <v>430993</v>
      </c>
      <c r="D2275" t="s">
        <v>14</v>
      </c>
      <c r="E2275" t="s">
        <v>11</v>
      </c>
      <c r="F2275" t="s">
        <v>12</v>
      </c>
      <c r="G2275" t="s">
        <v>13</v>
      </c>
      <c r="H2275" t="s">
        <v>13</v>
      </c>
      <c r="I2275">
        <v>64</v>
      </c>
      <c r="J2275">
        <f t="shared" si="247"/>
        <v>-0.27933491602678023</v>
      </c>
      <c r="K2275" t="b">
        <f t="shared" si="248"/>
        <v>0</v>
      </c>
      <c r="L2275">
        <f t="shared" si="249"/>
        <v>1.5592670784823162</v>
      </c>
      <c r="M2275" t="b">
        <f t="shared" si="250"/>
        <v>0</v>
      </c>
      <c r="N2275" s="24">
        <f t="shared" si="251"/>
        <v>430993</v>
      </c>
      <c r="O2275" t="str">
        <f t="shared" si="252"/>
        <v>PENSIONADOS EN SU PROPIO SISTEMA</v>
      </c>
      <c r="P2275">
        <f t="shared" si="253"/>
        <v>64</v>
      </c>
      <c r="Q2275"/>
    </row>
    <row r="2276" spans="1:17" x14ac:dyDescent="0.25">
      <c r="A2276">
        <v>2275</v>
      </c>
      <c r="B2276" t="s">
        <v>9</v>
      </c>
      <c r="C2276" s="23">
        <v>298000</v>
      </c>
      <c r="D2276" t="s">
        <v>10</v>
      </c>
      <c r="E2276" t="s">
        <v>16</v>
      </c>
      <c r="F2276" t="s">
        <v>12</v>
      </c>
      <c r="G2276" t="s">
        <v>12</v>
      </c>
      <c r="H2276" t="s">
        <v>13</v>
      </c>
      <c r="I2276">
        <v>42</v>
      </c>
      <c r="J2276">
        <f t="shared" si="247"/>
        <v>-0.44332086356980732</v>
      </c>
      <c r="K2276" t="b">
        <f t="shared" si="248"/>
        <v>0</v>
      </c>
      <c r="L2276">
        <f t="shared" si="249"/>
        <v>6.6098167852911317E-3</v>
      </c>
      <c r="M2276" t="b">
        <f t="shared" si="250"/>
        <v>0</v>
      </c>
      <c r="N2276" s="24">
        <f t="shared" si="251"/>
        <v>298000</v>
      </c>
      <c r="O2276" t="str">
        <f t="shared" si="252"/>
        <v>ASALARIADO</v>
      </c>
      <c r="P2276">
        <f t="shared" si="253"/>
        <v>42</v>
      </c>
      <c r="Q2276"/>
    </row>
    <row r="2277" spans="1:17" x14ac:dyDescent="0.25">
      <c r="A2277">
        <v>2276</v>
      </c>
      <c r="B2277" t="s">
        <v>9</v>
      </c>
      <c r="C2277" s="23">
        <v>405063</v>
      </c>
      <c r="D2277" t="s">
        <v>18</v>
      </c>
      <c r="E2277" t="s">
        <v>16</v>
      </c>
      <c r="F2277" t="s">
        <v>12</v>
      </c>
      <c r="G2277" t="s">
        <v>12</v>
      </c>
      <c r="H2277" t="s">
        <v>12</v>
      </c>
      <c r="I2277">
        <v>40</v>
      </c>
      <c r="J2277">
        <f t="shared" si="247"/>
        <v>-0.31130769369019629</v>
      </c>
      <c r="K2277" t="b">
        <f t="shared" si="248"/>
        <v>0</v>
      </c>
      <c r="L2277">
        <f t="shared" si="249"/>
        <v>-0.13454084336898386</v>
      </c>
      <c r="M2277" t="b">
        <f t="shared" si="250"/>
        <v>0</v>
      </c>
      <c r="N2277" s="24">
        <f t="shared" si="251"/>
        <v>405063</v>
      </c>
      <c r="O2277" t="str">
        <f t="shared" si="252"/>
        <v>TRABAJADOR INDEPENDIENTE</v>
      </c>
      <c r="P2277">
        <f t="shared" si="253"/>
        <v>40</v>
      </c>
      <c r="Q2277"/>
    </row>
    <row r="2278" spans="1:17" x14ac:dyDescent="0.25">
      <c r="A2278">
        <v>2277</v>
      </c>
      <c r="B2278" t="s">
        <v>9</v>
      </c>
      <c r="C2278" s="23">
        <v>1400000</v>
      </c>
      <c r="D2278" t="s">
        <v>10</v>
      </c>
      <c r="E2278" t="s">
        <v>16</v>
      </c>
      <c r="F2278" t="s">
        <v>12</v>
      </c>
      <c r="G2278" t="s">
        <v>13</v>
      </c>
      <c r="H2278" t="s">
        <v>13</v>
      </c>
      <c r="I2278">
        <v>30</v>
      </c>
      <c r="J2278">
        <f t="shared" si="247"/>
        <v>0.91549136107672191</v>
      </c>
      <c r="K2278" t="b">
        <f t="shared" si="248"/>
        <v>0</v>
      </c>
      <c r="L2278">
        <f t="shared" si="249"/>
        <v>-0.84029414414035897</v>
      </c>
      <c r="M2278" t="b">
        <f t="shared" si="250"/>
        <v>0</v>
      </c>
      <c r="N2278" s="24">
        <f t="shared" si="251"/>
        <v>1400000</v>
      </c>
      <c r="O2278" t="str">
        <f t="shared" si="252"/>
        <v>ASALARIADO</v>
      </c>
      <c r="P2278">
        <f t="shared" si="253"/>
        <v>30</v>
      </c>
      <c r="Q2278"/>
    </row>
    <row r="2279" spans="1:17" x14ac:dyDescent="0.25">
      <c r="A2279">
        <v>2278</v>
      </c>
      <c r="B2279" t="s">
        <v>15</v>
      </c>
      <c r="C2279" s="23">
        <v>341602</v>
      </c>
      <c r="D2279" t="s">
        <v>18</v>
      </c>
      <c r="E2279" t="s">
        <v>16</v>
      </c>
      <c r="F2279" t="s">
        <v>12</v>
      </c>
      <c r="G2279" t="s">
        <v>13</v>
      </c>
      <c r="H2279" t="s">
        <v>13</v>
      </c>
      <c r="I2279">
        <v>42</v>
      </c>
      <c r="J2279">
        <f t="shared" si="247"/>
        <v>-0.38955776863420116</v>
      </c>
      <c r="K2279" t="b">
        <f t="shared" si="248"/>
        <v>0</v>
      </c>
      <c r="L2279">
        <f t="shared" si="249"/>
        <v>6.6098167852911317E-3</v>
      </c>
      <c r="M2279" t="b">
        <f t="shared" si="250"/>
        <v>0</v>
      </c>
      <c r="N2279" s="24">
        <f t="shared" si="251"/>
        <v>341602</v>
      </c>
      <c r="O2279" t="str">
        <f t="shared" si="252"/>
        <v>TRABAJADOR INDEPENDIENTE</v>
      </c>
      <c r="P2279">
        <f t="shared" si="253"/>
        <v>42</v>
      </c>
      <c r="Q2279"/>
    </row>
    <row r="2280" spans="1:17" x14ac:dyDescent="0.25">
      <c r="A2280">
        <v>2279</v>
      </c>
      <c r="B2280" t="s">
        <v>9</v>
      </c>
      <c r="C2280" s="23">
        <v>915000</v>
      </c>
      <c r="D2280" t="s">
        <v>10</v>
      </c>
      <c r="E2280" t="s">
        <v>16</v>
      </c>
      <c r="F2280" t="s">
        <v>12</v>
      </c>
      <c r="G2280" t="s">
        <v>13</v>
      </c>
      <c r="H2280" t="s">
        <v>13</v>
      </c>
      <c r="I2280">
        <v>24</v>
      </c>
      <c r="J2280">
        <f t="shared" si="247"/>
        <v>0.3174660171987122</v>
      </c>
      <c r="K2280" t="b">
        <f t="shared" si="248"/>
        <v>0</v>
      </c>
      <c r="L2280">
        <f t="shared" si="249"/>
        <v>-1.263746124603184</v>
      </c>
      <c r="M2280" t="b">
        <f t="shared" si="250"/>
        <v>0</v>
      </c>
      <c r="N2280" s="24">
        <f t="shared" si="251"/>
        <v>915000</v>
      </c>
      <c r="O2280" t="str">
        <f t="shared" si="252"/>
        <v>ASALARIADO</v>
      </c>
      <c r="P2280">
        <f t="shared" si="253"/>
        <v>24</v>
      </c>
      <c r="Q2280"/>
    </row>
    <row r="2281" spans="1:17" x14ac:dyDescent="0.25">
      <c r="A2281">
        <v>2280</v>
      </c>
      <c r="B2281" t="s">
        <v>15</v>
      </c>
      <c r="C2281" s="23">
        <v>339164.62</v>
      </c>
      <c r="D2281" t="s">
        <v>14</v>
      </c>
      <c r="E2281" t="s">
        <v>11</v>
      </c>
      <c r="F2281" t="s">
        <v>12</v>
      </c>
      <c r="G2281" t="s">
        <v>13</v>
      </c>
      <c r="H2281" t="s">
        <v>13</v>
      </c>
      <c r="I2281">
        <v>70</v>
      </c>
      <c r="J2281">
        <f t="shared" si="247"/>
        <v>-0.39256316041288442</v>
      </c>
      <c r="K2281" t="b">
        <f t="shared" si="248"/>
        <v>0</v>
      </c>
      <c r="L2281">
        <f t="shared" si="249"/>
        <v>1.9827190589451413</v>
      </c>
      <c r="M2281" t="b">
        <f t="shared" si="250"/>
        <v>1</v>
      </c>
      <c r="N2281" s="24">
        <f t="shared" si="251"/>
        <v>339164.62</v>
      </c>
      <c r="O2281" t="str">
        <f t="shared" si="252"/>
        <v>PENSIONADOS EN SU PROPIO SISTEMA</v>
      </c>
      <c r="P2281">
        <f t="shared" si="253"/>
        <v>70</v>
      </c>
      <c r="Q2281"/>
    </row>
    <row r="2282" spans="1:17" x14ac:dyDescent="0.25">
      <c r="A2282">
        <v>2281</v>
      </c>
      <c r="B2282" t="s">
        <v>9</v>
      </c>
      <c r="C2282" s="23">
        <v>278030</v>
      </c>
      <c r="D2282" t="s">
        <v>19</v>
      </c>
      <c r="E2282" t="s">
        <v>16</v>
      </c>
      <c r="F2282" t="s">
        <v>12</v>
      </c>
      <c r="G2282" t="s">
        <v>13</v>
      </c>
      <c r="H2282" t="s">
        <v>13</v>
      </c>
      <c r="I2282">
        <v>71</v>
      </c>
      <c r="J2282">
        <f t="shared" si="247"/>
        <v>-0.46794471123422759</v>
      </c>
      <c r="K2282" t="b">
        <f t="shared" si="248"/>
        <v>0</v>
      </c>
      <c r="L2282">
        <f t="shared" si="249"/>
        <v>2.0532943890222786</v>
      </c>
      <c r="M2282" t="b">
        <f t="shared" si="250"/>
        <v>1</v>
      </c>
      <c r="N2282" s="24">
        <f t="shared" si="251"/>
        <v>278030</v>
      </c>
      <c r="O2282" t="str">
        <f t="shared" si="252"/>
        <v>CONVENIOS ESPECIALES DE TRABAJADORES INDEPENDIENTES</v>
      </c>
      <c r="P2282">
        <f t="shared" si="253"/>
        <v>71</v>
      </c>
      <c r="Q2282"/>
    </row>
    <row r="2283" spans="1:17" x14ac:dyDescent="0.25">
      <c r="A2283">
        <v>2282</v>
      </c>
      <c r="B2283" t="s">
        <v>15</v>
      </c>
      <c r="C2283" s="23">
        <v>490713.59999999998</v>
      </c>
      <c r="D2283" t="s">
        <v>10</v>
      </c>
      <c r="E2283" t="s">
        <v>16</v>
      </c>
      <c r="F2283" t="s">
        <v>12</v>
      </c>
      <c r="G2283" t="s">
        <v>13</v>
      </c>
      <c r="H2283" t="s">
        <v>13</v>
      </c>
      <c r="I2283">
        <v>47</v>
      </c>
      <c r="J2283">
        <f t="shared" si="247"/>
        <v>-0.20569691117811825</v>
      </c>
      <c r="K2283" t="b">
        <f t="shared" si="248"/>
        <v>0</v>
      </c>
      <c r="L2283">
        <f t="shared" si="249"/>
        <v>0.35948646717097865</v>
      </c>
      <c r="M2283" t="b">
        <f t="shared" si="250"/>
        <v>0</v>
      </c>
      <c r="N2283" s="24">
        <f t="shared" si="251"/>
        <v>490713.59999999998</v>
      </c>
      <c r="O2283" t="str">
        <f t="shared" si="252"/>
        <v>ASALARIADO</v>
      </c>
      <c r="P2283">
        <f t="shared" si="253"/>
        <v>47</v>
      </c>
      <c r="Q2283"/>
    </row>
    <row r="2284" spans="1:17" x14ac:dyDescent="0.25">
      <c r="A2284">
        <v>2283</v>
      </c>
      <c r="B2284" t="s">
        <v>9</v>
      </c>
      <c r="C2284" s="23">
        <v>1051374.8</v>
      </c>
      <c r="D2284" t="s">
        <v>10</v>
      </c>
      <c r="E2284" t="s">
        <v>11</v>
      </c>
      <c r="F2284" t="s">
        <v>12</v>
      </c>
      <c r="G2284" t="s">
        <v>13</v>
      </c>
      <c r="H2284" t="s">
        <v>13</v>
      </c>
      <c r="I2284">
        <v>62</v>
      </c>
      <c r="J2284">
        <f t="shared" si="247"/>
        <v>0.48562186599519641</v>
      </c>
      <c r="K2284" t="b">
        <f t="shared" si="248"/>
        <v>0</v>
      </c>
      <c r="L2284">
        <f t="shared" si="249"/>
        <v>1.4181164183280413</v>
      </c>
      <c r="M2284" t="b">
        <f t="shared" si="250"/>
        <v>0</v>
      </c>
      <c r="N2284" s="24">
        <f t="shared" si="251"/>
        <v>1051374.8</v>
      </c>
      <c r="O2284" t="str">
        <f t="shared" si="252"/>
        <v>ASALARIADO</v>
      </c>
      <c r="P2284">
        <f t="shared" si="253"/>
        <v>62</v>
      </c>
      <c r="Q2284"/>
    </row>
    <row r="2285" spans="1:17" x14ac:dyDescent="0.25">
      <c r="A2285">
        <v>2284</v>
      </c>
      <c r="B2285" t="s">
        <v>9</v>
      </c>
      <c r="C2285" s="23">
        <v>445841.44</v>
      </c>
      <c r="D2285" t="s">
        <v>10</v>
      </c>
      <c r="E2285" t="s">
        <v>16</v>
      </c>
      <c r="F2285" t="s">
        <v>12</v>
      </c>
      <c r="G2285" t="s">
        <v>12</v>
      </c>
      <c r="H2285" t="s">
        <v>13</v>
      </c>
      <c r="I2285">
        <v>57</v>
      </c>
      <c r="J2285">
        <f t="shared" si="247"/>
        <v>-0.26102616667203382</v>
      </c>
      <c r="K2285" t="b">
        <f t="shared" si="248"/>
        <v>0</v>
      </c>
      <c r="L2285">
        <f t="shared" si="249"/>
        <v>1.0652397679423538</v>
      </c>
      <c r="M2285" t="b">
        <f t="shared" si="250"/>
        <v>0</v>
      </c>
      <c r="N2285" s="24">
        <f t="shared" si="251"/>
        <v>445841.44</v>
      </c>
      <c r="O2285" t="str">
        <f t="shared" si="252"/>
        <v>ASALARIADO</v>
      </c>
      <c r="P2285">
        <f t="shared" si="253"/>
        <v>57</v>
      </c>
      <c r="Q2285"/>
    </row>
    <row r="2286" spans="1:17" x14ac:dyDescent="0.25">
      <c r="A2286">
        <v>2285</v>
      </c>
      <c r="B2286" t="s">
        <v>15</v>
      </c>
      <c r="C2286" s="23">
        <v>485843.98</v>
      </c>
      <c r="D2286" t="s">
        <v>10</v>
      </c>
      <c r="E2286" t="s">
        <v>16</v>
      </c>
      <c r="F2286" t="s">
        <v>12</v>
      </c>
      <c r="G2286" t="s">
        <v>13</v>
      </c>
      <c r="H2286" t="s">
        <v>13</v>
      </c>
      <c r="I2286">
        <v>25</v>
      </c>
      <c r="J2286">
        <f t="shared" si="247"/>
        <v>-0.21170135689988162</v>
      </c>
      <c r="K2286" t="b">
        <f t="shared" si="248"/>
        <v>0</v>
      </c>
      <c r="L2286">
        <f t="shared" si="249"/>
        <v>-1.1931707945260464</v>
      </c>
      <c r="M2286" t="b">
        <f t="shared" si="250"/>
        <v>0</v>
      </c>
      <c r="N2286" s="24">
        <f t="shared" si="251"/>
        <v>485843.98</v>
      </c>
      <c r="O2286" t="str">
        <f t="shared" si="252"/>
        <v>ASALARIADO</v>
      </c>
      <c r="P2286">
        <f t="shared" si="253"/>
        <v>25</v>
      </c>
      <c r="Q2286"/>
    </row>
    <row r="2287" spans="1:17" x14ac:dyDescent="0.25">
      <c r="A2287">
        <v>2286</v>
      </c>
      <c r="B2287" t="s">
        <v>9</v>
      </c>
      <c r="C2287" s="23">
        <v>370647</v>
      </c>
      <c r="D2287" t="s">
        <v>18</v>
      </c>
      <c r="E2287" t="s">
        <v>16</v>
      </c>
      <c r="F2287" t="s">
        <v>12</v>
      </c>
      <c r="G2287" t="s">
        <v>13</v>
      </c>
      <c r="H2287" t="s">
        <v>13</v>
      </c>
      <c r="I2287">
        <v>49</v>
      </c>
      <c r="J2287">
        <f t="shared" si="247"/>
        <v>-0.35374406530855829</v>
      </c>
      <c r="K2287" t="b">
        <f t="shared" si="248"/>
        <v>0</v>
      </c>
      <c r="L2287">
        <f t="shared" si="249"/>
        <v>0.50063712732525367</v>
      </c>
      <c r="M2287" t="b">
        <f t="shared" si="250"/>
        <v>0</v>
      </c>
      <c r="N2287" s="24">
        <f t="shared" si="251"/>
        <v>370647</v>
      </c>
      <c r="O2287" t="str">
        <f t="shared" si="252"/>
        <v>TRABAJADOR INDEPENDIENTE</v>
      </c>
      <c r="P2287">
        <f t="shared" si="253"/>
        <v>49</v>
      </c>
      <c r="Q2287"/>
    </row>
    <row r="2288" spans="1:17" x14ac:dyDescent="0.25">
      <c r="A2288">
        <v>2287</v>
      </c>
      <c r="B2288" t="s">
        <v>15</v>
      </c>
      <c r="C2288" s="23">
        <v>138101.79999999999</v>
      </c>
      <c r="D2288" t="s">
        <v>10</v>
      </c>
      <c r="E2288" t="s">
        <v>11</v>
      </c>
      <c r="F2288" t="s">
        <v>12</v>
      </c>
      <c r="G2288" t="s">
        <v>13</v>
      </c>
      <c r="H2288" t="s">
        <v>13</v>
      </c>
      <c r="I2288">
        <v>31</v>
      </c>
      <c r="J2288">
        <f t="shared" si="247"/>
        <v>-0.64048205128212643</v>
      </c>
      <c r="K2288" t="b">
        <f t="shared" si="248"/>
        <v>0</v>
      </c>
      <c r="L2288">
        <f t="shared" si="249"/>
        <v>-0.7697188140632214</v>
      </c>
      <c r="M2288" t="b">
        <f t="shared" si="250"/>
        <v>0</v>
      </c>
      <c r="N2288" s="24">
        <f t="shared" si="251"/>
        <v>138101.79999999999</v>
      </c>
      <c r="O2288" t="str">
        <f t="shared" si="252"/>
        <v>ASALARIADO</v>
      </c>
      <c r="P2288">
        <f t="shared" si="253"/>
        <v>31</v>
      </c>
      <c r="Q2288"/>
    </row>
    <row r="2289" spans="1:17" x14ac:dyDescent="0.25">
      <c r="A2289">
        <v>2288</v>
      </c>
      <c r="B2289" t="s">
        <v>9</v>
      </c>
      <c r="C2289" s="23">
        <v>338629</v>
      </c>
      <c r="D2289" t="s">
        <v>18</v>
      </c>
      <c r="E2289" t="s">
        <v>16</v>
      </c>
      <c r="F2289" t="s">
        <v>12</v>
      </c>
      <c r="G2289" t="s">
        <v>13</v>
      </c>
      <c r="H2289" t="s">
        <v>12</v>
      </c>
      <c r="I2289">
        <v>50</v>
      </c>
      <c r="J2289">
        <f t="shared" si="247"/>
        <v>-0.39322360234007608</v>
      </c>
      <c r="K2289" t="b">
        <f t="shared" si="248"/>
        <v>0</v>
      </c>
      <c r="L2289">
        <f t="shared" si="249"/>
        <v>0.57121245740239113</v>
      </c>
      <c r="M2289" t="b">
        <f t="shared" si="250"/>
        <v>0</v>
      </c>
      <c r="N2289" s="24">
        <f t="shared" si="251"/>
        <v>338629</v>
      </c>
      <c r="O2289" t="str">
        <f t="shared" si="252"/>
        <v>TRABAJADOR INDEPENDIENTE</v>
      </c>
      <c r="P2289">
        <f t="shared" si="253"/>
        <v>50</v>
      </c>
      <c r="Q2289"/>
    </row>
    <row r="2290" spans="1:17" x14ac:dyDescent="0.25">
      <c r="A2290">
        <v>2289</v>
      </c>
      <c r="B2290" t="s">
        <v>9</v>
      </c>
      <c r="C2290" s="23">
        <v>1080496.5</v>
      </c>
      <c r="D2290" t="s">
        <v>10</v>
      </c>
      <c r="E2290" t="s">
        <v>16</v>
      </c>
      <c r="F2290" t="s">
        <v>12</v>
      </c>
      <c r="G2290" t="s">
        <v>13</v>
      </c>
      <c r="H2290" t="s">
        <v>13</v>
      </c>
      <c r="I2290">
        <v>37</v>
      </c>
      <c r="J2290">
        <f t="shared" si="247"/>
        <v>0.52153014363810812</v>
      </c>
      <c r="K2290" t="b">
        <f t="shared" si="248"/>
        <v>0</v>
      </c>
      <c r="L2290">
        <f t="shared" si="249"/>
        <v>-0.3462668336003964</v>
      </c>
      <c r="M2290" t="b">
        <f t="shared" si="250"/>
        <v>0</v>
      </c>
      <c r="N2290" s="24">
        <f t="shared" si="251"/>
        <v>1080496.5</v>
      </c>
      <c r="O2290" t="str">
        <f t="shared" si="252"/>
        <v>ASALARIADO</v>
      </c>
      <c r="P2290">
        <f t="shared" si="253"/>
        <v>37</v>
      </c>
      <c r="Q2290"/>
    </row>
    <row r="2291" spans="1:17" x14ac:dyDescent="0.25">
      <c r="A2291">
        <v>2290</v>
      </c>
      <c r="B2291" t="s">
        <v>15</v>
      </c>
      <c r="C2291" s="23">
        <v>294025</v>
      </c>
      <c r="D2291" t="s">
        <v>10</v>
      </c>
      <c r="E2291" t="s">
        <v>16</v>
      </c>
      <c r="F2291" t="s">
        <v>12</v>
      </c>
      <c r="G2291" t="s">
        <v>13</v>
      </c>
      <c r="H2291" t="s">
        <v>13</v>
      </c>
      <c r="I2291">
        <v>49</v>
      </c>
      <c r="J2291">
        <f t="shared" si="247"/>
        <v>-0.44822220530571472</v>
      </c>
      <c r="K2291" t="b">
        <f t="shared" si="248"/>
        <v>0</v>
      </c>
      <c r="L2291">
        <f t="shared" si="249"/>
        <v>0.50063712732525367</v>
      </c>
      <c r="M2291" t="b">
        <f t="shared" si="250"/>
        <v>0</v>
      </c>
      <c r="N2291" s="24">
        <f t="shared" si="251"/>
        <v>294025</v>
      </c>
      <c r="O2291" t="str">
        <f t="shared" si="252"/>
        <v>ASALARIADO</v>
      </c>
      <c r="P2291">
        <f t="shared" si="253"/>
        <v>49</v>
      </c>
      <c r="Q2291"/>
    </row>
    <row r="2292" spans="1:17" x14ac:dyDescent="0.25">
      <c r="A2292">
        <v>2291</v>
      </c>
      <c r="B2292" t="s">
        <v>9</v>
      </c>
      <c r="C2292" s="23">
        <v>300018</v>
      </c>
      <c r="D2292" t="s">
        <v>18</v>
      </c>
      <c r="E2292" t="s">
        <v>16</v>
      </c>
      <c r="F2292" t="s">
        <v>12</v>
      </c>
      <c r="G2292" t="s">
        <v>13</v>
      </c>
      <c r="H2292" t="s">
        <v>12</v>
      </c>
      <c r="I2292">
        <v>54</v>
      </c>
      <c r="J2292">
        <f t="shared" si="247"/>
        <v>-0.44083258492249633</v>
      </c>
      <c r="K2292" t="b">
        <f t="shared" si="248"/>
        <v>0</v>
      </c>
      <c r="L2292">
        <f t="shared" si="249"/>
        <v>0.85351377771094117</v>
      </c>
      <c r="M2292" t="b">
        <f t="shared" si="250"/>
        <v>0</v>
      </c>
      <c r="N2292" s="24">
        <f t="shared" si="251"/>
        <v>300018</v>
      </c>
      <c r="O2292" t="str">
        <f t="shared" si="252"/>
        <v>TRABAJADOR INDEPENDIENTE</v>
      </c>
      <c r="P2292">
        <f t="shared" si="253"/>
        <v>54</v>
      </c>
      <c r="Q2292"/>
    </row>
    <row r="2293" spans="1:17" x14ac:dyDescent="0.25">
      <c r="A2293">
        <v>2292</v>
      </c>
      <c r="B2293" t="s">
        <v>9</v>
      </c>
      <c r="C2293" s="23">
        <v>278030</v>
      </c>
      <c r="D2293" t="s">
        <v>19</v>
      </c>
      <c r="E2293" t="s">
        <v>16</v>
      </c>
      <c r="F2293" t="s">
        <v>12</v>
      </c>
      <c r="G2293" t="s">
        <v>13</v>
      </c>
      <c r="H2293" t="s">
        <v>13</v>
      </c>
      <c r="I2293">
        <v>53</v>
      </c>
      <c r="J2293">
        <f t="shared" si="247"/>
        <v>-0.46794471123422759</v>
      </c>
      <c r="K2293" t="b">
        <f t="shared" si="248"/>
        <v>0</v>
      </c>
      <c r="L2293">
        <f t="shared" si="249"/>
        <v>0.78293844763380371</v>
      </c>
      <c r="M2293" t="b">
        <f t="shared" si="250"/>
        <v>0</v>
      </c>
      <c r="N2293" s="24">
        <f t="shared" si="251"/>
        <v>278030</v>
      </c>
      <c r="O2293" t="str">
        <f t="shared" si="252"/>
        <v>CONVENIOS ESPECIALES DE TRABAJADORES INDEPENDIENTES</v>
      </c>
      <c r="P2293">
        <f t="shared" si="253"/>
        <v>53</v>
      </c>
      <c r="Q2293"/>
    </row>
    <row r="2294" spans="1:17" x14ac:dyDescent="0.25">
      <c r="A2294">
        <v>2293</v>
      </c>
      <c r="B2294" t="s">
        <v>9</v>
      </c>
      <c r="C2294" s="23">
        <v>299647</v>
      </c>
      <c r="D2294" t="s">
        <v>17</v>
      </c>
      <c r="E2294" t="s">
        <v>16</v>
      </c>
      <c r="F2294" t="s">
        <v>12</v>
      </c>
      <c r="G2294" t="s">
        <v>13</v>
      </c>
      <c r="H2294" t="s">
        <v>13</v>
      </c>
      <c r="I2294">
        <v>61</v>
      </c>
      <c r="J2294">
        <f t="shared" si="247"/>
        <v>-0.44129004348451434</v>
      </c>
      <c r="K2294" t="b">
        <f t="shared" si="248"/>
        <v>0</v>
      </c>
      <c r="L2294">
        <f t="shared" si="249"/>
        <v>1.3475410882509038</v>
      </c>
      <c r="M2294" t="b">
        <f t="shared" si="250"/>
        <v>0</v>
      </c>
      <c r="N2294" s="24">
        <f t="shared" si="251"/>
        <v>299647</v>
      </c>
      <c r="O2294" t="str">
        <f t="shared" si="252"/>
        <v>ASEGURADO VOLUNTARIO</v>
      </c>
      <c r="P2294">
        <f t="shared" si="253"/>
        <v>61</v>
      </c>
      <c r="Q2294"/>
    </row>
    <row r="2295" spans="1:17" x14ac:dyDescent="0.25">
      <c r="A2295">
        <v>2294</v>
      </c>
      <c r="B2295" t="s">
        <v>15</v>
      </c>
      <c r="C2295" s="23">
        <v>2376310</v>
      </c>
      <c r="D2295" t="s">
        <v>10</v>
      </c>
      <c r="E2295" t="s">
        <v>11</v>
      </c>
      <c r="F2295" t="s">
        <v>12</v>
      </c>
      <c r="G2295" t="s">
        <v>13</v>
      </c>
      <c r="H2295" t="s">
        <v>13</v>
      </c>
      <c r="I2295">
        <v>45</v>
      </c>
      <c r="J2295">
        <f t="shared" si="247"/>
        <v>2.1193225435128862</v>
      </c>
      <c r="K2295" t="b">
        <f t="shared" si="248"/>
        <v>1</v>
      </c>
      <c r="L2295">
        <f t="shared" si="249"/>
        <v>0.21833580701670366</v>
      </c>
      <c r="M2295" t="b">
        <f t="shared" si="250"/>
        <v>0</v>
      </c>
      <c r="N2295" s="24">
        <f t="shared" si="251"/>
        <v>2376310</v>
      </c>
      <c r="O2295" t="str">
        <f t="shared" si="252"/>
        <v>ASALARIADO</v>
      </c>
      <c r="P2295">
        <f t="shared" si="253"/>
        <v>45</v>
      </c>
      <c r="Q2295"/>
    </row>
    <row r="2296" spans="1:17" x14ac:dyDescent="0.25">
      <c r="A2296">
        <v>2295</v>
      </c>
      <c r="B2296" t="s">
        <v>15</v>
      </c>
      <c r="C2296" s="23">
        <v>257784</v>
      </c>
      <c r="D2296" t="s">
        <v>10</v>
      </c>
      <c r="E2296" t="s">
        <v>16</v>
      </c>
      <c r="F2296" t="s">
        <v>12</v>
      </c>
      <c r="G2296" t="s">
        <v>13</v>
      </c>
      <c r="H2296" t="s">
        <v>13</v>
      </c>
      <c r="I2296">
        <v>44</v>
      </c>
      <c r="J2296">
        <f t="shared" si="247"/>
        <v>-0.49290887847578263</v>
      </c>
      <c r="K2296" t="b">
        <f t="shared" si="248"/>
        <v>0</v>
      </c>
      <c r="L2296">
        <f t="shared" si="249"/>
        <v>0.14776047693956615</v>
      </c>
      <c r="M2296" t="b">
        <f t="shared" si="250"/>
        <v>0</v>
      </c>
      <c r="N2296" s="24">
        <f t="shared" si="251"/>
        <v>257784</v>
      </c>
      <c r="O2296" t="str">
        <f t="shared" si="252"/>
        <v>ASALARIADO</v>
      </c>
      <c r="P2296">
        <f t="shared" si="253"/>
        <v>44</v>
      </c>
      <c r="Q2296"/>
    </row>
    <row r="2297" spans="1:17" x14ac:dyDescent="0.25">
      <c r="A2297">
        <v>2296</v>
      </c>
      <c r="B2297" t="s">
        <v>15</v>
      </c>
      <c r="C2297" s="23">
        <v>149800.53</v>
      </c>
      <c r="D2297" t="s">
        <v>10</v>
      </c>
      <c r="E2297" t="s">
        <v>16</v>
      </c>
      <c r="F2297" t="s">
        <v>12</v>
      </c>
      <c r="G2297" t="s">
        <v>13</v>
      </c>
      <c r="H2297" t="s">
        <v>13</v>
      </c>
      <c r="I2297">
        <v>63</v>
      </c>
      <c r="J2297">
        <f t="shared" si="247"/>
        <v>-0.62605702647555728</v>
      </c>
      <c r="K2297" t="b">
        <f t="shared" si="248"/>
        <v>0</v>
      </c>
      <c r="L2297">
        <f t="shared" si="249"/>
        <v>1.4886917484051787</v>
      </c>
      <c r="M2297" t="b">
        <f t="shared" si="250"/>
        <v>0</v>
      </c>
      <c r="N2297" s="24">
        <f t="shared" si="251"/>
        <v>149800.53</v>
      </c>
      <c r="O2297" t="str">
        <f t="shared" si="252"/>
        <v>ASALARIADO</v>
      </c>
      <c r="P2297">
        <f t="shared" si="253"/>
        <v>63</v>
      </c>
      <c r="Q2297"/>
    </row>
    <row r="2298" spans="1:17" x14ac:dyDescent="0.25">
      <c r="A2298">
        <v>2297</v>
      </c>
      <c r="B2298" t="s">
        <v>15</v>
      </c>
      <c r="C2298" s="23">
        <v>282305</v>
      </c>
      <c r="D2298" t="s">
        <v>17</v>
      </c>
      <c r="E2298" t="s">
        <v>16</v>
      </c>
      <c r="F2298" t="s">
        <v>12</v>
      </c>
      <c r="G2298" t="s">
        <v>13</v>
      </c>
      <c r="H2298" t="s">
        <v>13</v>
      </c>
      <c r="I2298">
        <v>52</v>
      </c>
      <c r="J2298">
        <f t="shared" si="247"/>
        <v>-0.46267345691447814</v>
      </c>
      <c r="K2298" t="b">
        <f t="shared" si="248"/>
        <v>0</v>
      </c>
      <c r="L2298">
        <f t="shared" si="249"/>
        <v>0.71236311755666615</v>
      </c>
      <c r="M2298" t="b">
        <f t="shared" si="250"/>
        <v>0</v>
      </c>
      <c r="N2298" s="24">
        <f t="shared" si="251"/>
        <v>282305</v>
      </c>
      <c r="O2298" t="str">
        <f t="shared" si="252"/>
        <v>ASEGURADO VOLUNTARIO</v>
      </c>
      <c r="P2298">
        <f t="shared" si="253"/>
        <v>52</v>
      </c>
      <c r="Q2298"/>
    </row>
    <row r="2299" spans="1:17" x14ac:dyDescent="0.25">
      <c r="A2299">
        <v>2298</v>
      </c>
      <c r="B2299" t="s">
        <v>9</v>
      </c>
      <c r="C2299" s="23">
        <v>458557</v>
      </c>
      <c r="D2299" t="s">
        <v>18</v>
      </c>
      <c r="E2299" t="s">
        <v>16</v>
      </c>
      <c r="F2299" t="s">
        <v>12</v>
      </c>
      <c r="G2299" t="s">
        <v>13</v>
      </c>
      <c r="H2299" t="s">
        <v>12</v>
      </c>
      <c r="I2299">
        <v>30</v>
      </c>
      <c r="J2299">
        <f t="shared" si="247"/>
        <v>-0.24534734782337103</v>
      </c>
      <c r="K2299" t="b">
        <f t="shared" si="248"/>
        <v>0</v>
      </c>
      <c r="L2299">
        <f t="shared" si="249"/>
        <v>-0.84029414414035897</v>
      </c>
      <c r="M2299" t="b">
        <f t="shared" si="250"/>
        <v>0</v>
      </c>
      <c r="N2299" s="24">
        <f t="shared" si="251"/>
        <v>458557</v>
      </c>
      <c r="O2299" t="str">
        <f t="shared" si="252"/>
        <v>TRABAJADOR INDEPENDIENTE</v>
      </c>
      <c r="P2299">
        <f t="shared" si="253"/>
        <v>30</v>
      </c>
      <c r="Q2299"/>
    </row>
    <row r="2300" spans="1:17" x14ac:dyDescent="0.25">
      <c r="A2300">
        <v>2299</v>
      </c>
      <c r="B2300" t="s">
        <v>9</v>
      </c>
      <c r="C2300" s="23">
        <v>299647</v>
      </c>
      <c r="D2300" t="s">
        <v>17</v>
      </c>
      <c r="E2300" t="s">
        <v>16</v>
      </c>
      <c r="F2300" t="s">
        <v>12</v>
      </c>
      <c r="G2300" t="s">
        <v>13</v>
      </c>
      <c r="H2300" t="s">
        <v>13</v>
      </c>
      <c r="I2300">
        <v>54</v>
      </c>
      <c r="J2300">
        <f t="shared" si="247"/>
        <v>-0.44129004348451434</v>
      </c>
      <c r="K2300" t="b">
        <f t="shared" si="248"/>
        <v>0</v>
      </c>
      <c r="L2300">
        <f t="shared" si="249"/>
        <v>0.85351377771094117</v>
      </c>
      <c r="M2300" t="b">
        <f t="shared" si="250"/>
        <v>0</v>
      </c>
      <c r="N2300" s="24">
        <f t="shared" si="251"/>
        <v>299647</v>
      </c>
      <c r="O2300" t="str">
        <f t="shared" si="252"/>
        <v>ASEGURADO VOLUNTARIO</v>
      </c>
      <c r="P2300">
        <f t="shared" si="253"/>
        <v>54</v>
      </c>
      <c r="Q2300"/>
    </row>
    <row r="2301" spans="1:17" x14ac:dyDescent="0.25">
      <c r="A2301">
        <v>2300</v>
      </c>
      <c r="B2301" t="s">
        <v>9</v>
      </c>
      <c r="C2301" s="23">
        <v>347000</v>
      </c>
      <c r="D2301" t="s">
        <v>10</v>
      </c>
      <c r="E2301" t="s">
        <v>16</v>
      </c>
      <c r="F2301" t="s">
        <v>12</v>
      </c>
      <c r="G2301" t="s">
        <v>13</v>
      </c>
      <c r="H2301" t="s">
        <v>13</v>
      </c>
      <c r="I2301">
        <v>18</v>
      </c>
      <c r="J2301">
        <f t="shared" si="247"/>
        <v>-0.38290180820893621</v>
      </c>
      <c r="K2301" t="b">
        <f t="shared" si="248"/>
        <v>0</v>
      </c>
      <c r="L2301">
        <f t="shared" si="249"/>
        <v>-1.687198105066009</v>
      </c>
      <c r="M2301" t="b">
        <f t="shared" si="250"/>
        <v>0</v>
      </c>
      <c r="N2301" s="24">
        <f t="shared" si="251"/>
        <v>347000</v>
      </c>
      <c r="O2301" t="str">
        <f t="shared" si="252"/>
        <v>ASALARIADO</v>
      </c>
      <c r="P2301">
        <f t="shared" si="253"/>
        <v>18</v>
      </c>
      <c r="Q2301"/>
    </row>
    <row r="2302" spans="1:17" x14ac:dyDescent="0.25">
      <c r="A2302">
        <v>2301</v>
      </c>
      <c r="B2302" t="s">
        <v>15</v>
      </c>
      <c r="C2302" s="23">
        <v>297046</v>
      </c>
      <c r="D2302" t="s">
        <v>17</v>
      </c>
      <c r="E2302" t="s">
        <v>16</v>
      </c>
      <c r="F2302" t="s">
        <v>12</v>
      </c>
      <c r="G2302" t="s">
        <v>13</v>
      </c>
      <c r="H2302" t="s">
        <v>13</v>
      </c>
      <c r="I2302">
        <v>58</v>
      </c>
      <c r="J2302">
        <f t="shared" si="247"/>
        <v>-0.44449718558642509</v>
      </c>
      <c r="K2302" t="b">
        <f t="shared" si="248"/>
        <v>0</v>
      </c>
      <c r="L2302">
        <f t="shared" si="249"/>
        <v>1.1358150980194912</v>
      </c>
      <c r="M2302" t="b">
        <f t="shared" si="250"/>
        <v>0</v>
      </c>
      <c r="N2302" s="24">
        <f t="shared" si="251"/>
        <v>297046</v>
      </c>
      <c r="O2302" t="str">
        <f t="shared" si="252"/>
        <v>ASEGURADO VOLUNTARIO</v>
      </c>
      <c r="P2302">
        <f t="shared" si="253"/>
        <v>58</v>
      </c>
      <c r="Q2302"/>
    </row>
    <row r="2303" spans="1:17" x14ac:dyDescent="0.25">
      <c r="A2303">
        <v>2302</v>
      </c>
      <c r="B2303" t="s">
        <v>9</v>
      </c>
      <c r="C2303" s="23">
        <v>1329256</v>
      </c>
      <c r="D2303" t="s">
        <v>10</v>
      </c>
      <c r="E2303" t="s">
        <v>11</v>
      </c>
      <c r="F2303" t="s">
        <v>12</v>
      </c>
      <c r="G2303" t="s">
        <v>13</v>
      </c>
      <c r="H2303" t="s">
        <v>12</v>
      </c>
      <c r="I2303">
        <v>30</v>
      </c>
      <c r="J2303">
        <f t="shared" si="247"/>
        <v>0.82826104163897774</v>
      </c>
      <c r="K2303" t="b">
        <f t="shared" si="248"/>
        <v>0</v>
      </c>
      <c r="L2303">
        <f t="shared" si="249"/>
        <v>-0.84029414414035897</v>
      </c>
      <c r="M2303" t="b">
        <f t="shared" si="250"/>
        <v>0</v>
      </c>
      <c r="N2303" s="24">
        <f t="shared" si="251"/>
        <v>1329256</v>
      </c>
      <c r="O2303" t="str">
        <f t="shared" si="252"/>
        <v>ASALARIADO</v>
      </c>
      <c r="P2303">
        <f t="shared" si="253"/>
        <v>30</v>
      </c>
      <c r="Q2303"/>
    </row>
    <row r="2304" spans="1:17" x14ac:dyDescent="0.25">
      <c r="A2304">
        <v>2303</v>
      </c>
      <c r="B2304" t="s">
        <v>9</v>
      </c>
      <c r="C2304" s="23">
        <v>382333.34</v>
      </c>
      <c r="D2304" t="s">
        <v>10</v>
      </c>
      <c r="E2304" t="s">
        <v>16</v>
      </c>
      <c r="F2304" t="s">
        <v>12</v>
      </c>
      <c r="G2304" t="s">
        <v>13</v>
      </c>
      <c r="H2304" t="s">
        <v>13</v>
      </c>
      <c r="I2304">
        <v>22</v>
      </c>
      <c r="J2304">
        <f t="shared" si="247"/>
        <v>-0.33933431789170188</v>
      </c>
      <c r="K2304" t="b">
        <f t="shared" si="248"/>
        <v>0</v>
      </c>
      <c r="L2304">
        <f t="shared" si="249"/>
        <v>-1.4048967847574589</v>
      </c>
      <c r="M2304" t="b">
        <f t="shared" si="250"/>
        <v>0</v>
      </c>
      <c r="N2304" s="24">
        <f t="shared" si="251"/>
        <v>382333.34</v>
      </c>
      <c r="O2304" t="str">
        <f t="shared" si="252"/>
        <v>ASALARIADO</v>
      </c>
      <c r="P2304">
        <f t="shared" si="253"/>
        <v>22</v>
      </c>
      <c r="Q2304"/>
    </row>
    <row r="2305" spans="1:17" x14ac:dyDescent="0.25">
      <c r="A2305">
        <v>2304</v>
      </c>
      <c r="B2305" t="s">
        <v>9</v>
      </c>
      <c r="C2305" s="23">
        <v>330000</v>
      </c>
      <c r="D2305" t="s">
        <v>10</v>
      </c>
      <c r="E2305" t="s">
        <v>16</v>
      </c>
      <c r="F2305" t="s">
        <v>12</v>
      </c>
      <c r="G2305" t="s">
        <v>13</v>
      </c>
      <c r="H2305" t="s">
        <v>13</v>
      </c>
      <c r="I2305">
        <v>21</v>
      </c>
      <c r="J2305">
        <f t="shared" si="247"/>
        <v>-0.40386352129332009</v>
      </c>
      <c r="K2305" t="b">
        <f t="shared" si="248"/>
        <v>0</v>
      </c>
      <c r="L2305">
        <f t="shared" si="249"/>
        <v>-1.4754721148345964</v>
      </c>
      <c r="M2305" t="b">
        <f t="shared" si="250"/>
        <v>0</v>
      </c>
      <c r="N2305" s="24">
        <f t="shared" si="251"/>
        <v>330000</v>
      </c>
      <c r="O2305" t="str">
        <f t="shared" si="252"/>
        <v>ASALARIADO</v>
      </c>
      <c r="P2305">
        <f t="shared" si="253"/>
        <v>21</v>
      </c>
      <c r="Q2305"/>
    </row>
    <row r="2306" spans="1:17" x14ac:dyDescent="0.25">
      <c r="A2306">
        <v>2305</v>
      </c>
      <c r="B2306" t="s">
        <v>9</v>
      </c>
      <c r="C2306" s="23">
        <v>483976.7</v>
      </c>
      <c r="D2306" t="s">
        <v>14</v>
      </c>
      <c r="E2306" t="s">
        <v>11</v>
      </c>
      <c r="F2306" t="s">
        <v>12</v>
      </c>
      <c r="G2306" t="s">
        <v>13</v>
      </c>
      <c r="H2306" t="s">
        <v>13</v>
      </c>
      <c r="I2306">
        <v>72</v>
      </c>
      <c r="J2306">
        <f t="shared" ref="J2306:J2369" si="254">(C2306-$S$4)/STDEV($C$2:$C$5001)</f>
        <v>-0.21400379146507029</v>
      </c>
      <c r="K2306" t="b">
        <f t="shared" ref="K2306:K2369" si="255">ABS(J2306)&gt;1.96</f>
        <v>0</v>
      </c>
      <c r="L2306">
        <f t="shared" ref="L2306:L2369" si="256">(I2306-$S$5)/_xlfn.STDEV.S($I$2:$I$5001)</f>
        <v>2.1238697190994165</v>
      </c>
      <c r="M2306" t="b">
        <f t="shared" ref="M2306:M2369" si="257">ABS(L2306)&gt;1.96</f>
        <v>1</v>
      </c>
      <c r="N2306" s="24">
        <f t="shared" ref="N2306:N2369" si="258">IF(ISBLANK(C2306), $S$4, C2306)</f>
        <v>483976.7</v>
      </c>
      <c r="O2306" t="str">
        <f t="shared" ref="O2306:O2369" si="259">IF(D2306="", "ASALARIADO", D2306)</f>
        <v>PENSIONADOS EN SU PROPIO SISTEMA</v>
      </c>
      <c r="P2306">
        <f t="shared" ref="P2306:P2369" si="260">IF(ISBLANK(I2306), $S$5, I2306)</f>
        <v>72</v>
      </c>
      <c r="Q2306"/>
    </row>
    <row r="2307" spans="1:17" x14ac:dyDescent="0.25">
      <c r="A2307">
        <v>2306</v>
      </c>
      <c r="B2307" t="s">
        <v>15</v>
      </c>
      <c r="C2307" s="23">
        <v>343390.86</v>
      </c>
      <c r="D2307" t="s">
        <v>10</v>
      </c>
      <c r="E2307" t="s">
        <v>16</v>
      </c>
      <c r="F2307" t="s">
        <v>12</v>
      </c>
      <c r="G2307" t="s">
        <v>13</v>
      </c>
      <c r="H2307" t="s">
        <v>12</v>
      </c>
      <c r="I2307">
        <v>25</v>
      </c>
      <c r="J2307">
        <f t="shared" si="254"/>
        <v>-0.38735202921842876</v>
      </c>
      <c r="K2307" t="b">
        <f t="shared" si="255"/>
        <v>0</v>
      </c>
      <c r="L2307">
        <f t="shared" si="256"/>
        <v>-1.1931707945260464</v>
      </c>
      <c r="M2307" t="b">
        <f t="shared" si="257"/>
        <v>0</v>
      </c>
      <c r="N2307" s="24">
        <f t="shared" si="258"/>
        <v>343390.86</v>
      </c>
      <c r="O2307" t="str">
        <f t="shared" si="259"/>
        <v>ASALARIADO</v>
      </c>
      <c r="P2307">
        <f t="shared" si="260"/>
        <v>25</v>
      </c>
      <c r="Q2307"/>
    </row>
    <row r="2308" spans="1:17" x14ac:dyDescent="0.25">
      <c r="A2308">
        <v>2307</v>
      </c>
      <c r="B2308" t="s">
        <v>9</v>
      </c>
      <c r="C2308" s="23">
        <v>278030</v>
      </c>
      <c r="D2308" t="s">
        <v>19</v>
      </c>
      <c r="E2308" t="s">
        <v>16</v>
      </c>
      <c r="F2308" t="s">
        <v>12</v>
      </c>
      <c r="G2308" t="s">
        <v>13</v>
      </c>
      <c r="H2308" t="s">
        <v>13</v>
      </c>
      <c r="I2308">
        <v>59</v>
      </c>
      <c r="J2308">
        <f t="shared" si="254"/>
        <v>-0.46794471123422759</v>
      </c>
      <c r="K2308" t="b">
        <f t="shared" si="255"/>
        <v>0</v>
      </c>
      <c r="L2308">
        <f t="shared" si="256"/>
        <v>1.2063904280966287</v>
      </c>
      <c r="M2308" t="b">
        <f t="shared" si="257"/>
        <v>0</v>
      </c>
      <c r="N2308" s="24">
        <f t="shared" si="258"/>
        <v>278030</v>
      </c>
      <c r="O2308" t="str">
        <f t="shared" si="259"/>
        <v>CONVENIOS ESPECIALES DE TRABAJADORES INDEPENDIENTES</v>
      </c>
      <c r="P2308">
        <f t="shared" si="260"/>
        <v>59</v>
      </c>
      <c r="Q2308"/>
    </row>
    <row r="2309" spans="1:17" x14ac:dyDescent="0.25">
      <c r="A2309">
        <v>2308</v>
      </c>
      <c r="B2309" t="s">
        <v>9</v>
      </c>
      <c r="C2309" s="23">
        <v>417995</v>
      </c>
      <c r="D2309" t="s">
        <v>10</v>
      </c>
      <c r="E2309" t="s">
        <v>16</v>
      </c>
      <c r="F2309" t="s">
        <v>12</v>
      </c>
      <c r="G2309" t="s">
        <v>13</v>
      </c>
      <c r="H2309" t="s">
        <v>13</v>
      </c>
      <c r="I2309">
        <v>40</v>
      </c>
      <c r="J2309">
        <f t="shared" si="254"/>
        <v>-0.2953619952427109</v>
      </c>
      <c r="K2309" t="b">
        <f t="shared" si="255"/>
        <v>0</v>
      </c>
      <c r="L2309">
        <f t="shared" si="256"/>
        <v>-0.13454084336898386</v>
      </c>
      <c r="M2309" t="b">
        <f t="shared" si="257"/>
        <v>0</v>
      </c>
      <c r="N2309" s="24">
        <f t="shared" si="258"/>
        <v>417995</v>
      </c>
      <c r="O2309" t="str">
        <f t="shared" si="259"/>
        <v>ASALARIADO</v>
      </c>
      <c r="P2309">
        <f t="shared" si="260"/>
        <v>40</v>
      </c>
      <c r="Q2309"/>
    </row>
    <row r="2310" spans="1:17" x14ac:dyDescent="0.25">
      <c r="A2310">
        <v>2309</v>
      </c>
      <c r="B2310" t="s">
        <v>9</v>
      </c>
      <c r="C2310" s="23">
        <v>400000</v>
      </c>
      <c r="D2310" t="s">
        <v>10</v>
      </c>
      <c r="E2310" t="s">
        <v>16</v>
      </c>
      <c r="F2310" t="s">
        <v>12</v>
      </c>
      <c r="G2310" t="s">
        <v>13</v>
      </c>
      <c r="H2310" t="s">
        <v>13</v>
      </c>
      <c r="I2310">
        <v>56</v>
      </c>
      <c r="J2310">
        <f t="shared" si="254"/>
        <v>-0.31755058506350425</v>
      </c>
      <c r="K2310" t="b">
        <f t="shared" si="255"/>
        <v>0</v>
      </c>
      <c r="L2310">
        <f t="shared" si="256"/>
        <v>0.99466443786521619</v>
      </c>
      <c r="M2310" t="b">
        <f t="shared" si="257"/>
        <v>0</v>
      </c>
      <c r="N2310" s="24">
        <f t="shared" si="258"/>
        <v>400000</v>
      </c>
      <c r="O2310" t="str">
        <f t="shared" si="259"/>
        <v>ASALARIADO</v>
      </c>
      <c r="P2310">
        <f t="shared" si="260"/>
        <v>56</v>
      </c>
      <c r="Q2310"/>
    </row>
    <row r="2311" spans="1:17" x14ac:dyDescent="0.25">
      <c r="A2311">
        <v>2310</v>
      </c>
      <c r="B2311" t="s">
        <v>9</v>
      </c>
      <c r="C2311" s="23">
        <v>278030</v>
      </c>
      <c r="D2311" t="s">
        <v>19</v>
      </c>
      <c r="E2311" t="s">
        <v>16</v>
      </c>
      <c r="F2311" t="s">
        <v>12</v>
      </c>
      <c r="G2311" t="s">
        <v>13</v>
      </c>
      <c r="H2311" t="s">
        <v>13</v>
      </c>
      <c r="I2311">
        <v>45</v>
      </c>
      <c r="J2311">
        <f t="shared" si="254"/>
        <v>-0.46794471123422759</v>
      </c>
      <c r="K2311" t="b">
        <f t="shared" si="255"/>
        <v>0</v>
      </c>
      <c r="L2311">
        <f t="shared" si="256"/>
        <v>0.21833580701670366</v>
      </c>
      <c r="M2311" t="b">
        <f t="shared" si="257"/>
        <v>0</v>
      </c>
      <c r="N2311" s="24">
        <f t="shared" si="258"/>
        <v>278030</v>
      </c>
      <c r="O2311" t="str">
        <f t="shared" si="259"/>
        <v>CONVENIOS ESPECIALES DE TRABAJADORES INDEPENDIENTES</v>
      </c>
      <c r="P2311">
        <f t="shared" si="260"/>
        <v>45</v>
      </c>
      <c r="Q2311"/>
    </row>
    <row r="2312" spans="1:17" x14ac:dyDescent="0.25">
      <c r="A2312">
        <v>2311</v>
      </c>
      <c r="B2312" t="s">
        <v>15</v>
      </c>
      <c r="C2312" s="23">
        <v>297046</v>
      </c>
      <c r="D2312" t="s">
        <v>18</v>
      </c>
      <c r="E2312" t="s">
        <v>16</v>
      </c>
      <c r="F2312" t="s">
        <v>12</v>
      </c>
      <c r="G2312" t="s">
        <v>13</v>
      </c>
      <c r="H2312" t="s">
        <v>13</v>
      </c>
      <c r="I2312">
        <v>41</v>
      </c>
      <c r="J2312">
        <f t="shared" si="254"/>
        <v>-0.44449718558642509</v>
      </c>
      <c r="K2312" t="b">
        <f t="shared" si="255"/>
        <v>0</v>
      </c>
      <c r="L2312">
        <f t="shared" si="256"/>
        <v>-6.3965513291846368E-2</v>
      </c>
      <c r="M2312" t="b">
        <f t="shared" si="257"/>
        <v>0</v>
      </c>
      <c r="N2312" s="24">
        <f t="shared" si="258"/>
        <v>297046</v>
      </c>
      <c r="O2312" t="str">
        <f t="shared" si="259"/>
        <v>TRABAJADOR INDEPENDIENTE</v>
      </c>
      <c r="P2312">
        <f t="shared" si="260"/>
        <v>41</v>
      </c>
      <c r="Q2312"/>
    </row>
    <row r="2313" spans="1:17" x14ac:dyDescent="0.25">
      <c r="A2313">
        <v>2312</v>
      </c>
      <c r="B2313" t="s">
        <v>9</v>
      </c>
      <c r="C2313" s="23">
        <v>639148</v>
      </c>
      <c r="D2313" t="s">
        <v>18</v>
      </c>
      <c r="E2313" t="s">
        <v>16</v>
      </c>
      <c r="F2313" t="s">
        <v>12</v>
      </c>
      <c r="G2313" t="s">
        <v>13</v>
      </c>
      <c r="H2313" t="s">
        <v>12</v>
      </c>
      <c r="I2313">
        <v>41</v>
      </c>
      <c r="J2313">
        <f t="shared" si="254"/>
        <v>-2.267106972796144E-2</v>
      </c>
      <c r="K2313" t="b">
        <f t="shared" si="255"/>
        <v>0</v>
      </c>
      <c r="L2313">
        <f t="shared" si="256"/>
        <v>-6.3965513291846368E-2</v>
      </c>
      <c r="M2313" t="b">
        <f t="shared" si="257"/>
        <v>0</v>
      </c>
      <c r="N2313" s="24">
        <f t="shared" si="258"/>
        <v>639148</v>
      </c>
      <c r="O2313" t="str">
        <f t="shared" si="259"/>
        <v>TRABAJADOR INDEPENDIENTE</v>
      </c>
      <c r="P2313">
        <f t="shared" si="260"/>
        <v>41</v>
      </c>
      <c r="Q2313"/>
    </row>
    <row r="2314" spans="1:17" x14ac:dyDescent="0.25">
      <c r="A2314">
        <v>2313</v>
      </c>
      <c r="B2314" t="s">
        <v>9</v>
      </c>
      <c r="C2314" s="23">
        <v>690952.85</v>
      </c>
      <c r="D2314" t="s">
        <v>10</v>
      </c>
      <c r="E2314" t="s">
        <v>16</v>
      </c>
      <c r="F2314" t="s">
        <v>12</v>
      </c>
      <c r="G2314" t="s">
        <v>13</v>
      </c>
      <c r="H2314" t="s">
        <v>13</v>
      </c>
      <c r="I2314">
        <v>38</v>
      </c>
      <c r="J2314">
        <f t="shared" si="254"/>
        <v>4.1206483335541028E-2</v>
      </c>
      <c r="K2314" t="b">
        <f t="shared" si="255"/>
        <v>0</v>
      </c>
      <c r="L2314">
        <f t="shared" si="256"/>
        <v>-0.27569150352325889</v>
      </c>
      <c r="M2314" t="b">
        <f t="shared" si="257"/>
        <v>0</v>
      </c>
      <c r="N2314" s="24">
        <f t="shared" si="258"/>
        <v>690952.85</v>
      </c>
      <c r="O2314" t="str">
        <f t="shared" si="259"/>
        <v>ASALARIADO</v>
      </c>
      <c r="P2314">
        <f t="shared" si="260"/>
        <v>38</v>
      </c>
      <c r="Q2314"/>
    </row>
    <row r="2315" spans="1:17" x14ac:dyDescent="0.25">
      <c r="A2315">
        <v>2314</v>
      </c>
      <c r="B2315" t="s">
        <v>9</v>
      </c>
      <c r="C2315" s="23">
        <v>150000</v>
      </c>
      <c r="D2315" t="s">
        <v>10</v>
      </c>
      <c r="E2315" t="s">
        <v>16</v>
      </c>
      <c r="F2315" t="s">
        <v>12</v>
      </c>
      <c r="G2315" t="s">
        <v>12</v>
      </c>
      <c r="H2315" t="s">
        <v>12</v>
      </c>
      <c r="I2315">
        <v>41</v>
      </c>
      <c r="J2315">
        <f t="shared" si="254"/>
        <v>-0.62581107159856075</v>
      </c>
      <c r="K2315" t="b">
        <f t="shared" si="255"/>
        <v>0</v>
      </c>
      <c r="L2315">
        <f t="shared" si="256"/>
        <v>-6.3965513291846368E-2</v>
      </c>
      <c r="M2315" t="b">
        <f t="shared" si="257"/>
        <v>0</v>
      </c>
      <c r="N2315" s="24">
        <f t="shared" si="258"/>
        <v>150000</v>
      </c>
      <c r="O2315" t="str">
        <f t="shared" si="259"/>
        <v>ASALARIADO</v>
      </c>
      <c r="P2315">
        <f t="shared" si="260"/>
        <v>41</v>
      </c>
      <c r="Q2315"/>
    </row>
    <row r="2316" spans="1:17" x14ac:dyDescent="0.25">
      <c r="A2316">
        <v>2315</v>
      </c>
      <c r="B2316" t="s">
        <v>15</v>
      </c>
      <c r="C2316" s="23">
        <v>750000</v>
      </c>
      <c r="D2316" t="s">
        <v>10</v>
      </c>
      <c r="E2316" t="s">
        <v>16</v>
      </c>
      <c r="F2316" t="s">
        <v>12</v>
      </c>
      <c r="G2316" t="s">
        <v>13</v>
      </c>
      <c r="H2316" t="s">
        <v>13</v>
      </c>
      <c r="I2316">
        <v>32</v>
      </c>
      <c r="J2316">
        <f t="shared" si="254"/>
        <v>0.1140140960855749</v>
      </c>
      <c r="K2316" t="b">
        <f t="shared" si="255"/>
        <v>0</v>
      </c>
      <c r="L2316">
        <f t="shared" si="256"/>
        <v>-0.69914348398608395</v>
      </c>
      <c r="M2316" t="b">
        <f t="shared" si="257"/>
        <v>0</v>
      </c>
      <c r="N2316" s="24">
        <f t="shared" si="258"/>
        <v>750000</v>
      </c>
      <c r="O2316" t="str">
        <f t="shared" si="259"/>
        <v>ASALARIADO</v>
      </c>
      <c r="P2316">
        <f t="shared" si="260"/>
        <v>32</v>
      </c>
      <c r="Q2316"/>
    </row>
    <row r="2317" spans="1:17" x14ac:dyDescent="0.25">
      <c r="A2317">
        <v>2316</v>
      </c>
      <c r="B2317" t="s">
        <v>15</v>
      </c>
      <c r="C2317" s="23">
        <v>1458494</v>
      </c>
      <c r="D2317" t="s">
        <v>10</v>
      </c>
      <c r="E2317" t="s">
        <v>11</v>
      </c>
      <c r="F2317" t="s">
        <v>12</v>
      </c>
      <c r="G2317" t="s">
        <v>13</v>
      </c>
      <c r="H2317" t="s">
        <v>12</v>
      </c>
      <c r="I2317">
        <v>49</v>
      </c>
      <c r="J2317">
        <f t="shared" si="254"/>
        <v>0.98761691667424834</v>
      </c>
      <c r="K2317" t="b">
        <f t="shared" si="255"/>
        <v>0</v>
      </c>
      <c r="L2317">
        <f t="shared" si="256"/>
        <v>0.50063712732525367</v>
      </c>
      <c r="M2317" t="b">
        <f t="shared" si="257"/>
        <v>0</v>
      </c>
      <c r="N2317" s="24">
        <f t="shared" si="258"/>
        <v>1458494</v>
      </c>
      <c r="O2317" t="str">
        <f t="shared" si="259"/>
        <v>ASALARIADO</v>
      </c>
      <c r="P2317">
        <f t="shared" si="260"/>
        <v>49</v>
      </c>
      <c r="Q2317"/>
    </row>
    <row r="2318" spans="1:17" x14ac:dyDescent="0.25">
      <c r="A2318">
        <v>2317</v>
      </c>
      <c r="B2318" t="s">
        <v>15</v>
      </c>
      <c r="C2318" s="23">
        <v>500460</v>
      </c>
      <c r="D2318" t="s">
        <v>10</v>
      </c>
      <c r="E2318" t="s">
        <v>11</v>
      </c>
      <c r="F2318" t="s">
        <v>12</v>
      </c>
      <c r="G2318" t="s">
        <v>13</v>
      </c>
      <c r="H2318" t="s">
        <v>13</v>
      </c>
      <c r="I2318">
        <v>43</v>
      </c>
      <c r="J2318">
        <f t="shared" si="254"/>
        <v>-0.19367919115425714</v>
      </c>
      <c r="K2318" t="b">
        <f t="shared" si="255"/>
        <v>0</v>
      </c>
      <c r="L2318">
        <f t="shared" si="256"/>
        <v>7.7185146862428639E-2</v>
      </c>
      <c r="M2318" t="b">
        <f t="shared" si="257"/>
        <v>0</v>
      </c>
      <c r="N2318" s="24">
        <f t="shared" si="258"/>
        <v>500460</v>
      </c>
      <c r="O2318" t="str">
        <f t="shared" si="259"/>
        <v>ASALARIADO</v>
      </c>
      <c r="P2318">
        <f t="shared" si="260"/>
        <v>43</v>
      </c>
      <c r="Q2318"/>
    </row>
    <row r="2319" spans="1:17" x14ac:dyDescent="0.25">
      <c r="A2319">
        <v>2318</v>
      </c>
      <c r="B2319" t="s">
        <v>15</v>
      </c>
      <c r="C2319" s="23">
        <v>453432</v>
      </c>
      <c r="D2319" t="s">
        <v>14</v>
      </c>
      <c r="E2319" t="s">
        <v>11</v>
      </c>
      <c r="F2319" t="s">
        <v>12</v>
      </c>
      <c r="G2319" t="s">
        <v>13</v>
      </c>
      <c r="H2319" t="s">
        <v>13</v>
      </c>
      <c r="I2319">
        <v>67</v>
      </c>
      <c r="J2319">
        <f t="shared" si="254"/>
        <v>-0.25166668779733969</v>
      </c>
      <c r="K2319" t="b">
        <f t="shared" si="255"/>
        <v>0</v>
      </c>
      <c r="L2319">
        <f t="shared" si="256"/>
        <v>1.7709930687137287</v>
      </c>
      <c r="M2319" t="b">
        <f t="shared" si="257"/>
        <v>0</v>
      </c>
      <c r="N2319" s="24">
        <f t="shared" si="258"/>
        <v>453432</v>
      </c>
      <c r="O2319" t="str">
        <f t="shared" si="259"/>
        <v>PENSIONADOS EN SU PROPIO SISTEMA</v>
      </c>
      <c r="P2319">
        <f t="shared" si="260"/>
        <v>67</v>
      </c>
      <c r="Q2319"/>
    </row>
    <row r="2320" spans="1:17" x14ac:dyDescent="0.25">
      <c r="A2320">
        <v>2319</v>
      </c>
      <c r="B2320" t="s">
        <v>9</v>
      </c>
      <c r="C2320" s="23">
        <v>297046</v>
      </c>
      <c r="D2320" t="s">
        <v>17</v>
      </c>
      <c r="E2320" t="s">
        <v>16</v>
      </c>
      <c r="F2320" t="s">
        <v>12</v>
      </c>
      <c r="G2320" t="s">
        <v>13</v>
      </c>
      <c r="H2320" t="s">
        <v>13</v>
      </c>
      <c r="I2320">
        <v>53</v>
      </c>
      <c r="J2320">
        <f t="shared" si="254"/>
        <v>-0.44449718558642509</v>
      </c>
      <c r="K2320" t="b">
        <f t="shared" si="255"/>
        <v>0</v>
      </c>
      <c r="L2320">
        <f t="shared" si="256"/>
        <v>0.78293844763380371</v>
      </c>
      <c r="M2320" t="b">
        <f t="shared" si="257"/>
        <v>0</v>
      </c>
      <c r="N2320" s="24">
        <f t="shared" si="258"/>
        <v>297046</v>
      </c>
      <c r="O2320" t="str">
        <f t="shared" si="259"/>
        <v>ASEGURADO VOLUNTARIO</v>
      </c>
      <c r="P2320">
        <f t="shared" si="260"/>
        <v>53</v>
      </c>
      <c r="Q2320"/>
    </row>
    <row r="2321" spans="1:17" x14ac:dyDescent="0.25">
      <c r="A2321">
        <v>2320</v>
      </c>
      <c r="B2321" t="s">
        <v>9</v>
      </c>
      <c r="C2321" s="23">
        <v>536142.9</v>
      </c>
      <c r="D2321" t="s">
        <v>10</v>
      </c>
      <c r="E2321" t="s">
        <v>16</v>
      </c>
      <c r="F2321" t="s">
        <v>12</v>
      </c>
      <c r="G2321" t="s">
        <v>13</v>
      </c>
      <c r="H2321" t="s">
        <v>13</v>
      </c>
      <c r="I2321">
        <v>20</v>
      </c>
      <c r="J2321">
        <f t="shared" si="254"/>
        <v>-0.14968067869433002</v>
      </c>
      <c r="K2321" t="b">
        <f t="shared" si="255"/>
        <v>0</v>
      </c>
      <c r="L2321">
        <f t="shared" si="256"/>
        <v>-1.5460474449117341</v>
      </c>
      <c r="M2321" t="b">
        <f t="shared" si="257"/>
        <v>0</v>
      </c>
      <c r="N2321" s="24">
        <f t="shared" si="258"/>
        <v>536142.9</v>
      </c>
      <c r="O2321" t="str">
        <f t="shared" si="259"/>
        <v>ASALARIADO</v>
      </c>
      <c r="P2321">
        <f t="shared" si="260"/>
        <v>20</v>
      </c>
      <c r="Q2321"/>
    </row>
    <row r="2322" spans="1:17" x14ac:dyDescent="0.25">
      <c r="A2322">
        <v>2321</v>
      </c>
      <c r="B2322" t="s">
        <v>15</v>
      </c>
      <c r="C2322" s="23">
        <v>1584930</v>
      </c>
      <c r="D2322" t="s">
        <v>14</v>
      </c>
      <c r="E2322" t="s">
        <v>11</v>
      </c>
      <c r="F2322" t="s">
        <v>12</v>
      </c>
      <c r="G2322" t="s">
        <v>13</v>
      </c>
      <c r="H2322" t="s">
        <v>13</v>
      </c>
      <c r="I2322">
        <v>71</v>
      </c>
      <c r="J2322">
        <f t="shared" si="254"/>
        <v>1.1435178081764339</v>
      </c>
      <c r="K2322" t="b">
        <f t="shared" si="255"/>
        <v>0</v>
      </c>
      <c r="L2322">
        <f t="shared" si="256"/>
        <v>2.0532943890222786</v>
      </c>
      <c r="M2322" t="b">
        <f t="shared" si="257"/>
        <v>1</v>
      </c>
      <c r="N2322" s="24">
        <f t="shared" si="258"/>
        <v>1584930</v>
      </c>
      <c r="O2322" t="str">
        <f t="shared" si="259"/>
        <v>PENSIONADOS EN SU PROPIO SISTEMA</v>
      </c>
      <c r="P2322">
        <f t="shared" si="260"/>
        <v>71</v>
      </c>
      <c r="Q2322"/>
    </row>
    <row r="2323" spans="1:17" x14ac:dyDescent="0.25">
      <c r="A2323">
        <v>2322</v>
      </c>
      <c r="B2323" t="s">
        <v>15</v>
      </c>
      <c r="C2323" s="23">
        <v>241729.4</v>
      </c>
      <c r="D2323" t="s">
        <v>10</v>
      </c>
      <c r="E2323" t="s">
        <v>16</v>
      </c>
      <c r="F2323" t="s">
        <v>12</v>
      </c>
      <c r="G2323" t="s">
        <v>13</v>
      </c>
      <c r="H2323" t="s">
        <v>13</v>
      </c>
      <c r="I2323">
        <v>34</v>
      </c>
      <c r="J2323">
        <f t="shared" si="254"/>
        <v>-0.51270487370428552</v>
      </c>
      <c r="K2323" t="b">
        <f t="shared" si="255"/>
        <v>0</v>
      </c>
      <c r="L2323">
        <f t="shared" si="256"/>
        <v>-0.55799282383180893</v>
      </c>
      <c r="M2323" t="b">
        <f t="shared" si="257"/>
        <v>0</v>
      </c>
      <c r="N2323" s="24">
        <f t="shared" si="258"/>
        <v>241729.4</v>
      </c>
      <c r="O2323" t="str">
        <f t="shared" si="259"/>
        <v>ASALARIADO</v>
      </c>
      <c r="P2323">
        <f t="shared" si="260"/>
        <v>34</v>
      </c>
      <c r="Q2323"/>
    </row>
    <row r="2324" spans="1:17" x14ac:dyDescent="0.25">
      <c r="A2324">
        <v>2323</v>
      </c>
      <c r="B2324" t="s">
        <v>9</v>
      </c>
      <c r="C2324" s="23">
        <v>297046</v>
      </c>
      <c r="D2324" t="s">
        <v>18</v>
      </c>
      <c r="E2324" t="s">
        <v>16</v>
      </c>
      <c r="F2324" t="s">
        <v>12</v>
      </c>
      <c r="G2324" t="s">
        <v>13</v>
      </c>
      <c r="H2324" t="s">
        <v>12</v>
      </c>
      <c r="I2324">
        <v>43</v>
      </c>
      <c r="J2324">
        <f t="shared" si="254"/>
        <v>-0.44449718558642509</v>
      </c>
      <c r="K2324" t="b">
        <f t="shared" si="255"/>
        <v>0</v>
      </c>
      <c r="L2324">
        <f t="shared" si="256"/>
        <v>7.7185146862428639E-2</v>
      </c>
      <c r="M2324" t="b">
        <f t="shared" si="257"/>
        <v>0</v>
      </c>
      <c r="N2324" s="24">
        <f t="shared" si="258"/>
        <v>297046</v>
      </c>
      <c r="O2324" t="str">
        <f t="shared" si="259"/>
        <v>TRABAJADOR INDEPENDIENTE</v>
      </c>
      <c r="P2324">
        <f t="shared" si="260"/>
        <v>43</v>
      </c>
      <c r="Q2324"/>
    </row>
    <row r="2325" spans="1:17" x14ac:dyDescent="0.25">
      <c r="A2325">
        <v>2324</v>
      </c>
      <c r="B2325" t="s">
        <v>15</v>
      </c>
      <c r="C2325" s="23">
        <v>402249.06</v>
      </c>
      <c r="D2325" t="s">
        <v>10</v>
      </c>
      <c r="E2325" t="s">
        <v>16</v>
      </c>
      <c r="F2325" t="s">
        <v>12</v>
      </c>
      <c r="G2325" t="s">
        <v>13</v>
      </c>
      <c r="H2325" t="s">
        <v>13</v>
      </c>
      <c r="I2325">
        <v>29</v>
      </c>
      <c r="J2325">
        <f t="shared" si="254"/>
        <v>-0.31477739974411811</v>
      </c>
      <c r="K2325" t="b">
        <f t="shared" si="255"/>
        <v>0</v>
      </c>
      <c r="L2325">
        <f t="shared" si="256"/>
        <v>-0.91086947421749642</v>
      </c>
      <c r="M2325" t="b">
        <f t="shared" si="257"/>
        <v>0</v>
      </c>
      <c r="N2325" s="24">
        <f t="shared" si="258"/>
        <v>402249.06</v>
      </c>
      <c r="O2325" t="str">
        <f t="shared" si="259"/>
        <v>ASALARIADO</v>
      </c>
      <c r="P2325">
        <f t="shared" si="260"/>
        <v>29</v>
      </c>
      <c r="Q2325"/>
    </row>
    <row r="2326" spans="1:17" x14ac:dyDescent="0.25">
      <c r="A2326">
        <v>2325</v>
      </c>
      <c r="B2326" t="s">
        <v>9</v>
      </c>
      <c r="C2326" s="23">
        <v>639148</v>
      </c>
      <c r="D2326" t="s">
        <v>18</v>
      </c>
      <c r="E2326" t="s">
        <v>16</v>
      </c>
      <c r="F2326" t="s">
        <v>12</v>
      </c>
      <c r="G2326" t="s">
        <v>13</v>
      </c>
      <c r="H2326" t="s">
        <v>12</v>
      </c>
      <c r="I2326">
        <v>46</v>
      </c>
      <c r="J2326">
        <f t="shared" si="254"/>
        <v>-2.267106972796144E-2</v>
      </c>
      <c r="K2326" t="b">
        <f t="shared" si="255"/>
        <v>0</v>
      </c>
      <c r="L2326">
        <f t="shared" si="256"/>
        <v>0.28891113709384114</v>
      </c>
      <c r="M2326" t="b">
        <f t="shared" si="257"/>
        <v>0</v>
      </c>
      <c r="N2326" s="24">
        <f t="shared" si="258"/>
        <v>639148</v>
      </c>
      <c r="O2326" t="str">
        <f t="shared" si="259"/>
        <v>TRABAJADOR INDEPENDIENTE</v>
      </c>
      <c r="P2326">
        <f t="shared" si="260"/>
        <v>46</v>
      </c>
      <c r="Q2326"/>
    </row>
    <row r="2327" spans="1:17" x14ac:dyDescent="0.25">
      <c r="A2327">
        <v>2326</v>
      </c>
      <c r="B2327" t="s">
        <v>9</v>
      </c>
      <c r="C2327" s="23">
        <v>328210.2</v>
      </c>
      <c r="D2327" t="s">
        <v>10</v>
      </c>
      <c r="E2327" t="s">
        <v>16</v>
      </c>
      <c r="F2327" t="s">
        <v>12</v>
      </c>
      <c r="G2327" t="s">
        <v>13</v>
      </c>
      <c r="H2327" t="s">
        <v>13</v>
      </c>
      <c r="I2327">
        <v>42</v>
      </c>
      <c r="J2327">
        <f t="shared" si="254"/>
        <v>-0.40607041976852182</v>
      </c>
      <c r="K2327" t="b">
        <f t="shared" si="255"/>
        <v>0</v>
      </c>
      <c r="L2327">
        <f t="shared" si="256"/>
        <v>6.6098167852911317E-3</v>
      </c>
      <c r="M2327" t="b">
        <f t="shared" si="257"/>
        <v>0</v>
      </c>
      <c r="N2327" s="24">
        <f t="shared" si="258"/>
        <v>328210.2</v>
      </c>
      <c r="O2327" t="str">
        <f t="shared" si="259"/>
        <v>ASALARIADO</v>
      </c>
      <c r="P2327">
        <f t="shared" si="260"/>
        <v>42</v>
      </c>
      <c r="Q2327"/>
    </row>
    <row r="2328" spans="1:17" x14ac:dyDescent="0.25">
      <c r="A2328">
        <v>2327</v>
      </c>
      <c r="B2328" t="s">
        <v>15</v>
      </c>
      <c r="C2328" s="23">
        <v>361045</v>
      </c>
      <c r="D2328" t="s">
        <v>18</v>
      </c>
      <c r="E2328" t="s">
        <v>16</v>
      </c>
      <c r="F2328" t="s">
        <v>12</v>
      </c>
      <c r="G2328" t="s">
        <v>13</v>
      </c>
      <c r="H2328" t="s">
        <v>12</v>
      </c>
      <c r="I2328">
        <v>42</v>
      </c>
      <c r="J2328">
        <f t="shared" si="254"/>
        <v>-0.36558373407539674</v>
      </c>
      <c r="K2328" t="b">
        <f t="shared" si="255"/>
        <v>0</v>
      </c>
      <c r="L2328">
        <f t="shared" si="256"/>
        <v>6.6098167852911317E-3</v>
      </c>
      <c r="M2328" t="b">
        <f t="shared" si="257"/>
        <v>0</v>
      </c>
      <c r="N2328" s="24">
        <f t="shared" si="258"/>
        <v>361045</v>
      </c>
      <c r="O2328" t="str">
        <f t="shared" si="259"/>
        <v>TRABAJADOR INDEPENDIENTE</v>
      </c>
      <c r="P2328">
        <f t="shared" si="260"/>
        <v>42</v>
      </c>
      <c r="Q2328"/>
    </row>
    <row r="2329" spans="1:17" x14ac:dyDescent="0.25">
      <c r="A2329">
        <v>2328</v>
      </c>
      <c r="B2329" t="s">
        <v>9</v>
      </c>
      <c r="C2329" s="23">
        <v>999312</v>
      </c>
      <c r="D2329" t="s">
        <v>10</v>
      </c>
      <c r="E2329" t="s">
        <v>11</v>
      </c>
      <c r="F2329" t="s">
        <v>12</v>
      </c>
      <c r="G2329" t="s">
        <v>13</v>
      </c>
      <c r="H2329" t="s">
        <v>12</v>
      </c>
      <c r="I2329">
        <v>28</v>
      </c>
      <c r="J2329">
        <f t="shared" si="254"/>
        <v>0.42142624976168697</v>
      </c>
      <c r="K2329" t="b">
        <f t="shared" si="255"/>
        <v>0</v>
      </c>
      <c r="L2329">
        <f t="shared" si="256"/>
        <v>-0.98144480429463388</v>
      </c>
      <c r="M2329" t="b">
        <f t="shared" si="257"/>
        <v>0</v>
      </c>
      <c r="N2329" s="24">
        <f t="shared" si="258"/>
        <v>999312</v>
      </c>
      <c r="O2329" t="str">
        <f t="shared" si="259"/>
        <v>ASALARIADO</v>
      </c>
      <c r="P2329">
        <f t="shared" si="260"/>
        <v>28</v>
      </c>
      <c r="Q2329"/>
    </row>
    <row r="2330" spans="1:17" x14ac:dyDescent="0.25">
      <c r="A2330">
        <v>2329</v>
      </c>
      <c r="B2330" t="s">
        <v>15</v>
      </c>
      <c r="C2330" s="23">
        <v>121300</v>
      </c>
      <c r="D2330" t="s">
        <v>10</v>
      </c>
      <c r="E2330" t="s">
        <v>16</v>
      </c>
      <c r="F2330" t="s">
        <v>12</v>
      </c>
      <c r="G2330" t="s">
        <v>13</v>
      </c>
      <c r="H2330" t="s">
        <v>12</v>
      </c>
      <c r="I2330">
        <v>40</v>
      </c>
      <c r="J2330">
        <f t="shared" si="254"/>
        <v>-0.66119937545278529</v>
      </c>
      <c r="K2330" t="b">
        <f t="shared" si="255"/>
        <v>0</v>
      </c>
      <c r="L2330">
        <f t="shared" si="256"/>
        <v>-0.13454084336898386</v>
      </c>
      <c r="M2330" t="b">
        <f t="shared" si="257"/>
        <v>0</v>
      </c>
      <c r="N2330" s="24">
        <f t="shared" si="258"/>
        <v>121300</v>
      </c>
      <c r="O2330" t="str">
        <f t="shared" si="259"/>
        <v>ASALARIADO</v>
      </c>
      <c r="P2330">
        <f t="shared" si="260"/>
        <v>40</v>
      </c>
      <c r="Q2330"/>
    </row>
    <row r="2331" spans="1:17" x14ac:dyDescent="0.25">
      <c r="A2331">
        <v>2330</v>
      </c>
      <c r="B2331" t="s">
        <v>9</v>
      </c>
      <c r="C2331" s="23">
        <v>279960.49</v>
      </c>
      <c r="D2331" t="s">
        <v>10</v>
      </c>
      <c r="E2331" t="s">
        <v>16</v>
      </c>
      <c r="F2331" t="s">
        <v>12</v>
      </c>
      <c r="G2331" t="s">
        <v>13</v>
      </c>
      <c r="H2331" t="s">
        <v>13</v>
      </c>
      <c r="I2331">
        <v>23</v>
      </c>
      <c r="J2331">
        <f t="shared" si="254"/>
        <v>-0.46556433608762338</v>
      </c>
      <c r="K2331" t="b">
        <f t="shared" si="255"/>
        <v>0</v>
      </c>
      <c r="L2331">
        <f t="shared" si="256"/>
        <v>-1.3343214546803215</v>
      </c>
      <c r="M2331" t="b">
        <f t="shared" si="257"/>
        <v>0</v>
      </c>
      <c r="N2331" s="24">
        <f t="shared" si="258"/>
        <v>279960.49</v>
      </c>
      <c r="O2331" t="str">
        <f t="shared" si="259"/>
        <v>ASALARIADO</v>
      </c>
      <c r="P2331">
        <f t="shared" si="260"/>
        <v>23</v>
      </c>
      <c r="Q2331"/>
    </row>
    <row r="2332" spans="1:17" x14ac:dyDescent="0.25">
      <c r="A2332">
        <v>2331</v>
      </c>
      <c r="B2332" t="s">
        <v>15</v>
      </c>
      <c r="C2332" s="23">
        <v>119219.91</v>
      </c>
      <c r="D2332" t="s">
        <v>14</v>
      </c>
      <c r="E2332" t="s">
        <v>11</v>
      </c>
      <c r="F2332" t="s">
        <v>12</v>
      </c>
      <c r="G2332" t="s">
        <v>13</v>
      </c>
      <c r="H2332" t="s">
        <v>13</v>
      </c>
      <c r="I2332">
        <v>59</v>
      </c>
      <c r="J2332">
        <f t="shared" si="254"/>
        <v>-0.66376421367453209</v>
      </c>
      <c r="K2332" t="b">
        <f t="shared" si="255"/>
        <v>0</v>
      </c>
      <c r="L2332">
        <f t="shared" si="256"/>
        <v>1.2063904280966287</v>
      </c>
      <c r="M2332" t="b">
        <f t="shared" si="257"/>
        <v>0</v>
      </c>
      <c r="N2332" s="24">
        <f t="shared" si="258"/>
        <v>119219.91</v>
      </c>
      <c r="O2332" t="str">
        <f t="shared" si="259"/>
        <v>PENSIONADOS EN SU PROPIO SISTEMA</v>
      </c>
      <c r="P2332">
        <f t="shared" si="260"/>
        <v>59</v>
      </c>
      <c r="Q2332"/>
    </row>
    <row r="2333" spans="1:17" x14ac:dyDescent="0.25">
      <c r="A2333">
        <v>2332</v>
      </c>
      <c r="B2333" t="s">
        <v>15</v>
      </c>
      <c r="C2333" s="23">
        <v>430000</v>
      </c>
      <c r="D2333" t="s">
        <v>10</v>
      </c>
      <c r="E2333" t="s">
        <v>16</v>
      </c>
      <c r="F2333" t="s">
        <v>12</v>
      </c>
      <c r="G2333" t="s">
        <v>13</v>
      </c>
      <c r="H2333" t="s">
        <v>13</v>
      </c>
      <c r="I2333">
        <v>42</v>
      </c>
      <c r="J2333">
        <f t="shared" si="254"/>
        <v>-0.28055932667929745</v>
      </c>
      <c r="K2333" t="b">
        <f t="shared" si="255"/>
        <v>0</v>
      </c>
      <c r="L2333">
        <f t="shared" si="256"/>
        <v>6.6098167852911317E-3</v>
      </c>
      <c r="M2333" t="b">
        <f t="shared" si="257"/>
        <v>0</v>
      </c>
      <c r="N2333" s="24">
        <f t="shared" si="258"/>
        <v>430000</v>
      </c>
      <c r="O2333" t="str">
        <f t="shared" si="259"/>
        <v>ASALARIADO</v>
      </c>
      <c r="P2333">
        <f t="shared" si="260"/>
        <v>42</v>
      </c>
      <c r="Q2333"/>
    </row>
    <row r="2334" spans="1:17" x14ac:dyDescent="0.25">
      <c r="A2334">
        <v>2333</v>
      </c>
      <c r="B2334" t="s">
        <v>15</v>
      </c>
      <c r="C2334" s="23">
        <v>278030</v>
      </c>
      <c r="D2334" t="s">
        <v>17</v>
      </c>
      <c r="E2334" t="s">
        <v>16</v>
      </c>
      <c r="F2334" t="s">
        <v>12</v>
      </c>
      <c r="G2334" t="s">
        <v>13</v>
      </c>
      <c r="H2334" t="s">
        <v>12</v>
      </c>
      <c r="I2334">
        <v>20</v>
      </c>
      <c r="J2334">
        <f t="shared" si="254"/>
        <v>-0.46794471123422759</v>
      </c>
      <c r="K2334" t="b">
        <f t="shared" si="255"/>
        <v>0</v>
      </c>
      <c r="L2334">
        <f t="shared" si="256"/>
        <v>-1.5460474449117341</v>
      </c>
      <c r="M2334" t="b">
        <f t="shared" si="257"/>
        <v>0</v>
      </c>
      <c r="N2334" s="24">
        <f t="shared" si="258"/>
        <v>278030</v>
      </c>
      <c r="O2334" t="str">
        <f t="shared" si="259"/>
        <v>ASEGURADO VOLUNTARIO</v>
      </c>
      <c r="P2334">
        <f t="shared" si="260"/>
        <v>20</v>
      </c>
      <c r="Q2334"/>
    </row>
    <row r="2335" spans="1:17" x14ac:dyDescent="0.25">
      <c r="A2335">
        <v>2334</v>
      </c>
      <c r="B2335" t="s">
        <v>9</v>
      </c>
      <c r="C2335" s="23">
        <v>1613702.64</v>
      </c>
      <c r="D2335" t="s">
        <v>10</v>
      </c>
      <c r="E2335" t="s">
        <v>16</v>
      </c>
      <c r="F2335" t="s">
        <v>12</v>
      </c>
      <c r="G2335" t="s">
        <v>13</v>
      </c>
      <c r="H2335" t="s">
        <v>13</v>
      </c>
      <c r="I2335">
        <v>32</v>
      </c>
      <c r="J2335">
        <f t="shared" si="254"/>
        <v>1.1789956801976258</v>
      </c>
      <c r="K2335" t="b">
        <f t="shared" si="255"/>
        <v>0</v>
      </c>
      <c r="L2335">
        <f t="shared" si="256"/>
        <v>-0.69914348398608395</v>
      </c>
      <c r="M2335" t="b">
        <f t="shared" si="257"/>
        <v>0</v>
      </c>
      <c r="N2335" s="24">
        <f t="shared" si="258"/>
        <v>1613702.64</v>
      </c>
      <c r="O2335" t="str">
        <f t="shared" si="259"/>
        <v>ASALARIADO</v>
      </c>
      <c r="P2335">
        <f t="shared" si="260"/>
        <v>32</v>
      </c>
      <c r="Q2335"/>
    </row>
    <row r="2336" spans="1:17" x14ac:dyDescent="0.25">
      <c r="A2336">
        <v>2335</v>
      </c>
      <c r="B2336" t="s">
        <v>9</v>
      </c>
      <c r="C2336" s="23">
        <v>2545183.7000000002</v>
      </c>
      <c r="D2336" t="s">
        <v>10</v>
      </c>
      <c r="E2336" t="s">
        <v>16</v>
      </c>
      <c r="F2336" t="s">
        <v>12</v>
      </c>
      <c r="G2336" t="s">
        <v>13</v>
      </c>
      <c r="H2336" t="s">
        <v>13</v>
      </c>
      <c r="I2336">
        <v>46</v>
      </c>
      <c r="J2336">
        <f t="shared" si="254"/>
        <v>2.3275508992127869</v>
      </c>
      <c r="K2336" t="b">
        <f t="shared" si="255"/>
        <v>1</v>
      </c>
      <c r="L2336">
        <f t="shared" si="256"/>
        <v>0.28891113709384114</v>
      </c>
      <c r="M2336" t="b">
        <f t="shared" si="257"/>
        <v>0</v>
      </c>
      <c r="N2336" s="24">
        <f t="shared" si="258"/>
        <v>2545183.7000000002</v>
      </c>
      <c r="O2336" t="str">
        <f t="shared" si="259"/>
        <v>ASALARIADO</v>
      </c>
      <c r="P2336">
        <f t="shared" si="260"/>
        <v>46</v>
      </c>
      <c r="Q2336"/>
    </row>
    <row r="2337" spans="1:17" x14ac:dyDescent="0.25">
      <c r="A2337">
        <v>2336</v>
      </c>
      <c r="B2337" t="s">
        <v>9</v>
      </c>
      <c r="C2337" s="23">
        <v>2133715</v>
      </c>
      <c r="D2337" t="s">
        <v>14</v>
      </c>
      <c r="E2337" t="s">
        <v>11</v>
      </c>
      <c r="F2337" t="s">
        <v>12</v>
      </c>
      <c r="G2337" t="s">
        <v>13</v>
      </c>
      <c r="H2337" t="s">
        <v>13</v>
      </c>
      <c r="I2337">
        <v>83</v>
      </c>
      <c r="J2337">
        <f t="shared" si="254"/>
        <v>1.8201927325889979</v>
      </c>
      <c r="K2337" t="b">
        <f t="shared" si="255"/>
        <v>0</v>
      </c>
      <c r="L2337">
        <f t="shared" si="256"/>
        <v>2.9001983499479289</v>
      </c>
      <c r="M2337" t="b">
        <f t="shared" si="257"/>
        <v>1</v>
      </c>
      <c r="N2337" s="24">
        <f t="shared" si="258"/>
        <v>2133715</v>
      </c>
      <c r="O2337" t="str">
        <f t="shared" si="259"/>
        <v>PENSIONADOS EN SU PROPIO SISTEMA</v>
      </c>
      <c r="P2337">
        <f t="shared" si="260"/>
        <v>83</v>
      </c>
      <c r="Q2337"/>
    </row>
    <row r="2338" spans="1:17" x14ac:dyDescent="0.25">
      <c r="A2338">
        <v>2337</v>
      </c>
      <c r="B2338" t="s">
        <v>15</v>
      </c>
      <c r="C2338" s="23">
        <v>81536</v>
      </c>
      <c r="D2338" t="s">
        <v>10</v>
      </c>
      <c r="E2338" t="s">
        <v>11</v>
      </c>
      <c r="F2338" t="s">
        <v>12</v>
      </c>
      <c r="G2338" t="s">
        <v>13</v>
      </c>
      <c r="H2338" t="s">
        <v>12</v>
      </c>
      <c r="I2338">
        <v>31</v>
      </c>
      <c r="J2338">
        <f t="shared" si="254"/>
        <v>-0.71023005539910522</v>
      </c>
      <c r="K2338" t="b">
        <f t="shared" si="255"/>
        <v>0</v>
      </c>
      <c r="L2338">
        <f t="shared" si="256"/>
        <v>-0.7697188140632214</v>
      </c>
      <c r="M2338" t="b">
        <f t="shared" si="257"/>
        <v>0</v>
      </c>
      <c r="N2338" s="24">
        <f t="shared" si="258"/>
        <v>81536</v>
      </c>
      <c r="O2338" t="str">
        <f t="shared" si="259"/>
        <v>ASALARIADO</v>
      </c>
      <c r="P2338">
        <f t="shared" si="260"/>
        <v>31</v>
      </c>
      <c r="Q2338"/>
    </row>
    <row r="2339" spans="1:17" x14ac:dyDescent="0.25">
      <c r="A2339">
        <v>2338</v>
      </c>
      <c r="B2339" t="s">
        <v>15</v>
      </c>
      <c r="C2339" s="23">
        <v>157177</v>
      </c>
      <c r="D2339" t="s">
        <v>10</v>
      </c>
      <c r="E2339" t="s">
        <v>16</v>
      </c>
      <c r="F2339" t="s">
        <v>12</v>
      </c>
      <c r="G2339" t="s">
        <v>13</v>
      </c>
      <c r="H2339" t="s">
        <v>13</v>
      </c>
      <c r="I2339">
        <v>23</v>
      </c>
      <c r="J2339">
        <f t="shared" si="254"/>
        <v>-0.61696152955111239</v>
      </c>
      <c r="K2339" t="b">
        <f t="shared" si="255"/>
        <v>0</v>
      </c>
      <c r="L2339">
        <f t="shared" si="256"/>
        <v>-1.3343214546803215</v>
      </c>
      <c r="M2339" t="b">
        <f t="shared" si="257"/>
        <v>0</v>
      </c>
      <c r="N2339" s="24">
        <f t="shared" si="258"/>
        <v>157177</v>
      </c>
      <c r="O2339" t="str">
        <f t="shared" si="259"/>
        <v>ASALARIADO</v>
      </c>
      <c r="P2339">
        <f t="shared" si="260"/>
        <v>23</v>
      </c>
      <c r="Q2339"/>
    </row>
    <row r="2340" spans="1:17" x14ac:dyDescent="0.25">
      <c r="A2340">
        <v>2339</v>
      </c>
      <c r="B2340" t="s">
        <v>9</v>
      </c>
      <c r="C2340" s="23">
        <v>505609</v>
      </c>
      <c r="D2340" t="s">
        <v>10</v>
      </c>
      <c r="E2340" t="s">
        <v>16</v>
      </c>
      <c r="F2340" t="s">
        <v>12</v>
      </c>
      <c r="G2340" t="s">
        <v>13</v>
      </c>
      <c r="H2340" t="s">
        <v>13</v>
      </c>
      <c r="I2340">
        <v>44</v>
      </c>
      <c r="J2340">
        <f t="shared" si="254"/>
        <v>-0.18733025817358109</v>
      </c>
      <c r="K2340" t="b">
        <f t="shared" si="255"/>
        <v>0</v>
      </c>
      <c r="L2340">
        <f t="shared" si="256"/>
        <v>0.14776047693956615</v>
      </c>
      <c r="M2340" t="b">
        <f t="shared" si="257"/>
        <v>0</v>
      </c>
      <c r="N2340" s="24">
        <f t="shared" si="258"/>
        <v>505609</v>
      </c>
      <c r="O2340" t="str">
        <f t="shared" si="259"/>
        <v>ASALARIADO</v>
      </c>
      <c r="P2340">
        <f t="shared" si="260"/>
        <v>44</v>
      </c>
      <c r="Q2340"/>
    </row>
    <row r="2341" spans="1:17" x14ac:dyDescent="0.25">
      <c r="A2341">
        <v>2340</v>
      </c>
      <c r="B2341" t="s">
        <v>15</v>
      </c>
      <c r="C2341" s="23">
        <v>6177.62</v>
      </c>
      <c r="D2341" t="s">
        <v>10</v>
      </c>
      <c r="E2341" t="s">
        <v>16</v>
      </c>
      <c r="F2341" t="s">
        <v>12</v>
      </c>
      <c r="G2341" t="s">
        <v>13</v>
      </c>
      <c r="H2341" t="s">
        <v>13</v>
      </c>
      <c r="I2341">
        <v>61</v>
      </c>
      <c r="J2341">
        <f t="shared" si="254"/>
        <v>-0.80315009893227995</v>
      </c>
      <c r="K2341" t="b">
        <f t="shared" si="255"/>
        <v>0</v>
      </c>
      <c r="L2341">
        <f t="shared" si="256"/>
        <v>1.3475410882509038</v>
      </c>
      <c r="M2341" t="b">
        <f t="shared" si="257"/>
        <v>0</v>
      </c>
      <c r="N2341" s="24">
        <f t="shared" si="258"/>
        <v>6177.62</v>
      </c>
      <c r="O2341" t="str">
        <f t="shared" si="259"/>
        <v>ASALARIADO</v>
      </c>
      <c r="P2341">
        <f t="shared" si="260"/>
        <v>61</v>
      </c>
      <c r="Q2341"/>
    </row>
    <row r="2342" spans="1:17" x14ac:dyDescent="0.25">
      <c r="A2342">
        <v>2341</v>
      </c>
      <c r="B2342" t="s">
        <v>15</v>
      </c>
      <c r="C2342" s="23">
        <v>299137</v>
      </c>
      <c r="D2342" t="s">
        <v>10</v>
      </c>
      <c r="E2342" t="s">
        <v>11</v>
      </c>
      <c r="F2342" t="s">
        <v>12</v>
      </c>
      <c r="G2342" t="s">
        <v>13</v>
      </c>
      <c r="H2342" t="s">
        <v>13</v>
      </c>
      <c r="I2342">
        <v>44</v>
      </c>
      <c r="J2342">
        <f t="shared" si="254"/>
        <v>-0.44191889487704589</v>
      </c>
      <c r="K2342" t="b">
        <f t="shared" si="255"/>
        <v>0</v>
      </c>
      <c r="L2342">
        <f t="shared" si="256"/>
        <v>0.14776047693956615</v>
      </c>
      <c r="M2342" t="b">
        <f t="shared" si="257"/>
        <v>0</v>
      </c>
      <c r="N2342" s="24">
        <f t="shared" si="258"/>
        <v>299137</v>
      </c>
      <c r="O2342" t="str">
        <f t="shared" si="259"/>
        <v>ASALARIADO</v>
      </c>
      <c r="P2342">
        <f t="shared" si="260"/>
        <v>44</v>
      </c>
      <c r="Q2342"/>
    </row>
    <row r="2343" spans="1:17" x14ac:dyDescent="0.25">
      <c r="A2343">
        <v>2342</v>
      </c>
      <c r="B2343" t="s">
        <v>15</v>
      </c>
      <c r="C2343" s="23">
        <v>338166</v>
      </c>
      <c r="D2343" t="s">
        <v>18</v>
      </c>
      <c r="E2343" t="s">
        <v>16</v>
      </c>
      <c r="F2343" t="s">
        <v>12</v>
      </c>
      <c r="G2343" t="s">
        <v>13</v>
      </c>
      <c r="H2343" t="s">
        <v>13</v>
      </c>
      <c r="I2343">
        <v>61</v>
      </c>
      <c r="J2343">
        <f t="shared" si="254"/>
        <v>-0.39379450076113898</v>
      </c>
      <c r="K2343" t="b">
        <f t="shared" si="255"/>
        <v>0</v>
      </c>
      <c r="L2343">
        <f t="shared" si="256"/>
        <v>1.3475410882509038</v>
      </c>
      <c r="M2343" t="b">
        <f t="shared" si="257"/>
        <v>0</v>
      </c>
      <c r="N2343" s="24">
        <f t="shared" si="258"/>
        <v>338166</v>
      </c>
      <c r="O2343" t="str">
        <f t="shared" si="259"/>
        <v>TRABAJADOR INDEPENDIENTE</v>
      </c>
      <c r="P2343">
        <f t="shared" si="260"/>
        <v>61</v>
      </c>
      <c r="Q2343"/>
    </row>
    <row r="2344" spans="1:17" x14ac:dyDescent="0.25">
      <c r="A2344">
        <v>2343</v>
      </c>
      <c r="B2344" t="s">
        <v>9</v>
      </c>
      <c r="C2344" s="23">
        <v>1250000</v>
      </c>
      <c r="D2344" t="s">
        <v>10</v>
      </c>
      <c r="E2344" t="s">
        <v>16</v>
      </c>
      <c r="F2344" t="s">
        <v>12</v>
      </c>
      <c r="G2344" t="s">
        <v>13</v>
      </c>
      <c r="H2344" t="s">
        <v>13</v>
      </c>
      <c r="I2344">
        <v>29</v>
      </c>
      <c r="J2344">
        <f t="shared" si="254"/>
        <v>0.730535069155688</v>
      </c>
      <c r="K2344" t="b">
        <f t="shared" si="255"/>
        <v>0</v>
      </c>
      <c r="L2344">
        <f t="shared" si="256"/>
        <v>-0.91086947421749642</v>
      </c>
      <c r="M2344" t="b">
        <f t="shared" si="257"/>
        <v>0</v>
      </c>
      <c r="N2344" s="24">
        <f t="shared" si="258"/>
        <v>1250000</v>
      </c>
      <c r="O2344" t="str">
        <f t="shared" si="259"/>
        <v>ASALARIADO</v>
      </c>
      <c r="P2344">
        <f t="shared" si="260"/>
        <v>29</v>
      </c>
      <c r="Q2344"/>
    </row>
    <row r="2345" spans="1:17" x14ac:dyDescent="0.25">
      <c r="A2345">
        <v>2344</v>
      </c>
      <c r="B2345" t="s">
        <v>15</v>
      </c>
      <c r="C2345" s="23">
        <v>305704</v>
      </c>
      <c r="D2345" t="s">
        <v>17</v>
      </c>
      <c r="E2345" t="s">
        <v>16</v>
      </c>
      <c r="F2345" t="s">
        <v>13</v>
      </c>
      <c r="G2345" t="s">
        <v>13</v>
      </c>
      <c r="H2345" t="s">
        <v>13</v>
      </c>
      <c r="I2345">
        <v>60</v>
      </c>
      <c r="J2345">
        <f t="shared" si="254"/>
        <v>-0.433821508416743</v>
      </c>
      <c r="K2345" t="b">
        <f t="shared" si="255"/>
        <v>0</v>
      </c>
      <c r="L2345">
        <f t="shared" si="256"/>
        <v>1.2769657581737661</v>
      </c>
      <c r="M2345" t="b">
        <f t="shared" si="257"/>
        <v>0</v>
      </c>
      <c r="N2345" s="24">
        <f t="shared" si="258"/>
        <v>305704</v>
      </c>
      <c r="O2345" t="str">
        <f t="shared" si="259"/>
        <v>ASEGURADO VOLUNTARIO</v>
      </c>
      <c r="P2345">
        <f t="shared" si="260"/>
        <v>60</v>
      </c>
      <c r="Q2345"/>
    </row>
    <row r="2346" spans="1:17" x14ac:dyDescent="0.25">
      <c r="A2346">
        <v>2345</v>
      </c>
      <c r="B2346" t="s">
        <v>9</v>
      </c>
      <c r="C2346" s="23">
        <v>502063.88</v>
      </c>
      <c r="D2346" t="s">
        <v>10</v>
      </c>
      <c r="E2346" t="s">
        <v>16</v>
      </c>
      <c r="F2346" t="s">
        <v>12</v>
      </c>
      <c r="G2346" t="s">
        <v>13</v>
      </c>
      <c r="H2346" t="s">
        <v>13</v>
      </c>
      <c r="I2346">
        <v>22</v>
      </c>
      <c r="J2346">
        <f t="shared" si="254"/>
        <v>-0.19170153983768173</v>
      </c>
      <c r="K2346" t="b">
        <f t="shared" si="255"/>
        <v>0</v>
      </c>
      <c r="L2346">
        <f t="shared" si="256"/>
        <v>-1.4048967847574589</v>
      </c>
      <c r="M2346" t="b">
        <f t="shared" si="257"/>
        <v>0</v>
      </c>
      <c r="N2346" s="24">
        <f t="shared" si="258"/>
        <v>502063.88</v>
      </c>
      <c r="O2346" t="str">
        <f t="shared" si="259"/>
        <v>ASALARIADO</v>
      </c>
      <c r="P2346">
        <f t="shared" si="260"/>
        <v>22</v>
      </c>
      <c r="Q2346"/>
    </row>
    <row r="2347" spans="1:17" x14ac:dyDescent="0.25">
      <c r="A2347">
        <v>2346</v>
      </c>
      <c r="B2347" t="s">
        <v>9</v>
      </c>
      <c r="C2347" s="23">
        <v>843824.96</v>
      </c>
      <c r="D2347" t="s">
        <v>10</v>
      </c>
      <c r="E2347" t="s">
        <v>16</v>
      </c>
      <c r="F2347" t="s">
        <v>12</v>
      </c>
      <c r="G2347" t="s">
        <v>13</v>
      </c>
      <c r="H2347" t="s">
        <v>13</v>
      </c>
      <c r="I2347">
        <v>31</v>
      </c>
      <c r="J2347">
        <f t="shared" si="254"/>
        <v>0.22970420736050373</v>
      </c>
      <c r="K2347" t="b">
        <f t="shared" si="255"/>
        <v>0</v>
      </c>
      <c r="L2347">
        <f t="shared" si="256"/>
        <v>-0.7697188140632214</v>
      </c>
      <c r="M2347" t="b">
        <f t="shared" si="257"/>
        <v>0</v>
      </c>
      <c r="N2347" s="24">
        <f t="shared" si="258"/>
        <v>843824.96</v>
      </c>
      <c r="O2347" t="str">
        <f t="shared" si="259"/>
        <v>ASALARIADO</v>
      </c>
      <c r="P2347">
        <f t="shared" si="260"/>
        <v>31</v>
      </c>
      <c r="Q2347"/>
    </row>
    <row r="2348" spans="1:17" x14ac:dyDescent="0.25">
      <c r="A2348">
        <v>2347</v>
      </c>
      <c r="B2348" t="s">
        <v>9</v>
      </c>
      <c r="C2348" s="23">
        <v>278030</v>
      </c>
      <c r="D2348" t="s">
        <v>18</v>
      </c>
      <c r="E2348" t="s">
        <v>16</v>
      </c>
      <c r="F2348" t="s">
        <v>12</v>
      </c>
      <c r="G2348" t="s">
        <v>13</v>
      </c>
      <c r="H2348" t="s">
        <v>12</v>
      </c>
      <c r="I2348">
        <v>39</v>
      </c>
      <c r="J2348">
        <f t="shared" si="254"/>
        <v>-0.46794471123422759</v>
      </c>
      <c r="K2348" t="b">
        <f t="shared" si="255"/>
        <v>0</v>
      </c>
      <c r="L2348">
        <f t="shared" si="256"/>
        <v>-0.20511617344612137</v>
      </c>
      <c r="M2348" t="b">
        <f t="shared" si="257"/>
        <v>0</v>
      </c>
      <c r="N2348" s="24">
        <f t="shared" si="258"/>
        <v>278030</v>
      </c>
      <c r="O2348" t="str">
        <f t="shared" si="259"/>
        <v>TRABAJADOR INDEPENDIENTE</v>
      </c>
      <c r="P2348">
        <f t="shared" si="260"/>
        <v>39</v>
      </c>
      <c r="Q2348"/>
    </row>
    <row r="2349" spans="1:17" x14ac:dyDescent="0.25">
      <c r="A2349">
        <v>2348</v>
      </c>
      <c r="B2349" t="s">
        <v>9</v>
      </c>
      <c r="C2349" s="23">
        <v>347504.4</v>
      </c>
      <c r="D2349" t="s">
        <v>10</v>
      </c>
      <c r="E2349" t="s">
        <v>16</v>
      </c>
      <c r="F2349" t="s">
        <v>12</v>
      </c>
      <c r="G2349" t="s">
        <v>12</v>
      </c>
      <c r="H2349" t="s">
        <v>13</v>
      </c>
      <c r="I2349">
        <v>24</v>
      </c>
      <c r="J2349">
        <f t="shared" si="254"/>
        <v>-0.38227986185130308</v>
      </c>
      <c r="K2349" t="b">
        <f t="shared" si="255"/>
        <v>0</v>
      </c>
      <c r="L2349">
        <f t="shared" si="256"/>
        <v>-1.263746124603184</v>
      </c>
      <c r="M2349" t="b">
        <f t="shared" si="257"/>
        <v>0</v>
      </c>
      <c r="N2349" s="24">
        <f t="shared" si="258"/>
        <v>347504.4</v>
      </c>
      <c r="O2349" t="str">
        <f t="shared" si="259"/>
        <v>ASALARIADO</v>
      </c>
      <c r="P2349">
        <f t="shared" si="260"/>
        <v>24</v>
      </c>
      <c r="Q2349"/>
    </row>
    <row r="2350" spans="1:17" x14ac:dyDescent="0.25">
      <c r="A2350">
        <v>2349</v>
      </c>
      <c r="B2350" t="s">
        <v>9</v>
      </c>
      <c r="C2350" s="23">
        <v>1811308.47</v>
      </c>
      <c r="D2350" t="s">
        <v>10</v>
      </c>
      <c r="E2350" t="s">
        <v>16</v>
      </c>
      <c r="F2350" t="s">
        <v>12</v>
      </c>
      <c r="G2350" t="s">
        <v>13</v>
      </c>
      <c r="H2350" t="s">
        <v>13</v>
      </c>
      <c r="I2350">
        <v>43</v>
      </c>
      <c r="J2350">
        <f t="shared" si="254"/>
        <v>1.4226519573894807</v>
      </c>
      <c r="K2350" t="b">
        <f t="shared" si="255"/>
        <v>0</v>
      </c>
      <c r="L2350">
        <f t="shared" si="256"/>
        <v>7.7185146862428639E-2</v>
      </c>
      <c r="M2350" t="b">
        <f t="shared" si="257"/>
        <v>0</v>
      </c>
      <c r="N2350" s="24">
        <f t="shared" si="258"/>
        <v>1811308.47</v>
      </c>
      <c r="O2350" t="str">
        <f t="shared" si="259"/>
        <v>ASALARIADO</v>
      </c>
      <c r="P2350">
        <f t="shared" si="260"/>
        <v>43</v>
      </c>
      <c r="Q2350"/>
    </row>
    <row r="2351" spans="1:17" x14ac:dyDescent="0.25">
      <c r="A2351">
        <v>2350</v>
      </c>
      <c r="B2351" t="s">
        <v>15</v>
      </c>
      <c r="C2351" s="23">
        <v>359544.27</v>
      </c>
      <c r="D2351" t="s">
        <v>21</v>
      </c>
      <c r="E2351" t="s">
        <v>16</v>
      </c>
      <c r="F2351" t="s">
        <v>12</v>
      </c>
      <c r="G2351" t="s">
        <v>12</v>
      </c>
      <c r="H2351" t="s">
        <v>13</v>
      </c>
      <c r="I2351">
        <v>51</v>
      </c>
      <c r="J2351">
        <f t="shared" si="254"/>
        <v>-0.36743419711522773</v>
      </c>
      <c r="K2351" t="b">
        <f t="shared" si="255"/>
        <v>0</v>
      </c>
      <c r="L2351">
        <f t="shared" si="256"/>
        <v>0.64178778747952869</v>
      </c>
      <c r="M2351" t="b">
        <f t="shared" si="257"/>
        <v>0</v>
      </c>
      <c r="N2351" s="24">
        <f t="shared" si="258"/>
        <v>359544.27</v>
      </c>
      <c r="O2351" t="str">
        <f t="shared" si="259"/>
        <v>CONVENIOS ESPECIALES DE ASEGURADOS VOLUNTARIOS</v>
      </c>
      <c r="P2351">
        <f t="shared" si="260"/>
        <v>51</v>
      </c>
      <c r="Q2351"/>
    </row>
    <row r="2352" spans="1:17" x14ac:dyDescent="0.25">
      <c r="A2352">
        <v>2351</v>
      </c>
      <c r="B2352" t="s">
        <v>15</v>
      </c>
      <c r="C2352" s="23">
        <v>278030</v>
      </c>
      <c r="D2352" t="s">
        <v>19</v>
      </c>
      <c r="E2352" t="s">
        <v>16</v>
      </c>
      <c r="F2352" t="s">
        <v>12</v>
      </c>
      <c r="G2352" t="s">
        <v>13</v>
      </c>
      <c r="H2352" t="s">
        <v>13</v>
      </c>
      <c r="I2352">
        <v>32</v>
      </c>
      <c r="J2352">
        <f t="shared" si="254"/>
        <v>-0.46794471123422759</v>
      </c>
      <c r="K2352" t="b">
        <f t="shared" si="255"/>
        <v>0</v>
      </c>
      <c r="L2352">
        <f t="shared" si="256"/>
        <v>-0.69914348398608395</v>
      </c>
      <c r="M2352" t="b">
        <f t="shared" si="257"/>
        <v>0</v>
      </c>
      <c r="N2352" s="24">
        <f t="shared" si="258"/>
        <v>278030</v>
      </c>
      <c r="O2352" t="str">
        <f t="shared" si="259"/>
        <v>CONVENIOS ESPECIALES DE TRABAJADORES INDEPENDIENTES</v>
      </c>
      <c r="P2352">
        <f t="shared" si="260"/>
        <v>32</v>
      </c>
      <c r="Q2352"/>
    </row>
    <row r="2353" spans="1:17" x14ac:dyDescent="0.25">
      <c r="A2353">
        <v>2352</v>
      </c>
      <c r="B2353" t="s">
        <v>15</v>
      </c>
      <c r="C2353" s="23">
        <v>278035</v>
      </c>
      <c r="D2353" t="s">
        <v>17</v>
      </c>
      <c r="E2353" t="s">
        <v>16</v>
      </c>
      <c r="F2353" t="s">
        <v>12</v>
      </c>
      <c r="G2353" t="s">
        <v>13</v>
      </c>
      <c r="H2353" t="s">
        <v>13</v>
      </c>
      <c r="I2353">
        <v>27</v>
      </c>
      <c r="J2353">
        <f t="shared" si="254"/>
        <v>-0.46793854602449692</v>
      </c>
      <c r="K2353" t="b">
        <f t="shared" si="255"/>
        <v>0</v>
      </c>
      <c r="L2353">
        <f t="shared" si="256"/>
        <v>-1.0520201343717714</v>
      </c>
      <c r="M2353" t="b">
        <f t="shared" si="257"/>
        <v>0</v>
      </c>
      <c r="N2353" s="24">
        <f t="shared" si="258"/>
        <v>278035</v>
      </c>
      <c r="O2353" t="str">
        <f t="shared" si="259"/>
        <v>ASEGURADO VOLUNTARIO</v>
      </c>
      <c r="P2353">
        <f t="shared" si="260"/>
        <v>27</v>
      </c>
      <c r="Q2353"/>
    </row>
    <row r="2354" spans="1:17" x14ac:dyDescent="0.25">
      <c r="A2354">
        <v>2353</v>
      </c>
      <c r="B2354" t="s">
        <v>9</v>
      </c>
      <c r="C2354" s="23">
        <v>888101.64</v>
      </c>
      <c r="D2354" t="s">
        <v>10</v>
      </c>
      <c r="E2354" t="s">
        <v>11</v>
      </c>
      <c r="F2354" t="s">
        <v>12</v>
      </c>
      <c r="G2354" t="s">
        <v>13</v>
      </c>
      <c r="H2354" t="s">
        <v>13</v>
      </c>
      <c r="I2354">
        <v>30</v>
      </c>
      <c r="J2354">
        <f t="shared" si="254"/>
        <v>0.28429921103633182</v>
      </c>
      <c r="K2354" t="b">
        <f t="shared" si="255"/>
        <v>0</v>
      </c>
      <c r="L2354">
        <f t="shared" si="256"/>
        <v>-0.84029414414035897</v>
      </c>
      <c r="M2354" t="b">
        <f t="shared" si="257"/>
        <v>0</v>
      </c>
      <c r="N2354" s="24">
        <f t="shared" si="258"/>
        <v>888101.64</v>
      </c>
      <c r="O2354" t="str">
        <f t="shared" si="259"/>
        <v>ASALARIADO</v>
      </c>
      <c r="P2354">
        <f t="shared" si="260"/>
        <v>30</v>
      </c>
      <c r="Q2354"/>
    </row>
    <row r="2355" spans="1:17" x14ac:dyDescent="0.25">
      <c r="A2355">
        <v>2354</v>
      </c>
      <c r="B2355" t="s">
        <v>15</v>
      </c>
      <c r="C2355" s="23">
        <v>417971.20000000001</v>
      </c>
      <c r="D2355" t="s">
        <v>10</v>
      </c>
      <c r="E2355" t="s">
        <v>16</v>
      </c>
      <c r="F2355" t="s">
        <v>12</v>
      </c>
      <c r="G2355" t="s">
        <v>13</v>
      </c>
      <c r="H2355" t="s">
        <v>12</v>
      </c>
      <c r="I2355">
        <v>40</v>
      </c>
      <c r="J2355">
        <f t="shared" si="254"/>
        <v>-0.29539134164102898</v>
      </c>
      <c r="K2355" t="b">
        <f t="shared" si="255"/>
        <v>0</v>
      </c>
      <c r="L2355">
        <f t="shared" si="256"/>
        <v>-0.13454084336898386</v>
      </c>
      <c r="M2355" t="b">
        <f t="shared" si="257"/>
        <v>0</v>
      </c>
      <c r="N2355" s="24">
        <f t="shared" si="258"/>
        <v>417971.20000000001</v>
      </c>
      <c r="O2355" t="str">
        <f t="shared" si="259"/>
        <v>ASALARIADO</v>
      </c>
      <c r="P2355">
        <f t="shared" si="260"/>
        <v>40</v>
      </c>
      <c r="Q2355"/>
    </row>
    <row r="2356" spans="1:17" x14ac:dyDescent="0.25">
      <c r="A2356">
        <v>2355</v>
      </c>
      <c r="B2356" t="s">
        <v>15</v>
      </c>
      <c r="C2356" s="23">
        <v>380732</v>
      </c>
      <c r="D2356" t="s">
        <v>10</v>
      </c>
      <c r="E2356" t="s">
        <v>11</v>
      </c>
      <c r="F2356" t="s">
        <v>12</v>
      </c>
      <c r="G2356" t="s">
        <v>13</v>
      </c>
      <c r="H2356" t="s">
        <v>12</v>
      </c>
      <c r="I2356">
        <v>55</v>
      </c>
      <c r="J2356">
        <f t="shared" si="254"/>
        <v>-0.34130883728173411</v>
      </c>
      <c r="K2356" t="b">
        <f t="shared" si="255"/>
        <v>0</v>
      </c>
      <c r="L2356">
        <f t="shared" si="256"/>
        <v>0.92408910778807873</v>
      </c>
      <c r="M2356" t="b">
        <f t="shared" si="257"/>
        <v>0</v>
      </c>
      <c r="N2356" s="24">
        <f t="shared" si="258"/>
        <v>380732</v>
      </c>
      <c r="O2356" t="str">
        <f t="shared" si="259"/>
        <v>ASALARIADO</v>
      </c>
      <c r="P2356">
        <f t="shared" si="260"/>
        <v>55</v>
      </c>
      <c r="Q2356"/>
    </row>
    <row r="2357" spans="1:17" x14ac:dyDescent="0.25">
      <c r="A2357">
        <v>2356</v>
      </c>
      <c r="B2357" t="s">
        <v>9</v>
      </c>
      <c r="C2357" s="23">
        <v>3173069.67</v>
      </c>
      <c r="D2357" t="s">
        <v>10</v>
      </c>
      <c r="E2357" t="s">
        <v>11</v>
      </c>
      <c r="F2357" t="s">
        <v>12</v>
      </c>
      <c r="G2357" t="s">
        <v>13</v>
      </c>
      <c r="H2357" t="s">
        <v>13</v>
      </c>
      <c r="I2357">
        <v>54</v>
      </c>
      <c r="J2357">
        <f t="shared" si="254"/>
        <v>3.1017606376157305</v>
      </c>
      <c r="K2357" t="b">
        <f t="shared" si="255"/>
        <v>1</v>
      </c>
      <c r="L2357">
        <f t="shared" si="256"/>
        <v>0.85351377771094117</v>
      </c>
      <c r="M2357" t="b">
        <f t="shared" si="257"/>
        <v>0</v>
      </c>
      <c r="N2357" s="24">
        <f t="shared" si="258"/>
        <v>3173069.67</v>
      </c>
      <c r="O2357" t="str">
        <f t="shared" si="259"/>
        <v>ASALARIADO</v>
      </c>
      <c r="P2357">
        <f t="shared" si="260"/>
        <v>54</v>
      </c>
      <c r="Q2357"/>
    </row>
    <row r="2358" spans="1:17" x14ac:dyDescent="0.25">
      <c r="A2358">
        <v>2357</v>
      </c>
      <c r="B2358" t="s">
        <v>15</v>
      </c>
      <c r="C2358" s="23">
        <v>355000</v>
      </c>
      <c r="D2358" t="s">
        <v>18</v>
      </c>
      <c r="E2358" t="s">
        <v>16</v>
      </c>
      <c r="F2358" t="s">
        <v>12</v>
      </c>
      <c r="G2358" t="s">
        <v>13</v>
      </c>
      <c r="H2358" t="s">
        <v>12</v>
      </c>
      <c r="I2358">
        <v>28</v>
      </c>
      <c r="J2358">
        <f t="shared" si="254"/>
        <v>-0.3730374726398144</v>
      </c>
      <c r="K2358" t="b">
        <f t="shared" si="255"/>
        <v>0</v>
      </c>
      <c r="L2358">
        <f t="shared" si="256"/>
        <v>-0.98144480429463388</v>
      </c>
      <c r="M2358" t="b">
        <f t="shared" si="257"/>
        <v>0</v>
      </c>
      <c r="N2358" s="24">
        <f t="shared" si="258"/>
        <v>355000</v>
      </c>
      <c r="O2358" t="str">
        <f t="shared" si="259"/>
        <v>TRABAJADOR INDEPENDIENTE</v>
      </c>
      <c r="P2358">
        <f t="shared" si="260"/>
        <v>28</v>
      </c>
      <c r="Q2358"/>
    </row>
    <row r="2359" spans="1:17" x14ac:dyDescent="0.25">
      <c r="A2359">
        <v>2358</v>
      </c>
      <c r="B2359" t="s">
        <v>9</v>
      </c>
      <c r="C2359" s="23">
        <v>563202</v>
      </c>
      <c r="D2359" t="s">
        <v>10</v>
      </c>
      <c r="E2359" t="s">
        <v>16</v>
      </c>
      <c r="F2359" t="s">
        <v>12</v>
      </c>
      <c r="G2359" t="s">
        <v>13</v>
      </c>
      <c r="H2359" t="s">
        <v>13</v>
      </c>
      <c r="I2359">
        <v>37</v>
      </c>
      <c r="J2359">
        <f t="shared" si="254"/>
        <v>-0.11631567336952706</v>
      </c>
      <c r="K2359" t="b">
        <f t="shared" si="255"/>
        <v>0</v>
      </c>
      <c r="L2359">
        <f t="shared" si="256"/>
        <v>-0.3462668336003964</v>
      </c>
      <c r="M2359" t="b">
        <f t="shared" si="257"/>
        <v>0</v>
      </c>
      <c r="N2359" s="24">
        <f t="shared" si="258"/>
        <v>563202</v>
      </c>
      <c r="O2359" t="str">
        <f t="shared" si="259"/>
        <v>ASALARIADO</v>
      </c>
      <c r="P2359">
        <f t="shared" si="260"/>
        <v>37</v>
      </c>
      <c r="Q2359"/>
    </row>
    <row r="2360" spans="1:17" x14ac:dyDescent="0.25">
      <c r="A2360">
        <v>2359</v>
      </c>
      <c r="B2360" t="s">
        <v>9</v>
      </c>
      <c r="C2360" s="23">
        <v>299647</v>
      </c>
      <c r="D2360" t="s">
        <v>17</v>
      </c>
      <c r="E2360" t="s">
        <v>16</v>
      </c>
      <c r="F2360" t="s">
        <v>12</v>
      </c>
      <c r="G2360" t="s">
        <v>13</v>
      </c>
      <c r="H2360" t="s">
        <v>13</v>
      </c>
      <c r="I2360">
        <v>74</v>
      </c>
      <c r="J2360">
        <f t="shared" si="254"/>
        <v>-0.44129004348451434</v>
      </c>
      <c r="K2360" t="b">
        <f t="shared" si="255"/>
        <v>0</v>
      </c>
      <c r="L2360">
        <f t="shared" si="256"/>
        <v>2.2650203792536914</v>
      </c>
      <c r="M2360" t="b">
        <f t="shared" si="257"/>
        <v>1</v>
      </c>
      <c r="N2360" s="24">
        <f t="shared" si="258"/>
        <v>299647</v>
      </c>
      <c r="O2360" t="str">
        <f t="shared" si="259"/>
        <v>ASEGURADO VOLUNTARIO</v>
      </c>
      <c r="P2360">
        <f t="shared" si="260"/>
        <v>74</v>
      </c>
      <c r="Q2360"/>
    </row>
    <row r="2361" spans="1:17" x14ac:dyDescent="0.25">
      <c r="A2361">
        <v>2360</v>
      </c>
      <c r="B2361" t="s">
        <v>9</v>
      </c>
      <c r="C2361" s="23">
        <v>564955.81999999995</v>
      </c>
      <c r="D2361" t="s">
        <v>10</v>
      </c>
      <c r="E2361" t="s">
        <v>16</v>
      </c>
      <c r="F2361" t="s">
        <v>12</v>
      </c>
      <c r="G2361" t="s">
        <v>13</v>
      </c>
      <c r="H2361" t="s">
        <v>13</v>
      </c>
      <c r="I2361">
        <v>60</v>
      </c>
      <c r="J2361">
        <f t="shared" si="254"/>
        <v>-0.11415313974354746</v>
      </c>
      <c r="K2361" t="b">
        <f t="shared" si="255"/>
        <v>0</v>
      </c>
      <c r="L2361">
        <f t="shared" si="256"/>
        <v>1.2769657581737661</v>
      </c>
      <c r="M2361" t="b">
        <f t="shared" si="257"/>
        <v>0</v>
      </c>
      <c r="N2361" s="24">
        <f t="shared" si="258"/>
        <v>564955.81999999995</v>
      </c>
      <c r="O2361" t="str">
        <f t="shared" si="259"/>
        <v>ASALARIADO</v>
      </c>
      <c r="P2361">
        <f t="shared" si="260"/>
        <v>60</v>
      </c>
      <c r="Q2361"/>
    </row>
    <row r="2362" spans="1:17" x14ac:dyDescent="0.25">
      <c r="A2362">
        <v>2361</v>
      </c>
      <c r="B2362" t="s">
        <v>9</v>
      </c>
      <c r="C2362" s="23">
        <v>326749</v>
      </c>
      <c r="D2362" t="s">
        <v>18</v>
      </c>
      <c r="E2362" t="s">
        <v>16</v>
      </c>
      <c r="F2362" t="s">
        <v>12</v>
      </c>
      <c r="G2362" t="s">
        <v>13</v>
      </c>
      <c r="H2362" t="s">
        <v>12</v>
      </c>
      <c r="I2362">
        <v>52</v>
      </c>
      <c r="J2362">
        <f t="shared" si="254"/>
        <v>-0.40787214066022193</v>
      </c>
      <c r="K2362" t="b">
        <f t="shared" si="255"/>
        <v>0</v>
      </c>
      <c r="L2362">
        <f t="shared" si="256"/>
        <v>0.71236311755666615</v>
      </c>
      <c r="M2362" t="b">
        <f t="shared" si="257"/>
        <v>0</v>
      </c>
      <c r="N2362" s="24">
        <f t="shared" si="258"/>
        <v>326749</v>
      </c>
      <c r="O2362" t="str">
        <f t="shared" si="259"/>
        <v>TRABAJADOR INDEPENDIENTE</v>
      </c>
      <c r="P2362">
        <f t="shared" si="260"/>
        <v>52</v>
      </c>
      <c r="Q2362"/>
    </row>
    <row r="2363" spans="1:17" x14ac:dyDescent="0.25">
      <c r="A2363">
        <v>2362</v>
      </c>
      <c r="B2363" t="s">
        <v>9</v>
      </c>
      <c r="C2363" s="23">
        <v>2190000</v>
      </c>
      <c r="D2363" t="s">
        <v>10</v>
      </c>
      <c r="E2363" t="s">
        <v>16</v>
      </c>
      <c r="F2363" t="s">
        <v>12</v>
      </c>
      <c r="G2363" t="s">
        <v>13</v>
      </c>
      <c r="H2363" t="s">
        <v>13</v>
      </c>
      <c r="I2363">
        <v>59</v>
      </c>
      <c r="J2363">
        <f t="shared" si="254"/>
        <v>1.8895944985275006</v>
      </c>
      <c r="K2363" t="b">
        <f t="shared" si="255"/>
        <v>0</v>
      </c>
      <c r="L2363">
        <f t="shared" si="256"/>
        <v>1.2063904280966287</v>
      </c>
      <c r="M2363" t="b">
        <f t="shared" si="257"/>
        <v>0</v>
      </c>
      <c r="N2363" s="24">
        <f t="shared" si="258"/>
        <v>2190000</v>
      </c>
      <c r="O2363" t="str">
        <f t="shared" si="259"/>
        <v>ASALARIADO</v>
      </c>
      <c r="P2363">
        <f t="shared" si="260"/>
        <v>59</v>
      </c>
      <c r="Q2363"/>
    </row>
    <row r="2364" spans="1:17" x14ac:dyDescent="0.25">
      <c r="A2364">
        <v>2363</v>
      </c>
      <c r="B2364" t="s">
        <v>15</v>
      </c>
      <c r="C2364" s="23">
        <v>1248185</v>
      </c>
      <c r="D2364" t="s">
        <v>10</v>
      </c>
      <c r="E2364" t="s">
        <v>11</v>
      </c>
      <c r="F2364" t="s">
        <v>12</v>
      </c>
      <c r="G2364" t="s">
        <v>13</v>
      </c>
      <c r="H2364" t="s">
        <v>12</v>
      </c>
      <c r="I2364">
        <v>60</v>
      </c>
      <c r="J2364">
        <f t="shared" si="254"/>
        <v>0.72829709802344345</v>
      </c>
      <c r="K2364" t="b">
        <f t="shared" si="255"/>
        <v>0</v>
      </c>
      <c r="L2364">
        <f t="shared" si="256"/>
        <v>1.2769657581737661</v>
      </c>
      <c r="M2364" t="b">
        <f t="shared" si="257"/>
        <v>0</v>
      </c>
      <c r="N2364" s="24">
        <f t="shared" si="258"/>
        <v>1248185</v>
      </c>
      <c r="O2364" t="str">
        <f t="shared" si="259"/>
        <v>ASALARIADO</v>
      </c>
      <c r="P2364">
        <f t="shared" si="260"/>
        <v>60</v>
      </c>
      <c r="Q2364"/>
    </row>
    <row r="2365" spans="1:17" x14ac:dyDescent="0.25">
      <c r="A2365">
        <v>2364</v>
      </c>
      <c r="B2365" t="s">
        <v>15</v>
      </c>
      <c r="C2365" s="23">
        <v>360000</v>
      </c>
      <c r="D2365" t="s">
        <v>10</v>
      </c>
      <c r="E2365" t="s">
        <v>16</v>
      </c>
      <c r="F2365" t="s">
        <v>12</v>
      </c>
      <c r="G2365" t="s">
        <v>13</v>
      </c>
      <c r="H2365" t="s">
        <v>13</v>
      </c>
      <c r="I2365">
        <v>27</v>
      </c>
      <c r="J2365">
        <f t="shared" si="254"/>
        <v>-0.36687226290911329</v>
      </c>
      <c r="K2365" t="b">
        <f t="shared" si="255"/>
        <v>0</v>
      </c>
      <c r="L2365">
        <f t="shared" si="256"/>
        <v>-1.0520201343717714</v>
      </c>
      <c r="M2365" t="b">
        <f t="shared" si="257"/>
        <v>0</v>
      </c>
      <c r="N2365" s="24">
        <f t="shared" si="258"/>
        <v>360000</v>
      </c>
      <c r="O2365" t="str">
        <f t="shared" si="259"/>
        <v>ASALARIADO</v>
      </c>
      <c r="P2365">
        <f t="shared" si="260"/>
        <v>27</v>
      </c>
      <c r="Q2365"/>
    </row>
    <row r="2366" spans="1:17" x14ac:dyDescent="0.25">
      <c r="A2366">
        <v>2365</v>
      </c>
      <c r="B2366" t="s">
        <v>9</v>
      </c>
      <c r="C2366" s="23">
        <v>190000</v>
      </c>
      <c r="D2366" t="s">
        <v>10</v>
      </c>
      <c r="E2366" t="s">
        <v>16</v>
      </c>
      <c r="F2366" t="s">
        <v>12</v>
      </c>
      <c r="G2366" t="s">
        <v>13</v>
      </c>
      <c r="H2366" t="s">
        <v>12</v>
      </c>
      <c r="I2366">
        <v>45</v>
      </c>
      <c r="J2366">
        <f t="shared" si="254"/>
        <v>-0.57648939375295172</v>
      </c>
      <c r="K2366" t="b">
        <f t="shared" si="255"/>
        <v>0</v>
      </c>
      <c r="L2366">
        <f t="shared" si="256"/>
        <v>0.21833580701670366</v>
      </c>
      <c r="M2366" t="b">
        <f t="shared" si="257"/>
        <v>0</v>
      </c>
      <c r="N2366" s="24">
        <f t="shared" si="258"/>
        <v>190000</v>
      </c>
      <c r="O2366" t="str">
        <f t="shared" si="259"/>
        <v>ASALARIADO</v>
      </c>
      <c r="P2366">
        <f t="shared" si="260"/>
        <v>45</v>
      </c>
      <c r="Q2366"/>
    </row>
    <row r="2367" spans="1:17" x14ac:dyDescent="0.25">
      <c r="A2367">
        <v>2366</v>
      </c>
      <c r="B2367" t="s">
        <v>15</v>
      </c>
      <c r="C2367" s="23">
        <v>1287284</v>
      </c>
      <c r="D2367" t="s">
        <v>10</v>
      </c>
      <c r="E2367" t="s">
        <v>11</v>
      </c>
      <c r="F2367" t="s">
        <v>12</v>
      </c>
      <c r="G2367" t="s">
        <v>13</v>
      </c>
      <c r="H2367" t="s">
        <v>13</v>
      </c>
      <c r="I2367">
        <v>37</v>
      </c>
      <c r="J2367">
        <f t="shared" si="254"/>
        <v>0.77650780507558015</v>
      </c>
      <c r="K2367" t="b">
        <f t="shared" si="255"/>
        <v>0</v>
      </c>
      <c r="L2367">
        <f t="shared" si="256"/>
        <v>-0.3462668336003964</v>
      </c>
      <c r="M2367" t="b">
        <f t="shared" si="257"/>
        <v>0</v>
      </c>
      <c r="N2367" s="24">
        <f t="shared" si="258"/>
        <v>1287284</v>
      </c>
      <c r="O2367" t="str">
        <f t="shared" si="259"/>
        <v>ASALARIADO</v>
      </c>
      <c r="P2367">
        <f t="shared" si="260"/>
        <v>37</v>
      </c>
      <c r="Q2367"/>
    </row>
    <row r="2368" spans="1:17" x14ac:dyDescent="0.25">
      <c r="A2368">
        <v>2367</v>
      </c>
      <c r="B2368" t="s">
        <v>9</v>
      </c>
      <c r="C2368" s="23">
        <v>1161697.8500000001</v>
      </c>
      <c r="D2368" t="s">
        <v>10</v>
      </c>
      <c r="E2368" t="s">
        <v>11</v>
      </c>
      <c r="F2368" t="s">
        <v>12</v>
      </c>
      <c r="G2368" t="s">
        <v>13</v>
      </c>
      <c r="H2368" t="s">
        <v>13</v>
      </c>
      <c r="I2368">
        <v>41</v>
      </c>
      <c r="J2368">
        <f t="shared" si="254"/>
        <v>0.62165481427132196</v>
      </c>
      <c r="K2368" t="b">
        <f t="shared" si="255"/>
        <v>0</v>
      </c>
      <c r="L2368">
        <f t="shared" si="256"/>
        <v>-6.3965513291846368E-2</v>
      </c>
      <c r="M2368" t="b">
        <f t="shared" si="257"/>
        <v>0</v>
      </c>
      <c r="N2368" s="24">
        <f t="shared" si="258"/>
        <v>1161697.8500000001</v>
      </c>
      <c r="O2368" t="str">
        <f t="shared" si="259"/>
        <v>ASALARIADO</v>
      </c>
      <c r="P2368">
        <f t="shared" si="260"/>
        <v>41</v>
      </c>
      <c r="Q2368"/>
    </row>
    <row r="2369" spans="1:17" x14ac:dyDescent="0.25">
      <c r="A2369">
        <v>2368</v>
      </c>
      <c r="B2369" t="s">
        <v>9</v>
      </c>
      <c r="C2369" s="23">
        <v>520000</v>
      </c>
      <c r="D2369" t="s">
        <v>10</v>
      </c>
      <c r="E2369" t="s">
        <v>16</v>
      </c>
      <c r="F2369" t="s">
        <v>12</v>
      </c>
      <c r="G2369" t="s">
        <v>13</v>
      </c>
      <c r="H2369" t="s">
        <v>12</v>
      </c>
      <c r="I2369">
        <v>62</v>
      </c>
      <c r="J2369">
        <f t="shared" si="254"/>
        <v>-0.16958555152667709</v>
      </c>
      <c r="K2369" t="b">
        <f t="shared" si="255"/>
        <v>0</v>
      </c>
      <c r="L2369">
        <f t="shared" si="256"/>
        <v>1.4181164183280413</v>
      </c>
      <c r="M2369" t="b">
        <f t="shared" si="257"/>
        <v>0</v>
      </c>
      <c r="N2369" s="24">
        <f t="shared" si="258"/>
        <v>520000</v>
      </c>
      <c r="O2369" t="str">
        <f t="shared" si="259"/>
        <v>ASALARIADO</v>
      </c>
      <c r="P2369">
        <f t="shared" si="260"/>
        <v>62</v>
      </c>
      <c r="Q2369"/>
    </row>
    <row r="2370" spans="1:17" x14ac:dyDescent="0.25">
      <c r="A2370">
        <v>2369</v>
      </c>
      <c r="B2370" t="s">
        <v>9</v>
      </c>
      <c r="C2370" s="23">
        <v>1459164</v>
      </c>
      <c r="D2370" t="s">
        <v>10</v>
      </c>
      <c r="E2370" t="s">
        <v>16</v>
      </c>
      <c r="F2370" t="s">
        <v>12</v>
      </c>
      <c r="G2370" t="s">
        <v>13</v>
      </c>
      <c r="H2370" t="s">
        <v>13</v>
      </c>
      <c r="I2370">
        <v>55</v>
      </c>
      <c r="J2370">
        <f t="shared" ref="J2370:J2433" si="261">(C2370-$S$4)/STDEV($C$2:$C$5001)</f>
        <v>0.98844305477816219</v>
      </c>
      <c r="K2370" t="b">
        <f t="shared" ref="K2370:K2433" si="262">ABS(J2370)&gt;1.96</f>
        <v>0</v>
      </c>
      <c r="L2370">
        <f t="shared" ref="L2370:L2433" si="263">(I2370-$S$5)/_xlfn.STDEV.S($I$2:$I$5001)</f>
        <v>0.92408910778807873</v>
      </c>
      <c r="M2370" t="b">
        <f t="shared" ref="M2370:M2433" si="264">ABS(L2370)&gt;1.96</f>
        <v>0</v>
      </c>
      <c r="N2370" s="24">
        <f t="shared" ref="N2370:N2433" si="265">IF(ISBLANK(C2370), $S$4, C2370)</f>
        <v>1459164</v>
      </c>
      <c r="O2370" t="str">
        <f t="shared" ref="O2370:O2433" si="266">IF(D2370="", "ASALARIADO", D2370)</f>
        <v>ASALARIADO</v>
      </c>
      <c r="P2370">
        <f t="shared" ref="P2370:P2433" si="267">IF(ISBLANK(I2370), $S$5, I2370)</f>
        <v>55</v>
      </c>
      <c r="Q2370"/>
    </row>
    <row r="2371" spans="1:17" x14ac:dyDescent="0.25">
      <c r="A2371">
        <v>2370</v>
      </c>
      <c r="B2371" t="s">
        <v>9</v>
      </c>
      <c r="C2371" s="23">
        <v>785103.77</v>
      </c>
      <c r="D2371" t="s">
        <v>10</v>
      </c>
      <c r="E2371" t="s">
        <v>16</v>
      </c>
      <c r="F2371" t="s">
        <v>12</v>
      </c>
      <c r="G2371" t="s">
        <v>13</v>
      </c>
      <c r="H2371" t="s">
        <v>13</v>
      </c>
      <c r="I2371">
        <v>49</v>
      </c>
      <c r="J2371">
        <f t="shared" si="261"/>
        <v>0.15729851696323383</v>
      </c>
      <c r="K2371" t="b">
        <f t="shared" si="262"/>
        <v>0</v>
      </c>
      <c r="L2371">
        <f t="shared" si="263"/>
        <v>0.50063712732525367</v>
      </c>
      <c r="M2371" t="b">
        <f t="shared" si="264"/>
        <v>0</v>
      </c>
      <c r="N2371" s="24">
        <f t="shared" si="265"/>
        <v>785103.77</v>
      </c>
      <c r="O2371" t="str">
        <f t="shared" si="266"/>
        <v>ASALARIADO</v>
      </c>
      <c r="P2371">
        <f t="shared" si="267"/>
        <v>49</v>
      </c>
      <c r="Q2371"/>
    </row>
    <row r="2372" spans="1:17" x14ac:dyDescent="0.25">
      <c r="A2372">
        <v>2371</v>
      </c>
      <c r="B2372" t="s">
        <v>9</v>
      </c>
      <c r="C2372" s="23">
        <v>175874.58</v>
      </c>
      <c r="D2372" t="s">
        <v>10</v>
      </c>
      <c r="E2372" t="s">
        <v>16</v>
      </c>
      <c r="F2372" t="s">
        <v>12</v>
      </c>
      <c r="G2372" t="s">
        <v>13</v>
      </c>
      <c r="H2372" t="s">
        <v>12</v>
      </c>
      <c r="I2372">
        <v>38</v>
      </c>
      <c r="J2372">
        <f t="shared" si="261"/>
        <v>-0.59390662911979986</v>
      </c>
      <c r="K2372" t="b">
        <f t="shared" si="262"/>
        <v>0</v>
      </c>
      <c r="L2372">
        <f t="shared" si="263"/>
        <v>-0.27569150352325889</v>
      </c>
      <c r="M2372" t="b">
        <f t="shared" si="264"/>
        <v>0</v>
      </c>
      <c r="N2372" s="24">
        <f t="shared" si="265"/>
        <v>175874.58</v>
      </c>
      <c r="O2372" t="str">
        <f t="shared" si="266"/>
        <v>ASALARIADO</v>
      </c>
      <c r="P2372">
        <f t="shared" si="267"/>
        <v>38</v>
      </c>
      <c r="Q2372"/>
    </row>
    <row r="2373" spans="1:17" x14ac:dyDescent="0.25">
      <c r="A2373">
        <v>2372</v>
      </c>
      <c r="B2373" t="s">
        <v>9</v>
      </c>
      <c r="C2373" s="23">
        <v>341004</v>
      </c>
      <c r="D2373" t="s">
        <v>10</v>
      </c>
      <c r="E2373" t="s">
        <v>16</v>
      </c>
      <c r="F2373" t="s">
        <v>12</v>
      </c>
      <c r="G2373" t="s">
        <v>12</v>
      </c>
      <c r="H2373" t="s">
        <v>13</v>
      </c>
      <c r="I2373">
        <v>57</v>
      </c>
      <c r="J2373">
        <f t="shared" si="261"/>
        <v>-0.39029512771799302</v>
      </c>
      <c r="K2373" t="b">
        <f t="shared" si="262"/>
        <v>0</v>
      </c>
      <c r="L2373">
        <f t="shared" si="263"/>
        <v>1.0652397679423538</v>
      </c>
      <c r="M2373" t="b">
        <f t="shared" si="264"/>
        <v>0</v>
      </c>
      <c r="N2373" s="24">
        <f t="shared" si="265"/>
        <v>341004</v>
      </c>
      <c r="O2373" t="str">
        <f t="shared" si="266"/>
        <v>ASALARIADO</v>
      </c>
      <c r="P2373">
        <f t="shared" si="267"/>
        <v>57</v>
      </c>
      <c r="Q2373"/>
    </row>
    <row r="2374" spans="1:17" x14ac:dyDescent="0.25">
      <c r="A2374">
        <v>2373</v>
      </c>
      <c r="B2374" t="s">
        <v>15</v>
      </c>
      <c r="C2374" s="23">
        <v>3426447.35</v>
      </c>
      <c r="D2374" t="s">
        <v>10</v>
      </c>
      <c r="E2374" t="s">
        <v>11</v>
      </c>
      <c r="F2374" t="s">
        <v>12</v>
      </c>
      <c r="G2374" t="s">
        <v>13</v>
      </c>
      <c r="H2374" t="s">
        <v>13</v>
      </c>
      <c r="I2374">
        <v>42</v>
      </c>
      <c r="J2374">
        <f t="shared" si="261"/>
        <v>3.4141859452714258</v>
      </c>
      <c r="K2374" t="b">
        <f t="shared" si="262"/>
        <v>1</v>
      </c>
      <c r="L2374">
        <f t="shared" si="263"/>
        <v>6.6098167852911317E-3</v>
      </c>
      <c r="M2374" t="b">
        <f t="shared" si="264"/>
        <v>0</v>
      </c>
      <c r="N2374" s="24">
        <f t="shared" si="265"/>
        <v>3426447.35</v>
      </c>
      <c r="O2374" t="str">
        <f t="shared" si="266"/>
        <v>ASALARIADO</v>
      </c>
      <c r="P2374">
        <f t="shared" si="267"/>
        <v>42</v>
      </c>
      <c r="Q2374"/>
    </row>
    <row r="2375" spans="1:17" x14ac:dyDescent="0.25">
      <c r="A2375">
        <v>2374</v>
      </c>
      <c r="B2375" t="s">
        <v>15</v>
      </c>
      <c r="C2375" s="23">
        <v>638675</v>
      </c>
      <c r="D2375" t="s">
        <v>10</v>
      </c>
      <c r="E2375" t="s">
        <v>16</v>
      </c>
      <c r="F2375" t="s">
        <v>12</v>
      </c>
      <c r="G2375" t="s">
        <v>13</v>
      </c>
      <c r="H2375" t="s">
        <v>13</v>
      </c>
      <c r="I2375">
        <v>18</v>
      </c>
      <c r="J2375">
        <f t="shared" si="261"/>
        <v>-2.3254298568485769E-2</v>
      </c>
      <c r="K2375" t="b">
        <f t="shared" si="262"/>
        <v>0</v>
      </c>
      <c r="L2375">
        <f t="shared" si="263"/>
        <v>-1.687198105066009</v>
      </c>
      <c r="M2375" t="b">
        <f t="shared" si="264"/>
        <v>0</v>
      </c>
      <c r="N2375" s="24">
        <f t="shared" si="265"/>
        <v>638675</v>
      </c>
      <c r="O2375" t="str">
        <f t="shared" si="266"/>
        <v>ASALARIADO</v>
      </c>
      <c r="P2375">
        <f t="shared" si="267"/>
        <v>18</v>
      </c>
      <c r="Q2375"/>
    </row>
    <row r="2376" spans="1:17" x14ac:dyDescent="0.25">
      <c r="A2376">
        <v>2375</v>
      </c>
      <c r="B2376" t="s">
        <v>9</v>
      </c>
      <c r="C2376" s="23">
        <v>587574</v>
      </c>
      <c r="D2376" t="s">
        <v>18</v>
      </c>
      <c r="E2376" t="s">
        <v>16</v>
      </c>
      <c r="F2376" t="s">
        <v>12</v>
      </c>
      <c r="G2376" t="s">
        <v>12</v>
      </c>
      <c r="H2376" t="s">
        <v>13</v>
      </c>
      <c r="I2376">
        <v>53</v>
      </c>
      <c r="J2376">
        <f t="shared" si="261"/>
        <v>-8.6263975058197467E-2</v>
      </c>
      <c r="K2376" t="b">
        <f t="shared" si="262"/>
        <v>0</v>
      </c>
      <c r="L2376">
        <f t="shared" si="263"/>
        <v>0.78293844763380371</v>
      </c>
      <c r="M2376" t="b">
        <f t="shared" si="264"/>
        <v>0</v>
      </c>
      <c r="N2376" s="24">
        <f t="shared" si="265"/>
        <v>587574</v>
      </c>
      <c r="O2376" t="str">
        <f t="shared" si="266"/>
        <v>TRABAJADOR INDEPENDIENTE</v>
      </c>
      <c r="P2376">
        <f t="shared" si="267"/>
        <v>53</v>
      </c>
      <c r="Q2376"/>
    </row>
    <row r="2377" spans="1:17" x14ac:dyDescent="0.25">
      <c r="A2377">
        <v>2376</v>
      </c>
      <c r="B2377" t="s">
        <v>15</v>
      </c>
      <c r="C2377" s="23">
        <v>120000</v>
      </c>
      <c r="D2377" t="s">
        <v>10</v>
      </c>
      <c r="E2377" t="s">
        <v>16</v>
      </c>
      <c r="F2377" t="s">
        <v>12</v>
      </c>
      <c r="G2377" t="s">
        <v>13</v>
      </c>
      <c r="H2377" t="s">
        <v>12</v>
      </c>
      <c r="I2377">
        <v>47</v>
      </c>
      <c r="J2377">
        <f t="shared" si="261"/>
        <v>-0.66280232998276756</v>
      </c>
      <c r="K2377" t="b">
        <f t="shared" si="262"/>
        <v>0</v>
      </c>
      <c r="L2377">
        <f t="shared" si="263"/>
        <v>0.35948646717097865</v>
      </c>
      <c r="M2377" t="b">
        <f t="shared" si="264"/>
        <v>0</v>
      </c>
      <c r="N2377" s="24">
        <f t="shared" si="265"/>
        <v>120000</v>
      </c>
      <c r="O2377" t="str">
        <f t="shared" si="266"/>
        <v>ASALARIADO</v>
      </c>
      <c r="P2377">
        <f t="shared" si="267"/>
        <v>47</v>
      </c>
      <c r="Q2377"/>
    </row>
    <row r="2378" spans="1:17" x14ac:dyDescent="0.25">
      <c r="A2378">
        <v>2377</v>
      </c>
      <c r="B2378" t="s">
        <v>9</v>
      </c>
      <c r="C2378" s="23">
        <v>498141.67</v>
      </c>
      <c r="D2378" t="s">
        <v>10</v>
      </c>
      <c r="E2378" t="s">
        <v>16</v>
      </c>
      <c r="F2378" t="s">
        <v>12</v>
      </c>
      <c r="G2378" t="s">
        <v>13</v>
      </c>
      <c r="H2378" t="s">
        <v>13</v>
      </c>
      <c r="I2378">
        <v>49</v>
      </c>
      <c r="J2378">
        <f t="shared" si="261"/>
        <v>-0.19653778928925242</v>
      </c>
      <c r="K2378" t="b">
        <f t="shared" si="262"/>
        <v>0</v>
      </c>
      <c r="L2378">
        <f t="shared" si="263"/>
        <v>0.50063712732525367</v>
      </c>
      <c r="M2378" t="b">
        <f t="shared" si="264"/>
        <v>0</v>
      </c>
      <c r="N2378" s="24">
        <f t="shared" si="265"/>
        <v>498141.67</v>
      </c>
      <c r="O2378" t="str">
        <f t="shared" si="266"/>
        <v>ASALARIADO</v>
      </c>
      <c r="P2378">
        <f t="shared" si="267"/>
        <v>49</v>
      </c>
      <c r="Q2378"/>
    </row>
    <row r="2379" spans="1:17" x14ac:dyDescent="0.25">
      <c r="A2379">
        <v>2378</v>
      </c>
      <c r="B2379" t="s">
        <v>9</v>
      </c>
      <c r="C2379" s="23">
        <v>562493.75</v>
      </c>
      <c r="D2379" t="s">
        <v>10</v>
      </c>
      <c r="E2379" t="s">
        <v>16</v>
      </c>
      <c r="F2379" t="s">
        <v>12</v>
      </c>
      <c r="G2379" t="s">
        <v>13</v>
      </c>
      <c r="H2379" t="s">
        <v>13</v>
      </c>
      <c r="I2379">
        <v>34</v>
      </c>
      <c r="J2379">
        <f t="shared" si="261"/>
        <v>-0.11718897532788088</v>
      </c>
      <c r="K2379" t="b">
        <f t="shared" si="262"/>
        <v>0</v>
      </c>
      <c r="L2379">
        <f t="shared" si="263"/>
        <v>-0.55799282383180893</v>
      </c>
      <c r="M2379" t="b">
        <f t="shared" si="264"/>
        <v>0</v>
      </c>
      <c r="N2379" s="24">
        <f t="shared" si="265"/>
        <v>562493.75</v>
      </c>
      <c r="O2379" t="str">
        <f t="shared" si="266"/>
        <v>ASALARIADO</v>
      </c>
      <c r="P2379">
        <f t="shared" si="267"/>
        <v>34</v>
      </c>
      <c r="Q2379"/>
    </row>
    <row r="2380" spans="1:17" x14ac:dyDescent="0.25">
      <c r="A2380">
        <v>2379</v>
      </c>
      <c r="B2380" t="s">
        <v>9</v>
      </c>
      <c r="C2380" s="23">
        <v>464100</v>
      </c>
      <c r="D2380" t="s">
        <v>10</v>
      </c>
      <c r="E2380" t="s">
        <v>16</v>
      </c>
      <c r="F2380" t="s">
        <v>12</v>
      </c>
      <c r="G2380" t="s">
        <v>12</v>
      </c>
      <c r="H2380" t="s">
        <v>13</v>
      </c>
      <c r="I2380">
        <v>29</v>
      </c>
      <c r="J2380">
        <f t="shared" si="261"/>
        <v>-0.23851259631591576</v>
      </c>
      <c r="K2380" t="b">
        <f t="shared" si="262"/>
        <v>0</v>
      </c>
      <c r="L2380">
        <f t="shared" si="263"/>
        <v>-0.91086947421749642</v>
      </c>
      <c r="M2380" t="b">
        <f t="shared" si="264"/>
        <v>0</v>
      </c>
      <c r="N2380" s="24">
        <f t="shared" si="265"/>
        <v>464100</v>
      </c>
      <c r="O2380" t="str">
        <f t="shared" si="266"/>
        <v>ASALARIADO</v>
      </c>
      <c r="P2380">
        <f t="shared" si="267"/>
        <v>29</v>
      </c>
      <c r="Q2380"/>
    </row>
    <row r="2381" spans="1:17" x14ac:dyDescent="0.25">
      <c r="A2381">
        <v>2380</v>
      </c>
      <c r="B2381" t="s">
        <v>9</v>
      </c>
      <c r="C2381" s="23">
        <v>324953</v>
      </c>
      <c r="D2381" t="s">
        <v>17</v>
      </c>
      <c r="E2381" t="s">
        <v>16</v>
      </c>
      <c r="F2381" t="s">
        <v>12</v>
      </c>
      <c r="G2381" t="s">
        <v>13</v>
      </c>
      <c r="H2381" t="s">
        <v>13</v>
      </c>
      <c r="I2381">
        <v>33</v>
      </c>
      <c r="J2381">
        <f t="shared" si="261"/>
        <v>-0.41008668399548981</v>
      </c>
      <c r="K2381" t="b">
        <f t="shared" si="262"/>
        <v>0</v>
      </c>
      <c r="L2381">
        <f t="shared" si="263"/>
        <v>-0.62856815390894638</v>
      </c>
      <c r="M2381" t="b">
        <f t="shared" si="264"/>
        <v>0</v>
      </c>
      <c r="N2381" s="24">
        <f t="shared" si="265"/>
        <v>324953</v>
      </c>
      <c r="O2381" t="str">
        <f t="shared" si="266"/>
        <v>ASEGURADO VOLUNTARIO</v>
      </c>
      <c r="P2381">
        <f t="shared" si="267"/>
        <v>33</v>
      </c>
      <c r="Q2381"/>
    </row>
    <row r="2382" spans="1:17" x14ac:dyDescent="0.25">
      <c r="A2382">
        <v>2381</v>
      </c>
      <c r="B2382" t="s">
        <v>15</v>
      </c>
      <c r="C2382" s="23">
        <v>318550</v>
      </c>
      <c r="D2382" t="s">
        <v>10</v>
      </c>
      <c r="E2382" t="s">
        <v>16</v>
      </c>
      <c r="F2382" t="s">
        <v>12</v>
      </c>
      <c r="G2382" t="s">
        <v>13</v>
      </c>
      <c r="H2382" t="s">
        <v>13</v>
      </c>
      <c r="I2382">
        <v>41</v>
      </c>
      <c r="J2382">
        <f t="shared" si="261"/>
        <v>-0.41798185157662565</v>
      </c>
      <c r="K2382" t="b">
        <f t="shared" si="262"/>
        <v>0</v>
      </c>
      <c r="L2382">
        <f t="shared" si="263"/>
        <v>-6.3965513291846368E-2</v>
      </c>
      <c r="M2382" t="b">
        <f t="shared" si="264"/>
        <v>0</v>
      </c>
      <c r="N2382" s="24">
        <f t="shared" si="265"/>
        <v>318550</v>
      </c>
      <c r="O2382" t="str">
        <f t="shared" si="266"/>
        <v>ASALARIADO</v>
      </c>
      <c r="P2382">
        <f t="shared" si="267"/>
        <v>41</v>
      </c>
      <c r="Q2382"/>
    </row>
    <row r="2383" spans="1:17" x14ac:dyDescent="0.25">
      <c r="A2383">
        <v>2382</v>
      </c>
      <c r="B2383" t="s">
        <v>9</v>
      </c>
      <c r="C2383" s="23">
        <v>336217.85</v>
      </c>
      <c r="D2383" t="s">
        <v>10</v>
      </c>
      <c r="E2383" t="s">
        <v>16</v>
      </c>
      <c r="F2383" t="s">
        <v>12</v>
      </c>
      <c r="G2383" t="s">
        <v>12</v>
      </c>
      <c r="H2383" t="s">
        <v>13</v>
      </c>
      <c r="I2383">
        <v>43</v>
      </c>
      <c r="J2383">
        <f t="shared" si="261"/>
        <v>-0.39619665142851207</v>
      </c>
      <c r="K2383" t="b">
        <f t="shared" si="262"/>
        <v>0</v>
      </c>
      <c r="L2383">
        <f t="shared" si="263"/>
        <v>7.7185146862428639E-2</v>
      </c>
      <c r="M2383" t="b">
        <f t="shared" si="264"/>
        <v>0</v>
      </c>
      <c r="N2383" s="24">
        <f t="shared" si="265"/>
        <v>336217.85</v>
      </c>
      <c r="O2383" t="str">
        <f t="shared" si="266"/>
        <v>ASALARIADO</v>
      </c>
      <c r="P2383">
        <f t="shared" si="267"/>
        <v>43</v>
      </c>
      <c r="Q2383"/>
    </row>
    <row r="2384" spans="1:17" x14ac:dyDescent="0.25">
      <c r="A2384">
        <v>2383</v>
      </c>
      <c r="B2384" t="s">
        <v>9</v>
      </c>
      <c r="C2384" s="23">
        <v>297045</v>
      </c>
      <c r="D2384" t="s">
        <v>17</v>
      </c>
      <c r="E2384" t="s">
        <v>16</v>
      </c>
      <c r="F2384" t="s">
        <v>12</v>
      </c>
      <c r="G2384" t="s">
        <v>13</v>
      </c>
      <c r="H2384" t="s">
        <v>13</v>
      </c>
      <c r="I2384">
        <v>24</v>
      </c>
      <c r="J2384">
        <f t="shared" si="261"/>
        <v>-0.44449841862837125</v>
      </c>
      <c r="K2384" t="b">
        <f t="shared" si="262"/>
        <v>0</v>
      </c>
      <c r="L2384">
        <f t="shared" si="263"/>
        <v>-1.263746124603184</v>
      </c>
      <c r="M2384" t="b">
        <f t="shared" si="264"/>
        <v>0</v>
      </c>
      <c r="N2384" s="24">
        <f t="shared" si="265"/>
        <v>297045</v>
      </c>
      <c r="O2384" t="str">
        <f t="shared" si="266"/>
        <v>ASEGURADO VOLUNTARIO</v>
      </c>
      <c r="P2384">
        <f t="shared" si="267"/>
        <v>24</v>
      </c>
      <c r="Q2384"/>
    </row>
    <row r="2385" spans="1:17" x14ac:dyDescent="0.25">
      <c r="A2385">
        <v>2384</v>
      </c>
      <c r="B2385" t="s">
        <v>9</v>
      </c>
      <c r="C2385" s="23">
        <v>1614330</v>
      </c>
      <c r="D2385" t="s">
        <v>10</v>
      </c>
      <c r="E2385" t="s">
        <v>11</v>
      </c>
      <c r="F2385" t="s">
        <v>12</v>
      </c>
      <c r="G2385" t="s">
        <v>13</v>
      </c>
      <c r="H2385" t="s">
        <v>12</v>
      </c>
      <c r="I2385">
        <v>30</v>
      </c>
      <c r="J2385">
        <f t="shared" si="261"/>
        <v>1.1797692413929566</v>
      </c>
      <c r="K2385" t="b">
        <f t="shared" si="262"/>
        <v>0</v>
      </c>
      <c r="L2385">
        <f t="shared" si="263"/>
        <v>-0.84029414414035897</v>
      </c>
      <c r="M2385" t="b">
        <f t="shared" si="264"/>
        <v>0</v>
      </c>
      <c r="N2385" s="24">
        <f t="shared" si="265"/>
        <v>1614330</v>
      </c>
      <c r="O2385" t="str">
        <f t="shared" si="266"/>
        <v>ASALARIADO</v>
      </c>
      <c r="P2385">
        <f t="shared" si="267"/>
        <v>30</v>
      </c>
      <c r="Q2385"/>
    </row>
    <row r="2386" spans="1:17" x14ac:dyDescent="0.25">
      <c r="A2386">
        <v>2385</v>
      </c>
      <c r="B2386" t="s">
        <v>15</v>
      </c>
      <c r="C2386" s="23">
        <v>260000</v>
      </c>
      <c r="D2386" t="s">
        <v>10</v>
      </c>
      <c r="E2386" t="s">
        <v>16</v>
      </c>
      <c r="F2386" t="s">
        <v>12</v>
      </c>
      <c r="G2386" t="s">
        <v>13</v>
      </c>
      <c r="H2386" t="s">
        <v>12</v>
      </c>
      <c r="I2386">
        <v>39</v>
      </c>
      <c r="J2386">
        <f t="shared" si="261"/>
        <v>-0.49017645752313588</v>
      </c>
      <c r="K2386" t="b">
        <f t="shared" si="262"/>
        <v>0</v>
      </c>
      <c r="L2386">
        <f t="shared" si="263"/>
        <v>-0.20511617344612137</v>
      </c>
      <c r="M2386" t="b">
        <f t="shared" si="264"/>
        <v>0</v>
      </c>
      <c r="N2386" s="24">
        <f t="shared" si="265"/>
        <v>260000</v>
      </c>
      <c r="O2386" t="str">
        <f t="shared" si="266"/>
        <v>ASALARIADO</v>
      </c>
      <c r="P2386">
        <f t="shared" si="267"/>
        <v>39</v>
      </c>
      <c r="Q2386"/>
    </row>
    <row r="2387" spans="1:17" x14ac:dyDescent="0.25">
      <c r="A2387">
        <v>2386</v>
      </c>
      <c r="B2387" t="s">
        <v>15</v>
      </c>
      <c r="C2387" s="23">
        <v>278030</v>
      </c>
      <c r="D2387" t="s">
        <v>18</v>
      </c>
      <c r="E2387" t="s">
        <v>16</v>
      </c>
      <c r="F2387" t="s">
        <v>12</v>
      </c>
      <c r="G2387" t="s">
        <v>13</v>
      </c>
      <c r="H2387" t="s">
        <v>13</v>
      </c>
      <c r="I2387">
        <v>52</v>
      </c>
      <c r="J2387">
        <f t="shared" si="261"/>
        <v>-0.46794471123422759</v>
      </c>
      <c r="K2387" t="b">
        <f t="shared" si="262"/>
        <v>0</v>
      </c>
      <c r="L2387">
        <f t="shared" si="263"/>
        <v>0.71236311755666615</v>
      </c>
      <c r="M2387" t="b">
        <f t="shared" si="264"/>
        <v>0</v>
      </c>
      <c r="N2387" s="24">
        <f t="shared" si="265"/>
        <v>278030</v>
      </c>
      <c r="O2387" t="str">
        <f t="shared" si="266"/>
        <v>TRABAJADOR INDEPENDIENTE</v>
      </c>
      <c r="P2387">
        <f t="shared" si="267"/>
        <v>52</v>
      </c>
      <c r="Q2387"/>
    </row>
    <row r="2388" spans="1:17" x14ac:dyDescent="0.25">
      <c r="A2388">
        <v>2387</v>
      </c>
      <c r="B2388" t="s">
        <v>15</v>
      </c>
      <c r="C2388" s="23">
        <v>297046</v>
      </c>
      <c r="D2388" t="s">
        <v>18</v>
      </c>
      <c r="E2388" t="s">
        <v>16</v>
      </c>
      <c r="F2388" t="s">
        <v>12</v>
      </c>
      <c r="G2388" t="s">
        <v>13</v>
      </c>
      <c r="H2388" t="s">
        <v>12</v>
      </c>
      <c r="I2388">
        <v>40</v>
      </c>
      <c r="J2388">
        <f t="shared" si="261"/>
        <v>-0.44449718558642509</v>
      </c>
      <c r="K2388" t="b">
        <f t="shared" si="262"/>
        <v>0</v>
      </c>
      <c r="L2388">
        <f t="shared" si="263"/>
        <v>-0.13454084336898386</v>
      </c>
      <c r="M2388" t="b">
        <f t="shared" si="264"/>
        <v>0</v>
      </c>
      <c r="N2388" s="24">
        <f t="shared" si="265"/>
        <v>297046</v>
      </c>
      <c r="O2388" t="str">
        <f t="shared" si="266"/>
        <v>TRABAJADOR INDEPENDIENTE</v>
      </c>
      <c r="P2388">
        <f t="shared" si="267"/>
        <v>40</v>
      </c>
      <c r="Q2388"/>
    </row>
    <row r="2389" spans="1:17" x14ac:dyDescent="0.25">
      <c r="A2389">
        <v>2388</v>
      </c>
      <c r="B2389" t="s">
        <v>9</v>
      </c>
      <c r="C2389" s="23">
        <v>491706.2</v>
      </c>
      <c r="D2389" t="s">
        <v>10</v>
      </c>
      <c r="E2389" t="s">
        <v>16</v>
      </c>
      <c r="F2389" t="s">
        <v>12</v>
      </c>
      <c r="G2389" t="s">
        <v>13</v>
      </c>
      <c r="H2389" t="s">
        <v>13</v>
      </c>
      <c r="I2389">
        <v>50</v>
      </c>
      <c r="J2389">
        <f t="shared" si="261"/>
        <v>-0.20447299374237943</v>
      </c>
      <c r="K2389" t="b">
        <f t="shared" si="262"/>
        <v>0</v>
      </c>
      <c r="L2389">
        <f t="shared" si="263"/>
        <v>0.57121245740239113</v>
      </c>
      <c r="M2389" t="b">
        <f t="shared" si="264"/>
        <v>0</v>
      </c>
      <c r="N2389" s="24">
        <f t="shared" si="265"/>
        <v>491706.2</v>
      </c>
      <c r="O2389" t="str">
        <f t="shared" si="266"/>
        <v>ASALARIADO</v>
      </c>
      <c r="P2389">
        <f t="shared" si="267"/>
        <v>50</v>
      </c>
      <c r="Q2389"/>
    </row>
    <row r="2390" spans="1:17" x14ac:dyDescent="0.25">
      <c r="A2390">
        <v>2389</v>
      </c>
      <c r="B2390" t="s">
        <v>9</v>
      </c>
      <c r="C2390" s="23">
        <v>1308403</v>
      </c>
      <c r="D2390" t="s">
        <v>10</v>
      </c>
      <c r="E2390" t="s">
        <v>11</v>
      </c>
      <c r="F2390" t="s">
        <v>12</v>
      </c>
      <c r="G2390" t="s">
        <v>13</v>
      </c>
      <c r="H2390" t="s">
        <v>13</v>
      </c>
      <c r="I2390">
        <v>40</v>
      </c>
      <c r="J2390">
        <f t="shared" si="261"/>
        <v>0.80254841793611564</v>
      </c>
      <c r="K2390" t="b">
        <f t="shared" si="262"/>
        <v>0</v>
      </c>
      <c r="L2390">
        <f t="shared" si="263"/>
        <v>-0.13454084336898386</v>
      </c>
      <c r="M2390" t="b">
        <f t="shared" si="264"/>
        <v>0</v>
      </c>
      <c r="N2390" s="24">
        <f t="shared" si="265"/>
        <v>1308403</v>
      </c>
      <c r="O2390" t="str">
        <f t="shared" si="266"/>
        <v>ASALARIADO</v>
      </c>
      <c r="P2390">
        <f t="shared" si="267"/>
        <v>40</v>
      </c>
      <c r="Q2390"/>
    </row>
    <row r="2391" spans="1:17" x14ac:dyDescent="0.25">
      <c r="A2391">
        <v>2390</v>
      </c>
      <c r="B2391" t="s">
        <v>9</v>
      </c>
      <c r="C2391" s="23">
        <v>278030</v>
      </c>
      <c r="D2391" t="s">
        <v>19</v>
      </c>
      <c r="E2391" t="s">
        <v>16</v>
      </c>
      <c r="F2391" t="s">
        <v>12</v>
      </c>
      <c r="G2391" t="s">
        <v>13</v>
      </c>
      <c r="H2391" t="s">
        <v>13</v>
      </c>
      <c r="I2391">
        <v>28</v>
      </c>
      <c r="J2391">
        <f t="shared" si="261"/>
        <v>-0.46794471123422759</v>
      </c>
      <c r="K2391" t="b">
        <f t="shared" si="262"/>
        <v>0</v>
      </c>
      <c r="L2391">
        <f t="shared" si="263"/>
        <v>-0.98144480429463388</v>
      </c>
      <c r="M2391" t="b">
        <f t="shared" si="264"/>
        <v>0</v>
      </c>
      <c r="N2391" s="24">
        <f t="shared" si="265"/>
        <v>278030</v>
      </c>
      <c r="O2391" t="str">
        <f t="shared" si="266"/>
        <v>CONVENIOS ESPECIALES DE TRABAJADORES INDEPENDIENTES</v>
      </c>
      <c r="P2391">
        <f t="shared" si="267"/>
        <v>28</v>
      </c>
      <c r="Q2391"/>
    </row>
    <row r="2392" spans="1:17" x14ac:dyDescent="0.25">
      <c r="A2392">
        <v>2391</v>
      </c>
      <c r="B2392" t="s">
        <v>9</v>
      </c>
      <c r="C2392" s="23">
        <v>338629</v>
      </c>
      <c r="D2392" t="s">
        <v>18</v>
      </c>
      <c r="E2392" t="s">
        <v>16</v>
      </c>
      <c r="F2392" t="s">
        <v>12</v>
      </c>
      <c r="G2392" t="s">
        <v>13</v>
      </c>
      <c r="H2392" t="s">
        <v>12</v>
      </c>
      <c r="I2392">
        <v>39</v>
      </c>
      <c r="J2392">
        <f t="shared" si="261"/>
        <v>-0.39322360234007608</v>
      </c>
      <c r="K2392" t="b">
        <f t="shared" si="262"/>
        <v>0</v>
      </c>
      <c r="L2392">
        <f t="shared" si="263"/>
        <v>-0.20511617344612137</v>
      </c>
      <c r="M2392" t="b">
        <f t="shared" si="264"/>
        <v>0</v>
      </c>
      <c r="N2392" s="24">
        <f t="shared" si="265"/>
        <v>338629</v>
      </c>
      <c r="O2392" t="str">
        <f t="shared" si="266"/>
        <v>TRABAJADOR INDEPENDIENTE</v>
      </c>
      <c r="P2392">
        <f t="shared" si="267"/>
        <v>39</v>
      </c>
      <c r="Q2392"/>
    </row>
    <row r="2393" spans="1:17" x14ac:dyDescent="0.25">
      <c r="A2393">
        <v>2392</v>
      </c>
      <c r="B2393" t="s">
        <v>9</v>
      </c>
      <c r="C2393" s="23">
        <v>639148</v>
      </c>
      <c r="D2393" t="s">
        <v>18</v>
      </c>
      <c r="E2393" t="s">
        <v>16</v>
      </c>
      <c r="F2393" t="s">
        <v>12</v>
      </c>
      <c r="G2393" t="s">
        <v>13</v>
      </c>
      <c r="H2393" t="s">
        <v>13</v>
      </c>
      <c r="I2393">
        <v>48</v>
      </c>
      <c r="J2393">
        <f t="shared" si="261"/>
        <v>-2.267106972796144E-2</v>
      </c>
      <c r="K2393" t="b">
        <f t="shared" si="262"/>
        <v>0</v>
      </c>
      <c r="L2393">
        <f t="shared" si="263"/>
        <v>0.43006179724811616</v>
      </c>
      <c r="M2393" t="b">
        <f t="shared" si="264"/>
        <v>0</v>
      </c>
      <c r="N2393" s="24">
        <f t="shared" si="265"/>
        <v>639148</v>
      </c>
      <c r="O2393" t="str">
        <f t="shared" si="266"/>
        <v>TRABAJADOR INDEPENDIENTE</v>
      </c>
      <c r="P2393">
        <f t="shared" si="267"/>
        <v>48</v>
      </c>
      <c r="Q2393"/>
    </row>
    <row r="2394" spans="1:17" x14ac:dyDescent="0.25">
      <c r="A2394">
        <v>2393</v>
      </c>
      <c r="B2394" t="s">
        <v>9</v>
      </c>
      <c r="C2394" s="23">
        <v>869420</v>
      </c>
      <c r="D2394" t="s">
        <v>10</v>
      </c>
      <c r="E2394" t="s">
        <v>11</v>
      </c>
      <c r="F2394" t="s">
        <v>12</v>
      </c>
      <c r="G2394" t="s">
        <v>13</v>
      </c>
      <c r="H2394" t="s">
        <v>12</v>
      </c>
      <c r="I2394">
        <v>46</v>
      </c>
      <c r="J2394">
        <f t="shared" si="261"/>
        <v>0.26126396529364071</v>
      </c>
      <c r="K2394" t="b">
        <f t="shared" si="262"/>
        <v>0</v>
      </c>
      <c r="L2394">
        <f t="shared" si="263"/>
        <v>0.28891113709384114</v>
      </c>
      <c r="M2394" t="b">
        <f t="shared" si="264"/>
        <v>0</v>
      </c>
      <c r="N2394" s="24">
        <f t="shared" si="265"/>
        <v>869420</v>
      </c>
      <c r="O2394" t="str">
        <f t="shared" si="266"/>
        <v>ASALARIADO</v>
      </c>
      <c r="P2394">
        <f t="shared" si="267"/>
        <v>46</v>
      </c>
      <c r="Q2394"/>
    </row>
    <row r="2395" spans="1:17" x14ac:dyDescent="0.25">
      <c r="A2395">
        <v>2394</v>
      </c>
      <c r="B2395" t="s">
        <v>9</v>
      </c>
      <c r="C2395" s="23">
        <v>86400</v>
      </c>
      <c r="D2395" t="s">
        <v>10</v>
      </c>
      <c r="E2395" t="s">
        <v>16</v>
      </c>
      <c r="F2395" t="s">
        <v>12</v>
      </c>
      <c r="G2395" t="s">
        <v>13</v>
      </c>
      <c r="H2395" t="s">
        <v>13</v>
      </c>
      <c r="I2395">
        <v>24</v>
      </c>
      <c r="J2395">
        <f t="shared" si="261"/>
        <v>-0.70423253937307917</v>
      </c>
      <c r="K2395" t="b">
        <f t="shared" si="262"/>
        <v>0</v>
      </c>
      <c r="L2395">
        <f t="shared" si="263"/>
        <v>-1.263746124603184</v>
      </c>
      <c r="M2395" t="b">
        <f t="shared" si="264"/>
        <v>0</v>
      </c>
      <c r="N2395" s="24">
        <f t="shared" si="265"/>
        <v>86400</v>
      </c>
      <c r="O2395" t="str">
        <f t="shared" si="266"/>
        <v>ASALARIADO</v>
      </c>
      <c r="P2395">
        <f t="shared" si="267"/>
        <v>24</v>
      </c>
      <c r="Q2395"/>
    </row>
    <row r="2396" spans="1:17" x14ac:dyDescent="0.25">
      <c r="A2396">
        <v>2395</v>
      </c>
      <c r="B2396" t="s">
        <v>15</v>
      </c>
      <c r="C2396" s="23">
        <v>466740</v>
      </c>
      <c r="D2396" t="s">
        <v>10</v>
      </c>
      <c r="E2396" t="s">
        <v>11</v>
      </c>
      <c r="F2396" t="s">
        <v>12</v>
      </c>
      <c r="G2396" t="s">
        <v>13</v>
      </c>
      <c r="H2396" t="s">
        <v>12</v>
      </c>
      <c r="I2396">
        <v>35</v>
      </c>
      <c r="J2396">
        <f t="shared" si="261"/>
        <v>-0.23525736557810556</v>
      </c>
      <c r="K2396" t="b">
        <f t="shared" si="262"/>
        <v>0</v>
      </c>
      <c r="L2396">
        <f t="shared" si="263"/>
        <v>-0.48741749375467142</v>
      </c>
      <c r="M2396" t="b">
        <f t="shared" si="264"/>
        <v>0</v>
      </c>
      <c r="N2396" s="24">
        <f t="shared" si="265"/>
        <v>466740</v>
      </c>
      <c r="O2396" t="str">
        <f t="shared" si="266"/>
        <v>ASALARIADO</v>
      </c>
      <c r="P2396">
        <f t="shared" si="267"/>
        <v>35</v>
      </c>
      <c r="Q2396"/>
    </row>
    <row r="2397" spans="1:17" x14ac:dyDescent="0.25">
      <c r="A2397">
        <v>2396</v>
      </c>
      <c r="B2397" t="s">
        <v>15</v>
      </c>
      <c r="C2397" s="23">
        <v>319560</v>
      </c>
      <c r="D2397" t="s">
        <v>10</v>
      </c>
      <c r="E2397" t="s">
        <v>16</v>
      </c>
      <c r="F2397" t="s">
        <v>12</v>
      </c>
      <c r="G2397" t="s">
        <v>13</v>
      </c>
      <c r="H2397" t="s">
        <v>12</v>
      </c>
      <c r="I2397">
        <v>30</v>
      </c>
      <c r="J2397">
        <f t="shared" si="261"/>
        <v>-0.41673647921102402</v>
      </c>
      <c r="K2397" t="b">
        <f t="shared" si="262"/>
        <v>0</v>
      </c>
      <c r="L2397">
        <f t="shared" si="263"/>
        <v>-0.84029414414035897</v>
      </c>
      <c r="M2397" t="b">
        <f t="shared" si="264"/>
        <v>0</v>
      </c>
      <c r="N2397" s="24">
        <f t="shared" si="265"/>
        <v>319560</v>
      </c>
      <c r="O2397" t="str">
        <f t="shared" si="266"/>
        <v>ASALARIADO</v>
      </c>
      <c r="P2397">
        <f t="shared" si="267"/>
        <v>30</v>
      </c>
      <c r="Q2397"/>
    </row>
    <row r="2398" spans="1:17" x14ac:dyDescent="0.25">
      <c r="A2398">
        <v>2397</v>
      </c>
      <c r="B2398" t="s">
        <v>9</v>
      </c>
      <c r="C2398" s="23">
        <v>545579.25</v>
      </c>
      <c r="D2398" t="s">
        <v>10</v>
      </c>
      <c r="E2398" t="s">
        <v>16</v>
      </c>
      <c r="F2398" t="s">
        <v>12</v>
      </c>
      <c r="G2398" t="s">
        <v>13</v>
      </c>
      <c r="H2398" t="s">
        <v>13</v>
      </c>
      <c r="I2398">
        <v>39</v>
      </c>
      <c r="J2398">
        <f t="shared" si="261"/>
        <v>-0.13804526332586972</v>
      </c>
      <c r="K2398" t="b">
        <f t="shared" si="262"/>
        <v>0</v>
      </c>
      <c r="L2398">
        <f t="shared" si="263"/>
        <v>-0.20511617344612137</v>
      </c>
      <c r="M2398" t="b">
        <f t="shared" si="264"/>
        <v>0</v>
      </c>
      <c r="N2398" s="24">
        <f t="shared" si="265"/>
        <v>545579.25</v>
      </c>
      <c r="O2398" t="str">
        <f t="shared" si="266"/>
        <v>ASALARIADO</v>
      </c>
      <c r="P2398">
        <f t="shared" si="267"/>
        <v>39</v>
      </c>
      <c r="Q2398"/>
    </row>
    <row r="2399" spans="1:17" x14ac:dyDescent="0.25">
      <c r="A2399">
        <v>2398</v>
      </c>
      <c r="B2399" t="s">
        <v>9</v>
      </c>
      <c r="C2399" s="23">
        <v>297046</v>
      </c>
      <c r="D2399" t="s">
        <v>18</v>
      </c>
      <c r="E2399" t="s">
        <v>16</v>
      </c>
      <c r="F2399" t="s">
        <v>12</v>
      </c>
      <c r="G2399" t="s">
        <v>12</v>
      </c>
      <c r="H2399" t="s">
        <v>12</v>
      </c>
      <c r="I2399">
        <v>43</v>
      </c>
      <c r="J2399">
        <f t="shared" si="261"/>
        <v>-0.44449718558642509</v>
      </c>
      <c r="K2399" t="b">
        <f t="shared" si="262"/>
        <v>0</v>
      </c>
      <c r="L2399">
        <f t="shared" si="263"/>
        <v>7.7185146862428639E-2</v>
      </c>
      <c r="M2399" t="b">
        <f t="shared" si="264"/>
        <v>0</v>
      </c>
      <c r="N2399" s="24">
        <f t="shared" si="265"/>
        <v>297046</v>
      </c>
      <c r="O2399" t="str">
        <f t="shared" si="266"/>
        <v>TRABAJADOR INDEPENDIENTE</v>
      </c>
      <c r="P2399">
        <f t="shared" si="267"/>
        <v>43</v>
      </c>
      <c r="Q2399"/>
    </row>
    <row r="2400" spans="1:17" x14ac:dyDescent="0.25">
      <c r="A2400">
        <v>2399</v>
      </c>
      <c r="B2400" t="s">
        <v>9</v>
      </c>
      <c r="C2400" s="23">
        <v>464335.96</v>
      </c>
      <c r="D2400" t="s">
        <v>10</v>
      </c>
      <c r="E2400" t="s">
        <v>16</v>
      </c>
      <c r="F2400" t="s">
        <v>12</v>
      </c>
      <c r="G2400" t="s">
        <v>13</v>
      </c>
      <c r="H2400" t="s">
        <v>13</v>
      </c>
      <c r="I2400">
        <v>54</v>
      </c>
      <c r="J2400">
        <f t="shared" si="261"/>
        <v>-0.23822164773830448</v>
      </c>
      <c r="K2400" t="b">
        <f t="shared" si="262"/>
        <v>0</v>
      </c>
      <c r="L2400">
        <f t="shared" si="263"/>
        <v>0.85351377771094117</v>
      </c>
      <c r="M2400" t="b">
        <f t="shared" si="264"/>
        <v>0</v>
      </c>
      <c r="N2400" s="24">
        <f t="shared" si="265"/>
        <v>464335.96</v>
      </c>
      <c r="O2400" t="str">
        <f t="shared" si="266"/>
        <v>ASALARIADO</v>
      </c>
      <c r="P2400">
        <f t="shared" si="267"/>
        <v>54</v>
      </c>
      <c r="Q2400"/>
    </row>
    <row r="2401" spans="1:17" x14ac:dyDescent="0.25">
      <c r="A2401">
        <v>2400</v>
      </c>
      <c r="B2401" t="s">
        <v>9</v>
      </c>
      <c r="C2401" s="23">
        <v>35000</v>
      </c>
      <c r="D2401" t="s">
        <v>10</v>
      </c>
      <c r="E2401" t="s">
        <v>16</v>
      </c>
      <c r="F2401" t="s">
        <v>12</v>
      </c>
      <c r="G2401" t="s">
        <v>13</v>
      </c>
      <c r="H2401" t="s">
        <v>13</v>
      </c>
      <c r="I2401">
        <v>34</v>
      </c>
      <c r="J2401">
        <f t="shared" si="261"/>
        <v>-0.76761089540468674</v>
      </c>
      <c r="K2401" t="b">
        <f t="shared" si="262"/>
        <v>0</v>
      </c>
      <c r="L2401">
        <f t="shared" si="263"/>
        <v>-0.55799282383180893</v>
      </c>
      <c r="M2401" t="b">
        <f t="shared" si="264"/>
        <v>0</v>
      </c>
      <c r="N2401" s="24">
        <f t="shared" si="265"/>
        <v>35000</v>
      </c>
      <c r="O2401" t="str">
        <f t="shared" si="266"/>
        <v>ASALARIADO</v>
      </c>
      <c r="P2401">
        <f t="shared" si="267"/>
        <v>34</v>
      </c>
      <c r="Q2401"/>
    </row>
    <row r="2402" spans="1:17" x14ac:dyDescent="0.25">
      <c r="A2402">
        <v>2401</v>
      </c>
      <c r="B2402" t="s">
        <v>9</v>
      </c>
      <c r="C2402" s="23">
        <v>344805</v>
      </c>
      <c r="D2402" t="s">
        <v>10</v>
      </c>
      <c r="E2402" t="s">
        <v>16</v>
      </c>
      <c r="F2402" t="s">
        <v>12</v>
      </c>
      <c r="G2402" t="s">
        <v>13</v>
      </c>
      <c r="H2402" t="s">
        <v>13</v>
      </c>
      <c r="I2402">
        <v>47</v>
      </c>
      <c r="J2402">
        <f t="shared" si="261"/>
        <v>-0.38560833528071403</v>
      </c>
      <c r="K2402" t="b">
        <f t="shared" si="262"/>
        <v>0</v>
      </c>
      <c r="L2402">
        <f t="shared" si="263"/>
        <v>0.35948646717097865</v>
      </c>
      <c r="M2402" t="b">
        <f t="shared" si="264"/>
        <v>0</v>
      </c>
      <c r="N2402" s="24">
        <f t="shared" si="265"/>
        <v>344805</v>
      </c>
      <c r="O2402" t="str">
        <f t="shared" si="266"/>
        <v>ASALARIADO</v>
      </c>
      <c r="P2402">
        <f t="shared" si="267"/>
        <v>47</v>
      </c>
      <c r="Q2402"/>
    </row>
    <row r="2403" spans="1:17" x14ac:dyDescent="0.25">
      <c r="A2403">
        <v>2402</v>
      </c>
      <c r="B2403" t="s">
        <v>15</v>
      </c>
      <c r="C2403" s="23">
        <v>323562</v>
      </c>
      <c r="D2403" t="s">
        <v>18</v>
      </c>
      <c r="E2403" t="s">
        <v>16</v>
      </c>
      <c r="F2403" t="s">
        <v>12</v>
      </c>
      <c r="G2403" t="s">
        <v>13</v>
      </c>
      <c r="H2403" t="s">
        <v>12</v>
      </c>
      <c r="I2403">
        <v>38</v>
      </c>
      <c r="J2403">
        <f t="shared" si="261"/>
        <v>-0.41180184534257086</v>
      </c>
      <c r="K2403" t="b">
        <f t="shared" si="262"/>
        <v>0</v>
      </c>
      <c r="L2403">
        <f t="shared" si="263"/>
        <v>-0.27569150352325889</v>
      </c>
      <c r="M2403" t="b">
        <f t="shared" si="264"/>
        <v>0</v>
      </c>
      <c r="N2403" s="24">
        <f t="shared" si="265"/>
        <v>323562</v>
      </c>
      <c r="O2403" t="str">
        <f t="shared" si="266"/>
        <v>TRABAJADOR INDEPENDIENTE</v>
      </c>
      <c r="P2403">
        <f t="shared" si="267"/>
        <v>38</v>
      </c>
      <c r="Q2403"/>
    </row>
    <row r="2404" spans="1:17" x14ac:dyDescent="0.25">
      <c r="A2404">
        <v>2403</v>
      </c>
      <c r="B2404" t="s">
        <v>15</v>
      </c>
      <c r="C2404" s="23">
        <v>1095589</v>
      </c>
      <c r="D2404" t="s">
        <v>10</v>
      </c>
      <c r="E2404" t="s">
        <v>11</v>
      </c>
      <c r="F2404" t="s">
        <v>12</v>
      </c>
      <c r="G2404" t="s">
        <v>13</v>
      </c>
      <c r="H2404" t="s">
        <v>12</v>
      </c>
      <c r="I2404">
        <v>37</v>
      </c>
      <c r="J2404">
        <f t="shared" si="261"/>
        <v>0.54013982921022952</v>
      </c>
      <c r="K2404" t="b">
        <f t="shared" si="262"/>
        <v>0</v>
      </c>
      <c r="L2404">
        <f t="shared" si="263"/>
        <v>-0.3462668336003964</v>
      </c>
      <c r="M2404" t="b">
        <f t="shared" si="264"/>
        <v>0</v>
      </c>
      <c r="N2404" s="24">
        <f t="shared" si="265"/>
        <v>1095589</v>
      </c>
      <c r="O2404" t="str">
        <f t="shared" si="266"/>
        <v>ASALARIADO</v>
      </c>
      <c r="P2404">
        <f t="shared" si="267"/>
        <v>37</v>
      </c>
      <c r="Q2404"/>
    </row>
    <row r="2405" spans="1:17" x14ac:dyDescent="0.25">
      <c r="A2405">
        <v>2404</v>
      </c>
      <c r="B2405" t="s">
        <v>9</v>
      </c>
      <c r="C2405" s="23">
        <v>549445.32999999996</v>
      </c>
      <c r="D2405" t="s">
        <v>10</v>
      </c>
      <c r="E2405" t="s">
        <v>16</v>
      </c>
      <c r="F2405" t="s">
        <v>12</v>
      </c>
      <c r="G2405" t="s">
        <v>13</v>
      </c>
      <c r="H2405" t="s">
        <v>13</v>
      </c>
      <c r="I2405">
        <v>20</v>
      </c>
      <c r="J2405">
        <f t="shared" si="261"/>
        <v>-0.13327822451873597</v>
      </c>
      <c r="K2405" t="b">
        <f t="shared" si="262"/>
        <v>0</v>
      </c>
      <c r="L2405">
        <f t="shared" si="263"/>
        <v>-1.5460474449117341</v>
      </c>
      <c r="M2405" t="b">
        <f t="shared" si="264"/>
        <v>0</v>
      </c>
      <c r="N2405" s="24">
        <f t="shared" si="265"/>
        <v>549445.32999999996</v>
      </c>
      <c r="O2405" t="str">
        <f t="shared" si="266"/>
        <v>ASALARIADO</v>
      </c>
      <c r="P2405">
        <f t="shared" si="267"/>
        <v>20</v>
      </c>
      <c r="Q2405"/>
    </row>
    <row r="2406" spans="1:17" x14ac:dyDescent="0.25">
      <c r="A2406">
        <v>2405</v>
      </c>
      <c r="B2406" t="s">
        <v>15</v>
      </c>
      <c r="C2406" s="23">
        <v>245079.8</v>
      </c>
      <c r="D2406" t="s">
        <v>10</v>
      </c>
      <c r="E2406" t="s">
        <v>16</v>
      </c>
      <c r="F2406" t="s">
        <v>12</v>
      </c>
      <c r="G2406" t="s">
        <v>13</v>
      </c>
      <c r="H2406" t="s">
        <v>13</v>
      </c>
      <c r="I2406">
        <v>21</v>
      </c>
      <c r="J2406">
        <f t="shared" si="261"/>
        <v>-0.50857368996793728</v>
      </c>
      <c r="K2406" t="b">
        <f t="shared" si="262"/>
        <v>0</v>
      </c>
      <c r="L2406">
        <f t="shared" si="263"/>
        <v>-1.4754721148345964</v>
      </c>
      <c r="M2406" t="b">
        <f t="shared" si="264"/>
        <v>0</v>
      </c>
      <c r="N2406" s="24">
        <f t="shared" si="265"/>
        <v>245079.8</v>
      </c>
      <c r="O2406" t="str">
        <f t="shared" si="266"/>
        <v>ASALARIADO</v>
      </c>
      <c r="P2406">
        <f t="shared" si="267"/>
        <v>21</v>
      </c>
      <c r="Q2406"/>
    </row>
    <row r="2407" spans="1:17" x14ac:dyDescent="0.25">
      <c r="A2407">
        <v>2406</v>
      </c>
      <c r="B2407" t="s">
        <v>15</v>
      </c>
      <c r="C2407" s="23">
        <v>387099.75</v>
      </c>
      <c r="D2407" t="s">
        <v>10</v>
      </c>
      <c r="E2407" t="s">
        <v>16</v>
      </c>
      <c r="F2407" t="s">
        <v>12</v>
      </c>
      <c r="G2407" t="s">
        <v>13</v>
      </c>
      <c r="H2407" t="s">
        <v>13</v>
      </c>
      <c r="I2407">
        <v>41</v>
      </c>
      <c r="J2407">
        <f t="shared" si="261"/>
        <v>-0.33345713442919972</v>
      </c>
      <c r="K2407" t="b">
        <f t="shared" si="262"/>
        <v>0</v>
      </c>
      <c r="L2407">
        <f t="shared" si="263"/>
        <v>-6.3965513291846368E-2</v>
      </c>
      <c r="M2407" t="b">
        <f t="shared" si="264"/>
        <v>0</v>
      </c>
      <c r="N2407" s="24">
        <f t="shared" si="265"/>
        <v>387099.75</v>
      </c>
      <c r="O2407" t="str">
        <f t="shared" si="266"/>
        <v>ASALARIADO</v>
      </c>
      <c r="P2407">
        <f t="shared" si="267"/>
        <v>41</v>
      </c>
      <c r="Q2407"/>
    </row>
    <row r="2408" spans="1:17" x14ac:dyDescent="0.25">
      <c r="A2408">
        <v>2407</v>
      </c>
      <c r="B2408" t="s">
        <v>9</v>
      </c>
      <c r="C2408" s="23">
        <v>253571</v>
      </c>
      <c r="D2408" t="s">
        <v>14</v>
      </c>
      <c r="E2408" t="s">
        <v>11</v>
      </c>
      <c r="F2408" t="s">
        <v>12</v>
      </c>
      <c r="G2408" t="s">
        <v>13</v>
      </c>
      <c r="H2408" t="s">
        <v>13</v>
      </c>
      <c r="I2408">
        <v>56</v>
      </c>
      <c r="J2408">
        <f t="shared" si="261"/>
        <v>-0.49810368419487139</v>
      </c>
      <c r="K2408" t="b">
        <f t="shared" si="262"/>
        <v>0</v>
      </c>
      <c r="L2408">
        <f t="shared" si="263"/>
        <v>0.99466443786521619</v>
      </c>
      <c r="M2408" t="b">
        <f t="shared" si="264"/>
        <v>0</v>
      </c>
      <c r="N2408" s="24">
        <f t="shared" si="265"/>
        <v>253571</v>
      </c>
      <c r="O2408" t="str">
        <f t="shared" si="266"/>
        <v>PENSIONADOS EN SU PROPIO SISTEMA</v>
      </c>
      <c r="P2408">
        <f t="shared" si="267"/>
        <v>56</v>
      </c>
      <c r="Q2408"/>
    </row>
    <row r="2409" spans="1:17" x14ac:dyDescent="0.25">
      <c r="A2409">
        <v>2408</v>
      </c>
      <c r="B2409" t="s">
        <v>9</v>
      </c>
      <c r="C2409" s="23">
        <v>1187224</v>
      </c>
      <c r="D2409" t="s">
        <v>10</v>
      </c>
      <c r="E2409" t="s">
        <v>11</v>
      </c>
      <c r="F2409" t="s">
        <v>12</v>
      </c>
      <c r="G2409" t="s">
        <v>13</v>
      </c>
      <c r="H2409" t="s">
        <v>12</v>
      </c>
      <c r="I2409">
        <v>46</v>
      </c>
      <c r="J2409">
        <f t="shared" si="261"/>
        <v>0.65312962794478913</v>
      </c>
      <c r="K2409" t="b">
        <f t="shared" si="262"/>
        <v>0</v>
      </c>
      <c r="L2409">
        <f t="shared" si="263"/>
        <v>0.28891113709384114</v>
      </c>
      <c r="M2409" t="b">
        <f t="shared" si="264"/>
        <v>0</v>
      </c>
      <c r="N2409" s="24">
        <f t="shared" si="265"/>
        <v>1187224</v>
      </c>
      <c r="O2409" t="str">
        <f t="shared" si="266"/>
        <v>ASALARIADO</v>
      </c>
      <c r="P2409">
        <f t="shared" si="267"/>
        <v>46</v>
      </c>
      <c r="Q2409"/>
    </row>
    <row r="2410" spans="1:17" x14ac:dyDescent="0.25">
      <c r="A2410">
        <v>2409</v>
      </c>
      <c r="B2410" t="s">
        <v>9</v>
      </c>
      <c r="C2410" s="23">
        <v>584115.32999999996</v>
      </c>
      <c r="D2410" t="s">
        <v>10</v>
      </c>
      <c r="E2410" t="s">
        <v>16</v>
      </c>
      <c r="F2410" t="s">
        <v>12</v>
      </c>
      <c r="G2410" t="s">
        <v>13</v>
      </c>
      <c r="H2410" t="s">
        <v>13</v>
      </c>
      <c r="I2410">
        <v>46</v>
      </c>
      <c r="J2410">
        <f t="shared" si="261"/>
        <v>-9.0528660246054327E-2</v>
      </c>
      <c r="K2410" t="b">
        <f t="shared" si="262"/>
        <v>0</v>
      </c>
      <c r="L2410">
        <f t="shared" si="263"/>
        <v>0.28891113709384114</v>
      </c>
      <c r="M2410" t="b">
        <f t="shared" si="264"/>
        <v>0</v>
      </c>
      <c r="N2410" s="24">
        <f t="shared" si="265"/>
        <v>584115.32999999996</v>
      </c>
      <c r="O2410" t="str">
        <f t="shared" si="266"/>
        <v>ASALARIADO</v>
      </c>
      <c r="P2410">
        <f t="shared" si="267"/>
        <v>46</v>
      </c>
      <c r="Q2410"/>
    </row>
    <row r="2411" spans="1:17" x14ac:dyDescent="0.25">
      <c r="A2411">
        <v>2410</v>
      </c>
      <c r="B2411" t="s">
        <v>15</v>
      </c>
      <c r="C2411" s="23">
        <v>446928</v>
      </c>
      <c r="D2411" t="s">
        <v>10</v>
      </c>
      <c r="E2411" t="s">
        <v>16</v>
      </c>
      <c r="F2411" t="s">
        <v>12</v>
      </c>
      <c r="G2411" t="s">
        <v>13</v>
      </c>
      <c r="H2411" t="s">
        <v>13</v>
      </c>
      <c r="I2411">
        <v>23</v>
      </c>
      <c r="J2411">
        <f t="shared" si="261"/>
        <v>-0.25968639261503573</v>
      </c>
      <c r="K2411" t="b">
        <f t="shared" si="262"/>
        <v>0</v>
      </c>
      <c r="L2411">
        <f t="shared" si="263"/>
        <v>-1.3343214546803215</v>
      </c>
      <c r="M2411" t="b">
        <f t="shared" si="264"/>
        <v>0</v>
      </c>
      <c r="N2411" s="24">
        <f t="shared" si="265"/>
        <v>446928</v>
      </c>
      <c r="O2411" t="str">
        <f t="shared" si="266"/>
        <v>ASALARIADO</v>
      </c>
      <c r="P2411">
        <f t="shared" si="267"/>
        <v>23</v>
      </c>
      <c r="Q2411"/>
    </row>
    <row r="2412" spans="1:17" x14ac:dyDescent="0.25">
      <c r="A2412">
        <v>2411</v>
      </c>
      <c r="B2412" t="s">
        <v>9</v>
      </c>
      <c r="C2412" s="23">
        <v>302470</v>
      </c>
      <c r="D2412" t="s">
        <v>17</v>
      </c>
      <c r="E2412" t="s">
        <v>16</v>
      </c>
      <c r="F2412" t="s">
        <v>12</v>
      </c>
      <c r="G2412" t="s">
        <v>12</v>
      </c>
      <c r="H2412" t="s">
        <v>13</v>
      </c>
      <c r="I2412">
        <v>34</v>
      </c>
      <c r="J2412">
        <f t="shared" si="261"/>
        <v>-0.43780916607056047</v>
      </c>
      <c r="K2412" t="b">
        <f t="shared" si="262"/>
        <v>0</v>
      </c>
      <c r="L2412">
        <f t="shared" si="263"/>
        <v>-0.55799282383180893</v>
      </c>
      <c r="M2412" t="b">
        <f t="shared" si="264"/>
        <v>0</v>
      </c>
      <c r="N2412" s="24">
        <f t="shared" si="265"/>
        <v>302470</v>
      </c>
      <c r="O2412" t="str">
        <f t="shared" si="266"/>
        <v>ASEGURADO VOLUNTARIO</v>
      </c>
      <c r="P2412">
        <f t="shared" si="267"/>
        <v>34</v>
      </c>
      <c r="Q2412"/>
    </row>
    <row r="2413" spans="1:17" x14ac:dyDescent="0.25">
      <c r="A2413">
        <v>2412</v>
      </c>
      <c r="B2413" t="s">
        <v>9</v>
      </c>
      <c r="C2413" s="23">
        <v>277000</v>
      </c>
      <c r="D2413" t="s">
        <v>10</v>
      </c>
      <c r="E2413" t="s">
        <v>16</v>
      </c>
      <c r="F2413" t="s">
        <v>12</v>
      </c>
      <c r="G2413" t="s">
        <v>12</v>
      </c>
      <c r="H2413" t="s">
        <v>12</v>
      </c>
      <c r="I2413">
        <v>23</v>
      </c>
      <c r="J2413">
        <f t="shared" si="261"/>
        <v>-0.46921474443875205</v>
      </c>
      <c r="K2413" t="b">
        <f t="shared" si="262"/>
        <v>0</v>
      </c>
      <c r="L2413">
        <f t="shared" si="263"/>
        <v>-1.3343214546803215</v>
      </c>
      <c r="M2413" t="b">
        <f t="shared" si="264"/>
        <v>0</v>
      </c>
      <c r="N2413" s="24">
        <f t="shared" si="265"/>
        <v>277000</v>
      </c>
      <c r="O2413" t="str">
        <f t="shared" si="266"/>
        <v>ASALARIADO</v>
      </c>
      <c r="P2413">
        <f t="shared" si="267"/>
        <v>23</v>
      </c>
      <c r="Q2413"/>
    </row>
    <row r="2414" spans="1:17" x14ac:dyDescent="0.25">
      <c r="A2414">
        <v>2413</v>
      </c>
      <c r="B2414" t="s">
        <v>9</v>
      </c>
      <c r="C2414" s="23">
        <v>241458</v>
      </c>
      <c r="D2414" t="s">
        <v>10</v>
      </c>
      <c r="E2414" t="s">
        <v>16</v>
      </c>
      <c r="F2414" t="s">
        <v>12</v>
      </c>
      <c r="G2414" t="s">
        <v>13</v>
      </c>
      <c r="H2414" t="s">
        <v>12</v>
      </c>
      <c r="I2414">
        <v>41</v>
      </c>
      <c r="J2414">
        <f t="shared" si="261"/>
        <v>-0.51303952128846797</v>
      </c>
      <c r="K2414" t="b">
        <f t="shared" si="262"/>
        <v>0</v>
      </c>
      <c r="L2414">
        <f t="shared" si="263"/>
        <v>-6.3965513291846368E-2</v>
      </c>
      <c r="M2414" t="b">
        <f t="shared" si="264"/>
        <v>0</v>
      </c>
      <c r="N2414" s="24">
        <f t="shared" si="265"/>
        <v>241458</v>
      </c>
      <c r="O2414" t="str">
        <f t="shared" si="266"/>
        <v>ASALARIADO</v>
      </c>
      <c r="P2414">
        <f t="shared" si="267"/>
        <v>41</v>
      </c>
      <c r="Q2414"/>
    </row>
    <row r="2415" spans="1:17" x14ac:dyDescent="0.25">
      <c r="A2415">
        <v>2414</v>
      </c>
      <c r="B2415" t="s">
        <v>9</v>
      </c>
      <c r="C2415" s="23">
        <v>255000</v>
      </c>
      <c r="D2415" t="s">
        <v>10</v>
      </c>
      <c r="E2415" t="s">
        <v>16</v>
      </c>
      <c r="F2415" t="s">
        <v>12</v>
      </c>
      <c r="G2415" t="s">
        <v>12</v>
      </c>
      <c r="H2415" t="s">
        <v>12</v>
      </c>
      <c r="I2415">
        <v>55</v>
      </c>
      <c r="J2415">
        <f t="shared" si="261"/>
        <v>-0.49634166725383705</v>
      </c>
      <c r="K2415" t="b">
        <f t="shared" si="262"/>
        <v>0</v>
      </c>
      <c r="L2415">
        <f t="shared" si="263"/>
        <v>0.92408910778807873</v>
      </c>
      <c r="M2415" t="b">
        <f t="shared" si="264"/>
        <v>0</v>
      </c>
      <c r="N2415" s="24">
        <f t="shared" si="265"/>
        <v>255000</v>
      </c>
      <c r="O2415" t="str">
        <f t="shared" si="266"/>
        <v>ASALARIADO</v>
      </c>
      <c r="P2415">
        <f t="shared" si="267"/>
        <v>55</v>
      </c>
      <c r="Q2415"/>
    </row>
    <row r="2416" spans="1:17" x14ac:dyDescent="0.25">
      <c r="A2416">
        <v>2415</v>
      </c>
      <c r="B2416" t="s">
        <v>15</v>
      </c>
      <c r="C2416" s="23">
        <v>1332081</v>
      </c>
      <c r="D2416" t="s">
        <v>14</v>
      </c>
      <c r="E2416" t="s">
        <v>11</v>
      </c>
      <c r="F2416" t="s">
        <v>12</v>
      </c>
      <c r="G2416" t="s">
        <v>13</v>
      </c>
      <c r="H2416" t="s">
        <v>13</v>
      </c>
      <c r="I2416">
        <v>65</v>
      </c>
      <c r="J2416">
        <f t="shared" si="261"/>
        <v>0.83174438513682392</v>
      </c>
      <c r="K2416" t="b">
        <f t="shared" si="262"/>
        <v>0</v>
      </c>
      <c r="L2416">
        <f t="shared" si="263"/>
        <v>1.6298424085594538</v>
      </c>
      <c r="M2416" t="b">
        <f t="shared" si="264"/>
        <v>0</v>
      </c>
      <c r="N2416" s="24">
        <f t="shared" si="265"/>
        <v>1332081</v>
      </c>
      <c r="O2416" t="str">
        <f t="shared" si="266"/>
        <v>PENSIONADOS EN SU PROPIO SISTEMA</v>
      </c>
      <c r="P2416">
        <f t="shared" si="267"/>
        <v>65</v>
      </c>
      <c r="Q2416"/>
    </row>
    <row r="2417" spans="1:17" x14ac:dyDescent="0.25">
      <c r="A2417">
        <v>2416</v>
      </c>
      <c r="B2417" t="s">
        <v>9</v>
      </c>
      <c r="C2417" s="23">
        <v>323296</v>
      </c>
      <c r="D2417" t="s">
        <v>18</v>
      </c>
      <c r="E2417" t="s">
        <v>16</v>
      </c>
      <c r="F2417" t="s">
        <v>12</v>
      </c>
      <c r="G2417" t="s">
        <v>13</v>
      </c>
      <c r="H2417" t="s">
        <v>13</v>
      </c>
      <c r="I2417">
        <v>33</v>
      </c>
      <c r="J2417">
        <f t="shared" si="261"/>
        <v>-0.41212983450024415</v>
      </c>
      <c r="K2417" t="b">
        <f t="shared" si="262"/>
        <v>0</v>
      </c>
      <c r="L2417">
        <f t="shared" si="263"/>
        <v>-0.62856815390894638</v>
      </c>
      <c r="M2417" t="b">
        <f t="shared" si="264"/>
        <v>0</v>
      </c>
      <c r="N2417" s="24">
        <f t="shared" si="265"/>
        <v>323296</v>
      </c>
      <c r="O2417" t="str">
        <f t="shared" si="266"/>
        <v>TRABAJADOR INDEPENDIENTE</v>
      </c>
      <c r="P2417">
        <f t="shared" si="267"/>
        <v>33</v>
      </c>
      <c r="Q2417"/>
    </row>
    <row r="2418" spans="1:17" x14ac:dyDescent="0.25">
      <c r="A2418">
        <v>2417</v>
      </c>
      <c r="B2418" t="s">
        <v>9</v>
      </c>
      <c r="C2418" s="23">
        <v>362000</v>
      </c>
      <c r="D2418" t="s">
        <v>10</v>
      </c>
      <c r="E2418" t="s">
        <v>16</v>
      </c>
      <c r="F2418" t="s">
        <v>12</v>
      </c>
      <c r="G2418" t="s">
        <v>13</v>
      </c>
      <c r="H2418" t="s">
        <v>13</v>
      </c>
      <c r="I2418">
        <v>31</v>
      </c>
      <c r="J2418">
        <f t="shared" si="261"/>
        <v>-0.36440617901683281</v>
      </c>
      <c r="K2418" t="b">
        <f t="shared" si="262"/>
        <v>0</v>
      </c>
      <c r="L2418">
        <f t="shared" si="263"/>
        <v>-0.7697188140632214</v>
      </c>
      <c r="M2418" t="b">
        <f t="shared" si="264"/>
        <v>0</v>
      </c>
      <c r="N2418" s="24">
        <f t="shared" si="265"/>
        <v>362000</v>
      </c>
      <c r="O2418" t="str">
        <f t="shared" si="266"/>
        <v>ASALARIADO</v>
      </c>
      <c r="P2418">
        <f t="shared" si="267"/>
        <v>31</v>
      </c>
      <c r="Q2418"/>
    </row>
    <row r="2419" spans="1:17" x14ac:dyDescent="0.25">
      <c r="A2419">
        <v>2418</v>
      </c>
      <c r="B2419" t="s">
        <v>9</v>
      </c>
      <c r="C2419" s="23">
        <v>501467</v>
      </c>
      <c r="D2419" t="s">
        <v>18</v>
      </c>
      <c r="E2419" t="s">
        <v>16</v>
      </c>
      <c r="F2419" t="s">
        <v>12</v>
      </c>
      <c r="G2419" t="s">
        <v>13</v>
      </c>
      <c r="H2419" t="s">
        <v>13</v>
      </c>
      <c r="I2419">
        <v>37</v>
      </c>
      <c r="J2419">
        <f t="shared" si="261"/>
        <v>-0.19243751791449393</v>
      </c>
      <c r="K2419" t="b">
        <f t="shared" si="262"/>
        <v>0</v>
      </c>
      <c r="L2419">
        <f t="shared" si="263"/>
        <v>-0.3462668336003964</v>
      </c>
      <c r="M2419" t="b">
        <f t="shared" si="264"/>
        <v>0</v>
      </c>
      <c r="N2419" s="24">
        <f t="shared" si="265"/>
        <v>501467</v>
      </c>
      <c r="O2419" t="str">
        <f t="shared" si="266"/>
        <v>TRABAJADOR INDEPENDIENTE</v>
      </c>
      <c r="P2419">
        <f t="shared" si="267"/>
        <v>37</v>
      </c>
      <c r="Q2419"/>
    </row>
    <row r="2420" spans="1:17" x14ac:dyDescent="0.25">
      <c r="A2420">
        <v>2419</v>
      </c>
      <c r="B2420" t="s">
        <v>15</v>
      </c>
      <c r="C2420" s="23">
        <v>534933</v>
      </c>
      <c r="D2420" t="s">
        <v>10</v>
      </c>
      <c r="E2420" t="s">
        <v>16</v>
      </c>
      <c r="F2420" t="s">
        <v>12</v>
      </c>
      <c r="G2420" t="s">
        <v>13</v>
      </c>
      <c r="H2420" t="s">
        <v>13</v>
      </c>
      <c r="I2420">
        <v>59</v>
      </c>
      <c r="J2420">
        <f t="shared" si="261"/>
        <v>-0.15117253614496512</v>
      </c>
      <c r="K2420" t="b">
        <f t="shared" si="262"/>
        <v>0</v>
      </c>
      <c r="L2420">
        <f t="shared" si="263"/>
        <v>1.2063904280966287</v>
      </c>
      <c r="M2420" t="b">
        <f t="shared" si="264"/>
        <v>0</v>
      </c>
      <c r="N2420" s="24">
        <f t="shared" si="265"/>
        <v>534933</v>
      </c>
      <c r="O2420" t="str">
        <f t="shared" si="266"/>
        <v>ASALARIADO</v>
      </c>
      <c r="P2420">
        <f t="shared" si="267"/>
        <v>59</v>
      </c>
      <c r="Q2420"/>
    </row>
    <row r="2421" spans="1:17" x14ac:dyDescent="0.25">
      <c r="A2421">
        <v>2420</v>
      </c>
      <c r="B2421" t="s">
        <v>15</v>
      </c>
      <c r="C2421" s="23">
        <v>375584</v>
      </c>
      <c r="D2421" t="s">
        <v>10</v>
      </c>
      <c r="E2421" t="s">
        <v>11</v>
      </c>
      <c r="F2421" t="s">
        <v>12</v>
      </c>
      <c r="G2421" t="s">
        <v>13</v>
      </c>
      <c r="H2421" t="s">
        <v>13</v>
      </c>
      <c r="I2421">
        <v>26</v>
      </c>
      <c r="J2421">
        <f t="shared" si="261"/>
        <v>-0.34765653722046402</v>
      </c>
      <c r="K2421" t="b">
        <f t="shared" si="262"/>
        <v>0</v>
      </c>
      <c r="L2421">
        <f t="shared" si="263"/>
        <v>-1.1225954644489089</v>
      </c>
      <c r="M2421" t="b">
        <f t="shared" si="264"/>
        <v>0</v>
      </c>
      <c r="N2421" s="24">
        <f t="shared" si="265"/>
        <v>375584</v>
      </c>
      <c r="O2421" t="str">
        <f t="shared" si="266"/>
        <v>ASALARIADO</v>
      </c>
      <c r="P2421">
        <f t="shared" si="267"/>
        <v>26</v>
      </c>
      <c r="Q2421"/>
    </row>
    <row r="2422" spans="1:17" x14ac:dyDescent="0.25">
      <c r="A2422">
        <v>2421</v>
      </c>
      <c r="B2422" t="s">
        <v>9</v>
      </c>
      <c r="C2422" s="23">
        <v>414094.87</v>
      </c>
      <c r="D2422" t="s">
        <v>10</v>
      </c>
      <c r="E2422" t="s">
        <v>16</v>
      </c>
      <c r="F2422" t="s">
        <v>12</v>
      </c>
      <c r="G2422" t="s">
        <v>13</v>
      </c>
      <c r="H2422" t="s">
        <v>13</v>
      </c>
      <c r="I2422">
        <v>19</v>
      </c>
      <c r="J2422">
        <f t="shared" si="261"/>
        <v>-0.30017101912811078</v>
      </c>
      <c r="K2422" t="b">
        <f t="shared" si="262"/>
        <v>0</v>
      </c>
      <c r="L2422">
        <f t="shared" si="263"/>
        <v>-1.6166227749888715</v>
      </c>
      <c r="M2422" t="b">
        <f t="shared" si="264"/>
        <v>0</v>
      </c>
      <c r="N2422" s="24">
        <f t="shared" si="265"/>
        <v>414094.87</v>
      </c>
      <c r="O2422" t="str">
        <f t="shared" si="266"/>
        <v>ASALARIADO</v>
      </c>
      <c r="P2422">
        <f t="shared" si="267"/>
        <v>19</v>
      </c>
      <c r="Q2422"/>
    </row>
    <row r="2423" spans="1:17" x14ac:dyDescent="0.25">
      <c r="A2423">
        <v>2422</v>
      </c>
      <c r="B2423" t="s">
        <v>9</v>
      </c>
      <c r="C2423" s="23">
        <v>292387</v>
      </c>
      <c r="D2423" t="s">
        <v>17</v>
      </c>
      <c r="E2423" t="s">
        <v>16</v>
      </c>
      <c r="F2423" t="s">
        <v>12</v>
      </c>
      <c r="G2423" t="s">
        <v>13</v>
      </c>
      <c r="H2423" t="s">
        <v>12</v>
      </c>
      <c r="I2423">
        <v>52</v>
      </c>
      <c r="J2423">
        <f t="shared" si="261"/>
        <v>-0.45024192801349239</v>
      </c>
      <c r="K2423" t="b">
        <f t="shared" si="262"/>
        <v>0</v>
      </c>
      <c r="L2423">
        <f t="shared" si="263"/>
        <v>0.71236311755666615</v>
      </c>
      <c r="M2423" t="b">
        <f t="shared" si="264"/>
        <v>0</v>
      </c>
      <c r="N2423" s="24">
        <f t="shared" si="265"/>
        <v>292387</v>
      </c>
      <c r="O2423" t="str">
        <f t="shared" si="266"/>
        <v>ASEGURADO VOLUNTARIO</v>
      </c>
      <c r="P2423">
        <f t="shared" si="267"/>
        <v>52</v>
      </c>
      <c r="Q2423"/>
    </row>
    <row r="2424" spans="1:17" x14ac:dyDescent="0.25">
      <c r="A2424">
        <v>2423</v>
      </c>
      <c r="B2424" t="s">
        <v>15</v>
      </c>
      <c r="C2424" s="23">
        <v>753003.24</v>
      </c>
      <c r="D2424" t="s">
        <v>10</v>
      </c>
      <c r="E2424" t="s">
        <v>11</v>
      </c>
      <c r="F2424" t="s">
        <v>12</v>
      </c>
      <c r="G2424" t="s">
        <v>13</v>
      </c>
      <c r="H2424" t="s">
        <v>13</v>
      </c>
      <c r="I2424">
        <v>22</v>
      </c>
      <c r="J2424">
        <f t="shared" si="261"/>
        <v>0.11771721697990106</v>
      </c>
      <c r="K2424" t="b">
        <f t="shared" si="262"/>
        <v>0</v>
      </c>
      <c r="L2424">
        <f t="shared" si="263"/>
        <v>-1.4048967847574589</v>
      </c>
      <c r="M2424" t="b">
        <f t="shared" si="264"/>
        <v>0</v>
      </c>
      <c r="N2424" s="24">
        <f t="shared" si="265"/>
        <v>753003.24</v>
      </c>
      <c r="O2424" t="str">
        <f t="shared" si="266"/>
        <v>ASALARIADO</v>
      </c>
      <c r="P2424">
        <f t="shared" si="267"/>
        <v>22</v>
      </c>
      <c r="Q2424"/>
    </row>
    <row r="2425" spans="1:17" x14ac:dyDescent="0.25">
      <c r="A2425">
        <v>2424</v>
      </c>
      <c r="B2425" t="s">
        <v>15</v>
      </c>
      <c r="C2425" s="23">
        <v>375740</v>
      </c>
      <c r="D2425" t="s">
        <v>18</v>
      </c>
      <c r="E2425" t="s">
        <v>16</v>
      </c>
      <c r="F2425" t="s">
        <v>12</v>
      </c>
      <c r="G2425" t="s">
        <v>13</v>
      </c>
      <c r="H2425" t="s">
        <v>12</v>
      </c>
      <c r="I2425">
        <v>50</v>
      </c>
      <c r="J2425">
        <f t="shared" si="261"/>
        <v>-0.34746418267686613</v>
      </c>
      <c r="K2425" t="b">
        <f t="shared" si="262"/>
        <v>0</v>
      </c>
      <c r="L2425">
        <f t="shared" si="263"/>
        <v>0.57121245740239113</v>
      </c>
      <c r="M2425" t="b">
        <f t="shared" si="264"/>
        <v>0</v>
      </c>
      <c r="N2425" s="24">
        <f t="shared" si="265"/>
        <v>375740</v>
      </c>
      <c r="O2425" t="str">
        <f t="shared" si="266"/>
        <v>TRABAJADOR INDEPENDIENTE</v>
      </c>
      <c r="P2425">
        <f t="shared" si="267"/>
        <v>50</v>
      </c>
      <c r="Q2425"/>
    </row>
    <row r="2426" spans="1:17" x14ac:dyDescent="0.25">
      <c r="A2426">
        <v>2425</v>
      </c>
      <c r="B2426" t="s">
        <v>15</v>
      </c>
      <c r="C2426" s="23">
        <v>1070560</v>
      </c>
      <c r="D2426" t="s">
        <v>10</v>
      </c>
      <c r="E2426" t="s">
        <v>11</v>
      </c>
      <c r="F2426" t="s">
        <v>12</v>
      </c>
      <c r="G2426" t="s">
        <v>13</v>
      </c>
      <c r="H2426" t="s">
        <v>12</v>
      </c>
      <c r="I2426">
        <v>34</v>
      </c>
      <c r="J2426">
        <f t="shared" si="261"/>
        <v>0.50927802234028574</v>
      </c>
      <c r="K2426" t="b">
        <f t="shared" si="262"/>
        <v>0</v>
      </c>
      <c r="L2426">
        <f t="shared" si="263"/>
        <v>-0.55799282383180893</v>
      </c>
      <c r="M2426" t="b">
        <f t="shared" si="264"/>
        <v>0</v>
      </c>
      <c r="N2426" s="24">
        <f t="shared" si="265"/>
        <v>1070560</v>
      </c>
      <c r="O2426" t="str">
        <f t="shared" si="266"/>
        <v>ASALARIADO</v>
      </c>
      <c r="P2426">
        <f t="shared" si="267"/>
        <v>34</v>
      </c>
      <c r="Q2426"/>
    </row>
    <row r="2427" spans="1:17" x14ac:dyDescent="0.25">
      <c r="A2427">
        <v>2426</v>
      </c>
      <c r="B2427" t="s">
        <v>15</v>
      </c>
      <c r="C2427" s="23">
        <v>297046</v>
      </c>
      <c r="D2427" t="s">
        <v>17</v>
      </c>
      <c r="E2427" t="s">
        <v>16</v>
      </c>
      <c r="F2427" t="s">
        <v>12</v>
      </c>
      <c r="G2427" t="s">
        <v>12</v>
      </c>
      <c r="H2427" t="s">
        <v>13</v>
      </c>
      <c r="I2427">
        <v>55</v>
      </c>
      <c r="J2427">
        <f t="shared" si="261"/>
        <v>-0.44449718558642509</v>
      </c>
      <c r="K2427" t="b">
        <f t="shared" si="262"/>
        <v>0</v>
      </c>
      <c r="L2427">
        <f t="shared" si="263"/>
        <v>0.92408910778807873</v>
      </c>
      <c r="M2427" t="b">
        <f t="shared" si="264"/>
        <v>0</v>
      </c>
      <c r="N2427" s="24">
        <f t="shared" si="265"/>
        <v>297046</v>
      </c>
      <c r="O2427" t="str">
        <f t="shared" si="266"/>
        <v>ASEGURADO VOLUNTARIO</v>
      </c>
      <c r="P2427">
        <f t="shared" si="267"/>
        <v>55</v>
      </c>
      <c r="Q2427"/>
    </row>
    <row r="2428" spans="1:17" x14ac:dyDescent="0.25">
      <c r="A2428">
        <v>2427</v>
      </c>
      <c r="B2428" t="s">
        <v>9</v>
      </c>
      <c r="C2428" s="23">
        <v>391510</v>
      </c>
      <c r="D2428" t="s">
        <v>10</v>
      </c>
      <c r="E2428" t="s">
        <v>16</v>
      </c>
      <c r="F2428" t="s">
        <v>12</v>
      </c>
      <c r="G2428" t="s">
        <v>13</v>
      </c>
      <c r="H2428" t="s">
        <v>13</v>
      </c>
      <c r="I2428">
        <v>31</v>
      </c>
      <c r="J2428">
        <f t="shared" si="261"/>
        <v>-0.32801911118623478</v>
      </c>
      <c r="K2428" t="b">
        <f t="shared" si="262"/>
        <v>0</v>
      </c>
      <c r="L2428">
        <f t="shared" si="263"/>
        <v>-0.7697188140632214</v>
      </c>
      <c r="M2428" t="b">
        <f t="shared" si="264"/>
        <v>0</v>
      </c>
      <c r="N2428" s="24">
        <f t="shared" si="265"/>
        <v>391510</v>
      </c>
      <c r="O2428" t="str">
        <f t="shared" si="266"/>
        <v>ASALARIADO</v>
      </c>
      <c r="P2428">
        <f t="shared" si="267"/>
        <v>31</v>
      </c>
      <c r="Q2428"/>
    </row>
    <row r="2429" spans="1:17" x14ac:dyDescent="0.25">
      <c r="A2429">
        <v>2428</v>
      </c>
      <c r="B2429" t="s">
        <v>9</v>
      </c>
      <c r="C2429" s="23">
        <v>447250</v>
      </c>
      <c r="D2429" t="s">
        <v>10</v>
      </c>
      <c r="E2429" t="s">
        <v>16</v>
      </c>
      <c r="F2429" t="s">
        <v>12</v>
      </c>
      <c r="G2429" t="s">
        <v>13</v>
      </c>
      <c r="H2429" t="s">
        <v>13</v>
      </c>
      <c r="I2429">
        <v>37</v>
      </c>
      <c r="J2429">
        <f t="shared" si="261"/>
        <v>-0.25928935310837853</v>
      </c>
      <c r="K2429" t="b">
        <f t="shared" si="262"/>
        <v>0</v>
      </c>
      <c r="L2429">
        <f t="shared" si="263"/>
        <v>-0.3462668336003964</v>
      </c>
      <c r="M2429" t="b">
        <f t="shared" si="264"/>
        <v>0</v>
      </c>
      <c r="N2429" s="24">
        <f t="shared" si="265"/>
        <v>447250</v>
      </c>
      <c r="O2429" t="str">
        <f t="shared" si="266"/>
        <v>ASALARIADO</v>
      </c>
      <c r="P2429">
        <f t="shared" si="267"/>
        <v>37</v>
      </c>
      <c r="Q2429"/>
    </row>
    <row r="2430" spans="1:17" x14ac:dyDescent="0.25">
      <c r="A2430">
        <v>2429</v>
      </c>
      <c r="B2430" t="s">
        <v>9</v>
      </c>
      <c r="C2430" s="23">
        <v>518738.06</v>
      </c>
      <c r="D2430" t="s">
        <v>10</v>
      </c>
      <c r="E2430" t="s">
        <v>16</v>
      </c>
      <c r="F2430" t="s">
        <v>12</v>
      </c>
      <c r="G2430" t="s">
        <v>12</v>
      </c>
      <c r="H2430" t="s">
        <v>13</v>
      </c>
      <c r="I2430">
        <v>41</v>
      </c>
      <c r="J2430">
        <f t="shared" si="261"/>
        <v>-0.17114157648018929</v>
      </c>
      <c r="K2430" t="b">
        <f t="shared" si="262"/>
        <v>0</v>
      </c>
      <c r="L2430">
        <f t="shared" si="263"/>
        <v>-6.3965513291846368E-2</v>
      </c>
      <c r="M2430" t="b">
        <f t="shared" si="264"/>
        <v>0</v>
      </c>
      <c r="N2430" s="24">
        <f t="shared" si="265"/>
        <v>518738.06</v>
      </c>
      <c r="O2430" t="str">
        <f t="shared" si="266"/>
        <v>ASALARIADO</v>
      </c>
      <c r="P2430">
        <f t="shared" si="267"/>
        <v>41</v>
      </c>
      <c r="Q2430"/>
    </row>
    <row r="2431" spans="1:17" x14ac:dyDescent="0.25">
      <c r="A2431">
        <v>2430</v>
      </c>
      <c r="B2431" t="s">
        <v>15</v>
      </c>
      <c r="C2431" s="23">
        <v>1373096</v>
      </c>
      <c r="D2431" t="s">
        <v>10</v>
      </c>
      <c r="E2431" t="s">
        <v>11</v>
      </c>
      <c r="F2431" t="s">
        <v>12</v>
      </c>
      <c r="G2431" t="s">
        <v>13</v>
      </c>
      <c r="H2431" t="s">
        <v>13</v>
      </c>
      <c r="I2431">
        <v>37</v>
      </c>
      <c r="J2431">
        <f t="shared" si="261"/>
        <v>0.8823176005577652</v>
      </c>
      <c r="K2431" t="b">
        <f t="shared" si="262"/>
        <v>0</v>
      </c>
      <c r="L2431">
        <f t="shared" si="263"/>
        <v>-0.3462668336003964</v>
      </c>
      <c r="M2431" t="b">
        <f t="shared" si="264"/>
        <v>0</v>
      </c>
      <c r="N2431" s="24">
        <f t="shared" si="265"/>
        <v>1373096</v>
      </c>
      <c r="O2431" t="str">
        <f t="shared" si="266"/>
        <v>ASALARIADO</v>
      </c>
      <c r="P2431">
        <f t="shared" si="267"/>
        <v>37</v>
      </c>
      <c r="Q2431"/>
    </row>
    <row r="2432" spans="1:17" x14ac:dyDescent="0.25">
      <c r="A2432">
        <v>2431</v>
      </c>
      <c r="B2432" t="s">
        <v>15</v>
      </c>
      <c r="C2432" s="23">
        <v>574611.66</v>
      </c>
      <c r="D2432" t="s">
        <v>10</v>
      </c>
      <c r="E2432" t="s">
        <v>16</v>
      </c>
      <c r="F2432" t="s">
        <v>12</v>
      </c>
      <c r="G2432" t="s">
        <v>13</v>
      </c>
      <c r="H2432" t="s">
        <v>13</v>
      </c>
      <c r="I2432">
        <v>37</v>
      </c>
      <c r="J2432">
        <f t="shared" si="261"/>
        <v>-0.10224708399832873</v>
      </c>
      <c r="K2432" t="b">
        <f t="shared" si="262"/>
        <v>0</v>
      </c>
      <c r="L2432">
        <f t="shared" si="263"/>
        <v>-0.3462668336003964</v>
      </c>
      <c r="M2432" t="b">
        <f t="shared" si="264"/>
        <v>0</v>
      </c>
      <c r="N2432" s="24">
        <f t="shared" si="265"/>
        <v>574611.66</v>
      </c>
      <c r="O2432" t="str">
        <f t="shared" si="266"/>
        <v>ASALARIADO</v>
      </c>
      <c r="P2432">
        <f t="shared" si="267"/>
        <v>37</v>
      </c>
      <c r="Q2432"/>
    </row>
    <row r="2433" spans="1:17" x14ac:dyDescent="0.25">
      <c r="A2433">
        <v>2432</v>
      </c>
      <c r="B2433" t="s">
        <v>9</v>
      </c>
      <c r="C2433" s="23">
        <v>450297.7</v>
      </c>
      <c r="D2433" t="s">
        <v>10</v>
      </c>
      <c r="E2433" t="s">
        <v>16</v>
      </c>
      <c r="F2433" t="s">
        <v>12</v>
      </c>
      <c r="G2433" t="s">
        <v>13</v>
      </c>
      <c r="H2433" t="s">
        <v>13</v>
      </c>
      <c r="I2433">
        <v>43</v>
      </c>
      <c r="J2433">
        <f t="shared" si="261"/>
        <v>-0.25553141116912698</v>
      </c>
      <c r="K2433" t="b">
        <f t="shared" si="262"/>
        <v>0</v>
      </c>
      <c r="L2433">
        <f t="shared" si="263"/>
        <v>7.7185146862428639E-2</v>
      </c>
      <c r="M2433" t="b">
        <f t="shared" si="264"/>
        <v>0</v>
      </c>
      <c r="N2433" s="24">
        <f t="shared" si="265"/>
        <v>450297.7</v>
      </c>
      <c r="O2433" t="str">
        <f t="shared" si="266"/>
        <v>ASALARIADO</v>
      </c>
      <c r="P2433">
        <f t="shared" si="267"/>
        <v>43</v>
      </c>
      <c r="Q2433"/>
    </row>
    <row r="2434" spans="1:17" x14ac:dyDescent="0.25">
      <c r="A2434">
        <v>2433</v>
      </c>
      <c r="B2434" t="s">
        <v>15</v>
      </c>
      <c r="C2434" s="23">
        <v>477000</v>
      </c>
      <c r="D2434" t="s">
        <v>10</v>
      </c>
      <c r="E2434" t="s">
        <v>16</v>
      </c>
      <c r="F2434" t="s">
        <v>12</v>
      </c>
      <c r="G2434" t="s">
        <v>13</v>
      </c>
      <c r="H2434" t="s">
        <v>13</v>
      </c>
      <c r="I2434">
        <v>34</v>
      </c>
      <c r="J2434">
        <f t="shared" ref="J2434:J2497" si="268">(C2434-$S$4)/STDEV($C$2:$C$5001)</f>
        <v>-0.22260635521070682</v>
      </c>
      <c r="K2434" t="b">
        <f t="shared" ref="K2434:K2497" si="269">ABS(J2434)&gt;1.96</f>
        <v>0</v>
      </c>
      <c r="L2434">
        <f t="shared" ref="L2434:L2497" si="270">(I2434-$S$5)/_xlfn.STDEV.S($I$2:$I$5001)</f>
        <v>-0.55799282383180893</v>
      </c>
      <c r="M2434" t="b">
        <f t="shared" ref="M2434:M2497" si="271">ABS(L2434)&gt;1.96</f>
        <v>0</v>
      </c>
      <c r="N2434" s="24">
        <f t="shared" ref="N2434:N2497" si="272">IF(ISBLANK(C2434), $S$4, C2434)</f>
        <v>477000</v>
      </c>
      <c r="O2434" t="str">
        <f t="shared" ref="O2434:O2497" si="273">IF(D2434="", "ASALARIADO", D2434)</f>
        <v>ASALARIADO</v>
      </c>
      <c r="P2434">
        <f t="shared" ref="P2434:P2497" si="274">IF(ISBLANK(I2434), $S$5, I2434)</f>
        <v>34</v>
      </c>
      <c r="Q2434"/>
    </row>
    <row r="2435" spans="1:17" x14ac:dyDescent="0.25">
      <c r="A2435">
        <v>2434</v>
      </c>
      <c r="B2435" t="s">
        <v>9</v>
      </c>
      <c r="C2435" s="23">
        <v>4164181.77</v>
      </c>
      <c r="D2435" t="s">
        <v>10</v>
      </c>
      <c r="E2435" t="s">
        <v>16</v>
      </c>
      <c r="F2435" t="s">
        <v>12</v>
      </c>
      <c r="G2435" t="s">
        <v>13</v>
      </c>
      <c r="H2435" t="s">
        <v>13</v>
      </c>
      <c r="I2435">
        <v>35</v>
      </c>
      <c r="J2435">
        <f t="shared" si="268"/>
        <v>4.3238434302428566</v>
      </c>
      <c r="K2435" t="b">
        <f t="shared" si="269"/>
        <v>1</v>
      </c>
      <c r="L2435">
        <f t="shared" si="270"/>
        <v>-0.48741749375467142</v>
      </c>
      <c r="M2435" t="b">
        <f t="shared" si="271"/>
        <v>0</v>
      </c>
      <c r="N2435" s="24">
        <f t="shared" si="272"/>
        <v>4164181.77</v>
      </c>
      <c r="O2435" t="str">
        <f t="shared" si="273"/>
        <v>ASALARIADO</v>
      </c>
      <c r="P2435">
        <f t="shared" si="274"/>
        <v>35</v>
      </c>
      <c r="Q2435"/>
    </row>
    <row r="2436" spans="1:17" x14ac:dyDescent="0.25">
      <c r="A2436">
        <v>2435</v>
      </c>
      <c r="B2436" t="s">
        <v>15</v>
      </c>
      <c r="C2436" s="23">
        <v>1476693.45</v>
      </c>
      <c r="D2436" t="s">
        <v>14</v>
      </c>
      <c r="E2436" t="s">
        <v>11</v>
      </c>
      <c r="F2436" t="s">
        <v>12</v>
      </c>
      <c r="G2436" t="s">
        <v>13</v>
      </c>
      <c r="H2436" t="s">
        <v>13</v>
      </c>
      <c r="I2436">
        <v>62</v>
      </c>
      <c r="J2436">
        <f t="shared" si="268"/>
        <v>1.01005760192093</v>
      </c>
      <c r="K2436" t="b">
        <f t="shared" si="269"/>
        <v>0</v>
      </c>
      <c r="L2436">
        <f t="shared" si="270"/>
        <v>1.4181164183280413</v>
      </c>
      <c r="M2436" t="b">
        <f t="shared" si="271"/>
        <v>0</v>
      </c>
      <c r="N2436" s="24">
        <f t="shared" si="272"/>
        <v>1476693.45</v>
      </c>
      <c r="O2436" t="str">
        <f t="shared" si="273"/>
        <v>PENSIONADOS EN SU PROPIO SISTEMA</v>
      </c>
      <c r="P2436">
        <f t="shared" si="274"/>
        <v>62</v>
      </c>
      <c r="Q2436"/>
    </row>
    <row r="2437" spans="1:17" x14ac:dyDescent="0.25">
      <c r="A2437">
        <v>2436</v>
      </c>
      <c r="B2437" t="s">
        <v>9</v>
      </c>
      <c r="C2437" s="23">
        <v>278030</v>
      </c>
      <c r="D2437" t="s">
        <v>18</v>
      </c>
      <c r="E2437" t="s">
        <v>16</v>
      </c>
      <c r="F2437" t="s">
        <v>12</v>
      </c>
      <c r="G2437" t="s">
        <v>13</v>
      </c>
      <c r="H2437" t="s">
        <v>13</v>
      </c>
      <c r="I2437">
        <v>38</v>
      </c>
      <c r="J2437">
        <f t="shared" si="268"/>
        <v>-0.46794471123422759</v>
      </c>
      <c r="K2437" t="b">
        <f t="shared" si="269"/>
        <v>0</v>
      </c>
      <c r="L2437">
        <f t="shared" si="270"/>
        <v>-0.27569150352325889</v>
      </c>
      <c r="M2437" t="b">
        <f t="shared" si="271"/>
        <v>0</v>
      </c>
      <c r="N2437" s="24">
        <f t="shared" si="272"/>
        <v>278030</v>
      </c>
      <c r="O2437" t="str">
        <f t="shared" si="273"/>
        <v>TRABAJADOR INDEPENDIENTE</v>
      </c>
      <c r="P2437">
        <f t="shared" si="274"/>
        <v>38</v>
      </c>
      <c r="Q2437"/>
    </row>
    <row r="2438" spans="1:17" x14ac:dyDescent="0.25">
      <c r="A2438">
        <v>2437</v>
      </c>
      <c r="B2438" t="s">
        <v>9</v>
      </c>
      <c r="C2438" s="23">
        <v>534815.5</v>
      </c>
      <c r="D2438" t="s">
        <v>10</v>
      </c>
      <c r="E2438" t="s">
        <v>11</v>
      </c>
      <c r="F2438" t="s">
        <v>12</v>
      </c>
      <c r="G2438" t="s">
        <v>13</v>
      </c>
      <c r="H2438" t="s">
        <v>13</v>
      </c>
      <c r="I2438">
        <v>26</v>
      </c>
      <c r="J2438">
        <f t="shared" si="268"/>
        <v>-0.15131741857363659</v>
      </c>
      <c r="K2438" t="b">
        <f t="shared" si="269"/>
        <v>0</v>
      </c>
      <c r="L2438">
        <f t="shared" si="270"/>
        <v>-1.1225954644489089</v>
      </c>
      <c r="M2438" t="b">
        <f t="shared" si="271"/>
        <v>0</v>
      </c>
      <c r="N2438" s="24">
        <f t="shared" si="272"/>
        <v>534815.5</v>
      </c>
      <c r="O2438" t="str">
        <f t="shared" si="273"/>
        <v>ASALARIADO</v>
      </c>
      <c r="P2438">
        <f t="shared" si="274"/>
        <v>26</v>
      </c>
      <c r="Q2438"/>
    </row>
    <row r="2439" spans="1:17" x14ac:dyDescent="0.25">
      <c r="A2439">
        <v>2438</v>
      </c>
      <c r="B2439" t="s">
        <v>9</v>
      </c>
      <c r="C2439" s="23">
        <v>2767500</v>
      </c>
      <c r="D2439" t="s">
        <v>10</v>
      </c>
      <c r="E2439" t="s">
        <v>16</v>
      </c>
      <c r="F2439" t="s">
        <v>12</v>
      </c>
      <c r="G2439" t="s">
        <v>13</v>
      </c>
      <c r="H2439" t="s">
        <v>13</v>
      </c>
      <c r="I2439">
        <v>24</v>
      </c>
      <c r="J2439">
        <f t="shared" si="268"/>
        <v>2.6016762224234813</v>
      </c>
      <c r="K2439" t="b">
        <f t="shared" si="269"/>
        <v>1</v>
      </c>
      <c r="L2439">
        <f t="shared" si="270"/>
        <v>-1.263746124603184</v>
      </c>
      <c r="M2439" t="b">
        <f t="shared" si="271"/>
        <v>0</v>
      </c>
      <c r="N2439" s="24">
        <f t="shared" si="272"/>
        <v>2767500</v>
      </c>
      <c r="O2439" t="str">
        <f t="shared" si="273"/>
        <v>ASALARIADO</v>
      </c>
      <c r="P2439">
        <f t="shared" si="274"/>
        <v>24</v>
      </c>
      <c r="Q2439"/>
    </row>
    <row r="2440" spans="1:17" x14ac:dyDescent="0.25">
      <c r="A2440">
        <v>2439</v>
      </c>
      <c r="B2440" t="s">
        <v>9</v>
      </c>
      <c r="C2440" s="23">
        <v>297046</v>
      </c>
      <c r="D2440" t="s">
        <v>18</v>
      </c>
      <c r="E2440" t="s">
        <v>16</v>
      </c>
      <c r="F2440" t="s">
        <v>12</v>
      </c>
      <c r="G2440" t="s">
        <v>13</v>
      </c>
      <c r="H2440" t="s">
        <v>13</v>
      </c>
      <c r="I2440">
        <v>29</v>
      </c>
      <c r="J2440">
        <f t="shared" si="268"/>
        <v>-0.44449718558642509</v>
      </c>
      <c r="K2440" t="b">
        <f t="shared" si="269"/>
        <v>0</v>
      </c>
      <c r="L2440">
        <f t="shared" si="270"/>
        <v>-0.91086947421749642</v>
      </c>
      <c r="M2440" t="b">
        <f t="shared" si="271"/>
        <v>0</v>
      </c>
      <c r="N2440" s="24">
        <f t="shared" si="272"/>
        <v>297046</v>
      </c>
      <c r="O2440" t="str">
        <f t="shared" si="273"/>
        <v>TRABAJADOR INDEPENDIENTE</v>
      </c>
      <c r="P2440">
        <f t="shared" si="274"/>
        <v>29</v>
      </c>
      <c r="Q2440"/>
    </row>
    <row r="2441" spans="1:17" x14ac:dyDescent="0.25">
      <c r="A2441">
        <v>2440</v>
      </c>
      <c r="B2441" t="s">
        <v>15</v>
      </c>
      <c r="C2441" s="23">
        <v>278030</v>
      </c>
      <c r="D2441" t="s">
        <v>19</v>
      </c>
      <c r="E2441" t="s">
        <v>16</v>
      </c>
      <c r="F2441" t="s">
        <v>12</v>
      </c>
      <c r="G2441" t="s">
        <v>13</v>
      </c>
      <c r="H2441" t="s">
        <v>13</v>
      </c>
      <c r="I2441">
        <v>39</v>
      </c>
      <c r="J2441">
        <f t="shared" si="268"/>
        <v>-0.46794471123422759</v>
      </c>
      <c r="K2441" t="b">
        <f t="shared" si="269"/>
        <v>0</v>
      </c>
      <c r="L2441">
        <f t="shared" si="270"/>
        <v>-0.20511617344612137</v>
      </c>
      <c r="M2441" t="b">
        <f t="shared" si="271"/>
        <v>0</v>
      </c>
      <c r="N2441" s="24">
        <f t="shared" si="272"/>
        <v>278030</v>
      </c>
      <c r="O2441" t="str">
        <f t="shared" si="273"/>
        <v>CONVENIOS ESPECIALES DE TRABAJADORES INDEPENDIENTES</v>
      </c>
      <c r="P2441">
        <f t="shared" si="274"/>
        <v>39</v>
      </c>
      <c r="Q2441"/>
    </row>
    <row r="2442" spans="1:17" x14ac:dyDescent="0.25">
      <c r="A2442">
        <v>2441</v>
      </c>
      <c r="B2442" t="s">
        <v>15</v>
      </c>
      <c r="C2442" s="23">
        <v>436419</v>
      </c>
      <c r="D2442" t="s">
        <v>14</v>
      </c>
      <c r="E2442" t="s">
        <v>11</v>
      </c>
      <c r="F2442" t="s">
        <v>12</v>
      </c>
      <c r="G2442" t="s">
        <v>13</v>
      </c>
      <c r="H2442" t="s">
        <v>13</v>
      </c>
      <c r="I2442">
        <v>79</v>
      </c>
      <c r="J2442">
        <f t="shared" si="268"/>
        <v>-0.27264443042702335</v>
      </c>
      <c r="K2442" t="b">
        <f t="shared" si="269"/>
        <v>0</v>
      </c>
      <c r="L2442">
        <f t="shared" si="270"/>
        <v>2.6178970296393786</v>
      </c>
      <c r="M2442" t="b">
        <f t="shared" si="271"/>
        <v>1</v>
      </c>
      <c r="N2442" s="24">
        <f t="shared" si="272"/>
        <v>436419</v>
      </c>
      <c r="O2442" t="str">
        <f t="shared" si="273"/>
        <v>PENSIONADOS EN SU PROPIO SISTEMA</v>
      </c>
      <c r="P2442">
        <f t="shared" si="274"/>
        <v>79</v>
      </c>
      <c r="Q2442"/>
    </row>
    <row r="2443" spans="1:17" x14ac:dyDescent="0.25">
      <c r="A2443">
        <v>2442</v>
      </c>
      <c r="B2443" t="s">
        <v>15</v>
      </c>
      <c r="C2443" s="23">
        <v>734801</v>
      </c>
      <c r="D2443" t="s">
        <v>10</v>
      </c>
      <c r="E2443" t="s">
        <v>11</v>
      </c>
      <c r="F2443" t="s">
        <v>12</v>
      </c>
      <c r="G2443" t="s">
        <v>13</v>
      </c>
      <c r="H2443" t="s">
        <v>13</v>
      </c>
      <c r="I2443">
        <v>43</v>
      </c>
      <c r="J2443">
        <f t="shared" si="268"/>
        <v>9.5273091546189612E-2</v>
      </c>
      <c r="K2443" t="b">
        <f t="shared" si="269"/>
        <v>0</v>
      </c>
      <c r="L2443">
        <f t="shared" si="270"/>
        <v>7.7185146862428639E-2</v>
      </c>
      <c r="M2443" t="b">
        <f t="shared" si="271"/>
        <v>0</v>
      </c>
      <c r="N2443" s="24">
        <f t="shared" si="272"/>
        <v>734801</v>
      </c>
      <c r="O2443" t="str">
        <f t="shared" si="273"/>
        <v>ASALARIADO</v>
      </c>
      <c r="P2443">
        <f t="shared" si="274"/>
        <v>43</v>
      </c>
      <c r="Q2443"/>
    </row>
    <row r="2444" spans="1:17" x14ac:dyDescent="0.25">
      <c r="A2444">
        <v>2443</v>
      </c>
      <c r="B2444" t="s">
        <v>9</v>
      </c>
      <c r="C2444" s="23">
        <v>639148</v>
      </c>
      <c r="D2444" t="s">
        <v>18</v>
      </c>
      <c r="E2444" t="s">
        <v>16</v>
      </c>
      <c r="F2444" t="s">
        <v>12</v>
      </c>
      <c r="G2444" t="s">
        <v>13</v>
      </c>
      <c r="H2444" t="s">
        <v>12</v>
      </c>
      <c r="I2444">
        <v>44</v>
      </c>
      <c r="J2444">
        <f t="shared" si="268"/>
        <v>-2.267106972796144E-2</v>
      </c>
      <c r="K2444" t="b">
        <f t="shared" si="269"/>
        <v>0</v>
      </c>
      <c r="L2444">
        <f t="shared" si="270"/>
        <v>0.14776047693956615</v>
      </c>
      <c r="M2444" t="b">
        <f t="shared" si="271"/>
        <v>0</v>
      </c>
      <c r="N2444" s="24">
        <f t="shared" si="272"/>
        <v>639148</v>
      </c>
      <c r="O2444" t="str">
        <f t="shared" si="273"/>
        <v>TRABAJADOR INDEPENDIENTE</v>
      </c>
      <c r="P2444">
        <f t="shared" si="274"/>
        <v>44</v>
      </c>
      <c r="Q2444"/>
    </row>
    <row r="2445" spans="1:17" x14ac:dyDescent="0.25">
      <c r="A2445">
        <v>2444</v>
      </c>
      <c r="B2445" t="s">
        <v>15</v>
      </c>
      <c r="C2445" s="23">
        <v>454899.51</v>
      </c>
      <c r="D2445" t="s">
        <v>10</v>
      </c>
      <c r="E2445" t="s">
        <v>11</v>
      </c>
      <c r="F2445" t="s">
        <v>12</v>
      </c>
      <c r="G2445" t="s">
        <v>13</v>
      </c>
      <c r="H2445" t="s">
        <v>13</v>
      </c>
      <c r="I2445">
        <v>59</v>
      </c>
      <c r="J2445">
        <f t="shared" si="268"/>
        <v>-0.24985718641095941</v>
      </c>
      <c r="K2445" t="b">
        <f t="shared" si="269"/>
        <v>0</v>
      </c>
      <c r="L2445">
        <f t="shared" si="270"/>
        <v>1.2063904280966287</v>
      </c>
      <c r="M2445" t="b">
        <f t="shared" si="271"/>
        <v>0</v>
      </c>
      <c r="N2445" s="24">
        <f t="shared" si="272"/>
        <v>454899.51</v>
      </c>
      <c r="O2445" t="str">
        <f t="shared" si="273"/>
        <v>ASALARIADO</v>
      </c>
      <c r="P2445">
        <f t="shared" si="274"/>
        <v>59</v>
      </c>
      <c r="Q2445"/>
    </row>
    <row r="2446" spans="1:17" x14ac:dyDescent="0.25">
      <c r="A2446">
        <v>2445</v>
      </c>
      <c r="B2446" t="s">
        <v>15</v>
      </c>
      <c r="C2446" s="23">
        <v>3622084.85</v>
      </c>
      <c r="D2446" t="s">
        <v>10</v>
      </c>
      <c r="E2446" t="s">
        <v>16</v>
      </c>
      <c r="F2446" t="s">
        <v>12</v>
      </c>
      <c r="G2446" t="s">
        <v>13</v>
      </c>
      <c r="H2446" t="s">
        <v>13</v>
      </c>
      <c r="I2446">
        <v>35</v>
      </c>
      <c r="J2446">
        <f t="shared" si="268"/>
        <v>3.6554151890094344</v>
      </c>
      <c r="K2446" t="b">
        <f t="shared" si="269"/>
        <v>1</v>
      </c>
      <c r="L2446">
        <f t="shared" si="270"/>
        <v>-0.48741749375467142</v>
      </c>
      <c r="M2446" t="b">
        <f t="shared" si="271"/>
        <v>0</v>
      </c>
      <c r="N2446" s="24">
        <f t="shared" si="272"/>
        <v>3622084.85</v>
      </c>
      <c r="O2446" t="str">
        <f t="shared" si="273"/>
        <v>ASALARIADO</v>
      </c>
      <c r="P2446">
        <f t="shared" si="274"/>
        <v>35</v>
      </c>
      <c r="Q2446"/>
    </row>
    <row r="2447" spans="1:17" x14ac:dyDescent="0.25">
      <c r="A2447">
        <v>2446</v>
      </c>
      <c r="B2447" t="s">
        <v>9</v>
      </c>
      <c r="C2447" s="23">
        <v>360000</v>
      </c>
      <c r="D2447" t="s">
        <v>10</v>
      </c>
      <c r="E2447" t="s">
        <v>16</v>
      </c>
      <c r="F2447" t="s">
        <v>12</v>
      </c>
      <c r="G2447" t="s">
        <v>13</v>
      </c>
      <c r="H2447" t="s">
        <v>13</v>
      </c>
      <c r="I2447">
        <v>37</v>
      </c>
      <c r="J2447">
        <f t="shared" si="268"/>
        <v>-0.36687226290911329</v>
      </c>
      <c r="K2447" t="b">
        <f t="shared" si="269"/>
        <v>0</v>
      </c>
      <c r="L2447">
        <f t="shared" si="270"/>
        <v>-0.3462668336003964</v>
      </c>
      <c r="M2447" t="b">
        <f t="shared" si="271"/>
        <v>0</v>
      </c>
      <c r="N2447" s="24">
        <f t="shared" si="272"/>
        <v>360000</v>
      </c>
      <c r="O2447" t="str">
        <f t="shared" si="273"/>
        <v>ASALARIADO</v>
      </c>
      <c r="P2447">
        <f t="shared" si="274"/>
        <v>37</v>
      </c>
      <c r="Q2447"/>
    </row>
    <row r="2448" spans="1:17" x14ac:dyDescent="0.25">
      <c r="A2448">
        <v>2447</v>
      </c>
      <c r="B2448" t="s">
        <v>15</v>
      </c>
      <c r="C2448" s="23">
        <v>1064830</v>
      </c>
      <c r="D2448" t="s">
        <v>10</v>
      </c>
      <c r="E2448" t="s">
        <v>11</v>
      </c>
      <c r="F2448" t="s">
        <v>12</v>
      </c>
      <c r="G2448" t="s">
        <v>13</v>
      </c>
      <c r="H2448" t="s">
        <v>12</v>
      </c>
      <c r="I2448">
        <v>51</v>
      </c>
      <c r="J2448">
        <f t="shared" si="268"/>
        <v>0.50221269198890228</v>
      </c>
      <c r="K2448" t="b">
        <f t="shared" si="269"/>
        <v>0</v>
      </c>
      <c r="L2448">
        <f t="shared" si="270"/>
        <v>0.64178778747952869</v>
      </c>
      <c r="M2448" t="b">
        <f t="shared" si="271"/>
        <v>0</v>
      </c>
      <c r="N2448" s="24">
        <f t="shared" si="272"/>
        <v>1064830</v>
      </c>
      <c r="O2448" t="str">
        <f t="shared" si="273"/>
        <v>ASALARIADO</v>
      </c>
      <c r="P2448">
        <f t="shared" si="274"/>
        <v>51</v>
      </c>
      <c r="Q2448"/>
    </row>
    <row r="2449" spans="1:17" x14ac:dyDescent="0.25">
      <c r="A2449">
        <v>2448</v>
      </c>
      <c r="B2449" t="s">
        <v>15</v>
      </c>
      <c r="C2449" s="23">
        <v>62402.9</v>
      </c>
      <c r="D2449" t="s">
        <v>10</v>
      </c>
      <c r="E2449" t="s">
        <v>16</v>
      </c>
      <c r="F2449" t="s">
        <v>12</v>
      </c>
      <c r="G2449" t="s">
        <v>13</v>
      </c>
      <c r="H2449" t="s">
        <v>13</v>
      </c>
      <c r="I2449">
        <v>21</v>
      </c>
      <c r="J2449">
        <f t="shared" si="268"/>
        <v>-0.73382197025880069</v>
      </c>
      <c r="K2449" t="b">
        <f t="shared" si="269"/>
        <v>0</v>
      </c>
      <c r="L2449">
        <f t="shared" si="270"/>
        <v>-1.4754721148345964</v>
      </c>
      <c r="M2449" t="b">
        <f t="shared" si="271"/>
        <v>0</v>
      </c>
      <c r="N2449" s="24">
        <f t="shared" si="272"/>
        <v>62402.9</v>
      </c>
      <c r="O2449" t="str">
        <f t="shared" si="273"/>
        <v>ASALARIADO</v>
      </c>
      <c r="P2449">
        <f t="shared" si="274"/>
        <v>21</v>
      </c>
      <c r="Q2449"/>
    </row>
    <row r="2450" spans="1:17" x14ac:dyDescent="0.25">
      <c r="A2450">
        <v>2449</v>
      </c>
      <c r="B2450" t="s">
        <v>9</v>
      </c>
      <c r="C2450" s="23">
        <v>297046</v>
      </c>
      <c r="D2450" t="s">
        <v>18</v>
      </c>
      <c r="E2450" t="s">
        <v>16</v>
      </c>
      <c r="F2450" t="s">
        <v>12</v>
      </c>
      <c r="G2450" t="s">
        <v>13</v>
      </c>
      <c r="H2450" t="s">
        <v>12</v>
      </c>
      <c r="I2450">
        <v>30</v>
      </c>
      <c r="J2450">
        <f t="shared" si="268"/>
        <v>-0.44449718558642509</v>
      </c>
      <c r="K2450" t="b">
        <f t="shared" si="269"/>
        <v>0</v>
      </c>
      <c r="L2450">
        <f t="shared" si="270"/>
        <v>-0.84029414414035897</v>
      </c>
      <c r="M2450" t="b">
        <f t="shared" si="271"/>
        <v>0</v>
      </c>
      <c r="N2450" s="24">
        <f t="shared" si="272"/>
        <v>297046</v>
      </c>
      <c r="O2450" t="str">
        <f t="shared" si="273"/>
        <v>TRABAJADOR INDEPENDIENTE</v>
      </c>
      <c r="P2450">
        <f t="shared" si="274"/>
        <v>30</v>
      </c>
      <c r="Q2450"/>
    </row>
    <row r="2451" spans="1:17" x14ac:dyDescent="0.25">
      <c r="A2451">
        <v>2450</v>
      </c>
      <c r="B2451" t="s">
        <v>15</v>
      </c>
      <c r="C2451" s="23">
        <v>338125</v>
      </c>
      <c r="D2451" t="s">
        <v>10</v>
      </c>
      <c r="E2451" t="s">
        <v>16</v>
      </c>
      <c r="F2451" t="s">
        <v>12</v>
      </c>
      <c r="G2451" t="s">
        <v>13</v>
      </c>
      <c r="H2451" t="s">
        <v>13</v>
      </c>
      <c r="I2451">
        <v>50</v>
      </c>
      <c r="J2451">
        <f t="shared" si="268"/>
        <v>-0.39384505548093074</v>
      </c>
      <c r="K2451" t="b">
        <f t="shared" si="269"/>
        <v>0</v>
      </c>
      <c r="L2451">
        <f t="shared" si="270"/>
        <v>0.57121245740239113</v>
      </c>
      <c r="M2451" t="b">
        <f t="shared" si="271"/>
        <v>0</v>
      </c>
      <c r="N2451" s="24">
        <f t="shared" si="272"/>
        <v>338125</v>
      </c>
      <c r="O2451" t="str">
        <f t="shared" si="273"/>
        <v>ASALARIADO</v>
      </c>
      <c r="P2451">
        <f t="shared" si="274"/>
        <v>50</v>
      </c>
      <c r="Q2451"/>
    </row>
    <row r="2452" spans="1:17" x14ac:dyDescent="0.25">
      <c r="A2452">
        <v>2451</v>
      </c>
      <c r="B2452" t="s">
        <v>9</v>
      </c>
      <c r="C2452" s="23">
        <v>423458</v>
      </c>
      <c r="D2452" t="s">
        <v>18</v>
      </c>
      <c r="E2452" t="s">
        <v>16</v>
      </c>
      <c r="F2452" t="s">
        <v>12</v>
      </c>
      <c r="G2452" t="s">
        <v>13</v>
      </c>
      <c r="H2452" t="s">
        <v>13</v>
      </c>
      <c r="I2452">
        <v>42</v>
      </c>
      <c r="J2452">
        <f t="shared" si="268"/>
        <v>-0.28862588709094683</v>
      </c>
      <c r="K2452" t="b">
        <f t="shared" si="269"/>
        <v>0</v>
      </c>
      <c r="L2452">
        <f t="shared" si="270"/>
        <v>6.6098167852911317E-3</v>
      </c>
      <c r="M2452" t="b">
        <f t="shared" si="271"/>
        <v>0</v>
      </c>
      <c r="N2452" s="24">
        <f t="shared" si="272"/>
        <v>423458</v>
      </c>
      <c r="O2452" t="str">
        <f t="shared" si="273"/>
        <v>TRABAJADOR INDEPENDIENTE</v>
      </c>
      <c r="P2452">
        <f t="shared" si="274"/>
        <v>42</v>
      </c>
      <c r="Q2452"/>
    </row>
    <row r="2453" spans="1:17" x14ac:dyDescent="0.25">
      <c r="A2453">
        <v>2452</v>
      </c>
      <c r="B2453" t="s">
        <v>9</v>
      </c>
      <c r="C2453" s="23">
        <v>75000</v>
      </c>
      <c r="D2453" t="s">
        <v>10</v>
      </c>
      <c r="E2453" t="s">
        <v>16</v>
      </c>
      <c r="F2453" t="s">
        <v>12</v>
      </c>
      <c r="G2453" t="s">
        <v>13</v>
      </c>
      <c r="H2453" t="s">
        <v>12</v>
      </c>
      <c r="I2453">
        <v>28</v>
      </c>
      <c r="J2453">
        <f t="shared" si="268"/>
        <v>-0.71828921755907771</v>
      </c>
      <c r="K2453" t="b">
        <f t="shared" si="269"/>
        <v>0</v>
      </c>
      <c r="L2453">
        <f t="shared" si="270"/>
        <v>-0.98144480429463388</v>
      </c>
      <c r="M2453" t="b">
        <f t="shared" si="271"/>
        <v>0</v>
      </c>
      <c r="N2453" s="24">
        <f t="shared" si="272"/>
        <v>75000</v>
      </c>
      <c r="O2453" t="str">
        <f t="shared" si="273"/>
        <v>ASALARIADO</v>
      </c>
      <c r="P2453">
        <f t="shared" si="274"/>
        <v>28</v>
      </c>
      <c r="Q2453"/>
    </row>
    <row r="2454" spans="1:17" x14ac:dyDescent="0.25">
      <c r="A2454">
        <v>2453</v>
      </c>
      <c r="B2454" t="s">
        <v>9</v>
      </c>
      <c r="C2454" s="23">
        <v>318000</v>
      </c>
      <c r="D2454" t="s">
        <v>10</v>
      </c>
      <c r="E2454" t="s">
        <v>16</v>
      </c>
      <c r="F2454" t="s">
        <v>12</v>
      </c>
      <c r="G2454" t="s">
        <v>13</v>
      </c>
      <c r="H2454" t="s">
        <v>12</v>
      </c>
      <c r="I2454">
        <v>50</v>
      </c>
      <c r="J2454">
        <f t="shared" si="268"/>
        <v>-0.4186600246470028</v>
      </c>
      <c r="K2454" t="b">
        <f t="shared" si="269"/>
        <v>0</v>
      </c>
      <c r="L2454">
        <f t="shared" si="270"/>
        <v>0.57121245740239113</v>
      </c>
      <c r="M2454" t="b">
        <f t="shared" si="271"/>
        <v>0</v>
      </c>
      <c r="N2454" s="24">
        <f t="shared" si="272"/>
        <v>318000</v>
      </c>
      <c r="O2454" t="str">
        <f t="shared" si="273"/>
        <v>ASALARIADO</v>
      </c>
      <c r="P2454">
        <f t="shared" si="274"/>
        <v>50</v>
      </c>
      <c r="Q2454"/>
    </row>
    <row r="2455" spans="1:17" x14ac:dyDescent="0.25">
      <c r="A2455">
        <v>2454</v>
      </c>
      <c r="B2455" t="s">
        <v>9</v>
      </c>
      <c r="C2455" s="23">
        <v>297187</v>
      </c>
      <c r="D2455" t="s">
        <v>18</v>
      </c>
      <c r="E2455" t="s">
        <v>16</v>
      </c>
      <c r="F2455" t="s">
        <v>12</v>
      </c>
      <c r="G2455" t="s">
        <v>13</v>
      </c>
      <c r="H2455" t="s">
        <v>13</v>
      </c>
      <c r="I2455">
        <v>41</v>
      </c>
      <c r="J2455">
        <f t="shared" si="268"/>
        <v>-0.44432332667201929</v>
      </c>
      <c r="K2455" t="b">
        <f t="shared" si="269"/>
        <v>0</v>
      </c>
      <c r="L2455">
        <f t="shared" si="270"/>
        <v>-6.3965513291846368E-2</v>
      </c>
      <c r="M2455" t="b">
        <f t="shared" si="271"/>
        <v>0</v>
      </c>
      <c r="N2455" s="24">
        <f t="shared" si="272"/>
        <v>297187</v>
      </c>
      <c r="O2455" t="str">
        <f t="shared" si="273"/>
        <v>TRABAJADOR INDEPENDIENTE</v>
      </c>
      <c r="P2455">
        <f t="shared" si="274"/>
        <v>41</v>
      </c>
      <c r="Q2455"/>
    </row>
    <row r="2456" spans="1:17" x14ac:dyDescent="0.25">
      <c r="A2456">
        <v>2455</v>
      </c>
      <c r="B2456" t="s">
        <v>15</v>
      </c>
      <c r="C2456" s="23">
        <v>1023887.95</v>
      </c>
      <c r="D2456" t="s">
        <v>10</v>
      </c>
      <c r="E2456" t="s">
        <v>11</v>
      </c>
      <c r="F2456" t="s">
        <v>12</v>
      </c>
      <c r="G2456" t="s">
        <v>13</v>
      </c>
      <c r="H2456" t="s">
        <v>13</v>
      </c>
      <c r="I2456">
        <v>33</v>
      </c>
      <c r="J2456">
        <f t="shared" si="268"/>
        <v>0.45172942697793178</v>
      </c>
      <c r="K2456" t="b">
        <f t="shared" si="269"/>
        <v>0</v>
      </c>
      <c r="L2456">
        <f t="shared" si="270"/>
        <v>-0.62856815390894638</v>
      </c>
      <c r="M2456" t="b">
        <f t="shared" si="271"/>
        <v>0</v>
      </c>
      <c r="N2456" s="24">
        <f t="shared" si="272"/>
        <v>1023887.95</v>
      </c>
      <c r="O2456" t="str">
        <f t="shared" si="273"/>
        <v>ASALARIADO</v>
      </c>
      <c r="P2456">
        <f t="shared" si="274"/>
        <v>33</v>
      </c>
      <c r="Q2456"/>
    </row>
    <row r="2457" spans="1:17" x14ac:dyDescent="0.25">
      <c r="A2457">
        <v>2456</v>
      </c>
      <c r="B2457" t="s">
        <v>15</v>
      </c>
      <c r="C2457" s="23">
        <v>297046</v>
      </c>
      <c r="D2457" t="s">
        <v>18</v>
      </c>
      <c r="E2457" t="s">
        <v>16</v>
      </c>
      <c r="F2457" t="s">
        <v>12</v>
      </c>
      <c r="G2457" t="s">
        <v>13</v>
      </c>
      <c r="H2457" t="s">
        <v>12</v>
      </c>
      <c r="I2457">
        <v>34</v>
      </c>
      <c r="J2457">
        <f t="shared" si="268"/>
        <v>-0.44449718558642509</v>
      </c>
      <c r="K2457" t="b">
        <f t="shared" si="269"/>
        <v>0</v>
      </c>
      <c r="L2457">
        <f t="shared" si="270"/>
        <v>-0.55799282383180893</v>
      </c>
      <c r="M2457" t="b">
        <f t="shared" si="271"/>
        <v>0</v>
      </c>
      <c r="N2457" s="24">
        <f t="shared" si="272"/>
        <v>297046</v>
      </c>
      <c r="O2457" t="str">
        <f t="shared" si="273"/>
        <v>TRABAJADOR INDEPENDIENTE</v>
      </c>
      <c r="P2457">
        <f t="shared" si="274"/>
        <v>34</v>
      </c>
      <c r="Q2457"/>
    </row>
    <row r="2458" spans="1:17" x14ac:dyDescent="0.25">
      <c r="A2458">
        <v>2457</v>
      </c>
      <c r="B2458" t="s">
        <v>15</v>
      </c>
      <c r="C2458" s="23">
        <v>937593</v>
      </c>
      <c r="D2458" t="s">
        <v>10</v>
      </c>
      <c r="E2458" t="s">
        <v>11</v>
      </c>
      <c r="F2458" t="s">
        <v>12</v>
      </c>
      <c r="G2458" t="s">
        <v>13</v>
      </c>
      <c r="H2458" t="s">
        <v>13</v>
      </c>
      <c r="I2458">
        <v>56</v>
      </c>
      <c r="J2458">
        <f t="shared" si="268"/>
        <v>0.34532413388785838</v>
      </c>
      <c r="K2458" t="b">
        <f t="shared" si="269"/>
        <v>0</v>
      </c>
      <c r="L2458">
        <f t="shared" si="270"/>
        <v>0.99466443786521619</v>
      </c>
      <c r="M2458" t="b">
        <f t="shared" si="271"/>
        <v>0</v>
      </c>
      <c r="N2458" s="24">
        <f t="shared" si="272"/>
        <v>937593</v>
      </c>
      <c r="O2458" t="str">
        <f t="shared" si="273"/>
        <v>ASALARIADO</v>
      </c>
      <c r="P2458">
        <f t="shared" si="274"/>
        <v>56</v>
      </c>
      <c r="Q2458"/>
    </row>
    <row r="2459" spans="1:17" x14ac:dyDescent="0.25">
      <c r="A2459">
        <v>2458</v>
      </c>
      <c r="B2459" t="s">
        <v>15</v>
      </c>
      <c r="C2459" s="23">
        <v>697616.29</v>
      </c>
      <c r="D2459" t="s">
        <v>10</v>
      </c>
      <c r="E2459" t="s">
        <v>16</v>
      </c>
      <c r="F2459" t="s">
        <v>12</v>
      </c>
      <c r="G2459" t="s">
        <v>13</v>
      </c>
      <c r="H2459" t="s">
        <v>13</v>
      </c>
      <c r="I2459">
        <v>34</v>
      </c>
      <c r="J2459">
        <f t="shared" si="268"/>
        <v>4.9422784361129728E-2</v>
      </c>
      <c r="K2459" t="b">
        <f t="shared" si="269"/>
        <v>0</v>
      </c>
      <c r="L2459">
        <f t="shared" si="270"/>
        <v>-0.55799282383180893</v>
      </c>
      <c r="M2459" t="b">
        <f t="shared" si="271"/>
        <v>0</v>
      </c>
      <c r="N2459" s="24">
        <f t="shared" si="272"/>
        <v>697616.29</v>
      </c>
      <c r="O2459" t="str">
        <f t="shared" si="273"/>
        <v>ASALARIADO</v>
      </c>
      <c r="P2459">
        <f t="shared" si="274"/>
        <v>34</v>
      </c>
      <c r="Q2459"/>
    </row>
    <row r="2460" spans="1:17" x14ac:dyDescent="0.25">
      <c r="A2460">
        <v>2459</v>
      </c>
      <c r="B2460" t="s">
        <v>9</v>
      </c>
      <c r="C2460" s="23">
        <v>620581</v>
      </c>
      <c r="D2460" t="s">
        <v>10</v>
      </c>
      <c r="E2460" t="s">
        <v>11</v>
      </c>
      <c r="F2460" t="s">
        <v>12</v>
      </c>
      <c r="G2460" t="s">
        <v>13</v>
      </c>
      <c r="H2460" t="s">
        <v>13</v>
      </c>
      <c r="I2460">
        <v>24</v>
      </c>
      <c r="J2460">
        <f t="shared" si="268"/>
        <v>-4.5564959541947017E-2</v>
      </c>
      <c r="K2460" t="b">
        <f t="shared" si="269"/>
        <v>0</v>
      </c>
      <c r="L2460">
        <f t="shared" si="270"/>
        <v>-1.263746124603184</v>
      </c>
      <c r="M2460" t="b">
        <f t="shared" si="271"/>
        <v>0</v>
      </c>
      <c r="N2460" s="24">
        <f t="shared" si="272"/>
        <v>620581</v>
      </c>
      <c r="O2460" t="str">
        <f t="shared" si="273"/>
        <v>ASALARIADO</v>
      </c>
      <c r="P2460">
        <f t="shared" si="274"/>
        <v>24</v>
      </c>
      <c r="Q2460"/>
    </row>
    <row r="2461" spans="1:17" x14ac:dyDescent="0.25">
      <c r="A2461">
        <v>2460</v>
      </c>
      <c r="B2461" t="s">
        <v>15</v>
      </c>
      <c r="C2461" s="23">
        <v>297045</v>
      </c>
      <c r="D2461" t="s">
        <v>17</v>
      </c>
      <c r="E2461" t="s">
        <v>16</v>
      </c>
      <c r="F2461" t="s">
        <v>12</v>
      </c>
      <c r="G2461" t="s">
        <v>13</v>
      </c>
      <c r="H2461" t="s">
        <v>13</v>
      </c>
      <c r="I2461">
        <v>62</v>
      </c>
      <c r="J2461">
        <f t="shared" si="268"/>
        <v>-0.44449841862837125</v>
      </c>
      <c r="K2461" t="b">
        <f t="shared" si="269"/>
        <v>0</v>
      </c>
      <c r="L2461">
        <f t="shared" si="270"/>
        <v>1.4181164183280413</v>
      </c>
      <c r="M2461" t="b">
        <f t="shared" si="271"/>
        <v>0</v>
      </c>
      <c r="N2461" s="24">
        <f t="shared" si="272"/>
        <v>297045</v>
      </c>
      <c r="O2461" t="str">
        <f t="shared" si="273"/>
        <v>ASEGURADO VOLUNTARIO</v>
      </c>
      <c r="P2461">
        <f t="shared" si="274"/>
        <v>62</v>
      </c>
      <c r="Q2461"/>
    </row>
    <row r="2462" spans="1:17" x14ac:dyDescent="0.25">
      <c r="A2462">
        <v>2461</v>
      </c>
      <c r="B2462" t="s">
        <v>9</v>
      </c>
      <c r="C2462" s="23">
        <v>299647</v>
      </c>
      <c r="D2462" t="s">
        <v>17</v>
      </c>
      <c r="E2462" t="s">
        <v>16</v>
      </c>
      <c r="F2462" t="s">
        <v>12</v>
      </c>
      <c r="G2462" t="s">
        <v>13</v>
      </c>
      <c r="H2462" t="s">
        <v>13</v>
      </c>
      <c r="I2462">
        <v>54</v>
      </c>
      <c r="J2462">
        <f t="shared" si="268"/>
        <v>-0.44129004348451434</v>
      </c>
      <c r="K2462" t="b">
        <f t="shared" si="269"/>
        <v>0</v>
      </c>
      <c r="L2462">
        <f t="shared" si="270"/>
        <v>0.85351377771094117</v>
      </c>
      <c r="M2462" t="b">
        <f t="shared" si="271"/>
        <v>0</v>
      </c>
      <c r="N2462" s="24">
        <f t="shared" si="272"/>
        <v>299647</v>
      </c>
      <c r="O2462" t="str">
        <f t="shared" si="273"/>
        <v>ASEGURADO VOLUNTARIO</v>
      </c>
      <c r="P2462">
        <f t="shared" si="274"/>
        <v>54</v>
      </c>
      <c r="Q2462"/>
    </row>
    <row r="2463" spans="1:17" x14ac:dyDescent="0.25">
      <c r="A2463">
        <v>2462</v>
      </c>
      <c r="B2463" t="s">
        <v>9</v>
      </c>
      <c r="C2463" s="23">
        <v>458490</v>
      </c>
      <c r="D2463" t="s">
        <v>10</v>
      </c>
      <c r="E2463" t="s">
        <v>16</v>
      </c>
      <c r="F2463" t="s">
        <v>12</v>
      </c>
      <c r="G2463" t="s">
        <v>13</v>
      </c>
      <c r="H2463" t="s">
        <v>13</v>
      </c>
      <c r="I2463">
        <v>27</v>
      </c>
      <c r="J2463">
        <f t="shared" si="268"/>
        <v>-0.24542996163376241</v>
      </c>
      <c r="K2463" t="b">
        <f t="shared" si="269"/>
        <v>0</v>
      </c>
      <c r="L2463">
        <f t="shared" si="270"/>
        <v>-1.0520201343717714</v>
      </c>
      <c r="M2463" t="b">
        <f t="shared" si="271"/>
        <v>0</v>
      </c>
      <c r="N2463" s="24">
        <f t="shared" si="272"/>
        <v>458490</v>
      </c>
      <c r="O2463" t="str">
        <f t="shared" si="273"/>
        <v>ASALARIADO</v>
      </c>
      <c r="P2463">
        <f t="shared" si="274"/>
        <v>27</v>
      </c>
      <c r="Q2463"/>
    </row>
    <row r="2464" spans="1:17" x14ac:dyDescent="0.25">
      <c r="A2464">
        <v>2463</v>
      </c>
      <c r="B2464" t="s">
        <v>15</v>
      </c>
      <c r="C2464" s="23">
        <v>297044</v>
      </c>
      <c r="D2464" t="s">
        <v>17</v>
      </c>
      <c r="E2464" t="s">
        <v>16</v>
      </c>
      <c r="F2464" t="s">
        <v>12</v>
      </c>
      <c r="G2464" t="s">
        <v>12</v>
      </c>
      <c r="H2464" t="s">
        <v>13</v>
      </c>
      <c r="I2464">
        <v>57</v>
      </c>
      <c r="J2464">
        <f t="shared" si="268"/>
        <v>-0.44449965167031735</v>
      </c>
      <c r="K2464" t="b">
        <f t="shared" si="269"/>
        <v>0</v>
      </c>
      <c r="L2464">
        <f t="shared" si="270"/>
        <v>1.0652397679423538</v>
      </c>
      <c r="M2464" t="b">
        <f t="shared" si="271"/>
        <v>0</v>
      </c>
      <c r="N2464" s="24">
        <f t="shared" si="272"/>
        <v>297044</v>
      </c>
      <c r="O2464" t="str">
        <f t="shared" si="273"/>
        <v>ASEGURADO VOLUNTARIO</v>
      </c>
      <c r="P2464">
        <f t="shared" si="274"/>
        <v>57</v>
      </c>
      <c r="Q2464"/>
    </row>
    <row r="2465" spans="1:17" x14ac:dyDescent="0.25">
      <c r="A2465">
        <v>2464</v>
      </c>
      <c r="B2465" t="s">
        <v>9</v>
      </c>
      <c r="C2465" s="23">
        <v>639148</v>
      </c>
      <c r="D2465" t="s">
        <v>18</v>
      </c>
      <c r="E2465" t="s">
        <v>16</v>
      </c>
      <c r="F2465" t="s">
        <v>12</v>
      </c>
      <c r="G2465" t="s">
        <v>13</v>
      </c>
      <c r="H2465" t="s">
        <v>13</v>
      </c>
      <c r="I2465">
        <v>42</v>
      </c>
      <c r="J2465">
        <f t="shared" si="268"/>
        <v>-2.267106972796144E-2</v>
      </c>
      <c r="K2465" t="b">
        <f t="shared" si="269"/>
        <v>0</v>
      </c>
      <c r="L2465">
        <f t="shared" si="270"/>
        <v>6.6098167852911317E-3</v>
      </c>
      <c r="M2465" t="b">
        <f t="shared" si="271"/>
        <v>0</v>
      </c>
      <c r="N2465" s="24">
        <f t="shared" si="272"/>
        <v>639148</v>
      </c>
      <c r="O2465" t="str">
        <f t="shared" si="273"/>
        <v>TRABAJADOR INDEPENDIENTE</v>
      </c>
      <c r="P2465">
        <f t="shared" si="274"/>
        <v>42</v>
      </c>
      <c r="Q2465"/>
    </row>
    <row r="2466" spans="1:17" x14ac:dyDescent="0.25">
      <c r="A2466">
        <v>2465</v>
      </c>
      <c r="B2466" t="s">
        <v>15</v>
      </c>
      <c r="C2466" s="23">
        <v>700882.78</v>
      </c>
      <c r="D2466" t="s">
        <v>10</v>
      </c>
      <c r="E2466" t="s">
        <v>16</v>
      </c>
      <c r="F2466" t="s">
        <v>12</v>
      </c>
      <c r="G2466" t="s">
        <v>13</v>
      </c>
      <c r="H2466" t="s">
        <v>13</v>
      </c>
      <c r="I2466">
        <v>44</v>
      </c>
      <c r="J2466">
        <f t="shared" si="268"/>
        <v>5.3450503547777306E-2</v>
      </c>
      <c r="K2466" t="b">
        <f t="shared" si="269"/>
        <v>0</v>
      </c>
      <c r="L2466">
        <f t="shared" si="270"/>
        <v>0.14776047693956615</v>
      </c>
      <c r="M2466" t="b">
        <f t="shared" si="271"/>
        <v>0</v>
      </c>
      <c r="N2466" s="24">
        <f t="shared" si="272"/>
        <v>700882.78</v>
      </c>
      <c r="O2466" t="str">
        <f t="shared" si="273"/>
        <v>ASALARIADO</v>
      </c>
      <c r="P2466">
        <f t="shared" si="274"/>
        <v>44</v>
      </c>
      <c r="Q2466"/>
    </row>
    <row r="2467" spans="1:17" x14ac:dyDescent="0.25">
      <c r="A2467">
        <v>2466</v>
      </c>
      <c r="B2467" t="s">
        <v>9</v>
      </c>
      <c r="C2467" s="23">
        <v>278030</v>
      </c>
      <c r="D2467" t="s">
        <v>19</v>
      </c>
      <c r="E2467" t="s">
        <v>16</v>
      </c>
      <c r="F2467" t="s">
        <v>12</v>
      </c>
      <c r="G2467" t="s">
        <v>13</v>
      </c>
      <c r="H2467" t="s">
        <v>13</v>
      </c>
      <c r="I2467">
        <v>64</v>
      </c>
      <c r="J2467">
        <f t="shared" si="268"/>
        <v>-0.46794471123422759</v>
      </c>
      <c r="K2467" t="b">
        <f t="shared" si="269"/>
        <v>0</v>
      </c>
      <c r="L2467">
        <f t="shared" si="270"/>
        <v>1.5592670784823162</v>
      </c>
      <c r="M2467" t="b">
        <f t="shared" si="271"/>
        <v>0</v>
      </c>
      <c r="N2467" s="24">
        <f t="shared" si="272"/>
        <v>278030</v>
      </c>
      <c r="O2467" t="str">
        <f t="shared" si="273"/>
        <v>CONVENIOS ESPECIALES DE TRABAJADORES INDEPENDIENTES</v>
      </c>
      <c r="P2467">
        <f t="shared" si="274"/>
        <v>64</v>
      </c>
      <c r="Q2467"/>
    </row>
    <row r="2468" spans="1:17" x14ac:dyDescent="0.25">
      <c r="A2468">
        <v>2467</v>
      </c>
      <c r="B2468" t="s">
        <v>15</v>
      </c>
      <c r="C2468" s="23">
        <v>697309.5</v>
      </c>
      <c r="D2468" t="s">
        <v>10</v>
      </c>
      <c r="E2468" t="s">
        <v>11</v>
      </c>
      <c r="F2468" t="s">
        <v>12</v>
      </c>
      <c r="G2468" t="s">
        <v>13</v>
      </c>
      <c r="H2468" t="s">
        <v>13</v>
      </c>
      <c r="I2468">
        <v>55</v>
      </c>
      <c r="J2468">
        <f t="shared" si="268"/>
        <v>4.9044499422473319E-2</v>
      </c>
      <c r="K2468" t="b">
        <f t="shared" si="269"/>
        <v>0</v>
      </c>
      <c r="L2468">
        <f t="shared" si="270"/>
        <v>0.92408910778807873</v>
      </c>
      <c r="M2468" t="b">
        <f t="shared" si="271"/>
        <v>0</v>
      </c>
      <c r="N2468" s="24">
        <f t="shared" si="272"/>
        <v>697309.5</v>
      </c>
      <c r="O2468" t="str">
        <f t="shared" si="273"/>
        <v>ASALARIADO</v>
      </c>
      <c r="P2468">
        <f t="shared" si="274"/>
        <v>55</v>
      </c>
      <c r="Q2468"/>
    </row>
    <row r="2469" spans="1:17" x14ac:dyDescent="0.25">
      <c r="A2469">
        <v>2468</v>
      </c>
      <c r="B2469" t="s">
        <v>15</v>
      </c>
      <c r="C2469" s="23">
        <v>278030</v>
      </c>
      <c r="D2469" t="s">
        <v>17</v>
      </c>
      <c r="E2469" t="s">
        <v>16</v>
      </c>
      <c r="F2469" t="s">
        <v>12</v>
      </c>
      <c r="G2469" t="s">
        <v>13</v>
      </c>
      <c r="H2469" t="s">
        <v>13</v>
      </c>
      <c r="I2469">
        <v>40</v>
      </c>
      <c r="J2469">
        <f t="shared" si="268"/>
        <v>-0.46794471123422759</v>
      </c>
      <c r="K2469" t="b">
        <f t="shared" si="269"/>
        <v>0</v>
      </c>
      <c r="L2469">
        <f t="shared" si="270"/>
        <v>-0.13454084336898386</v>
      </c>
      <c r="M2469" t="b">
        <f t="shared" si="271"/>
        <v>0</v>
      </c>
      <c r="N2469" s="24">
        <f t="shared" si="272"/>
        <v>278030</v>
      </c>
      <c r="O2469" t="str">
        <f t="shared" si="273"/>
        <v>ASEGURADO VOLUNTARIO</v>
      </c>
      <c r="P2469">
        <f t="shared" si="274"/>
        <v>40</v>
      </c>
      <c r="Q2469"/>
    </row>
    <row r="2470" spans="1:17" x14ac:dyDescent="0.25">
      <c r="A2470">
        <v>2469</v>
      </c>
      <c r="B2470" t="s">
        <v>15</v>
      </c>
      <c r="C2470" s="23">
        <v>888615.5</v>
      </c>
      <c r="D2470" t="s">
        <v>10</v>
      </c>
      <c r="E2470" t="s">
        <v>16</v>
      </c>
      <c r="F2470" t="s">
        <v>12</v>
      </c>
      <c r="G2470" t="s">
        <v>13</v>
      </c>
      <c r="H2470" t="s">
        <v>13</v>
      </c>
      <c r="I2470">
        <v>39</v>
      </c>
      <c r="J2470">
        <f t="shared" si="268"/>
        <v>0.28493282197077541</v>
      </c>
      <c r="K2470" t="b">
        <f t="shared" si="269"/>
        <v>0</v>
      </c>
      <c r="L2470">
        <f t="shared" si="270"/>
        <v>-0.20511617344612137</v>
      </c>
      <c r="M2470" t="b">
        <f t="shared" si="271"/>
        <v>0</v>
      </c>
      <c r="N2470" s="24">
        <f t="shared" si="272"/>
        <v>888615.5</v>
      </c>
      <c r="O2470" t="str">
        <f t="shared" si="273"/>
        <v>ASALARIADO</v>
      </c>
      <c r="P2470">
        <f t="shared" si="274"/>
        <v>39</v>
      </c>
      <c r="Q2470"/>
    </row>
    <row r="2471" spans="1:17" x14ac:dyDescent="0.25">
      <c r="A2471">
        <v>2470</v>
      </c>
      <c r="B2471" t="s">
        <v>9</v>
      </c>
      <c r="C2471" s="23">
        <v>386161</v>
      </c>
      <c r="D2471" t="s">
        <v>18</v>
      </c>
      <c r="E2471" t="s">
        <v>16</v>
      </c>
      <c r="F2471" t="s">
        <v>12</v>
      </c>
      <c r="G2471" t="s">
        <v>13</v>
      </c>
      <c r="H2471" t="s">
        <v>12</v>
      </c>
      <c r="I2471">
        <v>44</v>
      </c>
      <c r="J2471">
        <f t="shared" si="268"/>
        <v>-0.33461465255613881</v>
      </c>
      <c r="K2471" t="b">
        <f t="shared" si="269"/>
        <v>0</v>
      </c>
      <c r="L2471">
        <f t="shared" si="270"/>
        <v>0.14776047693956615</v>
      </c>
      <c r="M2471" t="b">
        <f t="shared" si="271"/>
        <v>0</v>
      </c>
      <c r="N2471" s="24">
        <f t="shared" si="272"/>
        <v>386161</v>
      </c>
      <c r="O2471" t="str">
        <f t="shared" si="273"/>
        <v>TRABAJADOR INDEPENDIENTE</v>
      </c>
      <c r="P2471">
        <f t="shared" si="274"/>
        <v>44</v>
      </c>
      <c r="Q2471"/>
    </row>
    <row r="2472" spans="1:17" x14ac:dyDescent="0.25">
      <c r="A2472">
        <v>2471</v>
      </c>
      <c r="B2472" t="s">
        <v>15</v>
      </c>
      <c r="C2472" s="23">
        <v>130000</v>
      </c>
      <c r="D2472" t="s">
        <v>10</v>
      </c>
      <c r="E2472" t="s">
        <v>16</v>
      </c>
      <c r="F2472" t="s">
        <v>12</v>
      </c>
      <c r="G2472" t="s">
        <v>13</v>
      </c>
      <c r="H2472" t="s">
        <v>12</v>
      </c>
      <c r="I2472">
        <v>33</v>
      </c>
      <c r="J2472">
        <f t="shared" si="268"/>
        <v>-0.65047191052136533</v>
      </c>
      <c r="K2472" t="b">
        <f t="shared" si="269"/>
        <v>0</v>
      </c>
      <c r="L2472">
        <f t="shared" si="270"/>
        <v>-0.62856815390894638</v>
      </c>
      <c r="M2472" t="b">
        <f t="shared" si="271"/>
        <v>0</v>
      </c>
      <c r="N2472" s="24">
        <f t="shared" si="272"/>
        <v>130000</v>
      </c>
      <c r="O2472" t="str">
        <f t="shared" si="273"/>
        <v>ASALARIADO</v>
      </c>
      <c r="P2472">
        <f t="shared" si="274"/>
        <v>33</v>
      </c>
      <c r="Q2472"/>
    </row>
    <row r="2473" spans="1:17" x14ac:dyDescent="0.25">
      <c r="A2473">
        <v>2472</v>
      </c>
      <c r="B2473" t="s">
        <v>9</v>
      </c>
      <c r="C2473" s="23">
        <v>300056</v>
      </c>
      <c r="D2473" t="s">
        <v>14</v>
      </c>
      <c r="E2473" t="s">
        <v>11</v>
      </c>
      <c r="F2473" t="s">
        <v>12</v>
      </c>
      <c r="G2473" t="s">
        <v>13</v>
      </c>
      <c r="H2473" t="s">
        <v>13</v>
      </c>
      <c r="I2473">
        <v>75</v>
      </c>
      <c r="J2473">
        <f t="shared" si="268"/>
        <v>-0.44078572932854299</v>
      </c>
      <c r="K2473" t="b">
        <f t="shared" si="269"/>
        <v>0</v>
      </c>
      <c r="L2473">
        <f t="shared" si="270"/>
        <v>2.3355957093308288</v>
      </c>
      <c r="M2473" t="b">
        <f t="shared" si="271"/>
        <v>1</v>
      </c>
      <c r="N2473" s="24">
        <f t="shared" si="272"/>
        <v>300056</v>
      </c>
      <c r="O2473" t="str">
        <f t="shared" si="273"/>
        <v>PENSIONADOS EN SU PROPIO SISTEMA</v>
      </c>
      <c r="P2473">
        <f t="shared" si="274"/>
        <v>75</v>
      </c>
      <c r="Q2473"/>
    </row>
    <row r="2474" spans="1:17" x14ac:dyDescent="0.25">
      <c r="A2474">
        <v>2473</v>
      </c>
      <c r="B2474" t="s">
        <v>9</v>
      </c>
      <c r="C2474" s="23">
        <v>842404.4</v>
      </c>
      <c r="D2474" t="s">
        <v>10</v>
      </c>
      <c r="E2474" t="s">
        <v>11</v>
      </c>
      <c r="F2474" t="s">
        <v>12</v>
      </c>
      <c r="G2474" t="s">
        <v>13</v>
      </c>
      <c r="H2474" t="s">
        <v>13</v>
      </c>
      <c r="I2474">
        <v>57</v>
      </c>
      <c r="J2474">
        <f t="shared" si="268"/>
        <v>0.22795259729349485</v>
      </c>
      <c r="K2474" t="b">
        <f t="shared" si="269"/>
        <v>0</v>
      </c>
      <c r="L2474">
        <f t="shared" si="270"/>
        <v>1.0652397679423538</v>
      </c>
      <c r="M2474" t="b">
        <f t="shared" si="271"/>
        <v>0</v>
      </c>
      <c r="N2474" s="24">
        <f t="shared" si="272"/>
        <v>842404.4</v>
      </c>
      <c r="O2474" t="str">
        <f t="shared" si="273"/>
        <v>ASALARIADO</v>
      </c>
      <c r="P2474">
        <f t="shared" si="274"/>
        <v>57</v>
      </c>
      <c r="Q2474"/>
    </row>
    <row r="2475" spans="1:17" x14ac:dyDescent="0.25">
      <c r="A2475">
        <v>2474</v>
      </c>
      <c r="B2475" t="s">
        <v>15</v>
      </c>
      <c r="C2475" s="23">
        <v>287616</v>
      </c>
      <c r="D2475" t="s">
        <v>10</v>
      </c>
      <c r="E2475" t="s">
        <v>16</v>
      </c>
      <c r="F2475" t="s">
        <v>12</v>
      </c>
      <c r="G2475" t="s">
        <v>13</v>
      </c>
      <c r="H2475" t="s">
        <v>13</v>
      </c>
      <c r="I2475">
        <v>24</v>
      </c>
      <c r="J2475">
        <f t="shared" si="268"/>
        <v>-0.4561247711385274</v>
      </c>
      <c r="K2475" t="b">
        <f t="shared" si="269"/>
        <v>0</v>
      </c>
      <c r="L2475">
        <f t="shared" si="270"/>
        <v>-1.263746124603184</v>
      </c>
      <c r="M2475" t="b">
        <f t="shared" si="271"/>
        <v>0</v>
      </c>
      <c r="N2475" s="24">
        <f t="shared" si="272"/>
        <v>287616</v>
      </c>
      <c r="O2475" t="str">
        <f t="shared" si="273"/>
        <v>ASALARIADO</v>
      </c>
      <c r="P2475">
        <f t="shared" si="274"/>
        <v>24</v>
      </c>
      <c r="Q2475"/>
    </row>
    <row r="2476" spans="1:17" x14ac:dyDescent="0.25">
      <c r="A2476">
        <v>2475</v>
      </c>
      <c r="B2476" t="s">
        <v>9</v>
      </c>
      <c r="C2476" s="23">
        <v>205612</v>
      </c>
      <c r="D2476" t="s">
        <v>10</v>
      </c>
      <c r="E2476" t="s">
        <v>16</v>
      </c>
      <c r="F2476" t="s">
        <v>12</v>
      </c>
      <c r="G2476" t="s">
        <v>13</v>
      </c>
      <c r="H2476" t="s">
        <v>13</v>
      </c>
      <c r="I2476">
        <v>33</v>
      </c>
      <c r="J2476">
        <f t="shared" si="268"/>
        <v>-0.55723914288981047</v>
      </c>
      <c r="K2476" t="b">
        <f t="shared" si="269"/>
        <v>0</v>
      </c>
      <c r="L2476">
        <f t="shared" si="270"/>
        <v>-0.62856815390894638</v>
      </c>
      <c r="M2476" t="b">
        <f t="shared" si="271"/>
        <v>0</v>
      </c>
      <c r="N2476" s="24">
        <f t="shared" si="272"/>
        <v>205612</v>
      </c>
      <c r="O2476" t="str">
        <f t="shared" si="273"/>
        <v>ASALARIADO</v>
      </c>
      <c r="P2476">
        <f t="shared" si="274"/>
        <v>33</v>
      </c>
      <c r="Q2476"/>
    </row>
    <row r="2477" spans="1:17" x14ac:dyDescent="0.25">
      <c r="A2477">
        <v>2476</v>
      </c>
      <c r="B2477" t="s">
        <v>9</v>
      </c>
      <c r="C2477" s="23">
        <v>377729.94</v>
      </c>
      <c r="D2477" t="s">
        <v>10</v>
      </c>
      <c r="E2477" t="s">
        <v>16</v>
      </c>
      <c r="F2477" t="s">
        <v>12</v>
      </c>
      <c r="G2477" t="s">
        <v>13</v>
      </c>
      <c r="H2477" t="s">
        <v>13</v>
      </c>
      <c r="I2477">
        <v>63</v>
      </c>
      <c r="J2477">
        <f t="shared" si="268"/>
        <v>-0.34501050318656384</v>
      </c>
      <c r="K2477" t="b">
        <f t="shared" si="269"/>
        <v>0</v>
      </c>
      <c r="L2477">
        <f t="shared" si="270"/>
        <v>1.4886917484051787</v>
      </c>
      <c r="M2477" t="b">
        <f t="shared" si="271"/>
        <v>0</v>
      </c>
      <c r="N2477" s="24">
        <f t="shared" si="272"/>
        <v>377729.94</v>
      </c>
      <c r="O2477" t="str">
        <f t="shared" si="273"/>
        <v>ASALARIADO</v>
      </c>
      <c r="P2477">
        <f t="shared" si="274"/>
        <v>63</v>
      </c>
      <c r="Q2477"/>
    </row>
    <row r="2478" spans="1:17" x14ac:dyDescent="0.25">
      <c r="A2478">
        <v>2477</v>
      </c>
      <c r="B2478" t="s">
        <v>15</v>
      </c>
      <c r="C2478" s="23">
        <v>212000</v>
      </c>
      <c r="D2478" t="s">
        <v>10</v>
      </c>
      <c r="E2478" t="s">
        <v>16</v>
      </c>
      <c r="F2478" t="s">
        <v>12</v>
      </c>
      <c r="G2478" t="s">
        <v>13</v>
      </c>
      <c r="H2478" t="s">
        <v>13</v>
      </c>
      <c r="I2478">
        <v>55</v>
      </c>
      <c r="J2478">
        <f t="shared" si="268"/>
        <v>-0.54936247093786672</v>
      </c>
      <c r="K2478" t="b">
        <f t="shared" si="269"/>
        <v>0</v>
      </c>
      <c r="L2478">
        <f t="shared" si="270"/>
        <v>0.92408910778807873</v>
      </c>
      <c r="M2478" t="b">
        <f t="shared" si="271"/>
        <v>0</v>
      </c>
      <c r="N2478" s="24">
        <f t="shared" si="272"/>
        <v>212000</v>
      </c>
      <c r="O2478" t="str">
        <f t="shared" si="273"/>
        <v>ASALARIADO</v>
      </c>
      <c r="P2478">
        <f t="shared" si="274"/>
        <v>55</v>
      </c>
      <c r="Q2478"/>
    </row>
    <row r="2479" spans="1:17" x14ac:dyDescent="0.25">
      <c r="A2479">
        <v>2478</v>
      </c>
      <c r="B2479" t="s">
        <v>9</v>
      </c>
      <c r="C2479" s="23">
        <v>356455</v>
      </c>
      <c r="D2479" t="s">
        <v>18</v>
      </c>
      <c r="E2479" t="s">
        <v>16</v>
      </c>
      <c r="F2479" t="s">
        <v>12</v>
      </c>
      <c r="G2479" t="s">
        <v>13</v>
      </c>
      <c r="H2479" t="s">
        <v>12</v>
      </c>
      <c r="I2479">
        <v>57</v>
      </c>
      <c r="J2479">
        <f t="shared" si="268"/>
        <v>-0.3712433966081804</v>
      </c>
      <c r="K2479" t="b">
        <f t="shared" si="269"/>
        <v>0</v>
      </c>
      <c r="L2479">
        <f t="shared" si="270"/>
        <v>1.0652397679423538</v>
      </c>
      <c r="M2479" t="b">
        <f t="shared" si="271"/>
        <v>0</v>
      </c>
      <c r="N2479" s="24">
        <f t="shared" si="272"/>
        <v>356455</v>
      </c>
      <c r="O2479" t="str">
        <f t="shared" si="273"/>
        <v>TRABAJADOR INDEPENDIENTE</v>
      </c>
      <c r="P2479">
        <f t="shared" si="274"/>
        <v>57</v>
      </c>
      <c r="Q2479"/>
    </row>
    <row r="2480" spans="1:17" x14ac:dyDescent="0.25">
      <c r="A2480">
        <v>2479</v>
      </c>
      <c r="B2480" t="s">
        <v>15</v>
      </c>
      <c r="C2480" s="23">
        <v>1298980</v>
      </c>
      <c r="D2480" t="s">
        <v>14</v>
      </c>
      <c r="E2480" t="s">
        <v>11</v>
      </c>
      <c r="F2480" t="s">
        <v>12</v>
      </c>
      <c r="G2480" t="s">
        <v>13</v>
      </c>
      <c r="H2480" t="s">
        <v>13</v>
      </c>
      <c r="I2480">
        <v>59</v>
      </c>
      <c r="J2480">
        <f t="shared" si="268"/>
        <v>0.79092946367763628</v>
      </c>
      <c r="K2480" t="b">
        <f t="shared" si="269"/>
        <v>0</v>
      </c>
      <c r="L2480">
        <f t="shared" si="270"/>
        <v>1.2063904280966287</v>
      </c>
      <c r="M2480" t="b">
        <f t="shared" si="271"/>
        <v>0</v>
      </c>
      <c r="N2480" s="24">
        <f t="shared" si="272"/>
        <v>1298980</v>
      </c>
      <c r="O2480" t="str">
        <f t="shared" si="273"/>
        <v>PENSIONADOS EN SU PROPIO SISTEMA</v>
      </c>
      <c r="P2480">
        <f t="shared" si="274"/>
        <v>59</v>
      </c>
      <c r="Q2480"/>
    </row>
    <row r="2481" spans="1:17" x14ac:dyDescent="0.25">
      <c r="A2481">
        <v>2480</v>
      </c>
      <c r="B2481" t="s">
        <v>15</v>
      </c>
      <c r="C2481" s="23">
        <v>141510.16</v>
      </c>
      <c r="D2481" t="s">
        <v>14</v>
      </c>
      <c r="E2481" t="s">
        <v>11</v>
      </c>
      <c r="F2481" t="s">
        <v>12</v>
      </c>
      <c r="G2481" t="s">
        <v>13</v>
      </c>
      <c r="H2481" t="s">
        <v>13</v>
      </c>
      <c r="I2481">
        <v>85</v>
      </c>
      <c r="J2481">
        <f t="shared" si="268"/>
        <v>-0.63627940043457987</v>
      </c>
      <c r="K2481" t="b">
        <f t="shared" si="269"/>
        <v>0</v>
      </c>
      <c r="L2481">
        <f t="shared" si="270"/>
        <v>3.0413490101022038</v>
      </c>
      <c r="M2481" t="b">
        <f t="shared" si="271"/>
        <v>1</v>
      </c>
      <c r="N2481" s="24">
        <f t="shared" si="272"/>
        <v>141510.16</v>
      </c>
      <c r="O2481" t="str">
        <f t="shared" si="273"/>
        <v>PENSIONADOS EN SU PROPIO SISTEMA</v>
      </c>
      <c r="P2481">
        <f t="shared" si="274"/>
        <v>85</v>
      </c>
      <c r="Q2481"/>
    </row>
    <row r="2482" spans="1:17" x14ac:dyDescent="0.25">
      <c r="A2482">
        <v>2481</v>
      </c>
      <c r="B2482" t="s">
        <v>9</v>
      </c>
      <c r="C2482" s="23">
        <v>278030</v>
      </c>
      <c r="D2482" t="s">
        <v>19</v>
      </c>
      <c r="E2482" t="s">
        <v>16</v>
      </c>
      <c r="F2482" t="s">
        <v>12</v>
      </c>
      <c r="G2482" t="s">
        <v>13</v>
      </c>
      <c r="H2482" t="s">
        <v>13</v>
      </c>
      <c r="I2482">
        <v>22</v>
      </c>
      <c r="J2482">
        <f t="shared" si="268"/>
        <v>-0.46794471123422759</v>
      </c>
      <c r="K2482" t="b">
        <f t="shared" si="269"/>
        <v>0</v>
      </c>
      <c r="L2482">
        <f t="shared" si="270"/>
        <v>-1.4048967847574589</v>
      </c>
      <c r="M2482" t="b">
        <f t="shared" si="271"/>
        <v>0</v>
      </c>
      <c r="N2482" s="24">
        <f t="shared" si="272"/>
        <v>278030</v>
      </c>
      <c r="O2482" t="str">
        <f t="shared" si="273"/>
        <v>CONVENIOS ESPECIALES DE TRABAJADORES INDEPENDIENTES</v>
      </c>
      <c r="P2482">
        <f t="shared" si="274"/>
        <v>22</v>
      </c>
      <c r="Q2482"/>
    </row>
    <row r="2483" spans="1:17" x14ac:dyDescent="0.25">
      <c r="A2483">
        <v>2482</v>
      </c>
      <c r="B2483" t="s">
        <v>9</v>
      </c>
      <c r="C2483" s="23">
        <v>347607</v>
      </c>
      <c r="D2483" t="s">
        <v>18</v>
      </c>
      <c r="E2483" t="s">
        <v>16</v>
      </c>
      <c r="F2483" t="s">
        <v>12</v>
      </c>
      <c r="G2483" t="s">
        <v>13</v>
      </c>
      <c r="H2483" t="s">
        <v>12</v>
      </c>
      <c r="I2483">
        <v>57</v>
      </c>
      <c r="J2483">
        <f t="shared" si="268"/>
        <v>-0.3821533517476291</v>
      </c>
      <c r="K2483" t="b">
        <f t="shared" si="269"/>
        <v>0</v>
      </c>
      <c r="L2483">
        <f t="shared" si="270"/>
        <v>1.0652397679423538</v>
      </c>
      <c r="M2483" t="b">
        <f t="shared" si="271"/>
        <v>0</v>
      </c>
      <c r="N2483" s="24">
        <f t="shared" si="272"/>
        <v>347607</v>
      </c>
      <c r="O2483" t="str">
        <f t="shared" si="273"/>
        <v>TRABAJADOR INDEPENDIENTE</v>
      </c>
      <c r="P2483">
        <f t="shared" si="274"/>
        <v>57</v>
      </c>
      <c r="Q2483"/>
    </row>
    <row r="2484" spans="1:17" x14ac:dyDescent="0.25">
      <c r="A2484">
        <v>2483</v>
      </c>
      <c r="B2484" t="s">
        <v>9</v>
      </c>
      <c r="C2484" s="23">
        <v>176400</v>
      </c>
      <c r="D2484" t="s">
        <v>10</v>
      </c>
      <c r="E2484" t="s">
        <v>16</v>
      </c>
      <c r="F2484" t="s">
        <v>12</v>
      </c>
      <c r="G2484" t="s">
        <v>13</v>
      </c>
      <c r="H2484" t="s">
        <v>13</v>
      </c>
      <c r="I2484">
        <v>27</v>
      </c>
      <c r="J2484">
        <f t="shared" si="268"/>
        <v>-0.59325876422045876</v>
      </c>
      <c r="K2484" t="b">
        <f t="shared" si="269"/>
        <v>0</v>
      </c>
      <c r="L2484">
        <f t="shared" si="270"/>
        <v>-1.0520201343717714</v>
      </c>
      <c r="M2484" t="b">
        <f t="shared" si="271"/>
        <v>0</v>
      </c>
      <c r="N2484" s="24">
        <f t="shared" si="272"/>
        <v>176400</v>
      </c>
      <c r="O2484" t="str">
        <f t="shared" si="273"/>
        <v>ASALARIADO</v>
      </c>
      <c r="P2484">
        <f t="shared" si="274"/>
        <v>27</v>
      </c>
      <c r="Q2484"/>
    </row>
    <row r="2485" spans="1:17" x14ac:dyDescent="0.25">
      <c r="A2485">
        <v>2484</v>
      </c>
      <c r="B2485" t="s">
        <v>15</v>
      </c>
      <c r="C2485" s="23">
        <v>808947.75</v>
      </c>
      <c r="D2485" t="s">
        <v>10</v>
      </c>
      <c r="E2485" t="s">
        <v>11</v>
      </c>
      <c r="F2485" t="s">
        <v>12</v>
      </c>
      <c r="G2485" t="s">
        <v>13</v>
      </c>
      <c r="H2485" t="s">
        <v>13</v>
      </c>
      <c r="I2485">
        <v>58</v>
      </c>
      <c r="J2485">
        <f t="shared" si="268"/>
        <v>0.18669914446616243</v>
      </c>
      <c r="K2485" t="b">
        <f t="shared" si="269"/>
        <v>0</v>
      </c>
      <c r="L2485">
        <f t="shared" si="270"/>
        <v>1.1358150980194912</v>
      </c>
      <c r="M2485" t="b">
        <f t="shared" si="271"/>
        <v>0</v>
      </c>
      <c r="N2485" s="24">
        <f t="shared" si="272"/>
        <v>808947.75</v>
      </c>
      <c r="O2485" t="str">
        <f t="shared" si="273"/>
        <v>ASALARIADO</v>
      </c>
      <c r="P2485">
        <f t="shared" si="274"/>
        <v>58</v>
      </c>
      <c r="Q2485"/>
    </row>
    <row r="2486" spans="1:17" x14ac:dyDescent="0.25">
      <c r="A2486">
        <v>2485</v>
      </c>
      <c r="B2486" t="s">
        <v>15</v>
      </c>
      <c r="C2486" s="23">
        <v>413333.5</v>
      </c>
      <c r="D2486" t="s">
        <v>10</v>
      </c>
      <c r="E2486" t="s">
        <v>16</v>
      </c>
      <c r="F2486" t="s">
        <v>12</v>
      </c>
      <c r="G2486" t="s">
        <v>13</v>
      </c>
      <c r="H2486" t="s">
        <v>13</v>
      </c>
      <c r="I2486">
        <v>25</v>
      </c>
      <c r="J2486">
        <f t="shared" si="268"/>
        <v>-0.30110982027464356</v>
      </c>
      <c r="K2486" t="b">
        <f t="shared" si="269"/>
        <v>0</v>
      </c>
      <c r="L2486">
        <f t="shared" si="270"/>
        <v>-1.1931707945260464</v>
      </c>
      <c r="M2486" t="b">
        <f t="shared" si="271"/>
        <v>0</v>
      </c>
      <c r="N2486" s="24">
        <f t="shared" si="272"/>
        <v>413333.5</v>
      </c>
      <c r="O2486" t="str">
        <f t="shared" si="273"/>
        <v>ASALARIADO</v>
      </c>
      <c r="P2486">
        <f t="shared" si="274"/>
        <v>25</v>
      </c>
      <c r="Q2486"/>
    </row>
    <row r="2487" spans="1:17" x14ac:dyDescent="0.25">
      <c r="A2487">
        <v>2486</v>
      </c>
      <c r="B2487" t="s">
        <v>15</v>
      </c>
      <c r="C2487" s="23">
        <v>297046</v>
      </c>
      <c r="D2487" t="s">
        <v>17</v>
      </c>
      <c r="E2487" t="s">
        <v>16</v>
      </c>
      <c r="F2487" t="s">
        <v>12</v>
      </c>
      <c r="G2487" t="s">
        <v>13</v>
      </c>
      <c r="H2487" t="s">
        <v>12</v>
      </c>
      <c r="I2487">
        <v>31</v>
      </c>
      <c r="J2487">
        <f t="shared" si="268"/>
        <v>-0.44449718558642509</v>
      </c>
      <c r="K2487" t="b">
        <f t="shared" si="269"/>
        <v>0</v>
      </c>
      <c r="L2487">
        <f t="shared" si="270"/>
        <v>-0.7697188140632214</v>
      </c>
      <c r="M2487" t="b">
        <f t="shared" si="271"/>
        <v>0</v>
      </c>
      <c r="N2487" s="24">
        <f t="shared" si="272"/>
        <v>297046</v>
      </c>
      <c r="O2487" t="str">
        <f t="shared" si="273"/>
        <v>ASEGURADO VOLUNTARIO</v>
      </c>
      <c r="P2487">
        <f t="shared" si="274"/>
        <v>31</v>
      </c>
      <c r="Q2487"/>
    </row>
    <row r="2488" spans="1:17" x14ac:dyDescent="0.25">
      <c r="A2488">
        <v>2487</v>
      </c>
      <c r="B2488" t="s">
        <v>9</v>
      </c>
      <c r="C2488" s="23">
        <v>544001.92000000004</v>
      </c>
      <c r="D2488" t="s">
        <v>10</v>
      </c>
      <c r="E2488" t="s">
        <v>16</v>
      </c>
      <c r="F2488" t="s">
        <v>12</v>
      </c>
      <c r="G2488" t="s">
        <v>13</v>
      </c>
      <c r="H2488" t="s">
        <v>13</v>
      </c>
      <c r="I2488">
        <v>22</v>
      </c>
      <c r="J2488">
        <f t="shared" si="268"/>
        <v>-0.13999017737877503</v>
      </c>
      <c r="K2488" t="b">
        <f t="shared" si="269"/>
        <v>0</v>
      </c>
      <c r="L2488">
        <f t="shared" si="270"/>
        <v>-1.4048967847574589</v>
      </c>
      <c r="M2488" t="b">
        <f t="shared" si="271"/>
        <v>0</v>
      </c>
      <c r="N2488" s="24">
        <f t="shared" si="272"/>
        <v>544001.92000000004</v>
      </c>
      <c r="O2488" t="str">
        <f t="shared" si="273"/>
        <v>ASALARIADO</v>
      </c>
      <c r="P2488">
        <f t="shared" si="274"/>
        <v>22</v>
      </c>
      <c r="Q2488"/>
    </row>
    <row r="2489" spans="1:17" x14ac:dyDescent="0.25">
      <c r="A2489">
        <v>2488</v>
      </c>
      <c r="B2489" t="s">
        <v>15</v>
      </c>
      <c r="C2489" s="23">
        <v>85441.75</v>
      </c>
      <c r="D2489" t="s">
        <v>10</v>
      </c>
      <c r="E2489" t="s">
        <v>16</v>
      </c>
      <c r="F2489" t="s">
        <v>12</v>
      </c>
      <c r="G2489" t="s">
        <v>13</v>
      </c>
      <c r="H2489" t="s">
        <v>13</v>
      </c>
      <c r="I2489">
        <v>26</v>
      </c>
      <c r="J2489">
        <f t="shared" si="268"/>
        <v>-0.70541410181796804</v>
      </c>
      <c r="K2489" t="b">
        <f t="shared" si="269"/>
        <v>0</v>
      </c>
      <c r="L2489">
        <f t="shared" si="270"/>
        <v>-1.1225954644489089</v>
      </c>
      <c r="M2489" t="b">
        <f t="shared" si="271"/>
        <v>0</v>
      </c>
      <c r="N2489" s="24">
        <f t="shared" si="272"/>
        <v>85441.75</v>
      </c>
      <c r="O2489" t="str">
        <f t="shared" si="273"/>
        <v>ASALARIADO</v>
      </c>
      <c r="P2489">
        <f t="shared" si="274"/>
        <v>26</v>
      </c>
      <c r="Q2489"/>
    </row>
    <row r="2490" spans="1:17" x14ac:dyDescent="0.25">
      <c r="A2490">
        <v>2489</v>
      </c>
      <c r="B2490" t="s">
        <v>9</v>
      </c>
      <c r="C2490" s="23">
        <v>216000</v>
      </c>
      <c r="D2490" t="s">
        <v>10</v>
      </c>
      <c r="E2490" t="s">
        <v>16</v>
      </c>
      <c r="F2490" t="s">
        <v>12</v>
      </c>
      <c r="G2490" t="s">
        <v>13</v>
      </c>
      <c r="H2490" t="s">
        <v>12</v>
      </c>
      <c r="I2490">
        <v>71</v>
      </c>
      <c r="J2490">
        <f t="shared" si="268"/>
        <v>-0.54443030315330587</v>
      </c>
      <c r="K2490" t="b">
        <f t="shared" si="269"/>
        <v>0</v>
      </c>
      <c r="L2490">
        <f t="shared" si="270"/>
        <v>2.0532943890222786</v>
      </c>
      <c r="M2490" t="b">
        <f t="shared" si="271"/>
        <v>1</v>
      </c>
      <c r="N2490" s="24">
        <f t="shared" si="272"/>
        <v>216000</v>
      </c>
      <c r="O2490" t="str">
        <f t="shared" si="273"/>
        <v>ASALARIADO</v>
      </c>
      <c r="P2490">
        <f t="shared" si="274"/>
        <v>71</v>
      </c>
      <c r="Q2490"/>
    </row>
    <row r="2491" spans="1:17" x14ac:dyDescent="0.25">
      <c r="A2491">
        <v>2490</v>
      </c>
      <c r="B2491" t="s">
        <v>9</v>
      </c>
      <c r="C2491" s="23">
        <v>516897.85</v>
      </c>
      <c r="D2491" t="s">
        <v>10</v>
      </c>
      <c r="E2491" t="s">
        <v>16</v>
      </c>
      <c r="F2491" t="s">
        <v>12</v>
      </c>
      <c r="G2491" t="s">
        <v>13</v>
      </c>
      <c r="H2491" t="s">
        <v>13</v>
      </c>
      <c r="I2491">
        <v>61</v>
      </c>
      <c r="J2491">
        <f t="shared" si="268"/>
        <v>-0.17341063259989603</v>
      </c>
      <c r="K2491" t="b">
        <f t="shared" si="269"/>
        <v>0</v>
      </c>
      <c r="L2491">
        <f t="shared" si="270"/>
        <v>1.3475410882509038</v>
      </c>
      <c r="M2491" t="b">
        <f t="shared" si="271"/>
        <v>0</v>
      </c>
      <c r="N2491" s="24">
        <f t="shared" si="272"/>
        <v>516897.85</v>
      </c>
      <c r="O2491" t="str">
        <f t="shared" si="273"/>
        <v>ASALARIADO</v>
      </c>
      <c r="P2491">
        <f t="shared" si="274"/>
        <v>61</v>
      </c>
      <c r="Q2491"/>
    </row>
    <row r="2492" spans="1:17" x14ac:dyDescent="0.25">
      <c r="A2492">
        <v>2491</v>
      </c>
      <c r="B2492" t="s">
        <v>9</v>
      </c>
      <c r="C2492" s="23">
        <v>761122.15</v>
      </c>
      <c r="D2492" t="s">
        <v>10</v>
      </c>
      <c r="E2492" t="s">
        <v>11</v>
      </c>
      <c r="F2492" t="s">
        <v>12</v>
      </c>
      <c r="G2492" t="s">
        <v>13</v>
      </c>
      <c r="H2492" t="s">
        <v>13</v>
      </c>
      <c r="I2492">
        <v>30</v>
      </c>
      <c r="J2492">
        <f t="shared" si="268"/>
        <v>0.12772817356683844</v>
      </c>
      <c r="K2492" t="b">
        <f t="shared" si="269"/>
        <v>0</v>
      </c>
      <c r="L2492">
        <f t="shared" si="270"/>
        <v>-0.84029414414035897</v>
      </c>
      <c r="M2492" t="b">
        <f t="shared" si="271"/>
        <v>0</v>
      </c>
      <c r="N2492" s="24">
        <f t="shared" si="272"/>
        <v>761122.15</v>
      </c>
      <c r="O2492" t="str">
        <f t="shared" si="273"/>
        <v>ASALARIADO</v>
      </c>
      <c r="P2492">
        <f t="shared" si="274"/>
        <v>30</v>
      </c>
      <c r="Q2492"/>
    </row>
    <row r="2493" spans="1:17" x14ac:dyDescent="0.25">
      <c r="A2493">
        <v>2492</v>
      </c>
      <c r="B2493" t="s">
        <v>9</v>
      </c>
      <c r="C2493" s="23">
        <v>54621.5</v>
      </c>
      <c r="D2493" t="s">
        <v>10</v>
      </c>
      <c r="E2493" t="s">
        <v>16</v>
      </c>
      <c r="F2493" t="s">
        <v>12</v>
      </c>
      <c r="G2493" t="s">
        <v>13</v>
      </c>
      <c r="H2493" t="s">
        <v>13</v>
      </c>
      <c r="I2493">
        <v>23</v>
      </c>
      <c r="J2493">
        <f t="shared" si="268"/>
        <v>-0.74341676285849634</v>
      </c>
      <c r="K2493" t="b">
        <f t="shared" si="269"/>
        <v>0</v>
      </c>
      <c r="L2493">
        <f t="shared" si="270"/>
        <v>-1.3343214546803215</v>
      </c>
      <c r="M2493" t="b">
        <f t="shared" si="271"/>
        <v>0</v>
      </c>
      <c r="N2493" s="24">
        <f t="shared" si="272"/>
        <v>54621.5</v>
      </c>
      <c r="O2493" t="str">
        <f t="shared" si="273"/>
        <v>ASALARIADO</v>
      </c>
      <c r="P2493">
        <f t="shared" si="274"/>
        <v>23</v>
      </c>
      <c r="Q2493"/>
    </row>
    <row r="2494" spans="1:17" x14ac:dyDescent="0.25">
      <c r="A2494">
        <v>2493</v>
      </c>
      <c r="B2494" t="s">
        <v>15</v>
      </c>
      <c r="C2494" s="23">
        <v>1864865.72</v>
      </c>
      <c r="D2494" t="s">
        <v>10</v>
      </c>
      <c r="E2494" t="s">
        <v>11</v>
      </c>
      <c r="F2494" t="s">
        <v>12</v>
      </c>
      <c r="G2494" t="s">
        <v>13</v>
      </c>
      <c r="H2494" t="s">
        <v>13</v>
      </c>
      <c r="I2494">
        <v>34</v>
      </c>
      <c r="J2494">
        <f t="shared" si="268"/>
        <v>1.4886902931593993</v>
      </c>
      <c r="K2494" t="b">
        <f t="shared" si="269"/>
        <v>0</v>
      </c>
      <c r="L2494">
        <f t="shared" si="270"/>
        <v>-0.55799282383180893</v>
      </c>
      <c r="M2494" t="b">
        <f t="shared" si="271"/>
        <v>0</v>
      </c>
      <c r="N2494" s="24">
        <f t="shared" si="272"/>
        <v>1864865.72</v>
      </c>
      <c r="O2494" t="str">
        <f t="shared" si="273"/>
        <v>ASALARIADO</v>
      </c>
      <c r="P2494">
        <f t="shared" si="274"/>
        <v>34</v>
      </c>
      <c r="Q2494"/>
    </row>
    <row r="2495" spans="1:17" x14ac:dyDescent="0.25">
      <c r="A2495">
        <v>2494</v>
      </c>
      <c r="B2495" t="s">
        <v>9</v>
      </c>
      <c r="C2495" s="23">
        <v>60000</v>
      </c>
      <c r="D2495" t="s">
        <v>10</v>
      </c>
      <c r="E2495" t="s">
        <v>16</v>
      </c>
      <c r="F2495" t="s">
        <v>12</v>
      </c>
      <c r="G2495" t="s">
        <v>12</v>
      </c>
      <c r="H2495" t="s">
        <v>13</v>
      </c>
      <c r="I2495">
        <v>38</v>
      </c>
      <c r="J2495">
        <f t="shared" si="268"/>
        <v>-0.73678484675118117</v>
      </c>
      <c r="K2495" t="b">
        <f t="shared" si="269"/>
        <v>0</v>
      </c>
      <c r="L2495">
        <f t="shared" si="270"/>
        <v>-0.27569150352325889</v>
      </c>
      <c r="M2495" t="b">
        <f t="shared" si="271"/>
        <v>0</v>
      </c>
      <c r="N2495" s="24">
        <f t="shared" si="272"/>
        <v>60000</v>
      </c>
      <c r="O2495" t="str">
        <f t="shared" si="273"/>
        <v>ASALARIADO</v>
      </c>
      <c r="P2495">
        <f t="shared" si="274"/>
        <v>38</v>
      </c>
      <c r="Q2495"/>
    </row>
    <row r="2496" spans="1:17" x14ac:dyDescent="0.25">
      <c r="A2496">
        <v>2495</v>
      </c>
      <c r="B2496" t="s">
        <v>9</v>
      </c>
      <c r="C2496" s="23">
        <v>385137</v>
      </c>
      <c r="D2496" t="s">
        <v>18</v>
      </c>
      <c r="E2496" t="s">
        <v>16</v>
      </c>
      <c r="F2496" t="s">
        <v>12</v>
      </c>
      <c r="G2496" t="s">
        <v>13</v>
      </c>
      <c r="H2496" t="s">
        <v>13</v>
      </c>
      <c r="I2496">
        <v>36</v>
      </c>
      <c r="J2496">
        <f t="shared" si="268"/>
        <v>-0.33587728750898643</v>
      </c>
      <c r="K2496" t="b">
        <f t="shared" si="269"/>
        <v>0</v>
      </c>
      <c r="L2496">
        <f t="shared" si="270"/>
        <v>-0.41684216367753391</v>
      </c>
      <c r="M2496" t="b">
        <f t="shared" si="271"/>
        <v>0</v>
      </c>
      <c r="N2496" s="24">
        <f t="shared" si="272"/>
        <v>385137</v>
      </c>
      <c r="O2496" t="str">
        <f t="shared" si="273"/>
        <v>TRABAJADOR INDEPENDIENTE</v>
      </c>
      <c r="P2496">
        <f t="shared" si="274"/>
        <v>36</v>
      </c>
      <c r="Q2496"/>
    </row>
    <row r="2497" spans="1:17" x14ac:dyDescent="0.25">
      <c r="A2497">
        <v>2496</v>
      </c>
      <c r="B2497" t="s">
        <v>15</v>
      </c>
      <c r="C2497" s="23">
        <v>3231114.56</v>
      </c>
      <c r="D2497" t="s">
        <v>14</v>
      </c>
      <c r="E2497" t="s">
        <v>11</v>
      </c>
      <c r="F2497" t="s">
        <v>12</v>
      </c>
      <c r="G2497" t="s">
        <v>13</v>
      </c>
      <c r="H2497" t="s">
        <v>13</v>
      </c>
      <c r="I2497">
        <v>75</v>
      </c>
      <c r="J2497">
        <f t="shared" si="268"/>
        <v>3.173332421744826</v>
      </c>
      <c r="K2497" t="b">
        <f t="shared" si="269"/>
        <v>1</v>
      </c>
      <c r="L2497">
        <f t="shared" si="270"/>
        <v>2.3355957093308288</v>
      </c>
      <c r="M2497" t="b">
        <f t="shared" si="271"/>
        <v>1</v>
      </c>
      <c r="N2497" s="24">
        <f t="shared" si="272"/>
        <v>3231114.56</v>
      </c>
      <c r="O2497" t="str">
        <f t="shared" si="273"/>
        <v>PENSIONADOS EN SU PROPIO SISTEMA</v>
      </c>
      <c r="P2497">
        <f t="shared" si="274"/>
        <v>75</v>
      </c>
      <c r="Q2497"/>
    </row>
    <row r="2498" spans="1:17" x14ac:dyDescent="0.25">
      <c r="A2498">
        <v>2497</v>
      </c>
      <c r="B2498" t="s">
        <v>15</v>
      </c>
      <c r="C2498" s="23">
        <v>2755981</v>
      </c>
      <c r="D2498" t="s">
        <v>10</v>
      </c>
      <c r="E2498" t="s">
        <v>16</v>
      </c>
      <c r="F2498" t="s">
        <v>12</v>
      </c>
      <c r="G2498" t="s">
        <v>13</v>
      </c>
      <c r="H2498" t="s">
        <v>13</v>
      </c>
      <c r="I2498">
        <v>52</v>
      </c>
      <c r="J2498">
        <f t="shared" ref="J2498:J2561" si="275">(C2498-$S$4)/STDEV($C$2:$C$5001)</f>
        <v>2.5874728122458919</v>
      </c>
      <c r="K2498" t="b">
        <f t="shared" ref="K2498:K2561" si="276">ABS(J2498)&gt;1.96</f>
        <v>1</v>
      </c>
      <c r="L2498">
        <f t="shared" ref="L2498:L2561" si="277">(I2498-$S$5)/_xlfn.STDEV.S($I$2:$I$5001)</f>
        <v>0.71236311755666615</v>
      </c>
      <c r="M2498" t="b">
        <f t="shared" ref="M2498:M2561" si="278">ABS(L2498)&gt;1.96</f>
        <v>0</v>
      </c>
      <c r="N2498" s="24">
        <f t="shared" ref="N2498:N2561" si="279">IF(ISBLANK(C2498), $S$4, C2498)</f>
        <v>2755981</v>
      </c>
      <c r="O2498" t="str">
        <f t="shared" ref="O2498:O2561" si="280">IF(D2498="", "ASALARIADO", D2498)</f>
        <v>ASALARIADO</v>
      </c>
      <c r="P2498">
        <f t="shared" ref="P2498:P2561" si="281">IF(ISBLANK(I2498), $S$5, I2498)</f>
        <v>52</v>
      </c>
      <c r="Q2498"/>
    </row>
    <row r="2499" spans="1:17" x14ac:dyDescent="0.25">
      <c r="A2499">
        <v>2498</v>
      </c>
      <c r="B2499" t="s">
        <v>9</v>
      </c>
      <c r="C2499" s="23">
        <v>33865.5</v>
      </c>
      <c r="D2499" t="s">
        <v>10</v>
      </c>
      <c r="E2499" t="s">
        <v>16</v>
      </c>
      <c r="F2499" t="s">
        <v>12</v>
      </c>
      <c r="G2499" t="s">
        <v>13</v>
      </c>
      <c r="H2499" t="s">
        <v>13</v>
      </c>
      <c r="I2499">
        <v>36</v>
      </c>
      <c r="J2499">
        <f t="shared" si="275"/>
        <v>-0.76900978149258281</v>
      </c>
      <c r="K2499" t="b">
        <f t="shared" si="276"/>
        <v>0</v>
      </c>
      <c r="L2499">
        <f t="shared" si="277"/>
        <v>-0.41684216367753391</v>
      </c>
      <c r="M2499" t="b">
        <f t="shared" si="278"/>
        <v>0</v>
      </c>
      <c r="N2499" s="24">
        <f t="shared" si="279"/>
        <v>33865.5</v>
      </c>
      <c r="O2499" t="str">
        <f t="shared" si="280"/>
        <v>ASALARIADO</v>
      </c>
      <c r="P2499">
        <f t="shared" si="281"/>
        <v>36</v>
      </c>
      <c r="Q2499"/>
    </row>
    <row r="2500" spans="1:17" x14ac:dyDescent="0.25">
      <c r="A2500">
        <v>2499</v>
      </c>
      <c r="B2500" t="s">
        <v>9</v>
      </c>
      <c r="C2500" s="23">
        <v>297046</v>
      </c>
      <c r="D2500" t="s">
        <v>17</v>
      </c>
      <c r="E2500" t="s">
        <v>16</v>
      </c>
      <c r="F2500" t="s">
        <v>12</v>
      </c>
      <c r="G2500" t="s">
        <v>12</v>
      </c>
      <c r="H2500" t="s">
        <v>12</v>
      </c>
      <c r="I2500">
        <v>52</v>
      </c>
      <c r="J2500">
        <f t="shared" si="275"/>
        <v>-0.44449718558642509</v>
      </c>
      <c r="K2500" t="b">
        <f t="shared" si="276"/>
        <v>0</v>
      </c>
      <c r="L2500">
        <f t="shared" si="277"/>
        <v>0.71236311755666615</v>
      </c>
      <c r="M2500" t="b">
        <f t="shared" si="278"/>
        <v>0</v>
      </c>
      <c r="N2500" s="24">
        <f t="shared" si="279"/>
        <v>297046</v>
      </c>
      <c r="O2500" t="str">
        <f t="shared" si="280"/>
        <v>ASEGURADO VOLUNTARIO</v>
      </c>
      <c r="P2500">
        <f t="shared" si="281"/>
        <v>52</v>
      </c>
      <c r="Q2500"/>
    </row>
    <row r="2501" spans="1:17" x14ac:dyDescent="0.25">
      <c r="A2501">
        <v>2500</v>
      </c>
      <c r="B2501" t="s">
        <v>9</v>
      </c>
      <c r="C2501" s="23">
        <v>258000</v>
      </c>
      <c r="D2501" t="s">
        <v>10</v>
      </c>
      <c r="E2501" t="s">
        <v>16</v>
      </c>
      <c r="F2501" t="s">
        <v>12</v>
      </c>
      <c r="G2501" t="s">
        <v>12</v>
      </c>
      <c r="H2501" t="s">
        <v>12</v>
      </c>
      <c r="I2501">
        <v>41</v>
      </c>
      <c r="J2501">
        <f t="shared" si="275"/>
        <v>-0.49264254141541636</v>
      </c>
      <c r="K2501" t="b">
        <f t="shared" si="276"/>
        <v>0</v>
      </c>
      <c r="L2501">
        <f t="shared" si="277"/>
        <v>-6.3965513291846368E-2</v>
      </c>
      <c r="M2501" t="b">
        <f t="shared" si="278"/>
        <v>0</v>
      </c>
      <c r="N2501" s="24">
        <f t="shared" si="279"/>
        <v>258000</v>
      </c>
      <c r="O2501" t="str">
        <f t="shared" si="280"/>
        <v>ASALARIADO</v>
      </c>
      <c r="P2501">
        <f t="shared" si="281"/>
        <v>41</v>
      </c>
      <c r="Q2501"/>
    </row>
    <row r="2502" spans="1:17" x14ac:dyDescent="0.25">
      <c r="A2502">
        <v>2501</v>
      </c>
      <c r="B2502" t="s">
        <v>9</v>
      </c>
      <c r="C2502" s="23">
        <v>428100</v>
      </c>
      <c r="D2502" t="s">
        <v>10</v>
      </c>
      <c r="E2502" t="s">
        <v>11</v>
      </c>
      <c r="F2502" t="s">
        <v>12</v>
      </c>
      <c r="G2502" t="s">
        <v>13</v>
      </c>
      <c r="H2502" t="s">
        <v>13</v>
      </c>
      <c r="I2502">
        <v>36</v>
      </c>
      <c r="J2502">
        <f t="shared" si="275"/>
        <v>-0.28290210637696389</v>
      </c>
      <c r="K2502" t="b">
        <f t="shared" si="276"/>
        <v>0</v>
      </c>
      <c r="L2502">
        <f t="shared" si="277"/>
        <v>-0.41684216367753391</v>
      </c>
      <c r="M2502" t="b">
        <f t="shared" si="278"/>
        <v>0</v>
      </c>
      <c r="N2502" s="24">
        <f t="shared" si="279"/>
        <v>428100</v>
      </c>
      <c r="O2502" t="str">
        <f t="shared" si="280"/>
        <v>ASALARIADO</v>
      </c>
      <c r="P2502">
        <f t="shared" si="281"/>
        <v>36</v>
      </c>
      <c r="Q2502"/>
    </row>
    <row r="2503" spans="1:17" x14ac:dyDescent="0.25">
      <c r="A2503">
        <v>2502</v>
      </c>
      <c r="B2503" t="s">
        <v>9</v>
      </c>
      <c r="C2503" s="23">
        <v>1814153</v>
      </c>
      <c r="D2503" t="s">
        <v>10</v>
      </c>
      <c r="E2503" t="s">
        <v>11</v>
      </c>
      <c r="F2503" t="s">
        <v>12</v>
      </c>
      <c r="G2503" t="s">
        <v>13</v>
      </c>
      <c r="H2503" t="s">
        <v>12</v>
      </c>
      <c r="I2503">
        <v>35</v>
      </c>
      <c r="J2503">
        <f t="shared" si="275"/>
        <v>1.426159382196535</v>
      </c>
      <c r="K2503" t="b">
        <f t="shared" si="276"/>
        <v>0</v>
      </c>
      <c r="L2503">
        <f t="shared" si="277"/>
        <v>-0.48741749375467142</v>
      </c>
      <c r="M2503" t="b">
        <f t="shared" si="278"/>
        <v>0</v>
      </c>
      <c r="N2503" s="24">
        <f t="shared" si="279"/>
        <v>1814153</v>
      </c>
      <c r="O2503" t="str">
        <f t="shared" si="280"/>
        <v>ASALARIADO</v>
      </c>
      <c r="P2503">
        <f t="shared" si="281"/>
        <v>35</v>
      </c>
      <c r="Q2503"/>
    </row>
    <row r="2504" spans="1:17" x14ac:dyDescent="0.25">
      <c r="A2504">
        <v>2503</v>
      </c>
      <c r="B2504" t="s">
        <v>15</v>
      </c>
      <c r="C2504" s="23">
        <v>599078</v>
      </c>
      <c r="D2504" t="s">
        <v>10</v>
      </c>
      <c r="E2504" t="s">
        <v>11</v>
      </c>
      <c r="F2504" t="s">
        <v>12</v>
      </c>
      <c r="G2504" t="s">
        <v>13</v>
      </c>
      <c r="H2504" t="s">
        <v>13</v>
      </c>
      <c r="I2504">
        <v>63</v>
      </c>
      <c r="J2504">
        <f t="shared" si="275"/>
        <v>-7.20790605098003E-2</v>
      </c>
      <c r="K2504" t="b">
        <f t="shared" si="276"/>
        <v>0</v>
      </c>
      <c r="L2504">
        <f t="shared" si="277"/>
        <v>1.4886917484051787</v>
      </c>
      <c r="M2504" t="b">
        <f t="shared" si="278"/>
        <v>0</v>
      </c>
      <c r="N2504" s="24">
        <f t="shared" si="279"/>
        <v>599078</v>
      </c>
      <c r="O2504" t="str">
        <f t="shared" si="280"/>
        <v>ASALARIADO</v>
      </c>
      <c r="P2504">
        <f t="shared" si="281"/>
        <v>63</v>
      </c>
      <c r="Q2504"/>
    </row>
    <row r="2505" spans="1:17" x14ac:dyDescent="0.25">
      <c r="A2505">
        <v>2504</v>
      </c>
      <c r="B2505" t="s">
        <v>9</v>
      </c>
      <c r="C2505" s="23">
        <v>2425268.1</v>
      </c>
      <c r="D2505" t="s">
        <v>10</v>
      </c>
      <c r="E2505" t="s">
        <v>11</v>
      </c>
      <c r="F2505" t="s">
        <v>12</v>
      </c>
      <c r="G2505" t="s">
        <v>13</v>
      </c>
      <c r="H2505" t="s">
        <v>13</v>
      </c>
      <c r="I2505">
        <v>60</v>
      </c>
      <c r="J2505">
        <f t="shared" si="275"/>
        <v>2.1796899344162139</v>
      </c>
      <c r="K2505" t="b">
        <f t="shared" si="276"/>
        <v>1</v>
      </c>
      <c r="L2505">
        <f t="shared" si="277"/>
        <v>1.2769657581737661</v>
      </c>
      <c r="M2505" t="b">
        <f t="shared" si="278"/>
        <v>0</v>
      </c>
      <c r="N2505" s="24">
        <f t="shared" si="279"/>
        <v>2425268.1</v>
      </c>
      <c r="O2505" t="str">
        <f t="shared" si="280"/>
        <v>ASALARIADO</v>
      </c>
      <c r="P2505">
        <f t="shared" si="281"/>
        <v>60</v>
      </c>
      <c r="Q2505"/>
    </row>
    <row r="2506" spans="1:17" x14ac:dyDescent="0.25">
      <c r="A2506">
        <v>2505</v>
      </c>
      <c r="B2506" t="s">
        <v>9</v>
      </c>
      <c r="C2506" s="23">
        <v>1756493.5</v>
      </c>
      <c r="D2506" t="s">
        <v>10</v>
      </c>
      <c r="E2506" t="s">
        <v>11</v>
      </c>
      <c r="F2506" t="s">
        <v>12</v>
      </c>
      <c r="G2506" t="s">
        <v>13</v>
      </c>
      <c r="H2506" t="s">
        <v>13</v>
      </c>
      <c r="I2506">
        <v>31</v>
      </c>
      <c r="J2506">
        <f t="shared" si="275"/>
        <v>1.3550628001030627</v>
      </c>
      <c r="K2506" t="b">
        <f t="shared" si="276"/>
        <v>0</v>
      </c>
      <c r="L2506">
        <f t="shared" si="277"/>
        <v>-0.7697188140632214</v>
      </c>
      <c r="M2506" t="b">
        <f t="shared" si="278"/>
        <v>0</v>
      </c>
      <c r="N2506" s="24">
        <f t="shared" si="279"/>
        <v>1756493.5</v>
      </c>
      <c r="O2506" t="str">
        <f t="shared" si="280"/>
        <v>ASALARIADO</v>
      </c>
      <c r="P2506">
        <f t="shared" si="281"/>
        <v>31</v>
      </c>
      <c r="Q2506"/>
    </row>
    <row r="2507" spans="1:17" x14ac:dyDescent="0.25">
      <c r="A2507">
        <v>2506</v>
      </c>
      <c r="B2507" t="s">
        <v>15</v>
      </c>
      <c r="C2507" s="23">
        <v>1185569</v>
      </c>
      <c r="D2507" t="s">
        <v>10</v>
      </c>
      <c r="E2507" t="s">
        <v>16</v>
      </c>
      <c r="F2507" t="s">
        <v>12</v>
      </c>
      <c r="G2507" t="s">
        <v>13</v>
      </c>
      <c r="H2507" t="s">
        <v>13</v>
      </c>
      <c r="I2507">
        <v>42</v>
      </c>
      <c r="J2507">
        <f t="shared" si="275"/>
        <v>0.6510889435239271</v>
      </c>
      <c r="K2507" t="b">
        <f t="shared" si="276"/>
        <v>0</v>
      </c>
      <c r="L2507">
        <f t="shared" si="277"/>
        <v>6.6098167852911317E-3</v>
      </c>
      <c r="M2507" t="b">
        <f t="shared" si="278"/>
        <v>0</v>
      </c>
      <c r="N2507" s="24">
        <f t="shared" si="279"/>
        <v>1185569</v>
      </c>
      <c r="O2507" t="str">
        <f t="shared" si="280"/>
        <v>ASALARIADO</v>
      </c>
      <c r="P2507">
        <f t="shared" si="281"/>
        <v>42</v>
      </c>
      <c r="Q2507"/>
    </row>
    <row r="2508" spans="1:17" x14ac:dyDescent="0.25">
      <c r="A2508">
        <v>2507</v>
      </c>
      <c r="B2508" t="s">
        <v>9</v>
      </c>
      <c r="C2508" s="23">
        <v>1031332.08</v>
      </c>
      <c r="D2508" t="s">
        <v>10</v>
      </c>
      <c r="E2508" t="s">
        <v>16</v>
      </c>
      <c r="F2508" t="s">
        <v>12</v>
      </c>
      <c r="G2508" t="s">
        <v>13</v>
      </c>
      <c r="H2508" t="s">
        <v>13</v>
      </c>
      <c r="I2508">
        <v>29</v>
      </c>
      <c r="J2508">
        <f t="shared" si="275"/>
        <v>0.46090835152045262</v>
      </c>
      <c r="K2508" t="b">
        <f t="shared" si="276"/>
        <v>0</v>
      </c>
      <c r="L2508">
        <f t="shared" si="277"/>
        <v>-0.91086947421749642</v>
      </c>
      <c r="M2508" t="b">
        <f t="shared" si="278"/>
        <v>0</v>
      </c>
      <c r="N2508" s="24">
        <f t="shared" si="279"/>
        <v>1031332.08</v>
      </c>
      <c r="O2508" t="str">
        <f t="shared" si="280"/>
        <v>ASALARIADO</v>
      </c>
      <c r="P2508">
        <f t="shared" si="281"/>
        <v>29</v>
      </c>
      <c r="Q2508"/>
    </row>
    <row r="2509" spans="1:17" x14ac:dyDescent="0.25">
      <c r="A2509">
        <v>2508</v>
      </c>
      <c r="B2509" t="s">
        <v>9</v>
      </c>
      <c r="C2509" s="23">
        <v>276773.19</v>
      </c>
      <c r="D2509" t="s">
        <v>10</v>
      </c>
      <c r="E2509" t="s">
        <v>16</v>
      </c>
      <c r="F2509" t="s">
        <v>12</v>
      </c>
      <c r="G2509" t="s">
        <v>13</v>
      </c>
      <c r="H2509" t="s">
        <v>13</v>
      </c>
      <c r="I2509">
        <v>47</v>
      </c>
      <c r="J2509">
        <f t="shared" si="275"/>
        <v>-0.4694944106825561</v>
      </c>
      <c r="K2509" t="b">
        <f t="shared" si="276"/>
        <v>0</v>
      </c>
      <c r="L2509">
        <f t="shared" si="277"/>
        <v>0.35948646717097865</v>
      </c>
      <c r="M2509" t="b">
        <f t="shared" si="278"/>
        <v>0</v>
      </c>
      <c r="N2509" s="24">
        <f t="shared" si="279"/>
        <v>276773.19</v>
      </c>
      <c r="O2509" t="str">
        <f t="shared" si="280"/>
        <v>ASALARIADO</v>
      </c>
      <c r="P2509">
        <f t="shared" si="281"/>
        <v>47</v>
      </c>
      <c r="Q2509"/>
    </row>
    <row r="2510" spans="1:17" x14ac:dyDescent="0.25">
      <c r="A2510">
        <v>2509</v>
      </c>
      <c r="B2510" t="s">
        <v>15</v>
      </c>
      <c r="C2510" s="23">
        <v>193077.5</v>
      </c>
      <c r="D2510" t="s">
        <v>10</v>
      </c>
      <c r="E2510" t="s">
        <v>16</v>
      </c>
      <c r="F2510" t="s">
        <v>12</v>
      </c>
      <c r="G2510" t="s">
        <v>13</v>
      </c>
      <c r="H2510" t="s">
        <v>13</v>
      </c>
      <c r="I2510">
        <v>52</v>
      </c>
      <c r="J2510">
        <f t="shared" si="275"/>
        <v>-0.57269470716370519</v>
      </c>
      <c r="K2510" t="b">
        <f t="shared" si="276"/>
        <v>0</v>
      </c>
      <c r="L2510">
        <f t="shared" si="277"/>
        <v>0.71236311755666615</v>
      </c>
      <c r="M2510" t="b">
        <f t="shared" si="278"/>
        <v>0</v>
      </c>
      <c r="N2510" s="24">
        <f t="shared" si="279"/>
        <v>193077.5</v>
      </c>
      <c r="O2510" t="str">
        <f t="shared" si="280"/>
        <v>ASALARIADO</v>
      </c>
      <c r="P2510">
        <f t="shared" si="281"/>
        <v>52</v>
      </c>
      <c r="Q2510"/>
    </row>
    <row r="2511" spans="1:17" x14ac:dyDescent="0.25">
      <c r="A2511">
        <v>2510</v>
      </c>
      <c r="B2511" t="s">
        <v>9</v>
      </c>
      <c r="C2511" s="23">
        <v>246175</v>
      </c>
      <c r="D2511" t="s">
        <v>10</v>
      </c>
      <c r="E2511" t="s">
        <v>16</v>
      </c>
      <c r="F2511" t="s">
        <v>12</v>
      </c>
      <c r="G2511" t="s">
        <v>13</v>
      </c>
      <c r="H2511" t="s">
        <v>13</v>
      </c>
      <c r="I2511">
        <v>54</v>
      </c>
      <c r="J2511">
        <f t="shared" si="275"/>
        <v>-0.50722326242852456</v>
      </c>
      <c r="K2511" t="b">
        <f t="shared" si="276"/>
        <v>0</v>
      </c>
      <c r="L2511">
        <f t="shared" si="277"/>
        <v>0.85351377771094117</v>
      </c>
      <c r="M2511" t="b">
        <f t="shared" si="278"/>
        <v>0</v>
      </c>
      <c r="N2511" s="24">
        <f t="shared" si="279"/>
        <v>246175</v>
      </c>
      <c r="O2511" t="str">
        <f t="shared" si="280"/>
        <v>ASALARIADO</v>
      </c>
      <c r="P2511">
        <f t="shared" si="281"/>
        <v>54</v>
      </c>
      <c r="Q2511"/>
    </row>
    <row r="2512" spans="1:17" x14ac:dyDescent="0.25">
      <c r="A2512">
        <v>2511</v>
      </c>
      <c r="B2512" t="s">
        <v>9</v>
      </c>
      <c r="C2512" s="23">
        <v>394755.25</v>
      </c>
      <c r="D2512" t="s">
        <v>10</v>
      </c>
      <c r="E2512" t="s">
        <v>16</v>
      </c>
      <c r="F2512" t="s">
        <v>12</v>
      </c>
      <c r="G2512" t="s">
        <v>13</v>
      </c>
      <c r="H2512" t="s">
        <v>13</v>
      </c>
      <c r="I2512">
        <v>37</v>
      </c>
      <c r="J2512">
        <f t="shared" si="275"/>
        <v>-0.3240175818105232</v>
      </c>
      <c r="K2512" t="b">
        <f t="shared" si="276"/>
        <v>0</v>
      </c>
      <c r="L2512">
        <f t="shared" si="277"/>
        <v>-0.3462668336003964</v>
      </c>
      <c r="M2512" t="b">
        <f t="shared" si="278"/>
        <v>0</v>
      </c>
      <c r="N2512" s="24">
        <f t="shared" si="279"/>
        <v>394755.25</v>
      </c>
      <c r="O2512" t="str">
        <f t="shared" si="280"/>
        <v>ASALARIADO</v>
      </c>
      <c r="P2512">
        <f t="shared" si="281"/>
        <v>37</v>
      </c>
      <c r="Q2512"/>
    </row>
    <row r="2513" spans="1:17" x14ac:dyDescent="0.25">
      <c r="A2513">
        <v>2512</v>
      </c>
      <c r="B2513" t="s">
        <v>15</v>
      </c>
      <c r="C2513" s="23">
        <v>500000</v>
      </c>
      <c r="D2513" t="s">
        <v>10</v>
      </c>
      <c r="E2513" t="s">
        <v>16</v>
      </c>
      <c r="F2513" t="s">
        <v>12</v>
      </c>
      <c r="G2513" t="s">
        <v>13</v>
      </c>
      <c r="H2513" t="s">
        <v>13</v>
      </c>
      <c r="I2513">
        <v>40</v>
      </c>
      <c r="J2513">
        <f t="shared" si="275"/>
        <v>-0.19424639044948164</v>
      </c>
      <c r="K2513" t="b">
        <f t="shared" si="276"/>
        <v>0</v>
      </c>
      <c r="L2513">
        <f t="shared" si="277"/>
        <v>-0.13454084336898386</v>
      </c>
      <c r="M2513" t="b">
        <f t="shared" si="278"/>
        <v>0</v>
      </c>
      <c r="N2513" s="24">
        <f t="shared" si="279"/>
        <v>500000</v>
      </c>
      <c r="O2513" t="str">
        <f t="shared" si="280"/>
        <v>ASALARIADO</v>
      </c>
      <c r="P2513">
        <f t="shared" si="281"/>
        <v>40</v>
      </c>
      <c r="Q2513"/>
    </row>
    <row r="2514" spans="1:17" x14ac:dyDescent="0.25">
      <c r="A2514">
        <v>2513</v>
      </c>
      <c r="B2514" t="s">
        <v>9</v>
      </c>
      <c r="C2514" s="23">
        <v>352881</v>
      </c>
      <c r="D2514" t="s">
        <v>18</v>
      </c>
      <c r="E2514" t="s">
        <v>16</v>
      </c>
      <c r="F2514" t="s">
        <v>12</v>
      </c>
      <c r="G2514" t="s">
        <v>13</v>
      </c>
      <c r="H2514" t="s">
        <v>12</v>
      </c>
      <c r="I2514">
        <v>35</v>
      </c>
      <c r="J2514">
        <f t="shared" si="275"/>
        <v>-0.37565028852368554</v>
      </c>
      <c r="K2514" t="b">
        <f t="shared" si="276"/>
        <v>0</v>
      </c>
      <c r="L2514">
        <f t="shared" si="277"/>
        <v>-0.48741749375467142</v>
      </c>
      <c r="M2514" t="b">
        <f t="shared" si="278"/>
        <v>0</v>
      </c>
      <c r="N2514" s="24">
        <f t="shared" si="279"/>
        <v>352881</v>
      </c>
      <c r="O2514" t="str">
        <f t="shared" si="280"/>
        <v>TRABAJADOR INDEPENDIENTE</v>
      </c>
      <c r="P2514">
        <f t="shared" si="281"/>
        <v>35</v>
      </c>
      <c r="Q2514"/>
    </row>
    <row r="2515" spans="1:17" x14ac:dyDescent="0.25">
      <c r="A2515">
        <v>2514</v>
      </c>
      <c r="B2515" t="s">
        <v>9</v>
      </c>
      <c r="C2515" s="23">
        <v>639148</v>
      </c>
      <c r="D2515" t="s">
        <v>18</v>
      </c>
      <c r="E2515" t="s">
        <v>16</v>
      </c>
      <c r="F2515" t="s">
        <v>12</v>
      </c>
      <c r="G2515" t="s">
        <v>13</v>
      </c>
      <c r="H2515" t="s">
        <v>12</v>
      </c>
      <c r="I2515">
        <v>38</v>
      </c>
      <c r="J2515">
        <f t="shared" si="275"/>
        <v>-2.267106972796144E-2</v>
      </c>
      <c r="K2515" t="b">
        <f t="shared" si="276"/>
        <v>0</v>
      </c>
      <c r="L2515">
        <f t="shared" si="277"/>
        <v>-0.27569150352325889</v>
      </c>
      <c r="M2515" t="b">
        <f t="shared" si="278"/>
        <v>0</v>
      </c>
      <c r="N2515" s="24">
        <f t="shared" si="279"/>
        <v>639148</v>
      </c>
      <c r="O2515" t="str">
        <f t="shared" si="280"/>
        <v>TRABAJADOR INDEPENDIENTE</v>
      </c>
      <c r="P2515">
        <f t="shared" si="281"/>
        <v>38</v>
      </c>
      <c r="Q2515"/>
    </row>
    <row r="2516" spans="1:17" x14ac:dyDescent="0.25">
      <c r="A2516">
        <v>2515</v>
      </c>
      <c r="B2516" t="s">
        <v>9</v>
      </c>
      <c r="C2516" s="23">
        <v>347135</v>
      </c>
      <c r="D2516" t="s">
        <v>18</v>
      </c>
      <c r="E2516" t="s">
        <v>16</v>
      </c>
      <c r="F2516" t="s">
        <v>12</v>
      </c>
      <c r="G2516" t="s">
        <v>12</v>
      </c>
      <c r="H2516" t="s">
        <v>12</v>
      </c>
      <c r="I2516">
        <v>44</v>
      </c>
      <c r="J2516">
        <f t="shared" si="275"/>
        <v>-0.38273534754620731</v>
      </c>
      <c r="K2516" t="b">
        <f t="shared" si="276"/>
        <v>0</v>
      </c>
      <c r="L2516">
        <f t="shared" si="277"/>
        <v>0.14776047693956615</v>
      </c>
      <c r="M2516" t="b">
        <f t="shared" si="278"/>
        <v>0</v>
      </c>
      <c r="N2516" s="24">
        <f t="shared" si="279"/>
        <v>347135</v>
      </c>
      <c r="O2516" t="str">
        <f t="shared" si="280"/>
        <v>TRABAJADOR INDEPENDIENTE</v>
      </c>
      <c r="P2516">
        <f t="shared" si="281"/>
        <v>44</v>
      </c>
      <c r="Q2516"/>
    </row>
    <row r="2517" spans="1:17" x14ac:dyDescent="0.25">
      <c r="A2517">
        <v>2516</v>
      </c>
      <c r="B2517" t="s">
        <v>9</v>
      </c>
      <c r="C2517" s="23">
        <v>447789.6</v>
      </c>
      <c r="D2517" t="s">
        <v>10</v>
      </c>
      <c r="E2517" t="s">
        <v>11</v>
      </c>
      <c r="F2517" t="s">
        <v>12</v>
      </c>
      <c r="G2517" t="s">
        <v>13</v>
      </c>
      <c r="H2517" t="s">
        <v>13</v>
      </c>
      <c r="I2517">
        <v>31</v>
      </c>
      <c r="J2517">
        <f t="shared" si="275"/>
        <v>-0.25862400367424132</v>
      </c>
      <c r="K2517" t="b">
        <f t="shared" si="276"/>
        <v>0</v>
      </c>
      <c r="L2517">
        <f t="shared" si="277"/>
        <v>-0.7697188140632214</v>
      </c>
      <c r="M2517" t="b">
        <f t="shared" si="278"/>
        <v>0</v>
      </c>
      <c r="N2517" s="24">
        <f t="shared" si="279"/>
        <v>447789.6</v>
      </c>
      <c r="O2517" t="str">
        <f t="shared" si="280"/>
        <v>ASALARIADO</v>
      </c>
      <c r="P2517">
        <f t="shared" si="281"/>
        <v>31</v>
      </c>
      <c r="Q2517"/>
    </row>
    <row r="2518" spans="1:17" x14ac:dyDescent="0.25">
      <c r="A2518">
        <v>2517</v>
      </c>
      <c r="B2518" t="s">
        <v>9</v>
      </c>
      <c r="C2518" s="23">
        <v>310124</v>
      </c>
      <c r="D2518" t="s">
        <v>18</v>
      </c>
      <c r="E2518" t="s">
        <v>16</v>
      </c>
      <c r="F2518" t="s">
        <v>12</v>
      </c>
      <c r="G2518" t="s">
        <v>12</v>
      </c>
      <c r="H2518" t="s">
        <v>12</v>
      </c>
      <c r="I2518">
        <v>41</v>
      </c>
      <c r="J2518">
        <f t="shared" si="275"/>
        <v>-0.42837146301480322</v>
      </c>
      <c r="K2518" t="b">
        <f t="shared" si="276"/>
        <v>0</v>
      </c>
      <c r="L2518">
        <f t="shared" si="277"/>
        <v>-6.3965513291846368E-2</v>
      </c>
      <c r="M2518" t="b">
        <f t="shared" si="278"/>
        <v>0</v>
      </c>
      <c r="N2518" s="24">
        <f t="shared" si="279"/>
        <v>310124</v>
      </c>
      <c r="O2518" t="str">
        <f t="shared" si="280"/>
        <v>TRABAJADOR INDEPENDIENTE</v>
      </c>
      <c r="P2518">
        <f t="shared" si="281"/>
        <v>41</v>
      </c>
      <c r="Q2518"/>
    </row>
    <row r="2519" spans="1:17" x14ac:dyDescent="0.25">
      <c r="A2519">
        <v>2518</v>
      </c>
      <c r="B2519" t="s">
        <v>15</v>
      </c>
      <c r="C2519" s="23">
        <v>1110079.17</v>
      </c>
      <c r="D2519" t="s">
        <v>10</v>
      </c>
      <c r="E2519" t="s">
        <v>16</v>
      </c>
      <c r="F2519" t="s">
        <v>12</v>
      </c>
      <c r="G2519" t="s">
        <v>13</v>
      </c>
      <c r="H2519" t="s">
        <v>13</v>
      </c>
      <c r="I2519">
        <v>24</v>
      </c>
      <c r="J2519">
        <f t="shared" si="275"/>
        <v>0.55800681662693219</v>
      </c>
      <c r="K2519" t="b">
        <f t="shared" si="276"/>
        <v>0</v>
      </c>
      <c r="L2519">
        <f t="shared" si="277"/>
        <v>-1.263746124603184</v>
      </c>
      <c r="M2519" t="b">
        <f t="shared" si="278"/>
        <v>0</v>
      </c>
      <c r="N2519" s="24">
        <f t="shared" si="279"/>
        <v>1110079.17</v>
      </c>
      <c r="O2519" t="str">
        <f t="shared" si="280"/>
        <v>ASALARIADO</v>
      </c>
      <c r="P2519">
        <f t="shared" si="281"/>
        <v>24</v>
      </c>
      <c r="Q2519"/>
    </row>
    <row r="2520" spans="1:17" x14ac:dyDescent="0.25">
      <c r="A2520">
        <v>2519</v>
      </c>
      <c r="B2520" t="s">
        <v>9</v>
      </c>
      <c r="C2520" s="23">
        <v>347500</v>
      </c>
      <c r="D2520" t="s">
        <v>10</v>
      </c>
      <c r="E2520" t="s">
        <v>16</v>
      </c>
      <c r="F2520" t="s">
        <v>12</v>
      </c>
      <c r="G2520" t="s">
        <v>13</v>
      </c>
      <c r="H2520" t="s">
        <v>13</v>
      </c>
      <c r="I2520">
        <v>42</v>
      </c>
      <c r="J2520">
        <f t="shared" si="275"/>
        <v>-0.38228528723586613</v>
      </c>
      <c r="K2520" t="b">
        <f t="shared" si="276"/>
        <v>0</v>
      </c>
      <c r="L2520">
        <f t="shared" si="277"/>
        <v>6.6098167852911317E-3</v>
      </c>
      <c r="M2520" t="b">
        <f t="shared" si="278"/>
        <v>0</v>
      </c>
      <c r="N2520" s="24">
        <f t="shared" si="279"/>
        <v>347500</v>
      </c>
      <c r="O2520" t="str">
        <f t="shared" si="280"/>
        <v>ASALARIADO</v>
      </c>
      <c r="P2520">
        <f t="shared" si="281"/>
        <v>42</v>
      </c>
      <c r="Q2520"/>
    </row>
    <row r="2521" spans="1:17" x14ac:dyDescent="0.25">
      <c r="A2521">
        <v>2520</v>
      </c>
      <c r="B2521" t="s">
        <v>15</v>
      </c>
      <c r="C2521" s="23">
        <v>1341415.6399999999</v>
      </c>
      <c r="D2521" t="s">
        <v>10</v>
      </c>
      <c r="E2521" t="s">
        <v>16</v>
      </c>
      <c r="F2521" t="s">
        <v>12</v>
      </c>
      <c r="G2521" t="s">
        <v>13</v>
      </c>
      <c r="H2521" t="s">
        <v>13</v>
      </c>
      <c r="I2521">
        <v>38</v>
      </c>
      <c r="J2521">
        <f t="shared" si="275"/>
        <v>0.84325438780894213</v>
      </c>
      <c r="K2521" t="b">
        <f t="shared" si="276"/>
        <v>0</v>
      </c>
      <c r="L2521">
        <f t="shared" si="277"/>
        <v>-0.27569150352325889</v>
      </c>
      <c r="M2521" t="b">
        <f t="shared" si="278"/>
        <v>0</v>
      </c>
      <c r="N2521" s="24">
        <f t="shared" si="279"/>
        <v>1341415.6399999999</v>
      </c>
      <c r="O2521" t="str">
        <f t="shared" si="280"/>
        <v>ASALARIADO</v>
      </c>
      <c r="P2521">
        <f t="shared" si="281"/>
        <v>38</v>
      </c>
      <c r="Q2521"/>
    </row>
    <row r="2522" spans="1:17" x14ac:dyDescent="0.25">
      <c r="A2522">
        <v>2521</v>
      </c>
      <c r="B2522" t="s">
        <v>15</v>
      </c>
      <c r="C2522" s="23">
        <v>319575.36</v>
      </c>
      <c r="D2522" t="s">
        <v>10</v>
      </c>
      <c r="E2522" t="s">
        <v>16</v>
      </c>
      <c r="F2522" t="s">
        <v>12</v>
      </c>
      <c r="G2522" t="s">
        <v>13</v>
      </c>
      <c r="H2522" t="s">
        <v>13</v>
      </c>
      <c r="I2522">
        <v>64</v>
      </c>
      <c r="J2522">
        <f t="shared" si="275"/>
        <v>-0.41671753968673131</v>
      </c>
      <c r="K2522" t="b">
        <f t="shared" si="276"/>
        <v>0</v>
      </c>
      <c r="L2522">
        <f t="shared" si="277"/>
        <v>1.5592670784823162</v>
      </c>
      <c r="M2522" t="b">
        <f t="shared" si="278"/>
        <v>0</v>
      </c>
      <c r="N2522" s="24">
        <f t="shared" si="279"/>
        <v>319575.36</v>
      </c>
      <c r="O2522" t="str">
        <f t="shared" si="280"/>
        <v>ASALARIADO</v>
      </c>
      <c r="P2522">
        <f t="shared" si="281"/>
        <v>64</v>
      </c>
      <c r="Q2522"/>
    </row>
    <row r="2523" spans="1:17" x14ac:dyDescent="0.25">
      <c r="A2523">
        <v>2522</v>
      </c>
      <c r="B2523" t="s">
        <v>9</v>
      </c>
      <c r="C2523" s="23">
        <v>594092</v>
      </c>
      <c r="D2523" t="s">
        <v>18</v>
      </c>
      <c r="E2523" t="s">
        <v>16</v>
      </c>
      <c r="F2523" t="s">
        <v>12</v>
      </c>
      <c r="G2523" t="s">
        <v>13</v>
      </c>
      <c r="H2523" t="s">
        <v>12</v>
      </c>
      <c r="I2523">
        <v>42</v>
      </c>
      <c r="J2523">
        <f t="shared" si="275"/>
        <v>-7.8227007653255465E-2</v>
      </c>
      <c r="K2523" t="b">
        <f t="shared" si="276"/>
        <v>0</v>
      </c>
      <c r="L2523">
        <f t="shared" si="277"/>
        <v>6.6098167852911317E-3</v>
      </c>
      <c r="M2523" t="b">
        <f t="shared" si="278"/>
        <v>0</v>
      </c>
      <c r="N2523" s="24">
        <f t="shared" si="279"/>
        <v>594092</v>
      </c>
      <c r="O2523" t="str">
        <f t="shared" si="280"/>
        <v>TRABAJADOR INDEPENDIENTE</v>
      </c>
      <c r="P2523">
        <f t="shared" si="281"/>
        <v>42</v>
      </c>
      <c r="Q2523"/>
    </row>
    <row r="2524" spans="1:17" x14ac:dyDescent="0.25">
      <c r="A2524">
        <v>2523</v>
      </c>
      <c r="B2524" t="s">
        <v>15</v>
      </c>
      <c r="C2524" s="23">
        <v>405000</v>
      </c>
      <c r="D2524" t="s">
        <v>10</v>
      </c>
      <c r="E2524" t="s">
        <v>16</v>
      </c>
      <c r="F2524" t="s">
        <v>12</v>
      </c>
      <c r="G2524" t="s">
        <v>13</v>
      </c>
      <c r="H2524" t="s">
        <v>12</v>
      </c>
      <c r="I2524">
        <v>34</v>
      </c>
      <c r="J2524">
        <f t="shared" si="275"/>
        <v>-0.31138537533280308</v>
      </c>
      <c r="K2524" t="b">
        <f t="shared" si="276"/>
        <v>0</v>
      </c>
      <c r="L2524">
        <f t="shared" si="277"/>
        <v>-0.55799282383180893</v>
      </c>
      <c r="M2524" t="b">
        <f t="shared" si="278"/>
        <v>0</v>
      </c>
      <c r="N2524" s="24">
        <f t="shared" si="279"/>
        <v>405000</v>
      </c>
      <c r="O2524" t="str">
        <f t="shared" si="280"/>
        <v>ASALARIADO</v>
      </c>
      <c r="P2524">
        <f t="shared" si="281"/>
        <v>34</v>
      </c>
      <c r="Q2524"/>
    </row>
    <row r="2525" spans="1:17" x14ac:dyDescent="0.25">
      <c r="A2525">
        <v>2524</v>
      </c>
      <c r="B2525" t="s">
        <v>15</v>
      </c>
      <c r="C2525" s="23">
        <v>298155</v>
      </c>
      <c r="D2525" t="s">
        <v>17</v>
      </c>
      <c r="E2525" t="s">
        <v>16</v>
      </c>
      <c r="F2525" t="s">
        <v>12</v>
      </c>
      <c r="G2525" t="s">
        <v>13</v>
      </c>
      <c r="H2525" t="s">
        <v>13</v>
      </c>
      <c r="I2525">
        <v>30</v>
      </c>
      <c r="J2525">
        <f t="shared" si="275"/>
        <v>-0.44312974206815559</v>
      </c>
      <c r="K2525" t="b">
        <f t="shared" si="276"/>
        <v>0</v>
      </c>
      <c r="L2525">
        <f t="shared" si="277"/>
        <v>-0.84029414414035897</v>
      </c>
      <c r="M2525" t="b">
        <f t="shared" si="278"/>
        <v>0</v>
      </c>
      <c r="N2525" s="24">
        <f t="shared" si="279"/>
        <v>298155</v>
      </c>
      <c r="O2525" t="str">
        <f t="shared" si="280"/>
        <v>ASEGURADO VOLUNTARIO</v>
      </c>
      <c r="P2525">
        <f t="shared" si="281"/>
        <v>30</v>
      </c>
      <c r="Q2525"/>
    </row>
    <row r="2526" spans="1:17" x14ac:dyDescent="0.25">
      <c r="A2526">
        <v>2525</v>
      </c>
      <c r="B2526" t="s">
        <v>15</v>
      </c>
      <c r="C2526" s="23">
        <v>301260</v>
      </c>
      <c r="D2526" t="s">
        <v>17</v>
      </c>
      <c r="E2526" t="s">
        <v>16</v>
      </c>
      <c r="F2526" t="s">
        <v>12</v>
      </c>
      <c r="G2526" t="s">
        <v>13</v>
      </c>
      <c r="H2526" t="s">
        <v>13</v>
      </c>
      <c r="I2526">
        <v>38</v>
      </c>
      <c r="J2526">
        <f t="shared" si="275"/>
        <v>-0.43930114682539018</v>
      </c>
      <c r="K2526" t="b">
        <f t="shared" si="276"/>
        <v>0</v>
      </c>
      <c r="L2526">
        <f t="shared" si="277"/>
        <v>-0.27569150352325889</v>
      </c>
      <c r="M2526" t="b">
        <f t="shared" si="278"/>
        <v>0</v>
      </c>
      <c r="N2526" s="24">
        <f t="shared" si="279"/>
        <v>301260</v>
      </c>
      <c r="O2526" t="str">
        <f t="shared" si="280"/>
        <v>ASEGURADO VOLUNTARIO</v>
      </c>
      <c r="P2526">
        <f t="shared" si="281"/>
        <v>38</v>
      </c>
      <c r="Q2526"/>
    </row>
    <row r="2527" spans="1:17" x14ac:dyDescent="0.25">
      <c r="A2527">
        <v>2526</v>
      </c>
      <c r="B2527" t="s">
        <v>15</v>
      </c>
      <c r="C2527" s="23">
        <v>1221155</v>
      </c>
      <c r="D2527" t="s">
        <v>10</v>
      </c>
      <c r="E2527" t="s">
        <v>11</v>
      </c>
      <c r="F2527" t="s">
        <v>12</v>
      </c>
      <c r="G2527" t="s">
        <v>13</v>
      </c>
      <c r="H2527" t="s">
        <v>12</v>
      </c>
      <c r="I2527">
        <v>54</v>
      </c>
      <c r="J2527">
        <f t="shared" si="275"/>
        <v>0.69496797421927314</v>
      </c>
      <c r="K2527" t="b">
        <f t="shared" si="276"/>
        <v>0</v>
      </c>
      <c r="L2527">
        <f t="shared" si="277"/>
        <v>0.85351377771094117</v>
      </c>
      <c r="M2527" t="b">
        <f t="shared" si="278"/>
        <v>0</v>
      </c>
      <c r="N2527" s="24">
        <f t="shared" si="279"/>
        <v>1221155</v>
      </c>
      <c r="O2527" t="str">
        <f t="shared" si="280"/>
        <v>ASALARIADO</v>
      </c>
      <c r="P2527">
        <f t="shared" si="281"/>
        <v>54</v>
      </c>
      <c r="Q2527"/>
    </row>
    <row r="2528" spans="1:17" x14ac:dyDescent="0.25">
      <c r="A2528">
        <v>2527</v>
      </c>
      <c r="B2528" t="s">
        <v>9</v>
      </c>
      <c r="C2528" s="23">
        <v>297046</v>
      </c>
      <c r="D2528" t="s">
        <v>18</v>
      </c>
      <c r="E2528" t="s">
        <v>16</v>
      </c>
      <c r="F2528" t="s">
        <v>12</v>
      </c>
      <c r="G2528" t="s">
        <v>13</v>
      </c>
      <c r="H2528" t="s">
        <v>13</v>
      </c>
      <c r="I2528">
        <v>43</v>
      </c>
      <c r="J2528">
        <f t="shared" si="275"/>
        <v>-0.44449718558642509</v>
      </c>
      <c r="K2528" t="b">
        <f t="shared" si="276"/>
        <v>0</v>
      </c>
      <c r="L2528">
        <f t="shared" si="277"/>
        <v>7.7185146862428639E-2</v>
      </c>
      <c r="M2528" t="b">
        <f t="shared" si="278"/>
        <v>0</v>
      </c>
      <c r="N2528" s="24">
        <f t="shared" si="279"/>
        <v>297046</v>
      </c>
      <c r="O2528" t="str">
        <f t="shared" si="280"/>
        <v>TRABAJADOR INDEPENDIENTE</v>
      </c>
      <c r="P2528">
        <f t="shared" si="281"/>
        <v>43</v>
      </c>
      <c r="Q2528"/>
    </row>
    <row r="2529" spans="1:17" x14ac:dyDescent="0.25">
      <c r="A2529">
        <v>2528</v>
      </c>
      <c r="B2529" t="s">
        <v>9</v>
      </c>
      <c r="C2529" s="23">
        <v>907355.22</v>
      </c>
      <c r="D2529" t="s">
        <v>10</v>
      </c>
      <c r="E2529" t="s">
        <v>16</v>
      </c>
      <c r="F2529" t="s">
        <v>12</v>
      </c>
      <c r="G2529" t="s">
        <v>13</v>
      </c>
      <c r="H2529" t="s">
        <v>13</v>
      </c>
      <c r="I2529">
        <v>37</v>
      </c>
      <c r="J2529">
        <f t="shared" si="275"/>
        <v>0.30803968278969829</v>
      </c>
      <c r="K2529" t="b">
        <f t="shared" si="276"/>
        <v>0</v>
      </c>
      <c r="L2529">
        <f t="shared" si="277"/>
        <v>-0.3462668336003964</v>
      </c>
      <c r="M2529" t="b">
        <f t="shared" si="278"/>
        <v>0</v>
      </c>
      <c r="N2529" s="24">
        <f t="shared" si="279"/>
        <v>907355.22</v>
      </c>
      <c r="O2529" t="str">
        <f t="shared" si="280"/>
        <v>ASALARIADO</v>
      </c>
      <c r="P2529">
        <f t="shared" si="281"/>
        <v>37</v>
      </c>
      <c r="Q2529"/>
    </row>
    <row r="2530" spans="1:17" x14ac:dyDescent="0.25">
      <c r="A2530">
        <v>2529</v>
      </c>
      <c r="B2530" t="s">
        <v>9</v>
      </c>
      <c r="C2530" s="23">
        <v>299744</v>
      </c>
      <c r="D2530" t="s">
        <v>18</v>
      </c>
      <c r="E2530" t="s">
        <v>16</v>
      </c>
      <c r="F2530" t="s">
        <v>12</v>
      </c>
      <c r="G2530" t="s">
        <v>13</v>
      </c>
      <c r="H2530" t="s">
        <v>12</v>
      </c>
      <c r="I2530">
        <v>37</v>
      </c>
      <c r="J2530">
        <f t="shared" si="275"/>
        <v>-0.44117043841573877</v>
      </c>
      <c r="K2530" t="b">
        <f t="shared" si="276"/>
        <v>0</v>
      </c>
      <c r="L2530">
        <f t="shared" si="277"/>
        <v>-0.3462668336003964</v>
      </c>
      <c r="M2530" t="b">
        <f t="shared" si="278"/>
        <v>0</v>
      </c>
      <c r="N2530" s="24">
        <f t="shared" si="279"/>
        <v>299744</v>
      </c>
      <c r="O2530" t="str">
        <f t="shared" si="280"/>
        <v>TRABAJADOR INDEPENDIENTE</v>
      </c>
      <c r="P2530">
        <f t="shared" si="281"/>
        <v>37</v>
      </c>
      <c r="Q2530"/>
    </row>
    <row r="2531" spans="1:17" x14ac:dyDescent="0.25">
      <c r="A2531">
        <v>2530</v>
      </c>
      <c r="B2531" t="s">
        <v>9</v>
      </c>
      <c r="C2531" s="23">
        <v>650779.6</v>
      </c>
      <c r="D2531" t="s">
        <v>10</v>
      </c>
      <c r="E2531" t="s">
        <v>16</v>
      </c>
      <c r="F2531" t="s">
        <v>12</v>
      </c>
      <c r="G2531" t="s">
        <v>13</v>
      </c>
      <c r="H2531" t="s">
        <v>13</v>
      </c>
      <c r="I2531">
        <v>38</v>
      </c>
      <c r="J2531">
        <f t="shared" si="275"/>
        <v>-8.3288190272368147E-3</v>
      </c>
      <c r="K2531" t="b">
        <f t="shared" si="276"/>
        <v>0</v>
      </c>
      <c r="L2531">
        <f t="shared" si="277"/>
        <v>-0.27569150352325889</v>
      </c>
      <c r="M2531" t="b">
        <f t="shared" si="278"/>
        <v>0</v>
      </c>
      <c r="N2531" s="24">
        <f t="shared" si="279"/>
        <v>650779.6</v>
      </c>
      <c r="O2531" t="str">
        <f t="shared" si="280"/>
        <v>ASALARIADO</v>
      </c>
      <c r="P2531">
        <f t="shared" si="281"/>
        <v>38</v>
      </c>
      <c r="Q2531"/>
    </row>
    <row r="2532" spans="1:17" x14ac:dyDescent="0.25">
      <c r="A2532">
        <v>2531</v>
      </c>
      <c r="B2532" t="s">
        <v>9</v>
      </c>
      <c r="C2532" s="23">
        <v>3340086.25</v>
      </c>
      <c r="D2532" t="s">
        <v>10</v>
      </c>
      <c r="E2532" t="s">
        <v>11</v>
      </c>
      <c r="F2532" t="s">
        <v>12</v>
      </c>
      <c r="G2532" t="s">
        <v>13</v>
      </c>
      <c r="H2532" t="s">
        <v>13</v>
      </c>
      <c r="I2532">
        <v>42</v>
      </c>
      <c r="J2532">
        <f t="shared" si="275"/>
        <v>3.3076990864566151</v>
      </c>
      <c r="K2532" t="b">
        <f t="shared" si="276"/>
        <v>1</v>
      </c>
      <c r="L2532">
        <f t="shared" si="277"/>
        <v>6.6098167852911317E-3</v>
      </c>
      <c r="M2532" t="b">
        <f t="shared" si="278"/>
        <v>0</v>
      </c>
      <c r="N2532" s="24">
        <f t="shared" si="279"/>
        <v>3340086.25</v>
      </c>
      <c r="O2532" t="str">
        <f t="shared" si="280"/>
        <v>ASALARIADO</v>
      </c>
      <c r="P2532">
        <f t="shared" si="281"/>
        <v>42</v>
      </c>
      <c r="Q2532"/>
    </row>
    <row r="2533" spans="1:17" x14ac:dyDescent="0.25">
      <c r="A2533">
        <v>2532</v>
      </c>
      <c r="B2533" t="s">
        <v>9</v>
      </c>
      <c r="C2533" s="23">
        <v>303386</v>
      </c>
      <c r="D2533" t="s">
        <v>10</v>
      </c>
      <c r="E2533" t="s">
        <v>16</v>
      </c>
      <c r="F2533" t="s">
        <v>12</v>
      </c>
      <c r="G2533" t="s">
        <v>12</v>
      </c>
      <c r="H2533" t="s">
        <v>13</v>
      </c>
      <c r="I2533">
        <v>35</v>
      </c>
      <c r="J2533">
        <f t="shared" si="275"/>
        <v>-0.43667969964789605</v>
      </c>
      <c r="K2533" t="b">
        <f t="shared" si="276"/>
        <v>0</v>
      </c>
      <c r="L2533">
        <f t="shared" si="277"/>
        <v>-0.48741749375467142</v>
      </c>
      <c r="M2533" t="b">
        <f t="shared" si="278"/>
        <v>0</v>
      </c>
      <c r="N2533" s="24">
        <f t="shared" si="279"/>
        <v>303386</v>
      </c>
      <c r="O2533" t="str">
        <f t="shared" si="280"/>
        <v>ASALARIADO</v>
      </c>
      <c r="P2533">
        <f t="shared" si="281"/>
        <v>35</v>
      </c>
      <c r="Q2533"/>
    </row>
    <row r="2534" spans="1:17" x14ac:dyDescent="0.25">
      <c r="A2534">
        <v>2533</v>
      </c>
      <c r="B2534" t="s">
        <v>9</v>
      </c>
      <c r="C2534" s="23">
        <v>320000</v>
      </c>
      <c r="D2534" t="s">
        <v>10</v>
      </c>
      <c r="E2534" t="s">
        <v>16</v>
      </c>
      <c r="F2534" t="s">
        <v>12</v>
      </c>
      <c r="G2534" t="s">
        <v>13</v>
      </c>
      <c r="H2534" t="s">
        <v>12</v>
      </c>
      <c r="I2534">
        <v>22</v>
      </c>
      <c r="J2534">
        <f t="shared" si="275"/>
        <v>-0.41619394075472232</v>
      </c>
      <c r="K2534" t="b">
        <f t="shared" si="276"/>
        <v>0</v>
      </c>
      <c r="L2534">
        <f t="shared" si="277"/>
        <v>-1.4048967847574589</v>
      </c>
      <c r="M2534" t="b">
        <f t="shared" si="278"/>
        <v>0</v>
      </c>
      <c r="N2534" s="24">
        <f t="shared" si="279"/>
        <v>320000</v>
      </c>
      <c r="O2534" t="str">
        <f t="shared" si="280"/>
        <v>ASALARIADO</v>
      </c>
      <c r="P2534">
        <f t="shared" si="281"/>
        <v>22</v>
      </c>
      <c r="Q2534"/>
    </row>
    <row r="2535" spans="1:17" x14ac:dyDescent="0.25">
      <c r="A2535">
        <v>2534</v>
      </c>
      <c r="B2535" t="s">
        <v>9</v>
      </c>
      <c r="C2535" s="23">
        <v>297045</v>
      </c>
      <c r="D2535" t="s">
        <v>18</v>
      </c>
      <c r="E2535" t="s">
        <v>16</v>
      </c>
      <c r="F2535" t="s">
        <v>12</v>
      </c>
      <c r="G2535" t="s">
        <v>13</v>
      </c>
      <c r="H2535" t="s">
        <v>13</v>
      </c>
      <c r="I2535">
        <v>56</v>
      </c>
      <c r="J2535">
        <f t="shared" si="275"/>
        <v>-0.44449841862837125</v>
      </c>
      <c r="K2535" t="b">
        <f t="shared" si="276"/>
        <v>0</v>
      </c>
      <c r="L2535">
        <f t="shared" si="277"/>
        <v>0.99466443786521619</v>
      </c>
      <c r="M2535" t="b">
        <f t="shared" si="278"/>
        <v>0</v>
      </c>
      <c r="N2535" s="24">
        <f t="shared" si="279"/>
        <v>297045</v>
      </c>
      <c r="O2535" t="str">
        <f t="shared" si="280"/>
        <v>TRABAJADOR INDEPENDIENTE</v>
      </c>
      <c r="P2535">
        <f t="shared" si="281"/>
        <v>56</v>
      </c>
      <c r="Q2535"/>
    </row>
    <row r="2536" spans="1:17" x14ac:dyDescent="0.25">
      <c r="A2536">
        <v>2535</v>
      </c>
      <c r="B2536" t="s">
        <v>15</v>
      </c>
      <c r="C2536" s="23">
        <v>2481900.46</v>
      </c>
      <c r="D2536" t="s">
        <v>10</v>
      </c>
      <c r="E2536" t="s">
        <v>16</v>
      </c>
      <c r="F2536" t="s">
        <v>12</v>
      </c>
      <c r="G2536" t="s">
        <v>13</v>
      </c>
      <c r="H2536" t="s">
        <v>13</v>
      </c>
      <c r="I2536">
        <v>33</v>
      </c>
      <c r="J2536">
        <f t="shared" si="275"/>
        <v>2.2495200098051278</v>
      </c>
      <c r="K2536" t="b">
        <f t="shared" si="276"/>
        <v>1</v>
      </c>
      <c r="L2536">
        <f t="shared" si="277"/>
        <v>-0.62856815390894638</v>
      </c>
      <c r="M2536" t="b">
        <f t="shared" si="278"/>
        <v>0</v>
      </c>
      <c r="N2536" s="24">
        <f t="shared" si="279"/>
        <v>2481900.46</v>
      </c>
      <c r="O2536" t="str">
        <f t="shared" si="280"/>
        <v>ASALARIADO</v>
      </c>
      <c r="P2536">
        <f t="shared" si="281"/>
        <v>33</v>
      </c>
      <c r="Q2536"/>
    </row>
    <row r="2537" spans="1:17" x14ac:dyDescent="0.25">
      <c r="A2537">
        <v>2536</v>
      </c>
      <c r="B2537" t="s">
        <v>15</v>
      </c>
      <c r="C2537" s="23">
        <v>33658.400000000001</v>
      </c>
      <c r="D2537" t="s">
        <v>10</v>
      </c>
      <c r="E2537" t="s">
        <v>11</v>
      </c>
      <c r="F2537" t="s">
        <v>12</v>
      </c>
      <c r="G2537" t="s">
        <v>13</v>
      </c>
      <c r="H2537" t="s">
        <v>13</v>
      </c>
      <c r="I2537">
        <v>58</v>
      </c>
      <c r="J2537">
        <f t="shared" si="275"/>
        <v>-0.76926514447962846</v>
      </c>
      <c r="K2537" t="b">
        <f t="shared" si="276"/>
        <v>0</v>
      </c>
      <c r="L2537">
        <f t="shared" si="277"/>
        <v>1.1358150980194912</v>
      </c>
      <c r="M2537" t="b">
        <f t="shared" si="278"/>
        <v>0</v>
      </c>
      <c r="N2537" s="24">
        <f t="shared" si="279"/>
        <v>33658.400000000001</v>
      </c>
      <c r="O2537" t="str">
        <f t="shared" si="280"/>
        <v>ASALARIADO</v>
      </c>
      <c r="P2537">
        <f t="shared" si="281"/>
        <v>58</v>
      </c>
      <c r="Q2537"/>
    </row>
    <row r="2538" spans="1:17" x14ac:dyDescent="0.25">
      <c r="A2538">
        <v>2537</v>
      </c>
      <c r="B2538" t="s">
        <v>9</v>
      </c>
      <c r="C2538" s="23">
        <v>297046</v>
      </c>
      <c r="D2538" t="s">
        <v>17</v>
      </c>
      <c r="E2538" t="s">
        <v>16</v>
      </c>
      <c r="F2538" t="s">
        <v>12</v>
      </c>
      <c r="G2538" t="s">
        <v>13</v>
      </c>
      <c r="H2538" t="s">
        <v>13</v>
      </c>
      <c r="I2538">
        <v>53</v>
      </c>
      <c r="J2538">
        <f t="shared" si="275"/>
        <v>-0.44449718558642509</v>
      </c>
      <c r="K2538" t="b">
        <f t="shared" si="276"/>
        <v>0</v>
      </c>
      <c r="L2538">
        <f t="shared" si="277"/>
        <v>0.78293844763380371</v>
      </c>
      <c r="M2538" t="b">
        <f t="shared" si="278"/>
        <v>0</v>
      </c>
      <c r="N2538" s="24">
        <f t="shared" si="279"/>
        <v>297046</v>
      </c>
      <c r="O2538" t="str">
        <f t="shared" si="280"/>
        <v>ASEGURADO VOLUNTARIO</v>
      </c>
      <c r="P2538">
        <f t="shared" si="281"/>
        <v>53</v>
      </c>
      <c r="Q2538"/>
    </row>
    <row r="2539" spans="1:17" x14ac:dyDescent="0.25">
      <c r="A2539">
        <v>2538</v>
      </c>
      <c r="B2539" t="s">
        <v>15</v>
      </c>
      <c r="C2539" s="23">
        <v>85500</v>
      </c>
      <c r="D2539" t="s">
        <v>10</v>
      </c>
      <c r="E2539" t="s">
        <v>16</v>
      </c>
      <c r="F2539" t="s">
        <v>12</v>
      </c>
      <c r="G2539" t="s">
        <v>13</v>
      </c>
      <c r="H2539" t="s">
        <v>12</v>
      </c>
      <c r="I2539">
        <v>27</v>
      </c>
      <c r="J2539">
        <f t="shared" si="275"/>
        <v>-0.7053422771246054</v>
      </c>
      <c r="K2539" t="b">
        <f t="shared" si="276"/>
        <v>0</v>
      </c>
      <c r="L2539">
        <f t="shared" si="277"/>
        <v>-1.0520201343717714</v>
      </c>
      <c r="M2539" t="b">
        <f t="shared" si="278"/>
        <v>0</v>
      </c>
      <c r="N2539" s="24">
        <f t="shared" si="279"/>
        <v>85500</v>
      </c>
      <c r="O2539" t="str">
        <f t="shared" si="280"/>
        <v>ASALARIADO</v>
      </c>
      <c r="P2539">
        <f t="shared" si="281"/>
        <v>27</v>
      </c>
      <c r="Q2539"/>
    </row>
    <row r="2540" spans="1:17" x14ac:dyDescent="0.25">
      <c r="A2540">
        <v>2539</v>
      </c>
      <c r="B2540" t="s">
        <v>9</v>
      </c>
      <c r="C2540" s="23">
        <v>508656</v>
      </c>
      <c r="D2540" t="s">
        <v>10</v>
      </c>
      <c r="E2540" t="s">
        <v>16</v>
      </c>
      <c r="F2540" t="s">
        <v>12</v>
      </c>
      <c r="G2540" t="s">
        <v>13</v>
      </c>
      <c r="H2540" t="s">
        <v>13</v>
      </c>
      <c r="I2540">
        <v>49</v>
      </c>
      <c r="J2540">
        <f t="shared" si="275"/>
        <v>-0.18357317936369183</v>
      </c>
      <c r="K2540" t="b">
        <f t="shared" si="276"/>
        <v>0</v>
      </c>
      <c r="L2540">
        <f t="shared" si="277"/>
        <v>0.50063712732525367</v>
      </c>
      <c r="M2540" t="b">
        <f t="shared" si="278"/>
        <v>0</v>
      </c>
      <c r="N2540" s="24">
        <f t="shared" si="279"/>
        <v>508656</v>
      </c>
      <c r="O2540" t="str">
        <f t="shared" si="280"/>
        <v>ASALARIADO</v>
      </c>
      <c r="P2540">
        <f t="shared" si="281"/>
        <v>49</v>
      </c>
      <c r="Q2540"/>
    </row>
    <row r="2541" spans="1:17" x14ac:dyDescent="0.25">
      <c r="A2541">
        <v>2540</v>
      </c>
      <c r="B2541" t="s">
        <v>15</v>
      </c>
      <c r="C2541" s="23">
        <v>402500</v>
      </c>
      <c r="D2541" t="s">
        <v>10</v>
      </c>
      <c r="E2541" t="s">
        <v>16</v>
      </c>
      <c r="F2541" t="s">
        <v>12</v>
      </c>
      <c r="G2541" t="s">
        <v>13</v>
      </c>
      <c r="H2541" t="s">
        <v>12</v>
      </c>
      <c r="I2541">
        <v>41</v>
      </c>
      <c r="J2541">
        <f t="shared" si="275"/>
        <v>-0.3144679801981537</v>
      </c>
      <c r="K2541" t="b">
        <f t="shared" si="276"/>
        <v>0</v>
      </c>
      <c r="L2541">
        <f t="shared" si="277"/>
        <v>-6.3965513291846368E-2</v>
      </c>
      <c r="M2541" t="b">
        <f t="shared" si="278"/>
        <v>0</v>
      </c>
      <c r="N2541" s="24">
        <f t="shared" si="279"/>
        <v>402500</v>
      </c>
      <c r="O2541" t="str">
        <f t="shared" si="280"/>
        <v>ASALARIADO</v>
      </c>
      <c r="P2541">
        <f t="shared" si="281"/>
        <v>41</v>
      </c>
      <c r="Q2541"/>
    </row>
    <row r="2542" spans="1:17" x14ac:dyDescent="0.25">
      <c r="A2542">
        <v>2541</v>
      </c>
      <c r="B2542" t="s">
        <v>15</v>
      </c>
      <c r="C2542" s="23">
        <v>461014</v>
      </c>
      <c r="D2542" t="s">
        <v>10</v>
      </c>
      <c r="E2542" t="s">
        <v>11</v>
      </c>
      <c r="F2542" t="s">
        <v>12</v>
      </c>
      <c r="G2542" t="s">
        <v>13</v>
      </c>
      <c r="H2542" t="s">
        <v>12</v>
      </c>
      <c r="I2542">
        <v>52</v>
      </c>
      <c r="J2542">
        <f t="shared" si="275"/>
        <v>-0.2423177637617045</v>
      </c>
      <c r="K2542" t="b">
        <f t="shared" si="276"/>
        <v>0</v>
      </c>
      <c r="L2542">
        <f t="shared" si="277"/>
        <v>0.71236311755666615</v>
      </c>
      <c r="M2542" t="b">
        <f t="shared" si="278"/>
        <v>0</v>
      </c>
      <c r="N2542" s="24">
        <f t="shared" si="279"/>
        <v>461014</v>
      </c>
      <c r="O2542" t="str">
        <f t="shared" si="280"/>
        <v>ASALARIADO</v>
      </c>
      <c r="P2542">
        <f t="shared" si="281"/>
        <v>52</v>
      </c>
      <c r="Q2542"/>
    </row>
    <row r="2543" spans="1:17" x14ac:dyDescent="0.25">
      <c r="A2543">
        <v>2542</v>
      </c>
      <c r="B2543" t="s">
        <v>15</v>
      </c>
      <c r="C2543" s="23">
        <v>529279</v>
      </c>
      <c r="D2543" t="s">
        <v>10</v>
      </c>
      <c r="E2543" t="s">
        <v>11</v>
      </c>
      <c r="F2543" t="s">
        <v>12</v>
      </c>
      <c r="G2543" t="s">
        <v>13</v>
      </c>
      <c r="H2543" t="s">
        <v>12</v>
      </c>
      <c r="I2543">
        <v>23</v>
      </c>
      <c r="J2543">
        <f t="shared" si="275"/>
        <v>-0.15814415530844195</v>
      </c>
      <c r="K2543" t="b">
        <f t="shared" si="276"/>
        <v>0</v>
      </c>
      <c r="L2543">
        <f t="shared" si="277"/>
        <v>-1.3343214546803215</v>
      </c>
      <c r="M2543" t="b">
        <f t="shared" si="278"/>
        <v>0</v>
      </c>
      <c r="N2543" s="24">
        <f t="shared" si="279"/>
        <v>529279</v>
      </c>
      <c r="O2543" t="str">
        <f t="shared" si="280"/>
        <v>ASALARIADO</v>
      </c>
      <c r="P2543">
        <f t="shared" si="281"/>
        <v>23</v>
      </c>
      <c r="Q2543"/>
    </row>
    <row r="2544" spans="1:17" x14ac:dyDescent="0.25">
      <c r="A2544">
        <v>2543</v>
      </c>
      <c r="B2544" t="s">
        <v>15</v>
      </c>
      <c r="C2544" s="23">
        <v>759597.67</v>
      </c>
      <c r="D2544" t="s">
        <v>10</v>
      </c>
      <c r="E2544" t="s">
        <v>11</v>
      </c>
      <c r="F2544" t="s">
        <v>12</v>
      </c>
      <c r="G2544" t="s">
        <v>13</v>
      </c>
      <c r="H2544" t="s">
        <v>13</v>
      </c>
      <c r="I2544">
        <v>27</v>
      </c>
      <c r="J2544">
        <f t="shared" si="275"/>
        <v>0.12584842578078662</v>
      </c>
      <c r="K2544" t="b">
        <f t="shared" si="276"/>
        <v>0</v>
      </c>
      <c r="L2544">
        <f t="shared" si="277"/>
        <v>-1.0520201343717714</v>
      </c>
      <c r="M2544" t="b">
        <f t="shared" si="278"/>
        <v>0</v>
      </c>
      <c r="N2544" s="24">
        <f t="shared" si="279"/>
        <v>759597.67</v>
      </c>
      <c r="O2544" t="str">
        <f t="shared" si="280"/>
        <v>ASALARIADO</v>
      </c>
      <c r="P2544">
        <f t="shared" si="281"/>
        <v>27</v>
      </c>
      <c r="Q2544"/>
    </row>
    <row r="2545" spans="1:17" x14ac:dyDescent="0.25">
      <c r="A2545">
        <v>2544</v>
      </c>
      <c r="B2545" t="s">
        <v>15</v>
      </c>
      <c r="C2545" s="23">
        <v>688085.2</v>
      </c>
      <c r="D2545" t="s">
        <v>10</v>
      </c>
      <c r="E2545" t="s">
        <v>11</v>
      </c>
      <c r="F2545" t="s">
        <v>12</v>
      </c>
      <c r="G2545" t="s">
        <v>13</v>
      </c>
      <c r="H2545" t="s">
        <v>13</v>
      </c>
      <c r="I2545">
        <v>36</v>
      </c>
      <c r="J2545">
        <f t="shared" si="275"/>
        <v>3.7670550598691975E-2</v>
      </c>
      <c r="K2545" t="b">
        <f t="shared" si="276"/>
        <v>0</v>
      </c>
      <c r="L2545">
        <f t="shared" si="277"/>
        <v>-0.41684216367753391</v>
      </c>
      <c r="M2545" t="b">
        <f t="shared" si="278"/>
        <v>0</v>
      </c>
      <c r="N2545" s="24">
        <f t="shared" si="279"/>
        <v>688085.2</v>
      </c>
      <c r="O2545" t="str">
        <f t="shared" si="280"/>
        <v>ASALARIADO</v>
      </c>
      <c r="P2545">
        <f t="shared" si="281"/>
        <v>36</v>
      </c>
      <c r="Q2545"/>
    </row>
    <row r="2546" spans="1:17" x14ac:dyDescent="0.25">
      <c r="A2546">
        <v>2545</v>
      </c>
      <c r="B2546" t="s">
        <v>9</v>
      </c>
      <c r="C2546" s="23">
        <v>361666.7</v>
      </c>
      <c r="D2546" t="s">
        <v>10</v>
      </c>
      <c r="E2546" t="s">
        <v>16</v>
      </c>
      <c r="F2546" t="s">
        <v>12</v>
      </c>
      <c r="G2546" t="s">
        <v>12</v>
      </c>
      <c r="H2546" t="s">
        <v>13</v>
      </c>
      <c r="I2546">
        <v>37</v>
      </c>
      <c r="J2546">
        <f t="shared" si="275"/>
        <v>-0.36481715189748137</v>
      </c>
      <c r="K2546" t="b">
        <f t="shared" si="276"/>
        <v>0</v>
      </c>
      <c r="L2546">
        <f t="shared" si="277"/>
        <v>-0.3462668336003964</v>
      </c>
      <c r="M2546" t="b">
        <f t="shared" si="278"/>
        <v>0</v>
      </c>
      <c r="N2546" s="24">
        <f t="shared" si="279"/>
        <v>361666.7</v>
      </c>
      <c r="O2546" t="str">
        <f t="shared" si="280"/>
        <v>ASALARIADO</v>
      </c>
      <c r="P2546">
        <f t="shared" si="281"/>
        <v>37</v>
      </c>
      <c r="Q2546"/>
    </row>
    <row r="2547" spans="1:17" x14ac:dyDescent="0.25">
      <c r="A2547">
        <v>2546</v>
      </c>
      <c r="B2547" t="s">
        <v>15</v>
      </c>
      <c r="C2547" s="23">
        <v>297046</v>
      </c>
      <c r="D2547" t="s">
        <v>17</v>
      </c>
      <c r="E2547" t="s">
        <v>16</v>
      </c>
      <c r="F2547" t="s">
        <v>13</v>
      </c>
      <c r="G2547" t="s">
        <v>12</v>
      </c>
      <c r="H2547" t="s">
        <v>13</v>
      </c>
      <c r="I2547">
        <v>50</v>
      </c>
      <c r="J2547">
        <f t="shared" si="275"/>
        <v>-0.44449718558642509</v>
      </c>
      <c r="K2547" t="b">
        <f t="shared" si="276"/>
        <v>0</v>
      </c>
      <c r="L2547">
        <f t="shared" si="277"/>
        <v>0.57121245740239113</v>
      </c>
      <c r="M2547" t="b">
        <f t="shared" si="278"/>
        <v>0</v>
      </c>
      <c r="N2547" s="24">
        <f t="shared" si="279"/>
        <v>297046</v>
      </c>
      <c r="O2547" t="str">
        <f t="shared" si="280"/>
        <v>ASEGURADO VOLUNTARIO</v>
      </c>
      <c r="P2547">
        <f t="shared" si="281"/>
        <v>50</v>
      </c>
      <c r="Q2547"/>
    </row>
    <row r="2548" spans="1:17" x14ac:dyDescent="0.25">
      <c r="A2548">
        <v>2547</v>
      </c>
      <c r="B2548" t="s">
        <v>15</v>
      </c>
      <c r="C2548" s="23">
        <v>309143.36</v>
      </c>
      <c r="D2548" t="s">
        <v>10</v>
      </c>
      <c r="E2548" t="s">
        <v>16</v>
      </c>
      <c r="F2548" t="s">
        <v>12</v>
      </c>
      <c r="G2548" t="s">
        <v>12</v>
      </c>
      <c r="H2548" t="s">
        <v>13</v>
      </c>
      <c r="I2548">
        <v>55</v>
      </c>
      <c r="J2548">
        <f t="shared" si="275"/>
        <v>-0.4295806332688662</v>
      </c>
      <c r="K2548" t="b">
        <f t="shared" si="276"/>
        <v>0</v>
      </c>
      <c r="L2548">
        <f t="shared" si="277"/>
        <v>0.92408910778807873</v>
      </c>
      <c r="M2548" t="b">
        <f t="shared" si="278"/>
        <v>0</v>
      </c>
      <c r="N2548" s="24">
        <f t="shared" si="279"/>
        <v>309143.36</v>
      </c>
      <c r="O2548" t="str">
        <f t="shared" si="280"/>
        <v>ASALARIADO</v>
      </c>
      <c r="P2548">
        <f t="shared" si="281"/>
        <v>55</v>
      </c>
      <c r="Q2548"/>
    </row>
    <row r="2549" spans="1:17" x14ac:dyDescent="0.25">
      <c r="A2549">
        <v>2548</v>
      </c>
      <c r="B2549" t="s">
        <v>9</v>
      </c>
      <c r="C2549" s="23">
        <v>360000</v>
      </c>
      <c r="D2549" t="s">
        <v>10</v>
      </c>
      <c r="E2549" t="s">
        <v>16</v>
      </c>
      <c r="F2549" t="s">
        <v>12</v>
      </c>
      <c r="G2549" t="s">
        <v>13</v>
      </c>
      <c r="H2549" t="s">
        <v>12</v>
      </c>
      <c r="I2549">
        <v>32</v>
      </c>
      <c r="J2549">
        <f t="shared" si="275"/>
        <v>-0.36687226290911329</v>
      </c>
      <c r="K2549" t="b">
        <f t="shared" si="276"/>
        <v>0</v>
      </c>
      <c r="L2549">
        <f t="shared" si="277"/>
        <v>-0.69914348398608395</v>
      </c>
      <c r="M2549" t="b">
        <f t="shared" si="278"/>
        <v>0</v>
      </c>
      <c r="N2549" s="24">
        <f t="shared" si="279"/>
        <v>360000</v>
      </c>
      <c r="O2549" t="str">
        <f t="shared" si="280"/>
        <v>ASALARIADO</v>
      </c>
      <c r="P2549">
        <f t="shared" si="281"/>
        <v>32</v>
      </c>
      <c r="Q2549"/>
    </row>
    <row r="2550" spans="1:17" x14ac:dyDescent="0.25">
      <c r="A2550">
        <v>2549</v>
      </c>
      <c r="B2550" t="s">
        <v>9</v>
      </c>
      <c r="C2550" s="23">
        <v>600000</v>
      </c>
      <c r="D2550" t="s">
        <v>10</v>
      </c>
      <c r="E2550" t="s">
        <v>16</v>
      </c>
      <c r="F2550" t="s">
        <v>12</v>
      </c>
      <c r="G2550" t="s">
        <v>13</v>
      </c>
      <c r="H2550" t="s">
        <v>12</v>
      </c>
      <c r="I2550">
        <v>50</v>
      </c>
      <c r="J2550">
        <f t="shared" si="275"/>
        <v>-7.0942195835459007E-2</v>
      </c>
      <c r="K2550" t="b">
        <f t="shared" si="276"/>
        <v>0</v>
      </c>
      <c r="L2550">
        <f t="shared" si="277"/>
        <v>0.57121245740239113</v>
      </c>
      <c r="M2550" t="b">
        <f t="shared" si="278"/>
        <v>0</v>
      </c>
      <c r="N2550" s="24">
        <f t="shared" si="279"/>
        <v>600000</v>
      </c>
      <c r="O2550" t="str">
        <f t="shared" si="280"/>
        <v>ASALARIADO</v>
      </c>
      <c r="P2550">
        <f t="shared" si="281"/>
        <v>50</v>
      </c>
      <c r="Q2550"/>
    </row>
    <row r="2551" spans="1:17" x14ac:dyDescent="0.25">
      <c r="A2551">
        <v>2550</v>
      </c>
      <c r="B2551" t="s">
        <v>9</v>
      </c>
      <c r="C2551" s="23">
        <v>278030</v>
      </c>
      <c r="D2551" t="s">
        <v>19</v>
      </c>
      <c r="E2551" t="s">
        <v>16</v>
      </c>
      <c r="F2551" t="s">
        <v>12</v>
      </c>
      <c r="G2551" t="s">
        <v>13</v>
      </c>
      <c r="H2551" t="s">
        <v>13</v>
      </c>
      <c r="I2551">
        <v>40</v>
      </c>
      <c r="J2551">
        <f t="shared" si="275"/>
        <v>-0.46794471123422759</v>
      </c>
      <c r="K2551" t="b">
        <f t="shared" si="276"/>
        <v>0</v>
      </c>
      <c r="L2551">
        <f t="shared" si="277"/>
        <v>-0.13454084336898386</v>
      </c>
      <c r="M2551" t="b">
        <f t="shared" si="278"/>
        <v>0</v>
      </c>
      <c r="N2551" s="24">
        <f t="shared" si="279"/>
        <v>278030</v>
      </c>
      <c r="O2551" t="str">
        <f t="shared" si="280"/>
        <v>CONVENIOS ESPECIALES DE TRABAJADORES INDEPENDIENTES</v>
      </c>
      <c r="P2551">
        <f t="shared" si="281"/>
        <v>40</v>
      </c>
      <c r="Q2551"/>
    </row>
    <row r="2552" spans="1:17" x14ac:dyDescent="0.25">
      <c r="A2552">
        <v>2551</v>
      </c>
      <c r="B2552" t="s">
        <v>9</v>
      </c>
      <c r="C2552" s="23">
        <v>2512306.2999999998</v>
      </c>
      <c r="D2552" t="s">
        <v>10</v>
      </c>
      <c r="E2552" t="s">
        <v>16</v>
      </c>
      <c r="F2552" t="s">
        <v>12</v>
      </c>
      <c r="G2552" t="s">
        <v>13</v>
      </c>
      <c r="H2552" t="s">
        <v>13</v>
      </c>
      <c r="I2552">
        <v>44</v>
      </c>
      <c r="J2552">
        <f t="shared" si="275"/>
        <v>2.2870116859327561</v>
      </c>
      <c r="K2552" t="b">
        <f t="shared" si="276"/>
        <v>1</v>
      </c>
      <c r="L2552">
        <f t="shared" si="277"/>
        <v>0.14776047693956615</v>
      </c>
      <c r="M2552" t="b">
        <f t="shared" si="278"/>
        <v>0</v>
      </c>
      <c r="N2552" s="24">
        <f t="shared" si="279"/>
        <v>2512306.2999999998</v>
      </c>
      <c r="O2552" t="str">
        <f t="shared" si="280"/>
        <v>ASALARIADO</v>
      </c>
      <c r="P2552">
        <f t="shared" si="281"/>
        <v>44</v>
      </c>
      <c r="Q2552"/>
    </row>
    <row r="2553" spans="1:17" x14ac:dyDescent="0.25">
      <c r="A2553">
        <v>2552</v>
      </c>
      <c r="B2553" t="s">
        <v>15</v>
      </c>
      <c r="C2553" s="23">
        <v>50000</v>
      </c>
      <c r="D2553" t="s">
        <v>10</v>
      </c>
      <c r="E2553" t="s">
        <v>16</v>
      </c>
      <c r="F2553" t="s">
        <v>12</v>
      </c>
      <c r="G2553" t="s">
        <v>13</v>
      </c>
      <c r="H2553" t="s">
        <v>13</v>
      </c>
      <c r="I2553">
        <v>20</v>
      </c>
      <c r="J2553">
        <f t="shared" si="275"/>
        <v>-0.7491152662125834</v>
      </c>
      <c r="K2553" t="b">
        <f t="shared" si="276"/>
        <v>0</v>
      </c>
      <c r="L2553">
        <f t="shared" si="277"/>
        <v>-1.5460474449117341</v>
      </c>
      <c r="M2553" t="b">
        <f t="shared" si="278"/>
        <v>0</v>
      </c>
      <c r="N2553" s="24">
        <f t="shared" si="279"/>
        <v>50000</v>
      </c>
      <c r="O2553" t="str">
        <f t="shared" si="280"/>
        <v>ASALARIADO</v>
      </c>
      <c r="P2553">
        <f t="shared" si="281"/>
        <v>20</v>
      </c>
      <c r="Q2553"/>
    </row>
    <row r="2554" spans="1:17" x14ac:dyDescent="0.25">
      <c r="A2554">
        <v>2553</v>
      </c>
      <c r="B2554" t="s">
        <v>15</v>
      </c>
      <c r="C2554" s="23">
        <v>358500</v>
      </c>
      <c r="D2554" t="s">
        <v>10</v>
      </c>
      <c r="E2554" t="s">
        <v>16</v>
      </c>
      <c r="F2554" t="s">
        <v>12</v>
      </c>
      <c r="G2554" t="s">
        <v>13</v>
      </c>
      <c r="H2554" t="s">
        <v>13</v>
      </c>
      <c r="I2554">
        <v>41</v>
      </c>
      <c r="J2554">
        <f t="shared" si="275"/>
        <v>-0.36872182582832363</v>
      </c>
      <c r="K2554" t="b">
        <f t="shared" si="276"/>
        <v>0</v>
      </c>
      <c r="L2554">
        <f t="shared" si="277"/>
        <v>-6.3965513291846368E-2</v>
      </c>
      <c r="M2554" t="b">
        <f t="shared" si="278"/>
        <v>0</v>
      </c>
      <c r="N2554" s="24">
        <f t="shared" si="279"/>
        <v>358500</v>
      </c>
      <c r="O2554" t="str">
        <f t="shared" si="280"/>
        <v>ASALARIADO</v>
      </c>
      <c r="P2554">
        <f t="shared" si="281"/>
        <v>41</v>
      </c>
      <c r="Q2554"/>
    </row>
    <row r="2555" spans="1:17" x14ac:dyDescent="0.25">
      <c r="A2555">
        <v>2554</v>
      </c>
      <c r="B2555" t="s">
        <v>9</v>
      </c>
      <c r="C2555" s="23">
        <v>456792</v>
      </c>
      <c r="D2555" t="s">
        <v>10</v>
      </c>
      <c r="E2555" t="s">
        <v>16</v>
      </c>
      <c r="F2555" t="s">
        <v>12</v>
      </c>
      <c r="G2555" t="s">
        <v>13</v>
      </c>
      <c r="H2555" t="s">
        <v>13</v>
      </c>
      <c r="I2555">
        <v>41</v>
      </c>
      <c r="J2555">
        <f t="shared" si="275"/>
        <v>-0.24752366685830851</v>
      </c>
      <c r="K2555" t="b">
        <f t="shared" si="276"/>
        <v>0</v>
      </c>
      <c r="L2555">
        <f t="shared" si="277"/>
        <v>-6.3965513291846368E-2</v>
      </c>
      <c r="M2555" t="b">
        <f t="shared" si="278"/>
        <v>0</v>
      </c>
      <c r="N2555" s="24">
        <f t="shared" si="279"/>
        <v>456792</v>
      </c>
      <c r="O2555" t="str">
        <f t="shared" si="280"/>
        <v>ASALARIADO</v>
      </c>
      <c r="P2555">
        <f t="shared" si="281"/>
        <v>41</v>
      </c>
      <c r="Q2555"/>
    </row>
    <row r="2556" spans="1:17" x14ac:dyDescent="0.25">
      <c r="A2556">
        <v>2555</v>
      </c>
      <c r="B2556" t="s">
        <v>9</v>
      </c>
      <c r="C2556" s="23">
        <v>381590</v>
      </c>
      <c r="D2556" t="s">
        <v>10</v>
      </c>
      <c r="E2556" t="s">
        <v>16</v>
      </c>
      <c r="F2556" t="s">
        <v>12</v>
      </c>
      <c r="G2556" t="s">
        <v>13</v>
      </c>
      <c r="H2556" t="s">
        <v>13</v>
      </c>
      <c r="I2556">
        <v>21</v>
      </c>
      <c r="J2556">
        <f t="shared" si="275"/>
        <v>-0.3402508872919458</v>
      </c>
      <c r="K2556" t="b">
        <f t="shared" si="276"/>
        <v>0</v>
      </c>
      <c r="L2556">
        <f t="shared" si="277"/>
        <v>-1.4754721148345964</v>
      </c>
      <c r="M2556" t="b">
        <f t="shared" si="278"/>
        <v>0</v>
      </c>
      <c r="N2556" s="24">
        <f t="shared" si="279"/>
        <v>381590</v>
      </c>
      <c r="O2556" t="str">
        <f t="shared" si="280"/>
        <v>ASALARIADO</v>
      </c>
      <c r="P2556">
        <f t="shared" si="281"/>
        <v>21</v>
      </c>
      <c r="Q2556"/>
    </row>
    <row r="2557" spans="1:17" x14ac:dyDescent="0.25">
      <c r="A2557">
        <v>2556</v>
      </c>
      <c r="B2557" t="s">
        <v>9</v>
      </c>
      <c r="C2557" s="23">
        <v>330000</v>
      </c>
      <c r="D2557" t="s">
        <v>10</v>
      </c>
      <c r="E2557" t="s">
        <v>16</v>
      </c>
      <c r="F2557" t="s">
        <v>12</v>
      </c>
      <c r="G2557" t="s">
        <v>13</v>
      </c>
      <c r="H2557" t="s">
        <v>13</v>
      </c>
      <c r="I2557">
        <v>59</v>
      </c>
      <c r="J2557">
        <f t="shared" si="275"/>
        <v>-0.40386352129332009</v>
      </c>
      <c r="K2557" t="b">
        <f t="shared" si="276"/>
        <v>0</v>
      </c>
      <c r="L2557">
        <f t="shared" si="277"/>
        <v>1.2063904280966287</v>
      </c>
      <c r="M2557" t="b">
        <f t="shared" si="278"/>
        <v>0</v>
      </c>
      <c r="N2557" s="24">
        <f t="shared" si="279"/>
        <v>330000</v>
      </c>
      <c r="O2557" t="str">
        <f t="shared" si="280"/>
        <v>ASALARIADO</v>
      </c>
      <c r="P2557">
        <f t="shared" si="281"/>
        <v>59</v>
      </c>
      <c r="Q2557"/>
    </row>
    <row r="2558" spans="1:17" x14ac:dyDescent="0.25">
      <c r="A2558">
        <v>2557</v>
      </c>
      <c r="B2558" t="s">
        <v>15</v>
      </c>
      <c r="C2558" s="23">
        <v>976390</v>
      </c>
      <c r="D2558" t="s">
        <v>10</v>
      </c>
      <c r="E2558" t="s">
        <v>11</v>
      </c>
      <c r="F2558" t="s">
        <v>12</v>
      </c>
      <c r="G2558" t="s">
        <v>13</v>
      </c>
      <c r="H2558" t="s">
        <v>13</v>
      </c>
      <c r="I2558">
        <v>35</v>
      </c>
      <c r="J2558">
        <f t="shared" si="275"/>
        <v>0.3931624622722607</v>
      </c>
      <c r="K2558" t="b">
        <f t="shared" si="276"/>
        <v>0</v>
      </c>
      <c r="L2558">
        <f t="shared" si="277"/>
        <v>-0.48741749375467142</v>
      </c>
      <c r="M2558" t="b">
        <f t="shared" si="278"/>
        <v>0</v>
      </c>
      <c r="N2558" s="24">
        <f t="shared" si="279"/>
        <v>976390</v>
      </c>
      <c r="O2558" t="str">
        <f t="shared" si="280"/>
        <v>ASALARIADO</v>
      </c>
      <c r="P2558">
        <f t="shared" si="281"/>
        <v>35</v>
      </c>
      <c r="Q2558"/>
    </row>
    <row r="2559" spans="1:17" x14ac:dyDescent="0.25">
      <c r="A2559">
        <v>2558</v>
      </c>
      <c r="B2559" t="s">
        <v>9</v>
      </c>
      <c r="C2559" s="23">
        <v>300010</v>
      </c>
      <c r="D2559" t="s">
        <v>17</v>
      </c>
      <c r="E2559" t="s">
        <v>16</v>
      </c>
      <c r="F2559" t="s">
        <v>12</v>
      </c>
      <c r="G2559" t="s">
        <v>13</v>
      </c>
      <c r="H2559" t="s">
        <v>13</v>
      </c>
      <c r="I2559">
        <v>57</v>
      </c>
      <c r="J2559">
        <f t="shared" si="275"/>
        <v>-0.44084244925806543</v>
      </c>
      <c r="K2559" t="b">
        <f t="shared" si="276"/>
        <v>0</v>
      </c>
      <c r="L2559">
        <f t="shared" si="277"/>
        <v>1.0652397679423538</v>
      </c>
      <c r="M2559" t="b">
        <f t="shared" si="278"/>
        <v>0</v>
      </c>
      <c r="N2559" s="24">
        <f t="shared" si="279"/>
        <v>300010</v>
      </c>
      <c r="O2559" t="str">
        <f t="shared" si="280"/>
        <v>ASEGURADO VOLUNTARIO</v>
      </c>
      <c r="P2559">
        <f t="shared" si="281"/>
        <v>57</v>
      </c>
      <c r="Q2559"/>
    </row>
    <row r="2560" spans="1:17" x14ac:dyDescent="0.25">
      <c r="A2560">
        <v>2559</v>
      </c>
      <c r="B2560" t="s">
        <v>9</v>
      </c>
      <c r="C2560" s="23">
        <v>349852.8</v>
      </c>
      <c r="D2560" t="s">
        <v>10</v>
      </c>
      <c r="E2560" t="s">
        <v>16</v>
      </c>
      <c r="F2560" t="s">
        <v>12</v>
      </c>
      <c r="G2560" t="s">
        <v>12</v>
      </c>
      <c r="H2560" t="s">
        <v>13</v>
      </c>
      <c r="I2560">
        <v>40</v>
      </c>
      <c r="J2560">
        <f t="shared" si="275"/>
        <v>-0.37938418614498742</v>
      </c>
      <c r="K2560" t="b">
        <f t="shared" si="276"/>
        <v>0</v>
      </c>
      <c r="L2560">
        <f t="shared" si="277"/>
        <v>-0.13454084336898386</v>
      </c>
      <c r="M2560" t="b">
        <f t="shared" si="278"/>
        <v>0</v>
      </c>
      <c r="N2560" s="24">
        <f t="shared" si="279"/>
        <v>349852.8</v>
      </c>
      <c r="O2560" t="str">
        <f t="shared" si="280"/>
        <v>ASALARIADO</v>
      </c>
      <c r="P2560">
        <f t="shared" si="281"/>
        <v>40</v>
      </c>
      <c r="Q2560"/>
    </row>
    <row r="2561" spans="1:17" x14ac:dyDescent="0.25">
      <c r="A2561">
        <v>2560</v>
      </c>
      <c r="B2561" t="s">
        <v>15</v>
      </c>
      <c r="C2561" s="23">
        <v>278030</v>
      </c>
      <c r="D2561" t="s">
        <v>19</v>
      </c>
      <c r="E2561" t="s">
        <v>16</v>
      </c>
      <c r="F2561" t="s">
        <v>12</v>
      </c>
      <c r="G2561" t="s">
        <v>13</v>
      </c>
      <c r="H2561" t="s">
        <v>12</v>
      </c>
      <c r="I2561">
        <v>28</v>
      </c>
      <c r="J2561">
        <f t="shared" si="275"/>
        <v>-0.46794471123422759</v>
      </c>
      <c r="K2561" t="b">
        <f t="shared" si="276"/>
        <v>0</v>
      </c>
      <c r="L2561">
        <f t="shared" si="277"/>
        <v>-0.98144480429463388</v>
      </c>
      <c r="M2561" t="b">
        <f t="shared" si="278"/>
        <v>0</v>
      </c>
      <c r="N2561" s="24">
        <f t="shared" si="279"/>
        <v>278030</v>
      </c>
      <c r="O2561" t="str">
        <f t="shared" si="280"/>
        <v>CONVENIOS ESPECIALES DE TRABAJADORES INDEPENDIENTES</v>
      </c>
      <c r="P2561">
        <f t="shared" si="281"/>
        <v>28</v>
      </c>
      <c r="Q2561"/>
    </row>
    <row r="2562" spans="1:17" x14ac:dyDescent="0.25">
      <c r="A2562">
        <v>2561</v>
      </c>
      <c r="B2562" t="s">
        <v>9</v>
      </c>
      <c r="C2562" s="23">
        <v>486162.3</v>
      </c>
      <c r="D2562" t="s">
        <v>10</v>
      </c>
      <c r="E2562" t="s">
        <v>16</v>
      </c>
      <c r="F2562" t="s">
        <v>12</v>
      </c>
      <c r="G2562" t="s">
        <v>12</v>
      </c>
      <c r="H2562" t="s">
        <v>13</v>
      </c>
      <c r="I2562">
        <v>35</v>
      </c>
      <c r="J2562">
        <f t="shared" ref="J2562:J2625" si="282">(C2562-$S$4)/STDEV($C$2:$C$5001)</f>
        <v>-0.21130885498758625</v>
      </c>
      <c r="K2562" t="b">
        <f t="shared" ref="K2562:K2625" si="283">ABS(J2562)&gt;1.96</f>
        <v>0</v>
      </c>
      <c r="L2562">
        <f t="shared" ref="L2562:L2625" si="284">(I2562-$S$5)/_xlfn.STDEV.S($I$2:$I$5001)</f>
        <v>-0.48741749375467142</v>
      </c>
      <c r="M2562" t="b">
        <f t="shared" ref="M2562:M2625" si="285">ABS(L2562)&gt;1.96</f>
        <v>0</v>
      </c>
      <c r="N2562" s="24">
        <f t="shared" ref="N2562:N2625" si="286">IF(ISBLANK(C2562), $S$4, C2562)</f>
        <v>486162.3</v>
      </c>
      <c r="O2562" t="str">
        <f t="shared" ref="O2562:O2625" si="287">IF(D2562="", "ASALARIADO", D2562)</f>
        <v>ASALARIADO</v>
      </c>
      <c r="P2562">
        <f t="shared" ref="P2562:P2625" si="288">IF(ISBLANK(I2562), $S$5, I2562)</f>
        <v>35</v>
      </c>
      <c r="Q2562"/>
    </row>
    <row r="2563" spans="1:17" x14ac:dyDescent="0.25">
      <c r="A2563">
        <v>2562</v>
      </c>
      <c r="B2563" t="s">
        <v>9</v>
      </c>
      <c r="C2563" s="23">
        <v>589097</v>
      </c>
      <c r="D2563" t="s">
        <v>10</v>
      </c>
      <c r="E2563" t="s">
        <v>16</v>
      </c>
      <c r="F2563" t="s">
        <v>12</v>
      </c>
      <c r="G2563" t="s">
        <v>13</v>
      </c>
      <c r="H2563" t="s">
        <v>13</v>
      </c>
      <c r="I2563">
        <v>54</v>
      </c>
      <c r="J2563">
        <f t="shared" si="282"/>
        <v>-8.4386052174225901E-2</v>
      </c>
      <c r="K2563" t="b">
        <f t="shared" si="283"/>
        <v>0</v>
      </c>
      <c r="L2563">
        <f t="shared" si="284"/>
        <v>0.85351377771094117</v>
      </c>
      <c r="M2563" t="b">
        <f t="shared" si="285"/>
        <v>0</v>
      </c>
      <c r="N2563" s="24">
        <f t="shared" si="286"/>
        <v>589097</v>
      </c>
      <c r="O2563" t="str">
        <f t="shared" si="287"/>
        <v>ASALARIADO</v>
      </c>
      <c r="P2563">
        <f t="shared" si="288"/>
        <v>54</v>
      </c>
      <c r="Q2563"/>
    </row>
    <row r="2564" spans="1:17" x14ac:dyDescent="0.25">
      <c r="A2564">
        <v>2563</v>
      </c>
      <c r="B2564" t="s">
        <v>9</v>
      </c>
      <c r="C2564" s="23">
        <v>446149.5</v>
      </c>
      <c r="D2564" t="s">
        <v>10</v>
      </c>
      <c r="E2564" t="s">
        <v>11</v>
      </c>
      <c r="F2564" t="s">
        <v>12</v>
      </c>
      <c r="G2564" t="s">
        <v>13</v>
      </c>
      <c r="H2564" t="s">
        <v>13</v>
      </c>
      <c r="I2564">
        <v>57</v>
      </c>
      <c r="J2564">
        <f t="shared" si="282"/>
        <v>-0.26064631577010589</v>
      </c>
      <c r="K2564" t="b">
        <f t="shared" si="283"/>
        <v>0</v>
      </c>
      <c r="L2564">
        <f t="shared" si="284"/>
        <v>1.0652397679423538</v>
      </c>
      <c r="M2564" t="b">
        <f t="shared" si="285"/>
        <v>0</v>
      </c>
      <c r="N2564" s="24">
        <f t="shared" si="286"/>
        <v>446149.5</v>
      </c>
      <c r="O2564" t="str">
        <f t="shared" si="287"/>
        <v>ASALARIADO</v>
      </c>
      <c r="P2564">
        <f t="shared" si="288"/>
        <v>57</v>
      </c>
      <c r="Q2564"/>
    </row>
    <row r="2565" spans="1:17" x14ac:dyDescent="0.25">
      <c r="A2565">
        <v>2564</v>
      </c>
      <c r="B2565" t="s">
        <v>15</v>
      </c>
      <c r="C2565" s="23">
        <v>681819</v>
      </c>
      <c r="D2565" t="s">
        <v>10</v>
      </c>
      <c r="E2565" t="s">
        <v>11</v>
      </c>
      <c r="F2565" t="s">
        <v>12</v>
      </c>
      <c r="G2565" t="s">
        <v>13</v>
      </c>
      <c r="H2565" t="s">
        <v>13</v>
      </c>
      <c r="I2565">
        <v>40</v>
      </c>
      <c r="J2565">
        <f t="shared" si="282"/>
        <v>2.994406315578815E-2</v>
      </c>
      <c r="K2565" t="b">
        <f t="shared" si="283"/>
        <v>0</v>
      </c>
      <c r="L2565">
        <f t="shared" si="284"/>
        <v>-0.13454084336898386</v>
      </c>
      <c r="M2565" t="b">
        <f t="shared" si="285"/>
        <v>0</v>
      </c>
      <c r="N2565" s="24">
        <f t="shared" si="286"/>
        <v>681819</v>
      </c>
      <c r="O2565" t="str">
        <f t="shared" si="287"/>
        <v>ASALARIADO</v>
      </c>
      <c r="P2565">
        <f t="shared" si="288"/>
        <v>40</v>
      </c>
      <c r="Q2565"/>
    </row>
    <row r="2566" spans="1:17" x14ac:dyDescent="0.25">
      <c r="A2566">
        <v>2565</v>
      </c>
      <c r="B2566" t="s">
        <v>9</v>
      </c>
      <c r="C2566" s="23">
        <v>287609.93</v>
      </c>
      <c r="D2566" t="s">
        <v>10</v>
      </c>
      <c r="E2566" t="s">
        <v>16</v>
      </c>
      <c r="F2566" t="s">
        <v>12</v>
      </c>
      <c r="G2566" t="s">
        <v>13</v>
      </c>
      <c r="H2566" t="s">
        <v>13</v>
      </c>
      <c r="I2566">
        <v>33</v>
      </c>
      <c r="J2566">
        <f t="shared" si="282"/>
        <v>-0.45613225570314048</v>
      </c>
      <c r="K2566" t="b">
        <f t="shared" si="283"/>
        <v>0</v>
      </c>
      <c r="L2566">
        <f t="shared" si="284"/>
        <v>-0.62856815390894638</v>
      </c>
      <c r="M2566" t="b">
        <f t="shared" si="285"/>
        <v>0</v>
      </c>
      <c r="N2566" s="24">
        <f t="shared" si="286"/>
        <v>287609.93</v>
      </c>
      <c r="O2566" t="str">
        <f t="shared" si="287"/>
        <v>ASALARIADO</v>
      </c>
      <c r="P2566">
        <f t="shared" si="288"/>
        <v>33</v>
      </c>
      <c r="Q2566"/>
    </row>
    <row r="2567" spans="1:17" x14ac:dyDescent="0.25">
      <c r="A2567">
        <v>2566</v>
      </c>
      <c r="B2567" t="s">
        <v>9</v>
      </c>
      <c r="C2567" s="23">
        <v>711460.6</v>
      </c>
      <c r="D2567" t="s">
        <v>10</v>
      </c>
      <c r="E2567" t="s">
        <v>11</v>
      </c>
      <c r="F2567" t="s">
        <v>12</v>
      </c>
      <c r="G2567" t="s">
        <v>13</v>
      </c>
      <c r="H2567" t="s">
        <v>13</v>
      </c>
      <c r="I2567">
        <v>43</v>
      </c>
      <c r="J2567">
        <f t="shared" si="282"/>
        <v>6.6493399306498252E-2</v>
      </c>
      <c r="K2567" t="b">
        <f t="shared" si="283"/>
        <v>0</v>
      </c>
      <c r="L2567">
        <f t="shared" si="284"/>
        <v>7.7185146862428639E-2</v>
      </c>
      <c r="M2567" t="b">
        <f t="shared" si="285"/>
        <v>0</v>
      </c>
      <c r="N2567" s="24">
        <f t="shared" si="286"/>
        <v>711460.6</v>
      </c>
      <c r="O2567" t="str">
        <f t="shared" si="287"/>
        <v>ASALARIADO</v>
      </c>
      <c r="P2567">
        <f t="shared" si="288"/>
        <v>43</v>
      </c>
      <c r="Q2567"/>
    </row>
    <row r="2568" spans="1:17" x14ac:dyDescent="0.25">
      <c r="A2568">
        <v>2567</v>
      </c>
      <c r="B2568" t="s">
        <v>9</v>
      </c>
      <c r="C2568" s="23">
        <v>304357</v>
      </c>
      <c r="D2568" t="s">
        <v>18</v>
      </c>
      <c r="E2568" t="s">
        <v>16</v>
      </c>
      <c r="F2568" t="s">
        <v>12</v>
      </c>
      <c r="G2568" t="s">
        <v>13</v>
      </c>
      <c r="H2568" t="s">
        <v>12</v>
      </c>
      <c r="I2568">
        <v>27</v>
      </c>
      <c r="J2568">
        <f t="shared" si="282"/>
        <v>-0.43548241591819387</v>
      </c>
      <c r="K2568" t="b">
        <f t="shared" si="283"/>
        <v>0</v>
      </c>
      <c r="L2568">
        <f t="shared" si="284"/>
        <v>-1.0520201343717714</v>
      </c>
      <c r="M2568" t="b">
        <f t="shared" si="285"/>
        <v>0</v>
      </c>
      <c r="N2568" s="24">
        <f t="shared" si="286"/>
        <v>304357</v>
      </c>
      <c r="O2568" t="str">
        <f t="shared" si="287"/>
        <v>TRABAJADOR INDEPENDIENTE</v>
      </c>
      <c r="P2568">
        <f t="shared" si="288"/>
        <v>27</v>
      </c>
      <c r="Q2568"/>
    </row>
    <row r="2569" spans="1:17" x14ac:dyDescent="0.25">
      <c r="A2569">
        <v>2568</v>
      </c>
      <c r="B2569" t="s">
        <v>9</v>
      </c>
      <c r="C2569" s="23">
        <v>359544.27</v>
      </c>
      <c r="D2569" t="s">
        <v>21</v>
      </c>
      <c r="E2569" t="s">
        <v>16</v>
      </c>
      <c r="F2569" t="s">
        <v>12</v>
      </c>
      <c r="G2569" t="s">
        <v>12</v>
      </c>
      <c r="H2569" t="s">
        <v>13</v>
      </c>
      <c r="I2569">
        <v>28</v>
      </c>
      <c r="J2569">
        <f t="shared" si="282"/>
        <v>-0.36743419711522773</v>
      </c>
      <c r="K2569" t="b">
        <f t="shared" si="283"/>
        <v>0</v>
      </c>
      <c r="L2569">
        <f t="shared" si="284"/>
        <v>-0.98144480429463388</v>
      </c>
      <c r="M2569" t="b">
        <f t="shared" si="285"/>
        <v>0</v>
      </c>
      <c r="N2569" s="24">
        <f t="shared" si="286"/>
        <v>359544.27</v>
      </c>
      <c r="O2569" t="str">
        <f t="shared" si="287"/>
        <v>CONVENIOS ESPECIALES DE ASEGURADOS VOLUNTARIOS</v>
      </c>
      <c r="P2569">
        <f t="shared" si="288"/>
        <v>28</v>
      </c>
      <c r="Q2569"/>
    </row>
    <row r="2570" spans="1:17" x14ac:dyDescent="0.25">
      <c r="A2570">
        <v>2569</v>
      </c>
      <c r="B2570" t="s">
        <v>9</v>
      </c>
      <c r="C2570" s="23">
        <v>145000</v>
      </c>
      <c r="D2570" t="s">
        <v>10</v>
      </c>
      <c r="E2570" t="s">
        <v>16</v>
      </c>
      <c r="F2570" t="s">
        <v>12</v>
      </c>
      <c r="G2570" t="s">
        <v>13</v>
      </c>
      <c r="H2570" t="s">
        <v>13</v>
      </c>
      <c r="I2570">
        <v>63</v>
      </c>
      <c r="J2570">
        <f t="shared" si="282"/>
        <v>-0.63197628132926187</v>
      </c>
      <c r="K2570" t="b">
        <f t="shared" si="283"/>
        <v>0</v>
      </c>
      <c r="L2570">
        <f t="shared" si="284"/>
        <v>1.4886917484051787</v>
      </c>
      <c r="M2570" t="b">
        <f t="shared" si="285"/>
        <v>0</v>
      </c>
      <c r="N2570" s="24">
        <f t="shared" si="286"/>
        <v>145000</v>
      </c>
      <c r="O2570" t="str">
        <f t="shared" si="287"/>
        <v>ASALARIADO</v>
      </c>
      <c r="P2570">
        <f t="shared" si="288"/>
        <v>63</v>
      </c>
      <c r="Q2570"/>
    </row>
    <row r="2571" spans="1:17" x14ac:dyDescent="0.25">
      <c r="A2571">
        <v>2570</v>
      </c>
      <c r="B2571" t="s">
        <v>9</v>
      </c>
      <c r="C2571" s="23">
        <v>634623</v>
      </c>
      <c r="D2571" t="s">
        <v>14</v>
      </c>
      <c r="E2571" t="s">
        <v>11</v>
      </c>
      <c r="F2571" t="s">
        <v>12</v>
      </c>
      <c r="G2571" t="s">
        <v>13</v>
      </c>
      <c r="H2571" t="s">
        <v>13</v>
      </c>
      <c r="I2571">
        <v>56</v>
      </c>
      <c r="J2571">
        <f t="shared" si="282"/>
        <v>-2.8250584534245966E-2</v>
      </c>
      <c r="K2571" t="b">
        <f t="shared" si="283"/>
        <v>0</v>
      </c>
      <c r="L2571">
        <f t="shared" si="284"/>
        <v>0.99466443786521619</v>
      </c>
      <c r="M2571" t="b">
        <f t="shared" si="285"/>
        <v>0</v>
      </c>
      <c r="N2571" s="24">
        <f t="shared" si="286"/>
        <v>634623</v>
      </c>
      <c r="O2571" t="str">
        <f t="shared" si="287"/>
        <v>PENSIONADOS EN SU PROPIO SISTEMA</v>
      </c>
      <c r="P2571">
        <f t="shared" si="288"/>
        <v>56</v>
      </c>
      <c r="Q2571"/>
    </row>
    <row r="2572" spans="1:17" x14ac:dyDescent="0.25">
      <c r="A2572">
        <v>2571</v>
      </c>
      <c r="B2572" t="s">
        <v>15</v>
      </c>
      <c r="C2572" s="23">
        <v>547200</v>
      </c>
      <c r="D2572" t="s">
        <v>10</v>
      </c>
      <c r="E2572" t="s">
        <v>16</v>
      </c>
      <c r="F2572" t="s">
        <v>12</v>
      </c>
      <c r="G2572" t="s">
        <v>13</v>
      </c>
      <c r="H2572" t="s">
        <v>13</v>
      </c>
      <c r="I2572">
        <v>48</v>
      </c>
      <c r="J2572">
        <f t="shared" si="282"/>
        <v>-0.13604681059166296</v>
      </c>
      <c r="K2572" t="b">
        <f t="shared" si="283"/>
        <v>0</v>
      </c>
      <c r="L2572">
        <f t="shared" si="284"/>
        <v>0.43006179724811616</v>
      </c>
      <c r="M2572" t="b">
        <f t="shared" si="285"/>
        <v>0</v>
      </c>
      <c r="N2572" s="24">
        <f t="shared" si="286"/>
        <v>547200</v>
      </c>
      <c r="O2572" t="str">
        <f t="shared" si="287"/>
        <v>ASALARIADO</v>
      </c>
      <c r="P2572">
        <f t="shared" si="288"/>
        <v>48</v>
      </c>
      <c r="Q2572"/>
    </row>
    <row r="2573" spans="1:17" x14ac:dyDescent="0.25">
      <c r="A2573">
        <v>2572</v>
      </c>
      <c r="B2573" t="s">
        <v>15</v>
      </c>
      <c r="C2573" s="23">
        <v>1044273</v>
      </c>
      <c r="D2573" t="s">
        <v>10</v>
      </c>
      <c r="E2573" t="s">
        <v>11</v>
      </c>
      <c r="F2573" t="s">
        <v>12</v>
      </c>
      <c r="G2573" t="s">
        <v>13</v>
      </c>
      <c r="H2573" t="s">
        <v>12</v>
      </c>
      <c r="I2573">
        <v>33</v>
      </c>
      <c r="J2573">
        <f t="shared" si="282"/>
        <v>0.47686504870209767</v>
      </c>
      <c r="K2573" t="b">
        <f t="shared" si="283"/>
        <v>0</v>
      </c>
      <c r="L2573">
        <f t="shared" si="284"/>
        <v>-0.62856815390894638</v>
      </c>
      <c r="M2573" t="b">
        <f t="shared" si="285"/>
        <v>0</v>
      </c>
      <c r="N2573" s="24">
        <f t="shared" si="286"/>
        <v>1044273</v>
      </c>
      <c r="O2573" t="str">
        <f t="shared" si="287"/>
        <v>ASALARIADO</v>
      </c>
      <c r="P2573">
        <f t="shared" si="288"/>
        <v>33</v>
      </c>
      <c r="Q2573"/>
    </row>
    <row r="2574" spans="1:17" x14ac:dyDescent="0.25">
      <c r="A2574">
        <v>2573</v>
      </c>
      <c r="B2574" t="s">
        <v>9</v>
      </c>
      <c r="C2574" s="23">
        <v>329836.81</v>
      </c>
      <c r="D2574" t="s">
        <v>10</v>
      </c>
      <c r="E2574" t="s">
        <v>16</v>
      </c>
      <c r="F2574" t="s">
        <v>12</v>
      </c>
      <c r="G2574" t="s">
        <v>13</v>
      </c>
      <c r="H2574" t="s">
        <v>13</v>
      </c>
      <c r="I2574">
        <v>55</v>
      </c>
      <c r="J2574">
        <f t="shared" si="282"/>
        <v>-0.40406474140851067</v>
      </c>
      <c r="K2574" t="b">
        <f t="shared" si="283"/>
        <v>0</v>
      </c>
      <c r="L2574">
        <f t="shared" si="284"/>
        <v>0.92408910778807873</v>
      </c>
      <c r="M2574" t="b">
        <f t="shared" si="285"/>
        <v>0</v>
      </c>
      <c r="N2574" s="24">
        <f t="shared" si="286"/>
        <v>329836.81</v>
      </c>
      <c r="O2574" t="str">
        <f t="shared" si="287"/>
        <v>ASALARIADO</v>
      </c>
      <c r="P2574">
        <f t="shared" si="288"/>
        <v>55</v>
      </c>
      <c r="Q2574"/>
    </row>
    <row r="2575" spans="1:17" x14ac:dyDescent="0.25">
      <c r="A2575">
        <v>2574</v>
      </c>
      <c r="B2575" t="s">
        <v>9</v>
      </c>
      <c r="C2575" s="23">
        <v>297046</v>
      </c>
      <c r="D2575" t="s">
        <v>18</v>
      </c>
      <c r="E2575" t="s">
        <v>16</v>
      </c>
      <c r="F2575" t="s">
        <v>12</v>
      </c>
      <c r="G2575" t="s">
        <v>13</v>
      </c>
      <c r="H2575" t="s">
        <v>13</v>
      </c>
      <c r="I2575">
        <v>68</v>
      </c>
      <c r="J2575">
        <f t="shared" si="282"/>
        <v>-0.44449718558642509</v>
      </c>
      <c r="K2575" t="b">
        <f t="shared" si="283"/>
        <v>0</v>
      </c>
      <c r="L2575">
        <f t="shared" si="284"/>
        <v>1.8415683987908662</v>
      </c>
      <c r="M2575" t="b">
        <f t="shared" si="285"/>
        <v>0</v>
      </c>
      <c r="N2575" s="24">
        <f t="shared" si="286"/>
        <v>297046</v>
      </c>
      <c r="O2575" t="str">
        <f t="shared" si="287"/>
        <v>TRABAJADOR INDEPENDIENTE</v>
      </c>
      <c r="P2575">
        <f t="shared" si="288"/>
        <v>68</v>
      </c>
      <c r="Q2575"/>
    </row>
    <row r="2576" spans="1:17" x14ac:dyDescent="0.25">
      <c r="A2576">
        <v>2575</v>
      </c>
      <c r="B2576" t="s">
        <v>9</v>
      </c>
      <c r="C2576" s="23">
        <v>470823.31</v>
      </c>
      <c r="D2576" t="s">
        <v>10</v>
      </c>
      <c r="E2576" t="s">
        <v>16</v>
      </c>
      <c r="F2576" t="s">
        <v>12</v>
      </c>
      <c r="G2576" t="s">
        <v>13</v>
      </c>
      <c r="H2576" t="s">
        <v>13</v>
      </c>
      <c r="I2576">
        <v>34</v>
      </c>
      <c r="J2576">
        <f t="shared" si="282"/>
        <v>-0.2302224730690117</v>
      </c>
      <c r="K2576" t="b">
        <f t="shared" si="283"/>
        <v>0</v>
      </c>
      <c r="L2576">
        <f t="shared" si="284"/>
        <v>-0.55799282383180893</v>
      </c>
      <c r="M2576" t="b">
        <f t="shared" si="285"/>
        <v>0</v>
      </c>
      <c r="N2576" s="24">
        <f t="shared" si="286"/>
        <v>470823.31</v>
      </c>
      <c r="O2576" t="str">
        <f t="shared" si="287"/>
        <v>ASALARIADO</v>
      </c>
      <c r="P2576">
        <f t="shared" si="288"/>
        <v>34</v>
      </c>
      <c r="Q2576"/>
    </row>
    <row r="2577" spans="1:17" x14ac:dyDescent="0.25">
      <c r="A2577">
        <v>2576</v>
      </c>
      <c r="B2577" t="s">
        <v>15</v>
      </c>
      <c r="C2577" s="23">
        <v>1002900.02</v>
      </c>
      <c r="D2577" t="s">
        <v>10</v>
      </c>
      <c r="E2577" t="s">
        <v>11</v>
      </c>
      <c r="F2577" t="s">
        <v>12</v>
      </c>
      <c r="G2577" t="s">
        <v>13</v>
      </c>
      <c r="H2577" t="s">
        <v>13</v>
      </c>
      <c r="I2577">
        <v>46</v>
      </c>
      <c r="J2577">
        <f t="shared" si="282"/>
        <v>0.42585042892527702</v>
      </c>
      <c r="K2577" t="b">
        <f t="shared" si="283"/>
        <v>0</v>
      </c>
      <c r="L2577">
        <f t="shared" si="284"/>
        <v>0.28891113709384114</v>
      </c>
      <c r="M2577" t="b">
        <f t="shared" si="285"/>
        <v>0</v>
      </c>
      <c r="N2577" s="24">
        <f t="shared" si="286"/>
        <v>1002900.02</v>
      </c>
      <c r="O2577" t="str">
        <f t="shared" si="287"/>
        <v>ASALARIADO</v>
      </c>
      <c r="P2577">
        <f t="shared" si="288"/>
        <v>46</v>
      </c>
      <c r="Q2577"/>
    </row>
    <row r="2578" spans="1:17" x14ac:dyDescent="0.25">
      <c r="A2578">
        <v>2577</v>
      </c>
      <c r="B2578" t="s">
        <v>9</v>
      </c>
      <c r="C2578" s="23">
        <v>490140.74</v>
      </c>
      <c r="D2578" t="s">
        <v>10</v>
      </c>
      <c r="E2578" t="s">
        <v>16</v>
      </c>
      <c r="F2578" t="s">
        <v>12</v>
      </c>
      <c r="G2578" t="s">
        <v>13</v>
      </c>
      <c r="H2578" t="s">
        <v>13</v>
      </c>
      <c r="I2578">
        <v>22</v>
      </c>
      <c r="J2578">
        <f t="shared" si="282"/>
        <v>-0.20640327158738411</v>
      </c>
      <c r="K2578" t="b">
        <f t="shared" si="283"/>
        <v>0</v>
      </c>
      <c r="L2578">
        <f t="shared" si="284"/>
        <v>-1.4048967847574589</v>
      </c>
      <c r="M2578" t="b">
        <f t="shared" si="285"/>
        <v>0</v>
      </c>
      <c r="N2578" s="24">
        <f t="shared" si="286"/>
        <v>490140.74</v>
      </c>
      <c r="O2578" t="str">
        <f t="shared" si="287"/>
        <v>ASALARIADO</v>
      </c>
      <c r="P2578">
        <f t="shared" si="288"/>
        <v>22</v>
      </c>
      <c r="Q2578"/>
    </row>
    <row r="2579" spans="1:17" x14ac:dyDescent="0.25">
      <c r="A2579">
        <v>2578</v>
      </c>
      <c r="B2579" t="s">
        <v>9</v>
      </c>
      <c r="C2579" s="23">
        <v>386489</v>
      </c>
      <c r="D2579" t="s">
        <v>10</v>
      </c>
      <c r="E2579" t="s">
        <v>16</v>
      </c>
      <c r="F2579" t="s">
        <v>12</v>
      </c>
      <c r="G2579" t="s">
        <v>13</v>
      </c>
      <c r="H2579" t="s">
        <v>13</v>
      </c>
      <c r="I2579">
        <v>23</v>
      </c>
      <c r="J2579">
        <f t="shared" si="282"/>
        <v>-0.33421021479780483</v>
      </c>
      <c r="K2579" t="b">
        <f t="shared" si="283"/>
        <v>0</v>
      </c>
      <c r="L2579">
        <f t="shared" si="284"/>
        <v>-1.3343214546803215</v>
      </c>
      <c r="M2579" t="b">
        <f t="shared" si="285"/>
        <v>0</v>
      </c>
      <c r="N2579" s="24">
        <f t="shared" si="286"/>
        <v>386489</v>
      </c>
      <c r="O2579" t="str">
        <f t="shared" si="287"/>
        <v>ASALARIADO</v>
      </c>
      <c r="P2579">
        <f t="shared" si="288"/>
        <v>23</v>
      </c>
      <c r="Q2579"/>
    </row>
    <row r="2580" spans="1:17" x14ac:dyDescent="0.25">
      <c r="A2580">
        <v>2579</v>
      </c>
      <c r="B2580" t="s">
        <v>15</v>
      </c>
      <c r="C2580" s="23">
        <v>159787.23000000001</v>
      </c>
      <c r="D2580" t="s">
        <v>10</v>
      </c>
      <c r="E2580" t="s">
        <v>16</v>
      </c>
      <c r="F2580" t="s">
        <v>12</v>
      </c>
      <c r="G2580" t="s">
        <v>13</v>
      </c>
      <c r="H2580" t="s">
        <v>13</v>
      </c>
      <c r="I2580">
        <v>44</v>
      </c>
      <c r="J2580">
        <f t="shared" si="282"/>
        <v>-0.61374300647203883</v>
      </c>
      <c r="K2580" t="b">
        <f t="shared" si="283"/>
        <v>0</v>
      </c>
      <c r="L2580">
        <f t="shared" si="284"/>
        <v>0.14776047693956615</v>
      </c>
      <c r="M2580" t="b">
        <f t="shared" si="285"/>
        <v>0</v>
      </c>
      <c r="N2580" s="24">
        <f t="shared" si="286"/>
        <v>159787.23000000001</v>
      </c>
      <c r="O2580" t="str">
        <f t="shared" si="287"/>
        <v>ASALARIADO</v>
      </c>
      <c r="P2580">
        <f t="shared" si="288"/>
        <v>44</v>
      </c>
      <c r="Q2580"/>
    </row>
    <row r="2581" spans="1:17" x14ac:dyDescent="0.25">
      <c r="A2581">
        <v>2580</v>
      </c>
      <c r="B2581" t="s">
        <v>9</v>
      </c>
      <c r="C2581" s="23">
        <v>297046</v>
      </c>
      <c r="D2581" t="s">
        <v>17</v>
      </c>
      <c r="E2581" t="s">
        <v>16</v>
      </c>
      <c r="F2581" t="s">
        <v>12</v>
      </c>
      <c r="G2581" t="s">
        <v>13</v>
      </c>
      <c r="H2581" t="s">
        <v>13</v>
      </c>
      <c r="I2581">
        <v>40</v>
      </c>
      <c r="J2581">
        <f t="shared" si="282"/>
        <v>-0.44449718558642509</v>
      </c>
      <c r="K2581" t="b">
        <f t="shared" si="283"/>
        <v>0</v>
      </c>
      <c r="L2581">
        <f t="shared" si="284"/>
        <v>-0.13454084336898386</v>
      </c>
      <c r="M2581" t="b">
        <f t="shared" si="285"/>
        <v>0</v>
      </c>
      <c r="N2581" s="24">
        <f t="shared" si="286"/>
        <v>297046</v>
      </c>
      <c r="O2581" t="str">
        <f t="shared" si="287"/>
        <v>ASEGURADO VOLUNTARIO</v>
      </c>
      <c r="P2581">
        <f t="shared" si="288"/>
        <v>40</v>
      </c>
      <c r="Q2581"/>
    </row>
    <row r="2582" spans="1:17" x14ac:dyDescent="0.25">
      <c r="A2582">
        <v>2581</v>
      </c>
      <c r="B2582" t="s">
        <v>15</v>
      </c>
      <c r="C2582" s="23">
        <v>661866.11</v>
      </c>
      <c r="D2582" t="s">
        <v>10</v>
      </c>
      <c r="E2582" t="s">
        <v>16</v>
      </c>
      <c r="F2582" t="s">
        <v>12</v>
      </c>
      <c r="G2582" t="s">
        <v>13</v>
      </c>
      <c r="H2582" t="s">
        <v>13</v>
      </c>
      <c r="I2582">
        <v>28</v>
      </c>
      <c r="J2582">
        <f t="shared" si="282"/>
        <v>5.3413128390662748E-3</v>
      </c>
      <c r="K2582" t="b">
        <f t="shared" si="283"/>
        <v>0</v>
      </c>
      <c r="L2582">
        <f t="shared" si="284"/>
        <v>-0.98144480429463388</v>
      </c>
      <c r="M2582" t="b">
        <f t="shared" si="285"/>
        <v>0</v>
      </c>
      <c r="N2582" s="24">
        <f t="shared" si="286"/>
        <v>661866.11</v>
      </c>
      <c r="O2582" t="str">
        <f t="shared" si="287"/>
        <v>ASALARIADO</v>
      </c>
      <c r="P2582">
        <f t="shared" si="288"/>
        <v>28</v>
      </c>
      <c r="Q2582"/>
    </row>
    <row r="2583" spans="1:17" x14ac:dyDescent="0.25">
      <c r="A2583">
        <v>2582</v>
      </c>
      <c r="B2583" t="s">
        <v>15</v>
      </c>
      <c r="C2583" s="23">
        <v>300611</v>
      </c>
      <c r="D2583" t="s">
        <v>18</v>
      </c>
      <c r="E2583" t="s">
        <v>16</v>
      </c>
      <c r="F2583" t="s">
        <v>12</v>
      </c>
      <c r="G2583" t="s">
        <v>13</v>
      </c>
      <c r="H2583" t="s">
        <v>13</v>
      </c>
      <c r="I2583">
        <v>51</v>
      </c>
      <c r="J2583">
        <f t="shared" si="282"/>
        <v>-0.44010139104843515</v>
      </c>
      <c r="K2583" t="b">
        <f t="shared" si="283"/>
        <v>0</v>
      </c>
      <c r="L2583">
        <f t="shared" si="284"/>
        <v>0.64178778747952869</v>
      </c>
      <c r="M2583" t="b">
        <f t="shared" si="285"/>
        <v>0</v>
      </c>
      <c r="N2583" s="24">
        <f t="shared" si="286"/>
        <v>300611</v>
      </c>
      <c r="O2583" t="str">
        <f t="shared" si="287"/>
        <v>TRABAJADOR INDEPENDIENTE</v>
      </c>
      <c r="P2583">
        <f t="shared" si="288"/>
        <v>51</v>
      </c>
      <c r="Q2583"/>
    </row>
    <row r="2584" spans="1:17" x14ac:dyDescent="0.25">
      <c r="A2584">
        <v>2583</v>
      </c>
      <c r="B2584" t="s">
        <v>9</v>
      </c>
      <c r="C2584" s="23">
        <v>278030</v>
      </c>
      <c r="D2584" t="s">
        <v>17</v>
      </c>
      <c r="E2584" t="s">
        <v>16</v>
      </c>
      <c r="F2584" t="s">
        <v>12</v>
      </c>
      <c r="G2584" t="s">
        <v>12</v>
      </c>
      <c r="H2584" t="s">
        <v>12</v>
      </c>
      <c r="I2584">
        <v>34</v>
      </c>
      <c r="J2584">
        <f t="shared" si="282"/>
        <v>-0.46794471123422759</v>
      </c>
      <c r="K2584" t="b">
        <f t="shared" si="283"/>
        <v>0</v>
      </c>
      <c r="L2584">
        <f t="shared" si="284"/>
        <v>-0.55799282383180893</v>
      </c>
      <c r="M2584" t="b">
        <f t="shared" si="285"/>
        <v>0</v>
      </c>
      <c r="N2584" s="24">
        <f t="shared" si="286"/>
        <v>278030</v>
      </c>
      <c r="O2584" t="str">
        <f t="shared" si="287"/>
        <v>ASEGURADO VOLUNTARIO</v>
      </c>
      <c r="P2584">
        <f t="shared" si="288"/>
        <v>34</v>
      </c>
      <c r="Q2584"/>
    </row>
    <row r="2585" spans="1:17" x14ac:dyDescent="0.25">
      <c r="A2585">
        <v>2584</v>
      </c>
      <c r="B2585" t="s">
        <v>15</v>
      </c>
      <c r="C2585" s="23">
        <v>1172054</v>
      </c>
      <c r="D2585" t="s">
        <v>14</v>
      </c>
      <c r="E2585" t="s">
        <v>11</v>
      </c>
      <c r="F2585" t="s">
        <v>12</v>
      </c>
      <c r="G2585" t="s">
        <v>13</v>
      </c>
      <c r="H2585" t="s">
        <v>13</v>
      </c>
      <c r="I2585">
        <v>64</v>
      </c>
      <c r="J2585">
        <f t="shared" si="282"/>
        <v>0.63442438162184189</v>
      </c>
      <c r="K2585" t="b">
        <f t="shared" si="283"/>
        <v>0</v>
      </c>
      <c r="L2585">
        <f t="shared" si="284"/>
        <v>1.5592670784823162</v>
      </c>
      <c r="M2585" t="b">
        <f t="shared" si="285"/>
        <v>0</v>
      </c>
      <c r="N2585" s="24">
        <f t="shared" si="286"/>
        <v>1172054</v>
      </c>
      <c r="O2585" t="str">
        <f t="shared" si="287"/>
        <v>PENSIONADOS EN SU PROPIO SISTEMA</v>
      </c>
      <c r="P2585">
        <f t="shared" si="288"/>
        <v>64</v>
      </c>
      <c r="Q2585"/>
    </row>
    <row r="2586" spans="1:17" x14ac:dyDescent="0.25">
      <c r="A2586">
        <v>2585</v>
      </c>
      <c r="B2586" t="s">
        <v>9</v>
      </c>
      <c r="C2586" s="23">
        <v>912169</v>
      </c>
      <c r="D2586" t="s">
        <v>10</v>
      </c>
      <c r="E2586" t="s">
        <v>11</v>
      </c>
      <c r="F2586" t="s">
        <v>12</v>
      </c>
      <c r="G2586" t="s">
        <v>13</v>
      </c>
      <c r="H2586" t="s">
        <v>12</v>
      </c>
      <c r="I2586">
        <v>36</v>
      </c>
      <c r="J2586">
        <f t="shared" si="282"/>
        <v>0.31397527544918924</v>
      </c>
      <c r="K2586" t="b">
        <f t="shared" si="283"/>
        <v>0</v>
      </c>
      <c r="L2586">
        <f t="shared" si="284"/>
        <v>-0.41684216367753391</v>
      </c>
      <c r="M2586" t="b">
        <f t="shared" si="285"/>
        <v>0</v>
      </c>
      <c r="N2586" s="24">
        <f t="shared" si="286"/>
        <v>912169</v>
      </c>
      <c r="O2586" t="str">
        <f t="shared" si="287"/>
        <v>ASALARIADO</v>
      </c>
      <c r="P2586">
        <f t="shared" si="288"/>
        <v>36</v>
      </c>
      <c r="Q2586"/>
    </row>
    <row r="2587" spans="1:17" x14ac:dyDescent="0.25">
      <c r="A2587">
        <v>2586</v>
      </c>
      <c r="B2587" t="s">
        <v>9</v>
      </c>
      <c r="C2587" s="23">
        <v>93363.8</v>
      </c>
      <c r="D2587" t="s">
        <v>10</v>
      </c>
      <c r="E2587" t="s">
        <v>16</v>
      </c>
      <c r="F2587" t="s">
        <v>12</v>
      </c>
      <c r="G2587" t="s">
        <v>13</v>
      </c>
      <c r="H2587" t="s">
        <v>13</v>
      </c>
      <c r="I2587">
        <v>46</v>
      </c>
      <c r="J2587">
        <f t="shared" si="282"/>
        <v>-0.69564588186854781</v>
      </c>
      <c r="K2587" t="b">
        <f t="shared" si="283"/>
        <v>0</v>
      </c>
      <c r="L2587">
        <f t="shared" si="284"/>
        <v>0.28891113709384114</v>
      </c>
      <c r="M2587" t="b">
        <f t="shared" si="285"/>
        <v>0</v>
      </c>
      <c r="N2587" s="24">
        <f t="shared" si="286"/>
        <v>93363.8</v>
      </c>
      <c r="O2587" t="str">
        <f t="shared" si="287"/>
        <v>ASALARIADO</v>
      </c>
      <c r="P2587">
        <f t="shared" si="288"/>
        <v>46</v>
      </c>
      <c r="Q2587"/>
    </row>
    <row r="2588" spans="1:17" x14ac:dyDescent="0.25">
      <c r="A2588">
        <v>2587</v>
      </c>
      <c r="B2588" t="s">
        <v>9</v>
      </c>
      <c r="C2588" s="23">
        <v>762828</v>
      </c>
      <c r="D2588" t="s">
        <v>10</v>
      </c>
      <c r="E2588" t="s">
        <v>11</v>
      </c>
      <c r="F2588" t="s">
        <v>12</v>
      </c>
      <c r="G2588" t="s">
        <v>13</v>
      </c>
      <c r="H2588" t="s">
        <v>12</v>
      </c>
      <c r="I2588">
        <v>60</v>
      </c>
      <c r="J2588">
        <f t="shared" si="282"/>
        <v>0.12983155817066172</v>
      </c>
      <c r="K2588" t="b">
        <f t="shared" si="283"/>
        <v>0</v>
      </c>
      <c r="L2588">
        <f t="shared" si="284"/>
        <v>1.2769657581737661</v>
      </c>
      <c r="M2588" t="b">
        <f t="shared" si="285"/>
        <v>0</v>
      </c>
      <c r="N2588" s="24">
        <f t="shared" si="286"/>
        <v>762828</v>
      </c>
      <c r="O2588" t="str">
        <f t="shared" si="287"/>
        <v>ASALARIADO</v>
      </c>
      <c r="P2588">
        <f t="shared" si="288"/>
        <v>60</v>
      </c>
      <c r="Q2588"/>
    </row>
    <row r="2589" spans="1:17" x14ac:dyDescent="0.25">
      <c r="A2589">
        <v>2588</v>
      </c>
      <c r="B2589" t="s">
        <v>9</v>
      </c>
      <c r="C2589" s="23">
        <v>847871</v>
      </c>
      <c r="D2589" t="s">
        <v>18</v>
      </c>
      <c r="E2589" t="s">
        <v>16</v>
      </c>
      <c r="F2589" t="s">
        <v>12</v>
      </c>
      <c r="G2589" t="s">
        <v>13</v>
      </c>
      <c r="H2589" t="s">
        <v>13</v>
      </c>
      <c r="I2589">
        <v>51</v>
      </c>
      <c r="J2589">
        <f t="shared" si="282"/>
        <v>0.23469314439626499</v>
      </c>
      <c r="K2589" t="b">
        <f t="shared" si="283"/>
        <v>0</v>
      </c>
      <c r="L2589">
        <f t="shared" si="284"/>
        <v>0.64178778747952869</v>
      </c>
      <c r="M2589" t="b">
        <f t="shared" si="285"/>
        <v>0</v>
      </c>
      <c r="N2589" s="24">
        <f t="shared" si="286"/>
        <v>847871</v>
      </c>
      <c r="O2589" t="str">
        <f t="shared" si="287"/>
        <v>TRABAJADOR INDEPENDIENTE</v>
      </c>
      <c r="P2589">
        <f t="shared" si="288"/>
        <v>51</v>
      </c>
      <c r="Q2589"/>
    </row>
    <row r="2590" spans="1:17" x14ac:dyDescent="0.25">
      <c r="A2590">
        <v>2589</v>
      </c>
      <c r="B2590" t="s">
        <v>15</v>
      </c>
      <c r="C2590" s="23">
        <v>388987.92</v>
      </c>
      <c r="D2590" t="s">
        <v>10</v>
      </c>
      <c r="E2590" t="s">
        <v>11</v>
      </c>
      <c r="F2590" t="s">
        <v>12</v>
      </c>
      <c r="G2590" t="s">
        <v>13</v>
      </c>
      <c r="H2590" t="s">
        <v>13</v>
      </c>
      <c r="I2590">
        <v>25</v>
      </c>
      <c r="J2590">
        <f t="shared" si="282"/>
        <v>-0.33112894161775613</v>
      </c>
      <c r="K2590" t="b">
        <f t="shared" si="283"/>
        <v>0</v>
      </c>
      <c r="L2590">
        <f t="shared" si="284"/>
        <v>-1.1931707945260464</v>
      </c>
      <c r="M2590" t="b">
        <f t="shared" si="285"/>
        <v>0</v>
      </c>
      <c r="N2590" s="24">
        <f t="shared" si="286"/>
        <v>388987.92</v>
      </c>
      <c r="O2590" t="str">
        <f t="shared" si="287"/>
        <v>ASALARIADO</v>
      </c>
      <c r="P2590">
        <f t="shared" si="288"/>
        <v>25</v>
      </c>
      <c r="Q2590"/>
    </row>
    <row r="2591" spans="1:17" x14ac:dyDescent="0.25">
      <c r="A2591">
        <v>2590</v>
      </c>
      <c r="B2591" t="s">
        <v>9</v>
      </c>
      <c r="C2591" s="23">
        <v>348650</v>
      </c>
      <c r="D2591" t="s">
        <v>10</v>
      </c>
      <c r="E2591" t="s">
        <v>16</v>
      </c>
      <c r="F2591" t="s">
        <v>12</v>
      </c>
      <c r="G2591" t="s">
        <v>12</v>
      </c>
      <c r="H2591" t="s">
        <v>13</v>
      </c>
      <c r="I2591">
        <v>52</v>
      </c>
      <c r="J2591">
        <f t="shared" si="282"/>
        <v>-0.38086728899780486</v>
      </c>
      <c r="K2591" t="b">
        <f t="shared" si="283"/>
        <v>0</v>
      </c>
      <c r="L2591">
        <f t="shared" si="284"/>
        <v>0.71236311755666615</v>
      </c>
      <c r="M2591" t="b">
        <f t="shared" si="285"/>
        <v>0</v>
      </c>
      <c r="N2591" s="24">
        <f t="shared" si="286"/>
        <v>348650</v>
      </c>
      <c r="O2591" t="str">
        <f t="shared" si="287"/>
        <v>ASALARIADO</v>
      </c>
      <c r="P2591">
        <f t="shared" si="288"/>
        <v>52</v>
      </c>
      <c r="Q2591"/>
    </row>
    <row r="2592" spans="1:17" x14ac:dyDescent="0.25">
      <c r="A2592">
        <v>2591</v>
      </c>
      <c r="B2592" t="s">
        <v>9</v>
      </c>
      <c r="C2592" s="23">
        <v>520560</v>
      </c>
      <c r="D2592" t="s">
        <v>10</v>
      </c>
      <c r="E2592" t="s">
        <v>16</v>
      </c>
      <c r="F2592" t="s">
        <v>12</v>
      </c>
      <c r="G2592" t="s">
        <v>13</v>
      </c>
      <c r="H2592" t="s">
        <v>13</v>
      </c>
      <c r="I2592">
        <v>40</v>
      </c>
      <c r="J2592">
        <f t="shared" si="282"/>
        <v>-0.16889504803683858</v>
      </c>
      <c r="K2592" t="b">
        <f t="shared" si="283"/>
        <v>0</v>
      </c>
      <c r="L2592">
        <f t="shared" si="284"/>
        <v>-0.13454084336898386</v>
      </c>
      <c r="M2592" t="b">
        <f t="shared" si="285"/>
        <v>0</v>
      </c>
      <c r="N2592" s="24">
        <f t="shared" si="286"/>
        <v>520560</v>
      </c>
      <c r="O2592" t="str">
        <f t="shared" si="287"/>
        <v>ASALARIADO</v>
      </c>
      <c r="P2592">
        <f t="shared" si="288"/>
        <v>40</v>
      </c>
      <c r="Q2592"/>
    </row>
    <row r="2593" spans="1:17" x14ac:dyDescent="0.25">
      <c r="A2593">
        <v>2592</v>
      </c>
      <c r="B2593" t="s">
        <v>9</v>
      </c>
      <c r="C2593" s="23">
        <v>369500</v>
      </c>
      <c r="D2593" t="s">
        <v>10</v>
      </c>
      <c r="E2593" t="s">
        <v>16</v>
      </c>
      <c r="F2593" t="s">
        <v>12</v>
      </c>
      <c r="G2593" t="s">
        <v>13</v>
      </c>
      <c r="H2593" t="s">
        <v>13</v>
      </c>
      <c r="I2593">
        <v>43</v>
      </c>
      <c r="J2593">
        <f t="shared" si="282"/>
        <v>-0.35515836442078114</v>
      </c>
      <c r="K2593" t="b">
        <f t="shared" si="283"/>
        <v>0</v>
      </c>
      <c r="L2593">
        <f t="shared" si="284"/>
        <v>7.7185146862428639E-2</v>
      </c>
      <c r="M2593" t="b">
        <f t="shared" si="285"/>
        <v>0</v>
      </c>
      <c r="N2593" s="24">
        <f t="shared" si="286"/>
        <v>369500</v>
      </c>
      <c r="O2593" t="str">
        <f t="shared" si="287"/>
        <v>ASALARIADO</v>
      </c>
      <c r="P2593">
        <f t="shared" si="288"/>
        <v>43</v>
      </c>
      <c r="Q2593"/>
    </row>
    <row r="2594" spans="1:17" x14ac:dyDescent="0.25">
      <c r="A2594">
        <v>2593</v>
      </c>
      <c r="B2594" t="s">
        <v>9</v>
      </c>
      <c r="C2594" s="23">
        <v>101351.8</v>
      </c>
      <c r="D2594" t="s">
        <v>10</v>
      </c>
      <c r="E2594" t="s">
        <v>16</v>
      </c>
      <c r="F2594" t="s">
        <v>12</v>
      </c>
      <c r="G2594" t="s">
        <v>13</v>
      </c>
      <c r="H2594" t="s">
        <v>13</v>
      </c>
      <c r="I2594">
        <v>25</v>
      </c>
      <c r="J2594">
        <f t="shared" si="282"/>
        <v>-0.68579634280277968</v>
      </c>
      <c r="K2594" t="b">
        <f t="shared" si="283"/>
        <v>0</v>
      </c>
      <c r="L2594">
        <f t="shared" si="284"/>
        <v>-1.1931707945260464</v>
      </c>
      <c r="M2594" t="b">
        <f t="shared" si="285"/>
        <v>0</v>
      </c>
      <c r="N2594" s="24">
        <f t="shared" si="286"/>
        <v>101351.8</v>
      </c>
      <c r="O2594" t="str">
        <f t="shared" si="287"/>
        <v>ASALARIADO</v>
      </c>
      <c r="P2594">
        <f t="shared" si="288"/>
        <v>25</v>
      </c>
      <c r="Q2594"/>
    </row>
    <row r="2595" spans="1:17" x14ac:dyDescent="0.25">
      <c r="A2595">
        <v>2594</v>
      </c>
      <c r="B2595" t="s">
        <v>9</v>
      </c>
      <c r="C2595" s="23">
        <v>3080767.52</v>
      </c>
      <c r="D2595" t="s">
        <v>10</v>
      </c>
      <c r="E2595" t="s">
        <v>11</v>
      </c>
      <c r="F2595" t="s">
        <v>12</v>
      </c>
      <c r="G2595" t="s">
        <v>13</v>
      </c>
      <c r="H2595" t="s">
        <v>13</v>
      </c>
      <c r="I2595">
        <v>42</v>
      </c>
      <c r="J2595">
        <f t="shared" si="282"/>
        <v>2.9879482149468033</v>
      </c>
      <c r="K2595" t="b">
        <f t="shared" si="283"/>
        <v>1</v>
      </c>
      <c r="L2595">
        <f t="shared" si="284"/>
        <v>6.6098167852911317E-3</v>
      </c>
      <c r="M2595" t="b">
        <f t="shared" si="285"/>
        <v>0</v>
      </c>
      <c r="N2595" s="24">
        <f t="shared" si="286"/>
        <v>3080767.52</v>
      </c>
      <c r="O2595" t="str">
        <f t="shared" si="287"/>
        <v>ASALARIADO</v>
      </c>
      <c r="P2595">
        <f t="shared" si="288"/>
        <v>42</v>
      </c>
      <c r="Q2595"/>
    </row>
    <row r="2596" spans="1:17" x14ac:dyDescent="0.25">
      <c r="A2596">
        <v>2595</v>
      </c>
      <c r="B2596" t="s">
        <v>9</v>
      </c>
      <c r="C2596" s="23">
        <v>380217</v>
      </c>
      <c r="D2596" t="s">
        <v>18</v>
      </c>
      <c r="E2596" t="s">
        <v>16</v>
      </c>
      <c r="F2596" t="s">
        <v>12</v>
      </c>
      <c r="G2596" t="s">
        <v>13</v>
      </c>
      <c r="H2596" t="s">
        <v>12</v>
      </c>
      <c r="I2596">
        <v>46</v>
      </c>
      <c r="J2596">
        <f t="shared" si="282"/>
        <v>-0.34194385388399634</v>
      </c>
      <c r="K2596" t="b">
        <f t="shared" si="283"/>
        <v>0</v>
      </c>
      <c r="L2596">
        <f t="shared" si="284"/>
        <v>0.28891113709384114</v>
      </c>
      <c r="M2596" t="b">
        <f t="shared" si="285"/>
        <v>0</v>
      </c>
      <c r="N2596" s="24">
        <f t="shared" si="286"/>
        <v>380217</v>
      </c>
      <c r="O2596" t="str">
        <f t="shared" si="287"/>
        <v>TRABAJADOR INDEPENDIENTE</v>
      </c>
      <c r="P2596">
        <f t="shared" si="288"/>
        <v>46</v>
      </c>
      <c r="Q2596"/>
    </row>
    <row r="2597" spans="1:17" x14ac:dyDescent="0.25">
      <c r="A2597">
        <v>2596</v>
      </c>
      <c r="B2597" t="s">
        <v>15</v>
      </c>
      <c r="C2597" s="23">
        <v>285000</v>
      </c>
      <c r="D2597" t="s">
        <v>10</v>
      </c>
      <c r="E2597" t="s">
        <v>16</v>
      </c>
      <c r="F2597" t="s">
        <v>12</v>
      </c>
      <c r="G2597" t="s">
        <v>13</v>
      </c>
      <c r="H2597" t="s">
        <v>13</v>
      </c>
      <c r="I2597">
        <v>42</v>
      </c>
      <c r="J2597">
        <f t="shared" si="282"/>
        <v>-0.45935040886963024</v>
      </c>
      <c r="K2597" t="b">
        <f t="shared" si="283"/>
        <v>0</v>
      </c>
      <c r="L2597">
        <f t="shared" si="284"/>
        <v>6.6098167852911317E-3</v>
      </c>
      <c r="M2597" t="b">
        <f t="shared" si="285"/>
        <v>0</v>
      </c>
      <c r="N2597" s="24">
        <f t="shared" si="286"/>
        <v>285000</v>
      </c>
      <c r="O2597" t="str">
        <f t="shared" si="287"/>
        <v>ASALARIADO</v>
      </c>
      <c r="P2597">
        <f t="shared" si="288"/>
        <v>42</v>
      </c>
      <c r="Q2597"/>
    </row>
    <row r="2598" spans="1:17" x14ac:dyDescent="0.25">
      <c r="A2598">
        <v>2597</v>
      </c>
      <c r="B2598" t="s">
        <v>9</v>
      </c>
      <c r="C2598" s="23">
        <v>169374</v>
      </c>
      <c r="D2598" t="s">
        <v>10</v>
      </c>
      <c r="E2598" t="s">
        <v>16</v>
      </c>
      <c r="F2598" t="s">
        <v>12</v>
      </c>
      <c r="G2598" t="s">
        <v>12</v>
      </c>
      <c r="H2598" t="s">
        <v>12</v>
      </c>
      <c r="I2598">
        <v>44</v>
      </c>
      <c r="J2598">
        <f t="shared" si="282"/>
        <v>-0.60192211693404007</v>
      </c>
      <c r="K2598" t="b">
        <f t="shared" si="283"/>
        <v>0</v>
      </c>
      <c r="L2598">
        <f t="shared" si="284"/>
        <v>0.14776047693956615</v>
      </c>
      <c r="M2598" t="b">
        <f t="shared" si="285"/>
        <v>0</v>
      </c>
      <c r="N2598" s="24">
        <f t="shared" si="286"/>
        <v>169374</v>
      </c>
      <c r="O2598" t="str">
        <f t="shared" si="287"/>
        <v>ASALARIADO</v>
      </c>
      <c r="P2598">
        <f t="shared" si="288"/>
        <v>44</v>
      </c>
      <c r="Q2598"/>
    </row>
    <row r="2599" spans="1:17" x14ac:dyDescent="0.25">
      <c r="A2599">
        <v>2598</v>
      </c>
      <c r="B2599" t="s">
        <v>9</v>
      </c>
      <c r="C2599" s="23">
        <v>359250</v>
      </c>
      <c r="D2599" t="s">
        <v>10</v>
      </c>
      <c r="E2599" t="s">
        <v>16</v>
      </c>
      <c r="F2599" t="s">
        <v>12</v>
      </c>
      <c r="G2599" t="s">
        <v>13</v>
      </c>
      <c r="H2599" t="s">
        <v>13</v>
      </c>
      <c r="I2599">
        <v>24</v>
      </c>
      <c r="J2599">
        <f t="shared" si="282"/>
        <v>-0.36779704436871846</v>
      </c>
      <c r="K2599" t="b">
        <f t="shared" si="283"/>
        <v>0</v>
      </c>
      <c r="L2599">
        <f t="shared" si="284"/>
        <v>-1.263746124603184</v>
      </c>
      <c r="M2599" t="b">
        <f t="shared" si="285"/>
        <v>0</v>
      </c>
      <c r="N2599" s="24">
        <f t="shared" si="286"/>
        <v>359250</v>
      </c>
      <c r="O2599" t="str">
        <f t="shared" si="287"/>
        <v>ASALARIADO</v>
      </c>
      <c r="P2599">
        <f t="shared" si="288"/>
        <v>24</v>
      </c>
      <c r="Q2599"/>
    </row>
    <row r="2600" spans="1:17" x14ac:dyDescent="0.25">
      <c r="A2600">
        <v>2599</v>
      </c>
      <c r="B2600" t="s">
        <v>15</v>
      </c>
      <c r="C2600" s="23">
        <v>278030</v>
      </c>
      <c r="D2600" t="s">
        <v>21</v>
      </c>
      <c r="E2600" t="s">
        <v>16</v>
      </c>
      <c r="F2600" t="s">
        <v>12</v>
      </c>
      <c r="G2600" t="s">
        <v>13</v>
      </c>
      <c r="H2600" t="s">
        <v>13</v>
      </c>
      <c r="I2600">
        <v>25</v>
      </c>
      <c r="J2600">
        <f t="shared" si="282"/>
        <v>-0.46794471123422759</v>
      </c>
      <c r="K2600" t="b">
        <f t="shared" si="283"/>
        <v>0</v>
      </c>
      <c r="L2600">
        <f t="shared" si="284"/>
        <v>-1.1931707945260464</v>
      </c>
      <c r="M2600" t="b">
        <f t="shared" si="285"/>
        <v>0</v>
      </c>
      <c r="N2600" s="24">
        <f t="shared" si="286"/>
        <v>278030</v>
      </c>
      <c r="O2600" t="str">
        <f t="shared" si="287"/>
        <v>CONVENIOS ESPECIALES DE ASEGURADOS VOLUNTARIOS</v>
      </c>
      <c r="P2600">
        <f t="shared" si="288"/>
        <v>25</v>
      </c>
      <c r="Q2600"/>
    </row>
    <row r="2601" spans="1:17" x14ac:dyDescent="0.25">
      <c r="A2601">
        <v>2600</v>
      </c>
      <c r="B2601" t="s">
        <v>9</v>
      </c>
      <c r="C2601" s="23">
        <v>517494</v>
      </c>
      <c r="D2601" t="s">
        <v>18</v>
      </c>
      <c r="E2601" t="s">
        <v>16</v>
      </c>
      <c r="F2601" t="s">
        <v>12</v>
      </c>
      <c r="G2601" t="s">
        <v>13</v>
      </c>
      <c r="H2601" t="s">
        <v>12</v>
      </c>
      <c r="I2601">
        <v>38</v>
      </c>
      <c r="J2601">
        <f t="shared" si="282"/>
        <v>-0.17267555464370452</v>
      </c>
      <c r="K2601" t="b">
        <f t="shared" si="283"/>
        <v>0</v>
      </c>
      <c r="L2601">
        <f t="shared" si="284"/>
        <v>-0.27569150352325889</v>
      </c>
      <c r="M2601" t="b">
        <f t="shared" si="285"/>
        <v>0</v>
      </c>
      <c r="N2601" s="24">
        <f t="shared" si="286"/>
        <v>517494</v>
      </c>
      <c r="O2601" t="str">
        <f t="shared" si="287"/>
        <v>TRABAJADOR INDEPENDIENTE</v>
      </c>
      <c r="P2601">
        <f t="shared" si="288"/>
        <v>38</v>
      </c>
      <c r="Q2601"/>
    </row>
    <row r="2602" spans="1:17" x14ac:dyDescent="0.25">
      <c r="A2602">
        <v>2601</v>
      </c>
      <c r="B2602" t="s">
        <v>9</v>
      </c>
      <c r="C2602" s="23">
        <v>300366</v>
      </c>
      <c r="D2602" t="s">
        <v>10</v>
      </c>
      <c r="E2602" t="s">
        <v>16</v>
      </c>
      <c r="F2602" t="s">
        <v>12</v>
      </c>
      <c r="G2602" t="s">
        <v>12</v>
      </c>
      <c r="H2602" t="s">
        <v>13</v>
      </c>
      <c r="I2602">
        <v>25</v>
      </c>
      <c r="J2602">
        <f t="shared" si="282"/>
        <v>-0.44040348632523951</v>
      </c>
      <c r="K2602" t="b">
        <f t="shared" si="283"/>
        <v>0</v>
      </c>
      <c r="L2602">
        <f t="shared" si="284"/>
        <v>-1.1931707945260464</v>
      </c>
      <c r="M2602" t="b">
        <f t="shared" si="285"/>
        <v>0</v>
      </c>
      <c r="N2602" s="24">
        <f t="shared" si="286"/>
        <v>300366</v>
      </c>
      <c r="O2602" t="str">
        <f t="shared" si="287"/>
        <v>ASALARIADO</v>
      </c>
      <c r="P2602">
        <f t="shared" si="288"/>
        <v>25</v>
      </c>
      <c r="Q2602"/>
    </row>
    <row r="2603" spans="1:17" x14ac:dyDescent="0.25">
      <c r="A2603">
        <v>2602</v>
      </c>
      <c r="B2603" t="s">
        <v>9</v>
      </c>
      <c r="C2603" s="23">
        <v>297045</v>
      </c>
      <c r="D2603" t="s">
        <v>18</v>
      </c>
      <c r="E2603" t="s">
        <v>16</v>
      </c>
      <c r="F2603" t="s">
        <v>12</v>
      </c>
      <c r="G2603" t="s">
        <v>13</v>
      </c>
      <c r="H2603" t="s">
        <v>13</v>
      </c>
      <c r="I2603">
        <v>22</v>
      </c>
      <c r="J2603">
        <f t="shared" si="282"/>
        <v>-0.44449841862837125</v>
      </c>
      <c r="K2603" t="b">
        <f t="shared" si="283"/>
        <v>0</v>
      </c>
      <c r="L2603">
        <f t="shared" si="284"/>
        <v>-1.4048967847574589</v>
      </c>
      <c r="M2603" t="b">
        <f t="shared" si="285"/>
        <v>0</v>
      </c>
      <c r="N2603" s="24">
        <f t="shared" si="286"/>
        <v>297045</v>
      </c>
      <c r="O2603" t="str">
        <f t="shared" si="287"/>
        <v>TRABAJADOR INDEPENDIENTE</v>
      </c>
      <c r="P2603">
        <f t="shared" si="288"/>
        <v>22</v>
      </c>
      <c r="Q2603"/>
    </row>
    <row r="2604" spans="1:17" x14ac:dyDescent="0.25">
      <c r="A2604">
        <v>2603</v>
      </c>
      <c r="B2604" t="s">
        <v>15</v>
      </c>
      <c r="C2604" s="23">
        <v>1214327</v>
      </c>
      <c r="D2604" t="s">
        <v>10</v>
      </c>
      <c r="E2604" t="s">
        <v>11</v>
      </c>
      <c r="F2604" t="s">
        <v>12</v>
      </c>
      <c r="G2604" t="s">
        <v>13</v>
      </c>
      <c r="H2604" t="s">
        <v>13</v>
      </c>
      <c r="I2604">
        <v>56</v>
      </c>
      <c r="J2604">
        <f t="shared" si="282"/>
        <v>0.6865487638110277</v>
      </c>
      <c r="K2604" t="b">
        <f t="shared" si="283"/>
        <v>0</v>
      </c>
      <c r="L2604">
        <f t="shared" si="284"/>
        <v>0.99466443786521619</v>
      </c>
      <c r="M2604" t="b">
        <f t="shared" si="285"/>
        <v>0</v>
      </c>
      <c r="N2604" s="24">
        <f t="shared" si="286"/>
        <v>1214327</v>
      </c>
      <c r="O2604" t="str">
        <f t="shared" si="287"/>
        <v>ASALARIADO</v>
      </c>
      <c r="P2604">
        <f t="shared" si="288"/>
        <v>56</v>
      </c>
      <c r="Q2604"/>
    </row>
    <row r="2605" spans="1:17" x14ac:dyDescent="0.25">
      <c r="A2605">
        <v>2604</v>
      </c>
      <c r="B2605" t="s">
        <v>15</v>
      </c>
      <c r="C2605" s="23">
        <v>353400</v>
      </c>
      <c r="D2605" t="s">
        <v>10</v>
      </c>
      <c r="E2605" t="s">
        <v>16</v>
      </c>
      <c r="F2605" t="s">
        <v>12</v>
      </c>
      <c r="G2605" t="s">
        <v>12</v>
      </c>
      <c r="H2605" t="s">
        <v>13</v>
      </c>
      <c r="I2605">
        <v>47</v>
      </c>
      <c r="J2605">
        <f t="shared" si="282"/>
        <v>-0.37501033975363879</v>
      </c>
      <c r="K2605" t="b">
        <f t="shared" si="283"/>
        <v>0</v>
      </c>
      <c r="L2605">
        <f t="shared" si="284"/>
        <v>0.35948646717097865</v>
      </c>
      <c r="M2605" t="b">
        <f t="shared" si="285"/>
        <v>0</v>
      </c>
      <c r="N2605" s="24">
        <f t="shared" si="286"/>
        <v>353400</v>
      </c>
      <c r="O2605" t="str">
        <f t="shared" si="287"/>
        <v>ASALARIADO</v>
      </c>
      <c r="P2605">
        <f t="shared" si="288"/>
        <v>47</v>
      </c>
      <c r="Q2605"/>
    </row>
    <row r="2606" spans="1:17" x14ac:dyDescent="0.25">
      <c r="A2606">
        <v>2605</v>
      </c>
      <c r="B2606" t="s">
        <v>9</v>
      </c>
      <c r="C2606" s="23">
        <v>1614177</v>
      </c>
      <c r="D2606" t="s">
        <v>14</v>
      </c>
      <c r="E2606" t="s">
        <v>11</v>
      </c>
      <c r="F2606" t="s">
        <v>12</v>
      </c>
      <c r="G2606" t="s">
        <v>13</v>
      </c>
      <c r="H2606" t="s">
        <v>13</v>
      </c>
      <c r="I2606">
        <v>56</v>
      </c>
      <c r="J2606">
        <f t="shared" si="282"/>
        <v>1.1795805859751971</v>
      </c>
      <c r="K2606" t="b">
        <f t="shared" si="283"/>
        <v>0</v>
      </c>
      <c r="L2606">
        <f t="shared" si="284"/>
        <v>0.99466443786521619</v>
      </c>
      <c r="M2606" t="b">
        <f t="shared" si="285"/>
        <v>0</v>
      </c>
      <c r="N2606" s="24">
        <f t="shared" si="286"/>
        <v>1614177</v>
      </c>
      <c r="O2606" t="str">
        <f t="shared" si="287"/>
        <v>PENSIONADOS EN SU PROPIO SISTEMA</v>
      </c>
      <c r="P2606">
        <f t="shared" si="288"/>
        <v>56</v>
      </c>
      <c r="Q2606"/>
    </row>
    <row r="2607" spans="1:17" x14ac:dyDescent="0.25">
      <c r="A2607">
        <v>2606</v>
      </c>
      <c r="B2607" t="s">
        <v>15</v>
      </c>
      <c r="C2607" s="23">
        <v>1488158</v>
      </c>
      <c r="D2607" t="s">
        <v>10</v>
      </c>
      <c r="E2607" t="s">
        <v>11</v>
      </c>
      <c r="F2607" t="s">
        <v>12</v>
      </c>
      <c r="G2607" t="s">
        <v>13</v>
      </c>
      <c r="H2607" t="s">
        <v>12</v>
      </c>
      <c r="I2607">
        <v>41</v>
      </c>
      <c r="J2607">
        <f t="shared" si="282"/>
        <v>1.0241938729645519</v>
      </c>
      <c r="K2607" t="b">
        <f t="shared" si="283"/>
        <v>0</v>
      </c>
      <c r="L2607">
        <f t="shared" si="284"/>
        <v>-6.3965513291846368E-2</v>
      </c>
      <c r="M2607" t="b">
        <f t="shared" si="285"/>
        <v>0</v>
      </c>
      <c r="N2607" s="24">
        <f t="shared" si="286"/>
        <v>1488158</v>
      </c>
      <c r="O2607" t="str">
        <f t="shared" si="287"/>
        <v>ASALARIADO</v>
      </c>
      <c r="P2607">
        <f t="shared" si="288"/>
        <v>41</v>
      </c>
      <c r="Q2607"/>
    </row>
    <row r="2608" spans="1:17" x14ac:dyDescent="0.25">
      <c r="A2608">
        <v>2607</v>
      </c>
      <c r="B2608" t="s">
        <v>15</v>
      </c>
      <c r="C2608" s="23">
        <v>353418</v>
      </c>
      <c r="D2608" t="s">
        <v>17</v>
      </c>
      <c r="E2608" t="s">
        <v>16</v>
      </c>
      <c r="F2608" t="s">
        <v>12</v>
      </c>
      <c r="G2608" t="s">
        <v>12</v>
      </c>
      <c r="H2608" t="s">
        <v>13</v>
      </c>
      <c r="I2608">
        <v>56</v>
      </c>
      <c r="J2608">
        <f t="shared" si="282"/>
        <v>-0.37498814499860827</v>
      </c>
      <c r="K2608" t="b">
        <f t="shared" si="283"/>
        <v>0</v>
      </c>
      <c r="L2608">
        <f t="shared" si="284"/>
        <v>0.99466443786521619</v>
      </c>
      <c r="M2608" t="b">
        <f t="shared" si="285"/>
        <v>0</v>
      </c>
      <c r="N2608" s="24">
        <f t="shared" si="286"/>
        <v>353418</v>
      </c>
      <c r="O2608" t="str">
        <f t="shared" si="287"/>
        <v>ASEGURADO VOLUNTARIO</v>
      </c>
      <c r="P2608">
        <f t="shared" si="288"/>
        <v>56</v>
      </c>
      <c r="Q2608"/>
    </row>
    <row r="2609" spans="1:17" x14ac:dyDescent="0.25">
      <c r="A2609">
        <v>2608</v>
      </c>
      <c r="B2609" t="s">
        <v>9</v>
      </c>
      <c r="C2609" s="23">
        <v>819375</v>
      </c>
      <c r="D2609" t="s">
        <v>10</v>
      </c>
      <c r="E2609" t="s">
        <v>16</v>
      </c>
      <c r="F2609" t="s">
        <v>12</v>
      </c>
      <c r="G2609" t="s">
        <v>13</v>
      </c>
      <c r="H2609" t="s">
        <v>13</v>
      </c>
      <c r="I2609">
        <v>41</v>
      </c>
      <c r="J2609">
        <f t="shared" si="282"/>
        <v>0.1995563810990531</v>
      </c>
      <c r="K2609" t="b">
        <f t="shared" si="283"/>
        <v>0</v>
      </c>
      <c r="L2609">
        <f t="shared" si="284"/>
        <v>-6.3965513291846368E-2</v>
      </c>
      <c r="M2609" t="b">
        <f t="shared" si="285"/>
        <v>0</v>
      </c>
      <c r="N2609" s="24">
        <f t="shared" si="286"/>
        <v>819375</v>
      </c>
      <c r="O2609" t="str">
        <f t="shared" si="287"/>
        <v>ASALARIADO</v>
      </c>
      <c r="P2609">
        <f t="shared" si="288"/>
        <v>41</v>
      </c>
      <c r="Q2609"/>
    </row>
    <row r="2610" spans="1:17" x14ac:dyDescent="0.25">
      <c r="A2610">
        <v>2609</v>
      </c>
      <c r="B2610" t="s">
        <v>15</v>
      </c>
      <c r="C2610" s="23">
        <v>1389523</v>
      </c>
      <c r="D2610" t="s">
        <v>10</v>
      </c>
      <c r="E2610" t="s">
        <v>11</v>
      </c>
      <c r="F2610" t="s">
        <v>12</v>
      </c>
      <c r="G2610" t="s">
        <v>13</v>
      </c>
      <c r="H2610" t="s">
        <v>12</v>
      </c>
      <c r="I2610">
        <v>48</v>
      </c>
      <c r="J2610">
        <f t="shared" si="282"/>
        <v>0.90257278060701074</v>
      </c>
      <c r="K2610" t="b">
        <f t="shared" si="283"/>
        <v>0</v>
      </c>
      <c r="L2610">
        <f t="shared" si="284"/>
        <v>0.43006179724811616</v>
      </c>
      <c r="M2610" t="b">
        <f t="shared" si="285"/>
        <v>0</v>
      </c>
      <c r="N2610" s="24">
        <f t="shared" si="286"/>
        <v>1389523</v>
      </c>
      <c r="O2610" t="str">
        <f t="shared" si="287"/>
        <v>ASALARIADO</v>
      </c>
      <c r="P2610">
        <f t="shared" si="288"/>
        <v>48</v>
      </c>
      <c r="Q2610"/>
    </row>
    <row r="2611" spans="1:17" x14ac:dyDescent="0.25">
      <c r="A2611">
        <v>2610</v>
      </c>
      <c r="B2611" t="s">
        <v>9</v>
      </c>
      <c r="C2611" s="23">
        <v>284326</v>
      </c>
      <c r="D2611" t="s">
        <v>10</v>
      </c>
      <c r="E2611" t="s">
        <v>16</v>
      </c>
      <c r="F2611" t="s">
        <v>12</v>
      </c>
      <c r="G2611" t="s">
        <v>13</v>
      </c>
      <c r="H2611" t="s">
        <v>13</v>
      </c>
      <c r="I2611">
        <v>28</v>
      </c>
      <c r="J2611">
        <f t="shared" si="282"/>
        <v>-0.46018147914132879</v>
      </c>
      <c r="K2611" t="b">
        <f t="shared" si="283"/>
        <v>0</v>
      </c>
      <c r="L2611">
        <f t="shared" si="284"/>
        <v>-0.98144480429463388</v>
      </c>
      <c r="M2611" t="b">
        <f t="shared" si="285"/>
        <v>0</v>
      </c>
      <c r="N2611" s="24">
        <f t="shared" si="286"/>
        <v>284326</v>
      </c>
      <c r="O2611" t="str">
        <f t="shared" si="287"/>
        <v>ASALARIADO</v>
      </c>
      <c r="P2611">
        <f t="shared" si="288"/>
        <v>28</v>
      </c>
      <c r="Q2611"/>
    </row>
    <row r="2612" spans="1:17" x14ac:dyDescent="0.25">
      <c r="A2612">
        <v>2611</v>
      </c>
      <c r="B2612" t="s">
        <v>9</v>
      </c>
      <c r="C2612" s="23">
        <v>1333022.48</v>
      </c>
      <c r="D2612" t="s">
        <v>10</v>
      </c>
      <c r="E2612" t="s">
        <v>11</v>
      </c>
      <c r="F2612" t="s">
        <v>12</v>
      </c>
      <c r="G2612" t="s">
        <v>13</v>
      </c>
      <c r="H2612" t="s">
        <v>13</v>
      </c>
      <c r="I2612">
        <v>40</v>
      </c>
      <c r="J2612">
        <f t="shared" si="282"/>
        <v>0.83290526946827592</v>
      </c>
      <c r="K2612" t="b">
        <f t="shared" si="283"/>
        <v>0</v>
      </c>
      <c r="L2612">
        <f t="shared" si="284"/>
        <v>-0.13454084336898386</v>
      </c>
      <c r="M2612" t="b">
        <f t="shared" si="285"/>
        <v>0</v>
      </c>
      <c r="N2612" s="24">
        <f t="shared" si="286"/>
        <v>1333022.48</v>
      </c>
      <c r="O2612" t="str">
        <f t="shared" si="287"/>
        <v>ASALARIADO</v>
      </c>
      <c r="P2612">
        <f t="shared" si="288"/>
        <v>40</v>
      </c>
      <c r="Q2612"/>
    </row>
    <row r="2613" spans="1:17" x14ac:dyDescent="0.25">
      <c r="A2613">
        <v>2612</v>
      </c>
      <c r="B2613" t="s">
        <v>9</v>
      </c>
      <c r="C2613" s="23">
        <v>215720.6</v>
      </c>
      <c r="D2613" t="s">
        <v>10</v>
      </c>
      <c r="E2613" t="s">
        <v>16</v>
      </c>
      <c r="F2613" t="s">
        <v>12</v>
      </c>
      <c r="G2613" t="s">
        <v>13</v>
      </c>
      <c r="H2613" t="s">
        <v>13</v>
      </c>
      <c r="I2613">
        <v>30</v>
      </c>
      <c r="J2613">
        <f t="shared" si="282"/>
        <v>-0.54477481507305747</v>
      </c>
      <c r="K2613" t="b">
        <f t="shared" si="283"/>
        <v>0</v>
      </c>
      <c r="L2613">
        <f t="shared" si="284"/>
        <v>-0.84029414414035897</v>
      </c>
      <c r="M2613" t="b">
        <f t="shared" si="285"/>
        <v>0</v>
      </c>
      <c r="N2613" s="24">
        <f t="shared" si="286"/>
        <v>215720.6</v>
      </c>
      <c r="O2613" t="str">
        <f t="shared" si="287"/>
        <v>ASALARIADO</v>
      </c>
      <c r="P2613">
        <f t="shared" si="288"/>
        <v>30</v>
      </c>
      <c r="Q2613"/>
    </row>
    <row r="2614" spans="1:17" x14ac:dyDescent="0.25">
      <c r="A2614">
        <v>2613</v>
      </c>
      <c r="B2614" t="s">
        <v>9</v>
      </c>
      <c r="C2614" s="23">
        <v>327709.14</v>
      </c>
      <c r="D2614" t="s">
        <v>10</v>
      </c>
      <c r="E2614" t="s">
        <v>16</v>
      </c>
      <c r="F2614" t="s">
        <v>12</v>
      </c>
      <c r="G2614" t="s">
        <v>13</v>
      </c>
      <c r="H2614" t="s">
        <v>13</v>
      </c>
      <c r="I2614">
        <v>21</v>
      </c>
      <c r="J2614">
        <f t="shared" si="282"/>
        <v>-0.40668824776605483</v>
      </c>
      <c r="K2614" t="b">
        <f t="shared" si="283"/>
        <v>0</v>
      </c>
      <c r="L2614">
        <f t="shared" si="284"/>
        <v>-1.4754721148345964</v>
      </c>
      <c r="M2614" t="b">
        <f t="shared" si="285"/>
        <v>0</v>
      </c>
      <c r="N2614" s="24">
        <f t="shared" si="286"/>
        <v>327709.14</v>
      </c>
      <c r="O2614" t="str">
        <f t="shared" si="287"/>
        <v>ASALARIADO</v>
      </c>
      <c r="P2614">
        <f t="shared" si="288"/>
        <v>21</v>
      </c>
      <c r="Q2614"/>
    </row>
    <row r="2615" spans="1:17" x14ac:dyDescent="0.25">
      <c r="A2615">
        <v>2614</v>
      </c>
      <c r="B2615" t="s">
        <v>9</v>
      </c>
      <c r="C2615" s="23">
        <v>342027</v>
      </c>
      <c r="D2615" t="s">
        <v>10</v>
      </c>
      <c r="E2615" t="s">
        <v>16</v>
      </c>
      <c r="F2615" t="s">
        <v>12</v>
      </c>
      <c r="G2615" t="s">
        <v>13</v>
      </c>
      <c r="H2615" t="s">
        <v>13</v>
      </c>
      <c r="I2615">
        <v>37</v>
      </c>
      <c r="J2615">
        <f t="shared" si="282"/>
        <v>-0.38903372580709156</v>
      </c>
      <c r="K2615" t="b">
        <f t="shared" si="283"/>
        <v>0</v>
      </c>
      <c r="L2615">
        <f t="shared" si="284"/>
        <v>-0.3462668336003964</v>
      </c>
      <c r="M2615" t="b">
        <f t="shared" si="285"/>
        <v>0</v>
      </c>
      <c r="N2615" s="24">
        <f t="shared" si="286"/>
        <v>342027</v>
      </c>
      <c r="O2615" t="str">
        <f t="shared" si="287"/>
        <v>ASALARIADO</v>
      </c>
      <c r="P2615">
        <f t="shared" si="288"/>
        <v>37</v>
      </c>
      <c r="Q2615"/>
    </row>
    <row r="2616" spans="1:17" x14ac:dyDescent="0.25">
      <c r="A2616">
        <v>2615</v>
      </c>
      <c r="B2616" t="s">
        <v>15</v>
      </c>
      <c r="C2616" s="23">
        <v>1688298</v>
      </c>
      <c r="D2616" t="s">
        <v>10</v>
      </c>
      <c r="E2616" t="s">
        <v>11</v>
      </c>
      <c r="F2616" t="s">
        <v>12</v>
      </c>
      <c r="G2616" t="s">
        <v>13</v>
      </c>
      <c r="H2616" t="s">
        <v>13</v>
      </c>
      <c r="I2616">
        <v>48</v>
      </c>
      <c r="J2616">
        <f t="shared" si="282"/>
        <v>1.2709748880650569</v>
      </c>
      <c r="K2616" t="b">
        <f t="shared" si="283"/>
        <v>0</v>
      </c>
      <c r="L2616">
        <f t="shared" si="284"/>
        <v>0.43006179724811616</v>
      </c>
      <c r="M2616" t="b">
        <f t="shared" si="285"/>
        <v>0</v>
      </c>
      <c r="N2616" s="24">
        <f t="shared" si="286"/>
        <v>1688298</v>
      </c>
      <c r="O2616" t="str">
        <f t="shared" si="287"/>
        <v>ASALARIADO</v>
      </c>
      <c r="P2616">
        <f t="shared" si="288"/>
        <v>48</v>
      </c>
      <c r="Q2616"/>
    </row>
    <row r="2617" spans="1:17" x14ac:dyDescent="0.25">
      <c r="A2617">
        <v>2616</v>
      </c>
      <c r="B2617" t="s">
        <v>9</v>
      </c>
      <c r="C2617" s="23">
        <v>1000000</v>
      </c>
      <c r="D2617" t="s">
        <v>10</v>
      </c>
      <c r="E2617" t="s">
        <v>16</v>
      </c>
      <c r="F2617" t="s">
        <v>12</v>
      </c>
      <c r="G2617" t="s">
        <v>13</v>
      </c>
      <c r="H2617" t="s">
        <v>13</v>
      </c>
      <c r="I2617">
        <v>29</v>
      </c>
      <c r="J2617">
        <f t="shared" si="282"/>
        <v>0.42227458262063144</v>
      </c>
      <c r="K2617" t="b">
        <f t="shared" si="283"/>
        <v>0</v>
      </c>
      <c r="L2617">
        <f t="shared" si="284"/>
        <v>-0.91086947421749642</v>
      </c>
      <c r="M2617" t="b">
        <f t="shared" si="285"/>
        <v>0</v>
      </c>
      <c r="N2617" s="24">
        <f t="shared" si="286"/>
        <v>1000000</v>
      </c>
      <c r="O2617" t="str">
        <f t="shared" si="287"/>
        <v>ASALARIADO</v>
      </c>
      <c r="P2617">
        <f t="shared" si="288"/>
        <v>29</v>
      </c>
      <c r="Q2617"/>
    </row>
    <row r="2618" spans="1:17" x14ac:dyDescent="0.25">
      <c r="A2618">
        <v>2617</v>
      </c>
      <c r="B2618" t="s">
        <v>15</v>
      </c>
      <c r="C2618" s="23">
        <v>280000</v>
      </c>
      <c r="D2618" t="s">
        <v>10</v>
      </c>
      <c r="E2618" t="s">
        <v>16</v>
      </c>
      <c r="F2618" t="s">
        <v>12</v>
      </c>
      <c r="G2618" t="s">
        <v>12</v>
      </c>
      <c r="H2618" t="s">
        <v>13</v>
      </c>
      <c r="I2618">
        <v>25</v>
      </c>
      <c r="J2618">
        <f t="shared" si="282"/>
        <v>-0.46551561860033136</v>
      </c>
      <c r="K2618" t="b">
        <f t="shared" si="283"/>
        <v>0</v>
      </c>
      <c r="L2618">
        <f t="shared" si="284"/>
        <v>-1.1931707945260464</v>
      </c>
      <c r="M2618" t="b">
        <f t="shared" si="285"/>
        <v>0</v>
      </c>
      <c r="N2618" s="24">
        <f t="shared" si="286"/>
        <v>280000</v>
      </c>
      <c r="O2618" t="str">
        <f t="shared" si="287"/>
        <v>ASALARIADO</v>
      </c>
      <c r="P2618">
        <f t="shared" si="288"/>
        <v>25</v>
      </c>
      <c r="Q2618"/>
    </row>
    <row r="2619" spans="1:17" x14ac:dyDescent="0.25">
      <c r="A2619">
        <v>2618</v>
      </c>
      <c r="B2619" t="s">
        <v>9</v>
      </c>
      <c r="C2619" s="23">
        <v>246504.81</v>
      </c>
      <c r="D2619" t="s">
        <v>10</v>
      </c>
      <c r="E2619" t="s">
        <v>16</v>
      </c>
      <c r="F2619" t="s">
        <v>12</v>
      </c>
      <c r="G2619" t="s">
        <v>13</v>
      </c>
      <c r="H2619" t="s">
        <v>13</v>
      </c>
      <c r="I2619">
        <v>19</v>
      </c>
      <c r="J2619">
        <f t="shared" si="282"/>
        <v>-0.50681659286426806</v>
      </c>
      <c r="K2619" t="b">
        <f t="shared" si="283"/>
        <v>0</v>
      </c>
      <c r="L2619">
        <f t="shared" si="284"/>
        <v>-1.6166227749888715</v>
      </c>
      <c r="M2619" t="b">
        <f t="shared" si="285"/>
        <v>0</v>
      </c>
      <c r="N2619" s="24">
        <f t="shared" si="286"/>
        <v>246504.81</v>
      </c>
      <c r="O2619" t="str">
        <f t="shared" si="287"/>
        <v>ASALARIADO</v>
      </c>
      <c r="P2619">
        <f t="shared" si="288"/>
        <v>19</v>
      </c>
      <c r="Q2619"/>
    </row>
    <row r="2620" spans="1:17" x14ac:dyDescent="0.25">
      <c r="A2620">
        <v>2619</v>
      </c>
      <c r="B2620" t="s">
        <v>15</v>
      </c>
      <c r="C2620" s="23">
        <v>2128000</v>
      </c>
      <c r="D2620" t="s">
        <v>10</v>
      </c>
      <c r="E2620" t="s">
        <v>16</v>
      </c>
      <c r="F2620" t="s">
        <v>12</v>
      </c>
      <c r="G2620" t="s">
        <v>13</v>
      </c>
      <c r="H2620" t="s">
        <v>13</v>
      </c>
      <c r="I2620">
        <v>37</v>
      </c>
      <c r="J2620">
        <f t="shared" si="282"/>
        <v>1.8131458978668065</v>
      </c>
      <c r="K2620" t="b">
        <f t="shared" si="283"/>
        <v>0</v>
      </c>
      <c r="L2620">
        <f t="shared" si="284"/>
        <v>-0.3462668336003964</v>
      </c>
      <c r="M2620" t="b">
        <f t="shared" si="285"/>
        <v>0</v>
      </c>
      <c r="N2620" s="24">
        <f t="shared" si="286"/>
        <v>2128000</v>
      </c>
      <c r="O2620" t="str">
        <f t="shared" si="287"/>
        <v>ASALARIADO</v>
      </c>
      <c r="P2620">
        <f t="shared" si="288"/>
        <v>37</v>
      </c>
      <c r="Q2620"/>
    </row>
    <row r="2621" spans="1:17" x14ac:dyDescent="0.25">
      <c r="A2621">
        <v>2620</v>
      </c>
      <c r="B2621" t="s">
        <v>9</v>
      </c>
      <c r="C2621" s="23">
        <v>608414.30000000005</v>
      </c>
      <c r="D2621" t="s">
        <v>10</v>
      </c>
      <c r="E2621" t="s">
        <v>11</v>
      </c>
      <c r="F2621" t="s">
        <v>12</v>
      </c>
      <c r="G2621" t="s">
        <v>13</v>
      </c>
      <c r="H2621" t="s">
        <v>13</v>
      </c>
      <c r="I2621">
        <v>38</v>
      </c>
      <c r="J2621">
        <f t="shared" si="282"/>
        <v>-6.0567010988051249E-2</v>
      </c>
      <c r="K2621" t="b">
        <f t="shared" si="283"/>
        <v>0</v>
      </c>
      <c r="L2621">
        <f t="shared" si="284"/>
        <v>-0.27569150352325889</v>
      </c>
      <c r="M2621" t="b">
        <f t="shared" si="285"/>
        <v>0</v>
      </c>
      <c r="N2621" s="24">
        <f t="shared" si="286"/>
        <v>608414.30000000005</v>
      </c>
      <c r="O2621" t="str">
        <f t="shared" si="287"/>
        <v>ASALARIADO</v>
      </c>
      <c r="P2621">
        <f t="shared" si="288"/>
        <v>38</v>
      </c>
      <c r="Q2621"/>
    </row>
    <row r="2622" spans="1:17" x14ac:dyDescent="0.25">
      <c r="A2622">
        <v>2621</v>
      </c>
      <c r="B2622" t="s">
        <v>9</v>
      </c>
      <c r="C2622" s="23">
        <v>297046</v>
      </c>
      <c r="D2622" t="s">
        <v>18</v>
      </c>
      <c r="E2622" t="s">
        <v>16</v>
      </c>
      <c r="F2622" t="s">
        <v>12</v>
      </c>
      <c r="G2622" t="s">
        <v>13</v>
      </c>
      <c r="H2622" t="s">
        <v>12</v>
      </c>
      <c r="I2622">
        <v>33</v>
      </c>
      <c r="J2622">
        <f t="shared" si="282"/>
        <v>-0.44449718558642509</v>
      </c>
      <c r="K2622" t="b">
        <f t="shared" si="283"/>
        <v>0</v>
      </c>
      <c r="L2622">
        <f t="shared" si="284"/>
        <v>-0.62856815390894638</v>
      </c>
      <c r="M2622" t="b">
        <f t="shared" si="285"/>
        <v>0</v>
      </c>
      <c r="N2622" s="24">
        <f t="shared" si="286"/>
        <v>297046</v>
      </c>
      <c r="O2622" t="str">
        <f t="shared" si="287"/>
        <v>TRABAJADOR INDEPENDIENTE</v>
      </c>
      <c r="P2622">
        <f t="shared" si="288"/>
        <v>33</v>
      </c>
      <c r="Q2622"/>
    </row>
    <row r="2623" spans="1:17" x14ac:dyDescent="0.25">
      <c r="A2623">
        <v>2622</v>
      </c>
      <c r="B2623" t="s">
        <v>9</v>
      </c>
      <c r="C2623" s="23">
        <v>297056</v>
      </c>
      <c r="D2623" t="s">
        <v>18</v>
      </c>
      <c r="E2623" t="s">
        <v>16</v>
      </c>
      <c r="F2623" t="s">
        <v>12</v>
      </c>
      <c r="G2623" t="s">
        <v>13</v>
      </c>
      <c r="H2623" t="s">
        <v>13</v>
      </c>
      <c r="I2623">
        <v>76</v>
      </c>
      <c r="J2623">
        <f t="shared" si="282"/>
        <v>-0.44448485516696368</v>
      </c>
      <c r="K2623" t="b">
        <f t="shared" si="283"/>
        <v>0</v>
      </c>
      <c r="L2623">
        <f t="shared" si="284"/>
        <v>2.4061710394079663</v>
      </c>
      <c r="M2623" t="b">
        <f t="shared" si="285"/>
        <v>1</v>
      </c>
      <c r="N2623" s="24">
        <f t="shared" si="286"/>
        <v>297056</v>
      </c>
      <c r="O2623" t="str">
        <f t="shared" si="287"/>
        <v>TRABAJADOR INDEPENDIENTE</v>
      </c>
      <c r="P2623">
        <f t="shared" si="288"/>
        <v>76</v>
      </c>
      <c r="Q2623"/>
    </row>
    <row r="2624" spans="1:17" x14ac:dyDescent="0.25">
      <c r="A2624">
        <v>2623</v>
      </c>
      <c r="B2624" t="s">
        <v>15</v>
      </c>
      <c r="C2624" s="23">
        <v>60000</v>
      </c>
      <c r="D2624" t="s">
        <v>10</v>
      </c>
      <c r="E2624" t="s">
        <v>16</v>
      </c>
      <c r="F2624" t="s">
        <v>12</v>
      </c>
      <c r="G2624" t="s">
        <v>12</v>
      </c>
      <c r="H2624" t="s">
        <v>13</v>
      </c>
      <c r="I2624">
        <v>35</v>
      </c>
      <c r="J2624">
        <f t="shared" si="282"/>
        <v>-0.73678484675118117</v>
      </c>
      <c r="K2624" t="b">
        <f t="shared" si="283"/>
        <v>0</v>
      </c>
      <c r="L2624">
        <f t="shared" si="284"/>
        <v>-0.48741749375467142</v>
      </c>
      <c r="M2624" t="b">
        <f t="shared" si="285"/>
        <v>0</v>
      </c>
      <c r="N2624" s="24">
        <f t="shared" si="286"/>
        <v>60000</v>
      </c>
      <c r="O2624" t="str">
        <f t="shared" si="287"/>
        <v>ASALARIADO</v>
      </c>
      <c r="P2624">
        <f t="shared" si="288"/>
        <v>35</v>
      </c>
      <c r="Q2624"/>
    </row>
    <row r="2625" spans="1:17" x14ac:dyDescent="0.25">
      <c r="A2625">
        <v>2624</v>
      </c>
      <c r="B2625" t="s">
        <v>9</v>
      </c>
      <c r="C2625" s="23">
        <v>512234.88</v>
      </c>
      <c r="D2625" t="s">
        <v>10</v>
      </c>
      <c r="E2625" t="s">
        <v>16</v>
      </c>
      <c r="F2625" t="s">
        <v>12</v>
      </c>
      <c r="G2625" t="s">
        <v>13</v>
      </c>
      <c r="H2625" t="s">
        <v>13</v>
      </c>
      <c r="I2625">
        <v>28</v>
      </c>
      <c r="J2625">
        <f t="shared" si="282"/>
        <v>-0.17916027020348949</v>
      </c>
      <c r="K2625" t="b">
        <f t="shared" si="283"/>
        <v>0</v>
      </c>
      <c r="L2625">
        <f t="shared" si="284"/>
        <v>-0.98144480429463388</v>
      </c>
      <c r="M2625" t="b">
        <f t="shared" si="285"/>
        <v>0</v>
      </c>
      <c r="N2625" s="24">
        <f t="shared" si="286"/>
        <v>512234.88</v>
      </c>
      <c r="O2625" t="str">
        <f t="shared" si="287"/>
        <v>ASALARIADO</v>
      </c>
      <c r="P2625">
        <f t="shared" si="288"/>
        <v>28</v>
      </c>
      <c r="Q2625"/>
    </row>
    <row r="2626" spans="1:17" x14ac:dyDescent="0.25">
      <c r="A2626">
        <v>2625</v>
      </c>
      <c r="B2626" t="s">
        <v>9</v>
      </c>
      <c r="C2626" s="23">
        <v>842310.04</v>
      </c>
      <c r="D2626" t="s">
        <v>10</v>
      </c>
      <c r="E2626" t="s">
        <v>16</v>
      </c>
      <c r="F2626" t="s">
        <v>12</v>
      </c>
      <c r="G2626" t="s">
        <v>13</v>
      </c>
      <c r="H2626" t="s">
        <v>13</v>
      </c>
      <c r="I2626">
        <v>43</v>
      </c>
      <c r="J2626">
        <f t="shared" ref="J2626:J2689" si="289">(C2626-$S$4)/STDEV($C$2:$C$5001)</f>
        <v>0.22783624745545708</v>
      </c>
      <c r="K2626" t="b">
        <f t="shared" ref="K2626:K2689" si="290">ABS(J2626)&gt;1.96</f>
        <v>0</v>
      </c>
      <c r="L2626">
        <f t="shared" ref="L2626:L2689" si="291">(I2626-$S$5)/_xlfn.STDEV.S($I$2:$I$5001)</f>
        <v>7.7185146862428639E-2</v>
      </c>
      <c r="M2626" t="b">
        <f t="shared" ref="M2626:M2689" si="292">ABS(L2626)&gt;1.96</f>
        <v>0</v>
      </c>
      <c r="N2626" s="24">
        <f t="shared" ref="N2626:N2689" si="293">IF(ISBLANK(C2626), $S$4, C2626)</f>
        <v>842310.04</v>
      </c>
      <c r="O2626" t="str">
        <f t="shared" ref="O2626:O2689" si="294">IF(D2626="", "ASALARIADO", D2626)</f>
        <v>ASALARIADO</v>
      </c>
      <c r="P2626">
        <f t="shared" ref="P2626:P2689" si="295">IF(ISBLANK(I2626), $S$5, I2626)</f>
        <v>43</v>
      </c>
      <c r="Q2626"/>
    </row>
    <row r="2627" spans="1:17" x14ac:dyDescent="0.25">
      <c r="A2627">
        <v>2626</v>
      </c>
      <c r="B2627" t="s">
        <v>15</v>
      </c>
      <c r="C2627" s="23">
        <v>378558</v>
      </c>
      <c r="D2627" t="s">
        <v>10</v>
      </c>
      <c r="E2627" t="s">
        <v>11</v>
      </c>
      <c r="F2627" t="s">
        <v>12</v>
      </c>
      <c r="G2627" t="s">
        <v>13</v>
      </c>
      <c r="H2627" t="s">
        <v>12</v>
      </c>
      <c r="I2627">
        <v>34</v>
      </c>
      <c r="J2627">
        <f t="shared" si="289"/>
        <v>-0.34398947047264294</v>
      </c>
      <c r="K2627" t="b">
        <f t="shared" si="290"/>
        <v>0</v>
      </c>
      <c r="L2627">
        <f t="shared" si="291"/>
        <v>-0.55799282383180893</v>
      </c>
      <c r="M2627" t="b">
        <f t="shared" si="292"/>
        <v>0</v>
      </c>
      <c r="N2627" s="24">
        <f t="shared" si="293"/>
        <v>378558</v>
      </c>
      <c r="O2627" t="str">
        <f t="shared" si="294"/>
        <v>ASALARIADO</v>
      </c>
      <c r="P2627">
        <f t="shared" si="295"/>
        <v>34</v>
      </c>
      <c r="Q2627"/>
    </row>
    <row r="2628" spans="1:17" x14ac:dyDescent="0.25">
      <c r="A2628">
        <v>2627</v>
      </c>
      <c r="B2628" t="s">
        <v>9</v>
      </c>
      <c r="C2628" s="23">
        <v>290000</v>
      </c>
      <c r="D2628" t="s">
        <v>10</v>
      </c>
      <c r="E2628" t="s">
        <v>16</v>
      </c>
      <c r="F2628" t="s">
        <v>12</v>
      </c>
      <c r="G2628" t="s">
        <v>13</v>
      </c>
      <c r="H2628" t="s">
        <v>13</v>
      </c>
      <c r="I2628">
        <v>38</v>
      </c>
      <c r="J2628">
        <f t="shared" si="289"/>
        <v>-0.45318519913892913</v>
      </c>
      <c r="K2628" t="b">
        <f t="shared" si="290"/>
        <v>0</v>
      </c>
      <c r="L2628">
        <f t="shared" si="291"/>
        <v>-0.27569150352325889</v>
      </c>
      <c r="M2628" t="b">
        <f t="shared" si="292"/>
        <v>0</v>
      </c>
      <c r="N2628" s="24">
        <f t="shared" si="293"/>
        <v>290000</v>
      </c>
      <c r="O2628" t="str">
        <f t="shared" si="294"/>
        <v>ASALARIADO</v>
      </c>
      <c r="P2628">
        <f t="shared" si="295"/>
        <v>38</v>
      </c>
      <c r="Q2628"/>
    </row>
    <row r="2629" spans="1:17" x14ac:dyDescent="0.25">
      <c r="A2629">
        <v>2628</v>
      </c>
      <c r="B2629" t="s">
        <v>9</v>
      </c>
      <c r="C2629" s="23">
        <v>278030</v>
      </c>
      <c r="D2629" t="s">
        <v>19</v>
      </c>
      <c r="E2629" t="s">
        <v>16</v>
      </c>
      <c r="F2629" t="s">
        <v>12</v>
      </c>
      <c r="G2629" t="s">
        <v>13</v>
      </c>
      <c r="H2629" t="s">
        <v>13</v>
      </c>
      <c r="I2629">
        <v>43</v>
      </c>
      <c r="J2629">
        <f t="shared" si="289"/>
        <v>-0.46794471123422759</v>
      </c>
      <c r="K2629" t="b">
        <f t="shared" si="290"/>
        <v>0</v>
      </c>
      <c r="L2629">
        <f t="shared" si="291"/>
        <v>7.7185146862428639E-2</v>
      </c>
      <c r="M2629" t="b">
        <f t="shared" si="292"/>
        <v>0</v>
      </c>
      <c r="N2629" s="24">
        <f t="shared" si="293"/>
        <v>278030</v>
      </c>
      <c r="O2629" t="str">
        <f t="shared" si="294"/>
        <v>CONVENIOS ESPECIALES DE TRABAJADORES INDEPENDIENTES</v>
      </c>
      <c r="P2629">
        <f t="shared" si="295"/>
        <v>43</v>
      </c>
      <c r="Q2629"/>
    </row>
    <row r="2630" spans="1:17" x14ac:dyDescent="0.25">
      <c r="A2630">
        <v>2629</v>
      </c>
      <c r="B2630" t="s">
        <v>9</v>
      </c>
      <c r="C2630" s="23">
        <v>634725</v>
      </c>
      <c r="D2630" t="s">
        <v>10</v>
      </c>
      <c r="E2630" t="s">
        <v>16</v>
      </c>
      <c r="F2630" t="s">
        <v>12</v>
      </c>
      <c r="G2630" t="s">
        <v>13</v>
      </c>
      <c r="H2630" t="s">
        <v>13</v>
      </c>
      <c r="I2630">
        <v>34</v>
      </c>
      <c r="J2630">
        <f t="shared" si="289"/>
        <v>-2.812481425573966E-2</v>
      </c>
      <c r="K2630" t="b">
        <f t="shared" si="290"/>
        <v>0</v>
      </c>
      <c r="L2630">
        <f t="shared" si="291"/>
        <v>-0.55799282383180893</v>
      </c>
      <c r="M2630" t="b">
        <f t="shared" si="292"/>
        <v>0</v>
      </c>
      <c r="N2630" s="24">
        <f t="shared" si="293"/>
        <v>634725</v>
      </c>
      <c r="O2630" t="str">
        <f t="shared" si="294"/>
        <v>ASALARIADO</v>
      </c>
      <c r="P2630">
        <f t="shared" si="295"/>
        <v>34</v>
      </c>
      <c r="Q2630"/>
    </row>
    <row r="2631" spans="1:17" x14ac:dyDescent="0.25">
      <c r="A2631">
        <v>2630</v>
      </c>
      <c r="B2631" t="s">
        <v>9</v>
      </c>
      <c r="C2631" s="23">
        <v>470974.5</v>
      </c>
      <c r="D2631" t="s">
        <v>10</v>
      </c>
      <c r="E2631" t="s">
        <v>16</v>
      </c>
      <c r="F2631" t="s">
        <v>12</v>
      </c>
      <c r="G2631" t="s">
        <v>13</v>
      </c>
      <c r="H2631" t="s">
        <v>13</v>
      </c>
      <c r="I2631">
        <v>36</v>
      </c>
      <c r="J2631">
        <f t="shared" si="289"/>
        <v>-0.23003604945717476</v>
      </c>
      <c r="K2631" t="b">
        <f t="shared" si="290"/>
        <v>0</v>
      </c>
      <c r="L2631">
        <f t="shared" si="291"/>
        <v>-0.41684216367753391</v>
      </c>
      <c r="M2631" t="b">
        <f t="shared" si="292"/>
        <v>0</v>
      </c>
      <c r="N2631" s="24">
        <f t="shared" si="293"/>
        <v>470974.5</v>
      </c>
      <c r="O2631" t="str">
        <f t="shared" si="294"/>
        <v>ASALARIADO</v>
      </c>
      <c r="P2631">
        <f t="shared" si="295"/>
        <v>36</v>
      </c>
      <c r="Q2631"/>
    </row>
    <row r="2632" spans="1:17" x14ac:dyDescent="0.25">
      <c r="A2632">
        <v>2631</v>
      </c>
      <c r="B2632" t="s">
        <v>9</v>
      </c>
      <c r="C2632" s="23">
        <v>550590.5</v>
      </c>
      <c r="D2632" t="s">
        <v>10</v>
      </c>
      <c r="E2632" t="s">
        <v>11</v>
      </c>
      <c r="F2632" t="s">
        <v>12</v>
      </c>
      <c r="G2632" t="s">
        <v>13</v>
      </c>
      <c r="H2632" t="s">
        <v>13</v>
      </c>
      <c r="I2632">
        <v>24</v>
      </c>
      <c r="J2632">
        <f t="shared" si="289"/>
        <v>-0.13186618187327451</v>
      </c>
      <c r="K2632" t="b">
        <f t="shared" si="290"/>
        <v>0</v>
      </c>
      <c r="L2632">
        <f t="shared" si="291"/>
        <v>-1.263746124603184</v>
      </c>
      <c r="M2632" t="b">
        <f t="shared" si="292"/>
        <v>0</v>
      </c>
      <c r="N2632" s="24">
        <f t="shared" si="293"/>
        <v>550590.5</v>
      </c>
      <c r="O2632" t="str">
        <f t="shared" si="294"/>
        <v>ASALARIADO</v>
      </c>
      <c r="P2632">
        <f t="shared" si="295"/>
        <v>24</v>
      </c>
      <c r="Q2632"/>
    </row>
    <row r="2633" spans="1:17" x14ac:dyDescent="0.25">
      <c r="A2633">
        <v>2632</v>
      </c>
      <c r="B2633" t="s">
        <v>9</v>
      </c>
      <c r="C2633" s="23">
        <v>278030</v>
      </c>
      <c r="D2633" t="s">
        <v>19</v>
      </c>
      <c r="E2633" t="s">
        <v>16</v>
      </c>
      <c r="F2633" t="s">
        <v>12</v>
      </c>
      <c r="G2633" t="s">
        <v>13</v>
      </c>
      <c r="H2633" t="s">
        <v>13</v>
      </c>
      <c r="I2633">
        <v>37</v>
      </c>
      <c r="J2633">
        <f t="shared" si="289"/>
        <v>-0.46794471123422759</v>
      </c>
      <c r="K2633" t="b">
        <f t="shared" si="290"/>
        <v>0</v>
      </c>
      <c r="L2633">
        <f t="shared" si="291"/>
        <v>-0.3462668336003964</v>
      </c>
      <c r="M2633" t="b">
        <f t="shared" si="292"/>
        <v>0</v>
      </c>
      <c r="N2633" s="24">
        <f t="shared" si="293"/>
        <v>278030</v>
      </c>
      <c r="O2633" t="str">
        <f t="shared" si="294"/>
        <v>CONVENIOS ESPECIALES DE TRABAJADORES INDEPENDIENTES</v>
      </c>
      <c r="P2633">
        <f t="shared" si="295"/>
        <v>37</v>
      </c>
      <c r="Q2633"/>
    </row>
    <row r="2634" spans="1:17" x14ac:dyDescent="0.25">
      <c r="A2634">
        <v>2633</v>
      </c>
      <c r="B2634" t="s">
        <v>15</v>
      </c>
      <c r="C2634" s="23">
        <v>278030</v>
      </c>
      <c r="D2634" t="s">
        <v>17</v>
      </c>
      <c r="E2634" t="s">
        <v>16</v>
      </c>
      <c r="F2634" t="s">
        <v>12</v>
      </c>
      <c r="G2634" t="s">
        <v>12</v>
      </c>
      <c r="H2634" t="s">
        <v>13</v>
      </c>
      <c r="I2634">
        <v>25</v>
      </c>
      <c r="J2634">
        <f t="shared" si="289"/>
        <v>-0.46794471123422759</v>
      </c>
      <c r="K2634" t="b">
        <f t="shared" si="290"/>
        <v>0</v>
      </c>
      <c r="L2634">
        <f t="shared" si="291"/>
        <v>-1.1931707945260464</v>
      </c>
      <c r="M2634" t="b">
        <f t="shared" si="292"/>
        <v>0</v>
      </c>
      <c r="N2634" s="24">
        <f t="shared" si="293"/>
        <v>278030</v>
      </c>
      <c r="O2634" t="str">
        <f t="shared" si="294"/>
        <v>ASEGURADO VOLUNTARIO</v>
      </c>
      <c r="P2634">
        <f t="shared" si="295"/>
        <v>25</v>
      </c>
      <c r="Q2634"/>
    </row>
    <row r="2635" spans="1:17" x14ac:dyDescent="0.25">
      <c r="A2635">
        <v>2634</v>
      </c>
      <c r="B2635" t="s">
        <v>9</v>
      </c>
      <c r="C2635" s="23">
        <v>369875</v>
      </c>
      <c r="D2635" t="s">
        <v>10</v>
      </c>
      <c r="E2635" t="s">
        <v>16</v>
      </c>
      <c r="F2635" t="s">
        <v>12</v>
      </c>
      <c r="G2635" t="s">
        <v>13</v>
      </c>
      <c r="H2635" t="s">
        <v>13</v>
      </c>
      <c r="I2635">
        <v>28</v>
      </c>
      <c r="J2635">
        <f t="shared" si="289"/>
        <v>-0.35469597369097855</v>
      </c>
      <c r="K2635" t="b">
        <f t="shared" si="290"/>
        <v>0</v>
      </c>
      <c r="L2635">
        <f t="shared" si="291"/>
        <v>-0.98144480429463388</v>
      </c>
      <c r="M2635" t="b">
        <f t="shared" si="292"/>
        <v>0</v>
      </c>
      <c r="N2635" s="24">
        <f t="shared" si="293"/>
        <v>369875</v>
      </c>
      <c r="O2635" t="str">
        <f t="shared" si="294"/>
        <v>ASALARIADO</v>
      </c>
      <c r="P2635">
        <f t="shared" si="295"/>
        <v>28</v>
      </c>
      <c r="Q2635"/>
    </row>
    <row r="2636" spans="1:17" x14ac:dyDescent="0.25">
      <c r="A2636">
        <v>2635</v>
      </c>
      <c r="B2636" t="s">
        <v>15</v>
      </c>
      <c r="C2636" s="23">
        <v>386020</v>
      </c>
      <c r="D2636" t="s">
        <v>10</v>
      </c>
      <c r="E2636" t="s">
        <v>16</v>
      </c>
      <c r="F2636" t="s">
        <v>12</v>
      </c>
      <c r="G2636" t="s">
        <v>13</v>
      </c>
      <c r="H2636" t="s">
        <v>13</v>
      </c>
      <c r="I2636">
        <v>59</v>
      </c>
      <c r="J2636">
        <f t="shared" si="289"/>
        <v>-0.33478851147054461</v>
      </c>
      <c r="K2636" t="b">
        <f t="shared" si="290"/>
        <v>0</v>
      </c>
      <c r="L2636">
        <f t="shared" si="291"/>
        <v>1.2063904280966287</v>
      </c>
      <c r="M2636" t="b">
        <f t="shared" si="292"/>
        <v>0</v>
      </c>
      <c r="N2636" s="24">
        <f t="shared" si="293"/>
        <v>386020</v>
      </c>
      <c r="O2636" t="str">
        <f t="shared" si="294"/>
        <v>ASALARIADO</v>
      </c>
      <c r="P2636">
        <f t="shared" si="295"/>
        <v>59</v>
      </c>
      <c r="Q2636"/>
    </row>
    <row r="2637" spans="1:17" x14ac:dyDescent="0.25">
      <c r="A2637">
        <v>2636</v>
      </c>
      <c r="B2637" t="s">
        <v>15</v>
      </c>
      <c r="C2637" s="23">
        <v>539036</v>
      </c>
      <c r="D2637" t="s">
        <v>10</v>
      </c>
      <c r="E2637" t="s">
        <v>11</v>
      </c>
      <c r="F2637" t="s">
        <v>12</v>
      </c>
      <c r="G2637" t="s">
        <v>13</v>
      </c>
      <c r="H2637" t="s">
        <v>13</v>
      </c>
      <c r="I2637">
        <v>32</v>
      </c>
      <c r="J2637">
        <f t="shared" si="289"/>
        <v>-0.14611336503995176</v>
      </c>
      <c r="K2637" t="b">
        <f t="shared" si="290"/>
        <v>0</v>
      </c>
      <c r="L2637">
        <f t="shared" si="291"/>
        <v>-0.69914348398608395</v>
      </c>
      <c r="M2637" t="b">
        <f t="shared" si="292"/>
        <v>0</v>
      </c>
      <c r="N2637" s="24">
        <f t="shared" si="293"/>
        <v>539036</v>
      </c>
      <c r="O2637" t="str">
        <f t="shared" si="294"/>
        <v>ASALARIADO</v>
      </c>
      <c r="P2637">
        <f t="shared" si="295"/>
        <v>32</v>
      </c>
      <c r="Q2637"/>
    </row>
    <row r="2638" spans="1:17" x14ac:dyDescent="0.25">
      <c r="A2638">
        <v>2637</v>
      </c>
      <c r="B2638" t="s">
        <v>9</v>
      </c>
      <c r="C2638" s="23">
        <v>623700</v>
      </c>
      <c r="D2638" t="s">
        <v>10</v>
      </c>
      <c r="E2638" t="s">
        <v>16</v>
      </c>
      <c r="F2638" t="s">
        <v>12</v>
      </c>
      <c r="G2638" t="s">
        <v>13</v>
      </c>
      <c r="H2638" t="s">
        <v>13</v>
      </c>
      <c r="I2638">
        <v>35</v>
      </c>
      <c r="J2638">
        <f t="shared" si="289"/>
        <v>-4.1719101711935658E-2</v>
      </c>
      <c r="K2638" t="b">
        <f t="shared" si="290"/>
        <v>0</v>
      </c>
      <c r="L2638">
        <f t="shared" si="291"/>
        <v>-0.48741749375467142</v>
      </c>
      <c r="M2638" t="b">
        <f t="shared" si="292"/>
        <v>0</v>
      </c>
      <c r="N2638" s="24">
        <f t="shared" si="293"/>
        <v>623700</v>
      </c>
      <c r="O2638" t="str">
        <f t="shared" si="294"/>
        <v>ASALARIADO</v>
      </c>
      <c r="P2638">
        <f t="shared" si="295"/>
        <v>35</v>
      </c>
      <c r="Q2638"/>
    </row>
    <row r="2639" spans="1:17" x14ac:dyDescent="0.25">
      <c r="A2639">
        <v>2638</v>
      </c>
      <c r="B2639" t="s">
        <v>9</v>
      </c>
      <c r="C2639" s="23">
        <v>302470</v>
      </c>
      <c r="D2639" t="s">
        <v>17</v>
      </c>
      <c r="E2639" t="s">
        <v>16</v>
      </c>
      <c r="F2639" t="s">
        <v>12</v>
      </c>
      <c r="G2639" t="s">
        <v>13</v>
      </c>
      <c r="H2639" t="s">
        <v>13</v>
      </c>
      <c r="I2639">
        <v>29</v>
      </c>
      <c r="J2639">
        <f t="shared" si="289"/>
        <v>-0.43780916607056047</v>
      </c>
      <c r="K2639" t="b">
        <f t="shared" si="290"/>
        <v>0</v>
      </c>
      <c r="L2639">
        <f t="shared" si="291"/>
        <v>-0.91086947421749642</v>
      </c>
      <c r="M2639" t="b">
        <f t="shared" si="292"/>
        <v>0</v>
      </c>
      <c r="N2639" s="24">
        <f t="shared" si="293"/>
        <v>302470</v>
      </c>
      <c r="O2639" t="str">
        <f t="shared" si="294"/>
        <v>ASEGURADO VOLUNTARIO</v>
      </c>
      <c r="P2639">
        <f t="shared" si="295"/>
        <v>29</v>
      </c>
      <c r="Q2639"/>
    </row>
    <row r="2640" spans="1:17" x14ac:dyDescent="0.25">
      <c r="A2640">
        <v>2639</v>
      </c>
      <c r="B2640" t="s">
        <v>15</v>
      </c>
      <c r="C2640" s="23">
        <v>81757.47</v>
      </c>
      <c r="D2640" t="s">
        <v>10</v>
      </c>
      <c r="E2640" t="s">
        <v>16</v>
      </c>
      <c r="F2640" t="s">
        <v>12</v>
      </c>
      <c r="G2640" t="s">
        <v>13</v>
      </c>
      <c r="H2640" t="s">
        <v>13</v>
      </c>
      <c r="I2640">
        <v>22</v>
      </c>
      <c r="J2640">
        <f t="shared" si="289"/>
        <v>-0.70995697359929355</v>
      </c>
      <c r="K2640" t="b">
        <f t="shared" si="290"/>
        <v>0</v>
      </c>
      <c r="L2640">
        <f t="shared" si="291"/>
        <v>-1.4048967847574589</v>
      </c>
      <c r="M2640" t="b">
        <f t="shared" si="292"/>
        <v>0</v>
      </c>
      <c r="N2640" s="24">
        <f t="shared" si="293"/>
        <v>81757.47</v>
      </c>
      <c r="O2640" t="str">
        <f t="shared" si="294"/>
        <v>ASALARIADO</v>
      </c>
      <c r="P2640">
        <f t="shared" si="295"/>
        <v>22</v>
      </c>
      <c r="Q2640"/>
    </row>
    <row r="2641" spans="1:17" x14ac:dyDescent="0.25">
      <c r="A2641">
        <v>2640</v>
      </c>
      <c r="B2641" t="s">
        <v>9</v>
      </c>
      <c r="C2641" s="23">
        <v>703766.13</v>
      </c>
      <c r="D2641" t="s">
        <v>10</v>
      </c>
      <c r="E2641" t="s">
        <v>16</v>
      </c>
      <c r="F2641" t="s">
        <v>12</v>
      </c>
      <c r="G2641" t="s">
        <v>13</v>
      </c>
      <c r="H2641" t="s">
        <v>13</v>
      </c>
      <c r="I2641">
        <v>45</v>
      </c>
      <c r="J2641">
        <f t="shared" si="289"/>
        <v>5.7005795043180693E-2</v>
      </c>
      <c r="K2641" t="b">
        <f t="shared" si="290"/>
        <v>0</v>
      </c>
      <c r="L2641">
        <f t="shared" si="291"/>
        <v>0.21833580701670366</v>
      </c>
      <c r="M2641" t="b">
        <f t="shared" si="292"/>
        <v>0</v>
      </c>
      <c r="N2641" s="24">
        <f t="shared" si="293"/>
        <v>703766.13</v>
      </c>
      <c r="O2641" t="str">
        <f t="shared" si="294"/>
        <v>ASALARIADO</v>
      </c>
      <c r="P2641">
        <f t="shared" si="295"/>
        <v>45</v>
      </c>
      <c r="Q2641"/>
    </row>
    <row r="2642" spans="1:17" x14ac:dyDescent="0.25">
      <c r="A2642">
        <v>2641</v>
      </c>
      <c r="B2642" t="s">
        <v>9</v>
      </c>
      <c r="C2642" s="23">
        <v>361421</v>
      </c>
      <c r="D2642" t="s">
        <v>18</v>
      </c>
      <c r="E2642" t="s">
        <v>16</v>
      </c>
      <c r="F2642" t="s">
        <v>12</v>
      </c>
      <c r="G2642" t="s">
        <v>13</v>
      </c>
      <c r="H2642" t="s">
        <v>13</v>
      </c>
      <c r="I2642">
        <v>51</v>
      </c>
      <c r="J2642">
        <f t="shared" si="289"/>
        <v>-0.36512011030364805</v>
      </c>
      <c r="K2642" t="b">
        <f t="shared" si="290"/>
        <v>0</v>
      </c>
      <c r="L2642">
        <f t="shared" si="291"/>
        <v>0.64178778747952869</v>
      </c>
      <c r="M2642" t="b">
        <f t="shared" si="292"/>
        <v>0</v>
      </c>
      <c r="N2642" s="24">
        <f t="shared" si="293"/>
        <v>361421</v>
      </c>
      <c r="O2642" t="str">
        <f t="shared" si="294"/>
        <v>TRABAJADOR INDEPENDIENTE</v>
      </c>
      <c r="P2642">
        <f t="shared" si="295"/>
        <v>51</v>
      </c>
      <c r="Q2642"/>
    </row>
    <row r="2643" spans="1:17" x14ac:dyDescent="0.25">
      <c r="A2643">
        <v>2642</v>
      </c>
      <c r="B2643" t="s">
        <v>15</v>
      </c>
      <c r="C2643" s="23">
        <v>330722.57</v>
      </c>
      <c r="D2643" t="s">
        <v>10</v>
      </c>
      <c r="E2643" t="s">
        <v>16</v>
      </c>
      <c r="F2643" t="s">
        <v>12</v>
      </c>
      <c r="G2643" t="s">
        <v>13</v>
      </c>
      <c r="H2643" t="s">
        <v>13</v>
      </c>
      <c r="I2643">
        <v>37</v>
      </c>
      <c r="J2643">
        <f t="shared" si="289"/>
        <v>-0.4029725621742975</v>
      </c>
      <c r="K2643" t="b">
        <f t="shared" si="290"/>
        <v>0</v>
      </c>
      <c r="L2643">
        <f t="shared" si="291"/>
        <v>-0.3462668336003964</v>
      </c>
      <c r="M2643" t="b">
        <f t="shared" si="292"/>
        <v>0</v>
      </c>
      <c r="N2643" s="24">
        <f t="shared" si="293"/>
        <v>330722.57</v>
      </c>
      <c r="O2643" t="str">
        <f t="shared" si="294"/>
        <v>ASALARIADO</v>
      </c>
      <c r="P2643">
        <f t="shared" si="295"/>
        <v>37</v>
      </c>
      <c r="Q2643"/>
    </row>
    <row r="2644" spans="1:17" x14ac:dyDescent="0.25">
      <c r="A2644">
        <v>2643</v>
      </c>
      <c r="B2644" t="s">
        <v>9</v>
      </c>
      <c r="C2644" s="23">
        <v>291514</v>
      </c>
      <c r="D2644" t="s">
        <v>18</v>
      </c>
      <c r="E2644" t="s">
        <v>16</v>
      </c>
      <c r="F2644" t="s">
        <v>12</v>
      </c>
      <c r="G2644" t="s">
        <v>13</v>
      </c>
      <c r="H2644" t="s">
        <v>12</v>
      </c>
      <c r="I2644">
        <v>28</v>
      </c>
      <c r="J2644">
        <f t="shared" si="289"/>
        <v>-0.45131837363247279</v>
      </c>
      <c r="K2644" t="b">
        <f t="shared" si="290"/>
        <v>0</v>
      </c>
      <c r="L2644">
        <f t="shared" si="291"/>
        <v>-0.98144480429463388</v>
      </c>
      <c r="M2644" t="b">
        <f t="shared" si="292"/>
        <v>0</v>
      </c>
      <c r="N2644" s="24">
        <f t="shared" si="293"/>
        <v>291514</v>
      </c>
      <c r="O2644" t="str">
        <f t="shared" si="294"/>
        <v>TRABAJADOR INDEPENDIENTE</v>
      </c>
      <c r="P2644">
        <f t="shared" si="295"/>
        <v>28</v>
      </c>
      <c r="Q2644"/>
    </row>
    <row r="2645" spans="1:17" x14ac:dyDescent="0.25">
      <c r="A2645">
        <v>2644</v>
      </c>
      <c r="B2645" t="s">
        <v>15</v>
      </c>
      <c r="C2645" s="23">
        <v>199067</v>
      </c>
      <c r="D2645" t="s">
        <v>10</v>
      </c>
      <c r="E2645" t="s">
        <v>11</v>
      </c>
      <c r="F2645" t="s">
        <v>12</v>
      </c>
      <c r="G2645" t="s">
        <v>13</v>
      </c>
      <c r="H2645" t="s">
        <v>12</v>
      </c>
      <c r="I2645">
        <v>25</v>
      </c>
      <c r="J2645">
        <f t="shared" si="289"/>
        <v>-0.56530940242729832</v>
      </c>
      <c r="K2645" t="b">
        <f t="shared" si="290"/>
        <v>0</v>
      </c>
      <c r="L2645">
        <f t="shared" si="291"/>
        <v>-1.1931707945260464</v>
      </c>
      <c r="M2645" t="b">
        <f t="shared" si="292"/>
        <v>0</v>
      </c>
      <c r="N2645" s="24">
        <f t="shared" si="293"/>
        <v>199067</v>
      </c>
      <c r="O2645" t="str">
        <f t="shared" si="294"/>
        <v>ASALARIADO</v>
      </c>
      <c r="P2645">
        <f t="shared" si="295"/>
        <v>25</v>
      </c>
      <c r="Q2645"/>
    </row>
    <row r="2646" spans="1:17" x14ac:dyDescent="0.25">
      <c r="A2646">
        <v>2645</v>
      </c>
      <c r="B2646" t="s">
        <v>9</v>
      </c>
      <c r="C2646" s="23">
        <v>1461505.5</v>
      </c>
      <c r="D2646" t="s">
        <v>10</v>
      </c>
      <c r="E2646" t="s">
        <v>16</v>
      </c>
      <c r="F2646" t="s">
        <v>12</v>
      </c>
      <c r="G2646" t="s">
        <v>13</v>
      </c>
      <c r="H2646" t="s">
        <v>13</v>
      </c>
      <c r="I2646">
        <v>46</v>
      </c>
      <c r="J2646">
        <f t="shared" si="289"/>
        <v>0.99133022249504954</v>
      </c>
      <c r="K2646" t="b">
        <f t="shared" si="290"/>
        <v>0</v>
      </c>
      <c r="L2646">
        <f t="shared" si="291"/>
        <v>0.28891113709384114</v>
      </c>
      <c r="M2646" t="b">
        <f t="shared" si="292"/>
        <v>0</v>
      </c>
      <c r="N2646" s="24">
        <f t="shared" si="293"/>
        <v>1461505.5</v>
      </c>
      <c r="O2646" t="str">
        <f t="shared" si="294"/>
        <v>ASALARIADO</v>
      </c>
      <c r="P2646">
        <f t="shared" si="295"/>
        <v>46</v>
      </c>
      <c r="Q2646"/>
    </row>
    <row r="2647" spans="1:17" x14ac:dyDescent="0.25">
      <c r="A2647">
        <v>2646</v>
      </c>
      <c r="B2647" t="s">
        <v>9</v>
      </c>
      <c r="C2647" s="23">
        <v>745392.94</v>
      </c>
      <c r="D2647" t="s">
        <v>10</v>
      </c>
      <c r="E2647" t="s">
        <v>16</v>
      </c>
      <c r="F2647" t="s">
        <v>12</v>
      </c>
      <c r="G2647" t="s">
        <v>13</v>
      </c>
      <c r="H2647" t="s">
        <v>13</v>
      </c>
      <c r="I2647">
        <v>56</v>
      </c>
      <c r="J2647">
        <f t="shared" si="289"/>
        <v>0.10833339785719005</v>
      </c>
      <c r="K2647" t="b">
        <f t="shared" si="290"/>
        <v>0</v>
      </c>
      <c r="L2647">
        <f t="shared" si="291"/>
        <v>0.99466443786521619</v>
      </c>
      <c r="M2647" t="b">
        <f t="shared" si="292"/>
        <v>0</v>
      </c>
      <c r="N2647" s="24">
        <f t="shared" si="293"/>
        <v>745392.94</v>
      </c>
      <c r="O2647" t="str">
        <f t="shared" si="294"/>
        <v>ASALARIADO</v>
      </c>
      <c r="P2647">
        <f t="shared" si="295"/>
        <v>56</v>
      </c>
      <c r="Q2647"/>
    </row>
    <row r="2648" spans="1:17" x14ac:dyDescent="0.25">
      <c r="A2648">
        <v>2647</v>
      </c>
      <c r="B2648" t="s">
        <v>9</v>
      </c>
      <c r="C2648" s="23">
        <v>297046</v>
      </c>
      <c r="D2648" t="s">
        <v>18</v>
      </c>
      <c r="E2648" t="s">
        <v>16</v>
      </c>
      <c r="F2648" t="s">
        <v>13</v>
      </c>
      <c r="G2648" t="s">
        <v>13</v>
      </c>
      <c r="H2648" t="s">
        <v>13</v>
      </c>
      <c r="I2648">
        <v>58</v>
      </c>
      <c r="J2648">
        <f t="shared" si="289"/>
        <v>-0.44449718558642509</v>
      </c>
      <c r="K2648" t="b">
        <f t="shared" si="290"/>
        <v>0</v>
      </c>
      <c r="L2648">
        <f t="shared" si="291"/>
        <v>1.1358150980194912</v>
      </c>
      <c r="M2648" t="b">
        <f t="shared" si="292"/>
        <v>0</v>
      </c>
      <c r="N2648" s="24">
        <f t="shared" si="293"/>
        <v>297046</v>
      </c>
      <c r="O2648" t="str">
        <f t="shared" si="294"/>
        <v>TRABAJADOR INDEPENDIENTE</v>
      </c>
      <c r="P2648">
        <f t="shared" si="295"/>
        <v>58</v>
      </c>
      <c r="Q2648"/>
    </row>
    <row r="2649" spans="1:17" x14ac:dyDescent="0.25">
      <c r="A2649">
        <v>2648</v>
      </c>
      <c r="B2649" t="s">
        <v>15</v>
      </c>
      <c r="C2649" s="23">
        <v>2029604</v>
      </c>
      <c r="D2649" t="s">
        <v>14</v>
      </c>
      <c r="E2649" t="s">
        <v>11</v>
      </c>
      <c r="F2649" t="s">
        <v>12</v>
      </c>
      <c r="G2649" t="s">
        <v>13</v>
      </c>
      <c r="H2649" t="s">
        <v>13</v>
      </c>
      <c r="I2649">
        <v>72</v>
      </c>
      <c r="J2649">
        <f t="shared" si="289"/>
        <v>1.6918195025343927</v>
      </c>
      <c r="K2649" t="b">
        <f t="shared" si="290"/>
        <v>0</v>
      </c>
      <c r="L2649">
        <f t="shared" si="291"/>
        <v>2.1238697190994165</v>
      </c>
      <c r="M2649" t="b">
        <f t="shared" si="292"/>
        <v>1</v>
      </c>
      <c r="N2649" s="24">
        <f t="shared" si="293"/>
        <v>2029604</v>
      </c>
      <c r="O2649" t="str">
        <f t="shared" si="294"/>
        <v>PENSIONADOS EN SU PROPIO SISTEMA</v>
      </c>
      <c r="P2649">
        <f t="shared" si="295"/>
        <v>72</v>
      </c>
      <c r="Q2649"/>
    </row>
    <row r="2650" spans="1:17" x14ac:dyDescent="0.25">
      <c r="A2650">
        <v>2649</v>
      </c>
      <c r="B2650" t="s">
        <v>15</v>
      </c>
      <c r="C2650" s="23">
        <v>360000</v>
      </c>
      <c r="D2650" t="s">
        <v>10</v>
      </c>
      <c r="E2650" t="s">
        <v>16</v>
      </c>
      <c r="F2650" t="s">
        <v>12</v>
      </c>
      <c r="G2650" t="s">
        <v>13</v>
      </c>
      <c r="H2650" t="s">
        <v>13</v>
      </c>
      <c r="I2650">
        <v>30</v>
      </c>
      <c r="J2650">
        <f t="shared" si="289"/>
        <v>-0.36687226290911329</v>
      </c>
      <c r="K2650" t="b">
        <f t="shared" si="290"/>
        <v>0</v>
      </c>
      <c r="L2650">
        <f t="shared" si="291"/>
        <v>-0.84029414414035897</v>
      </c>
      <c r="M2650" t="b">
        <f t="shared" si="292"/>
        <v>0</v>
      </c>
      <c r="N2650" s="24">
        <f t="shared" si="293"/>
        <v>360000</v>
      </c>
      <c r="O2650" t="str">
        <f t="shared" si="294"/>
        <v>ASALARIADO</v>
      </c>
      <c r="P2650">
        <f t="shared" si="295"/>
        <v>30</v>
      </c>
      <c r="Q2650"/>
    </row>
    <row r="2651" spans="1:17" x14ac:dyDescent="0.25">
      <c r="A2651">
        <v>2650</v>
      </c>
      <c r="B2651" t="s">
        <v>9</v>
      </c>
      <c r="C2651" s="23">
        <v>300018</v>
      </c>
      <c r="D2651" t="s">
        <v>18</v>
      </c>
      <c r="E2651" t="s">
        <v>16</v>
      </c>
      <c r="F2651" t="s">
        <v>12</v>
      </c>
      <c r="G2651" t="s">
        <v>13</v>
      </c>
      <c r="H2651" t="s">
        <v>12</v>
      </c>
      <c r="I2651">
        <v>62</v>
      </c>
      <c r="J2651">
        <f t="shared" si="289"/>
        <v>-0.44083258492249633</v>
      </c>
      <c r="K2651" t="b">
        <f t="shared" si="290"/>
        <v>0</v>
      </c>
      <c r="L2651">
        <f t="shared" si="291"/>
        <v>1.4181164183280413</v>
      </c>
      <c r="M2651" t="b">
        <f t="shared" si="292"/>
        <v>0</v>
      </c>
      <c r="N2651" s="24">
        <f t="shared" si="293"/>
        <v>300018</v>
      </c>
      <c r="O2651" t="str">
        <f t="shared" si="294"/>
        <v>TRABAJADOR INDEPENDIENTE</v>
      </c>
      <c r="P2651">
        <f t="shared" si="295"/>
        <v>62</v>
      </c>
      <c r="Q2651"/>
    </row>
    <row r="2652" spans="1:17" x14ac:dyDescent="0.25">
      <c r="A2652">
        <v>2651</v>
      </c>
      <c r="B2652" t="s">
        <v>15</v>
      </c>
      <c r="C2652" s="23">
        <v>200000</v>
      </c>
      <c r="D2652" t="s">
        <v>10</v>
      </c>
      <c r="E2652" t="s">
        <v>16</v>
      </c>
      <c r="F2652" t="s">
        <v>12</v>
      </c>
      <c r="G2652" t="s">
        <v>12</v>
      </c>
      <c r="H2652" t="s">
        <v>12</v>
      </c>
      <c r="I2652">
        <v>42</v>
      </c>
      <c r="J2652">
        <f t="shared" si="289"/>
        <v>-0.56415897429154949</v>
      </c>
      <c r="K2652" t="b">
        <f t="shared" si="290"/>
        <v>0</v>
      </c>
      <c r="L2652">
        <f t="shared" si="291"/>
        <v>6.6098167852911317E-3</v>
      </c>
      <c r="M2652" t="b">
        <f t="shared" si="292"/>
        <v>0</v>
      </c>
      <c r="N2652" s="24">
        <f t="shared" si="293"/>
        <v>200000</v>
      </c>
      <c r="O2652" t="str">
        <f t="shared" si="294"/>
        <v>ASALARIADO</v>
      </c>
      <c r="P2652">
        <f t="shared" si="295"/>
        <v>42</v>
      </c>
      <c r="Q2652"/>
    </row>
    <row r="2653" spans="1:17" x14ac:dyDescent="0.25">
      <c r="A2653">
        <v>2652</v>
      </c>
      <c r="B2653" t="s">
        <v>15</v>
      </c>
      <c r="C2653" s="23">
        <v>799000</v>
      </c>
      <c r="D2653" t="s">
        <v>10</v>
      </c>
      <c r="E2653" t="s">
        <v>16</v>
      </c>
      <c r="F2653" t="s">
        <v>12</v>
      </c>
      <c r="G2653" t="s">
        <v>13</v>
      </c>
      <c r="H2653" t="s">
        <v>12</v>
      </c>
      <c r="I2653">
        <v>24</v>
      </c>
      <c r="J2653">
        <f t="shared" si="289"/>
        <v>0.174433151446446</v>
      </c>
      <c r="K2653" t="b">
        <f t="shared" si="290"/>
        <v>0</v>
      </c>
      <c r="L2653">
        <f t="shared" si="291"/>
        <v>-1.263746124603184</v>
      </c>
      <c r="M2653" t="b">
        <f t="shared" si="292"/>
        <v>0</v>
      </c>
      <c r="N2653" s="24">
        <f t="shared" si="293"/>
        <v>799000</v>
      </c>
      <c r="O2653" t="str">
        <f t="shared" si="294"/>
        <v>ASALARIADO</v>
      </c>
      <c r="P2653">
        <f t="shared" si="295"/>
        <v>24</v>
      </c>
      <c r="Q2653"/>
    </row>
    <row r="2654" spans="1:17" x14ac:dyDescent="0.25">
      <c r="A2654">
        <v>2653</v>
      </c>
      <c r="B2654" t="s">
        <v>15</v>
      </c>
      <c r="C2654" s="23">
        <v>397504.45</v>
      </c>
      <c r="D2654" t="s">
        <v>10</v>
      </c>
      <c r="E2654" t="s">
        <v>16</v>
      </c>
      <c r="F2654" t="s">
        <v>12</v>
      </c>
      <c r="G2654" t="s">
        <v>13</v>
      </c>
      <c r="H2654" t="s">
        <v>13</v>
      </c>
      <c r="I2654">
        <v>22</v>
      </c>
      <c r="J2654">
        <f t="shared" si="289"/>
        <v>-0.32062770289219444</v>
      </c>
      <c r="K2654" t="b">
        <f t="shared" si="290"/>
        <v>0</v>
      </c>
      <c r="L2654">
        <f t="shared" si="291"/>
        <v>-1.4048967847574589</v>
      </c>
      <c r="M2654" t="b">
        <f t="shared" si="292"/>
        <v>0</v>
      </c>
      <c r="N2654" s="24">
        <f t="shared" si="293"/>
        <v>397504.45</v>
      </c>
      <c r="O2654" t="str">
        <f t="shared" si="294"/>
        <v>ASALARIADO</v>
      </c>
      <c r="P2654">
        <f t="shared" si="295"/>
        <v>22</v>
      </c>
      <c r="Q2654"/>
    </row>
    <row r="2655" spans="1:17" x14ac:dyDescent="0.25">
      <c r="A2655">
        <v>2654</v>
      </c>
      <c r="B2655" t="s">
        <v>15</v>
      </c>
      <c r="C2655" s="23">
        <v>636889</v>
      </c>
      <c r="D2655" t="s">
        <v>18</v>
      </c>
      <c r="E2655" t="s">
        <v>16</v>
      </c>
      <c r="F2655" t="s">
        <v>12</v>
      </c>
      <c r="G2655" t="s">
        <v>13</v>
      </c>
      <c r="H2655" t="s">
        <v>13</v>
      </c>
      <c r="I2655">
        <v>50</v>
      </c>
      <c r="J2655">
        <f t="shared" si="289"/>
        <v>-2.5456511484292212E-2</v>
      </c>
      <c r="K2655" t="b">
        <f t="shared" si="290"/>
        <v>0</v>
      </c>
      <c r="L2655">
        <f t="shared" si="291"/>
        <v>0.57121245740239113</v>
      </c>
      <c r="M2655" t="b">
        <f t="shared" si="292"/>
        <v>0</v>
      </c>
      <c r="N2655" s="24">
        <f t="shared" si="293"/>
        <v>636889</v>
      </c>
      <c r="O2655" t="str">
        <f t="shared" si="294"/>
        <v>TRABAJADOR INDEPENDIENTE</v>
      </c>
      <c r="P2655">
        <f t="shared" si="295"/>
        <v>50</v>
      </c>
      <c r="Q2655"/>
    </row>
    <row r="2656" spans="1:17" x14ac:dyDescent="0.25">
      <c r="A2656">
        <v>2655</v>
      </c>
      <c r="B2656" t="s">
        <v>9</v>
      </c>
      <c r="C2656" s="23">
        <v>360585</v>
      </c>
      <c r="D2656" t="s">
        <v>10</v>
      </c>
      <c r="E2656" t="s">
        <v>16</v>
      </c>
      <c r="F2656" t="s">
        <v>12</v>
      </c>
      <c r="G2656" t="s">
        <v>13</v>
      </c>
      <c r="H2656" t="s">
        <v>13</v>
      </c>
      <c r="I2656">
        <v>48</v>
      </c>
      <c r="J2656">
        <f t="shared" si="289"/>
        <v>-0.36615093337062127</v>
      </c>
      <c r="K2656" t="b">
        <f t="shared" si="290"/>
        <v>0</v>
      </c>
      <c r="L2656">
        <f t="shared" si="291"/>
        <v>0.43006179724811616</v>
      </c>
      <c r="M2656" t="b">
        <f t="shared" si="292"/>
        <v>0</v>
      </c>
      <c r="N2656" s="24">
        <f t="shared" si="293"/>
        <v>360585</v>
      </c>
      <c r="O2656" t="str">
        <f t="shared" si="294"/>
        <v>ASALARIADO</v>
      </c>
      <c r="P2656">
        <f t="shared" si="295"/>
        <v>48</v>
      </c>
      <c r="Q2656"/>
    </row>
    <row r="2657" spans="1:17" x14ac:dyDescent="0.25">
      <c r="A2657">
        <v>2656</v>
      </c>
      <c r="B2657" t="s">
        <v>9</v>
      </c>
      <c r="C2657" s="23">
        <v>639605</v>
      </c>
      <c r="D2657" t="s">
        <v>10</v>
      </c>
      <c r="E2657" t="s">
        <v>11</v>
      </c>
      <c r="F2657" t="s">
        <v>12</v>
      </c>
      <c r="G2657" t="s">
        <v>13</v>
      </c>
      <c r="H2657" t="s">
        <v>13</v>
      </c>
      <c r="I2657">
        <v>45</v>
      </c>
      <c r="J2657">
        <f t="shared" si="289"/>
        <v>-2.2107569558575357E-2</v>
      </c>
      <c r="K2657" t="b">
        <f t="shared" si="290"/>
        <v>0</v>
      </c>
      <c r="L2657">
        <f t="shared" si="291"/>
        <v>0.21833580701670366</v>
      </c>
      <c r="M2657" t="b">
        <f t="shared" si="292"/>
        <v>0</v>
      </c>
      <c r="N2657" s="24">
        <f t="shared" si="293"/>
        <v>639605</v>
      </c>
      <c r="O2657" t="str">
        <f t="shared" si="294"/>
        <v>ASALARIADO</v>
      </c>
      <c r="P2657">
        <f t="shared" si="295"/>
        <v>45</v>
      </c>
      <c r="Q2657"/>
    </row>
    <row r="2658" spans="1:17" x14ac:dyDescent="0.25">
      <c r="A2658">
        <v>2657</v>
      </c>
      <c r="B2658" t="s">
        <v>15</v>
      </c>
      <c r="C2658" s="23">
        <v>1644679</v>
      </c>
      <c r="D2658" t="s">
        <v>10</v>
      </c>
      <c r="E2658" t="s">
        <v>11</v>
      </c>
      <c r="F2658" t="s">
        <v>12</v>
      </c>
      <c r="G2658" t="s">
        <v>13</v>
      </c>
      <c r="H2658" t="s">
        <v>12</v>
      </c>
      <c r="I2658">
        <v>36</v>
      </c>
      <c r="J2658">
        <f t="shared" si="289"/>
        <v>1.2171908314163662</v>
      </c>
      <c r="K2658" t="b">
        <f t="shared" si="290"/>
        <v>0</v>
      </c>
      <c r="L2658">
        <f t="shared" si="291"/>
        <v>-0.41684216367753391</v>
      </c>
      <c r="M2658" t="b">
        <f t="shared" si="292"/>
        <v>0</v>
      </c>
      <c r="N2658" s="24">
        <f t="shared" si="293"/>
        <v>1644679</v>
      </c>
      <c r="O2658" t="str">
        <f t="shared" si="294"/>
        <v>ASALARIADO</v>
      </c>
      <c r="P2658">
        <f t="shared" si="295"/>
        <v>36</v>
      </c>
      <c r="Q2658"/>
    </row>
    <row r="2659" spans="1:17" x14ac:dyDescent="0.25">
      <c r="A2659">
        <v>2658</v>
      </c>
      <c r="B2659" t="s">
        <v>9</v>
      </c>
      <c r="C2659" s="23">
        <v>421650.26</v>
      </c>
      <c r="D2659" t="s">
        <v>10</v>
      </c>
      <c r="E2659" t="s">
        <v>16</v>
      </c>
      <c r="F2659" t="s">
        <v>12</v>
      </c>
      <c r="G2659" t="s">
        <v>13</v>
      </c>
      <c r="H2659" t="s">
        <v>13</v>
      </c>
      <c r="I2659">
        <v>37</v>
      </c>
      <c r="J2659">
        <f t="shared" si="289"/>
        <v>-0.29085490633866234</v>
      </c>
      <c r="K2659" t="b">
        <f t="shared" si="290"/>
        <v>0</v>
      </c>
      <c r="L2659">
        <f t="shared" si="291"/>
        <v>-0.3462668336003964</v>
      </c>
      <c r="M2659" t="b">
        <f t="shared" si="292"/>
        <v>0</v>
      </c>
      <c r="N2659" s="24">
        <f t="shared" si="293"/>
        <v>421650.26</v>
      </c>
      <c r="O2659" t="str">
        <f t="shared" si="294"/>
        <v>ASALARIADO</v>
      </c>
      <c r="P2659">
        <f t="shared" si="295"/>
        <v>37</v>
      </c>
      <c r="Q2659"/>
    </row>
    <row r="2660" spans="1:17" x14ac:dyDescent="0.25">
      <c r="A2660">
        <v>2659</v>
      </c>
      <c r="B2660" t="s">
        <v>9</v>
      </c>
      <c r="C2660" s="23">
        <v>678531.4</v>
      </c>
      <c r="D2660" t="s">
        <v>10</v>
      </c>
      <c r="E2660" t="s">
        <v>11</v>
      </c>
      <c r="F2660" t="s">
        <v>12</v>
      </c>
      <c r="G2660" t="s">
        <v>13</v>
      </c>
      <c r="H2660" t="s">
        <v>13</v>
      </c>
      <c r="I2660">
        <v>48</v>
      </c>
      <c r="J2660">
        <f t="shared" si="289"/>
        <v>2.5890314453657571E-2</v>
      </c>
      <c r="K2660" t="b">
        <f t="shared" si="290"/>
        <v>0</v>
      </c>
      <c r="L2660">
        <f t="shared" si="291"/>
        <v>0.43006179724811616</v>
      </c>
      <c r="M2660" t="b">
        <f t="shared" si="292"/>
        <v>0</v>
      </c>
      <c r="N2660" s="24">
        <f t="shared" si="293"/>
        <v>678531.4</v>
      </c>
      <c r="O2660" t="str">
        <f t="shared" si="294"/>
        <v>ASALARIADO</v>
      </c>
      <c r="P2660">
        <f t="shared" si="295"/>
        <v>48</v>
      </c>
      <c r="Q2660"/>
    </row>
    <row r="2661" spans="1:17" x14ac:dyDescent="0.25">
      <c r="A2661">
        <v>2660</v>
      </c>
      <c r="B2661" t="s">
        <v>9</v>
      </c>
      <c r="C2661" s="23">
        <v>175367.76</v>
      </c>
      <c r="D2661" t="s">
        <v>10</v>
      </c>
      <c r="E2661" t="s">
        <v>16</v>
      </c>
      <c r="F2661" t="s">
        <v>12</v>
      </c>
      <c r="G2661" t="s">
        <v>13</v>
      </c>
      <c r="H2661" t="s">
        <v>13</v>
      </c>
      <c r="I2661">
        <v>36</v>
      </c>
      <c r="J2661">
        <f t="shared" si="289"/>
        <v>-0.59453155943894254</v>
      </c>
      <c r="K2661" t="b">
        <f t="shared" si="290"/>
        <v>0</v>
      </c>
      <c r="L2661">
        <f t="shared" si="291"/>
        <v>-0.41684216367753391</v>
      </c>
      <c r="M2661" t="b">
        <f t="shared" si="292"/>
        <v>0</v>
      </c>
      <c r="N2661" s="24">
        <f t="shared" si="293"/>
        <v>175367.76</v>
      </c>
      <c r="O2661" t="str">
        <f t="shared" si="294"/>
        <v>ASALARIADO</v>
      </c>
      <c r="P2661">
        <f t="shared" si="295"/>
        <v>36</v>
      </c>
      <c r="Q2661"/>
    </row>
    <row r="2662" spans="1:17" x14ac:dyDescent="0.25">
      <c r="A2662">
        <v>2661</v>
      </c>
      <c r="B2662" t="s">
        <v>15</v>
      </c>
      <c r="C2662" s="23">
        <v>522906.95</v>
      </c>
      <c r="D2662" t="s">
        <v>10</v>
      </c>
      <c r="E2662" t="s">
        <v>16</v>
      </c>
      <c r="F2662" t="s">
        <v>12</v>
      </c>
      <c r="G2662" t="s">
        <v>12</v>
      </c>
      <c r="H2662" t="s">
        <v>13</v>
      </c>
      <c r="I2662">
        <v>37</v>
      </c>
      <c r="J2662">
        <f t="shared" si="289"/>
        <v>-0.16600116024134476</v>
      </c>
      <c r="K2662" t="b">
        <f t="shared" si="290"/>
        <v>0</v>
      </c>
      <c r="L2662">
        <f t="shared" si="291"/>
        <v>-0.3462668336003964</v>
      </c>
      <c r="M2662" t="b">
        <f t="shared" si="292"/>
        <v>0</v>
      </c>
      <c r="N2662" s="24">
        <f t="shared" si="293"/>
        <v>522906.95</v>
      </c>
      <c r="O2662" t="str">
        <f t="shared" si="294"/>
        <v>ASALARIADO</v>
      </c>
      <c r="P2662">
        <f t="shared" si="295"/>
        <v>37</v>
      </c>
      <c r="Q2662"/>
    </row>
    <row r="2663" spans="1:17" x14ac:dyDescent="0.25">
      <c r="A2663">
        <v>2662</v>
      </c>
      <c r="B2663" t="s">
        <v>9</v>
      </c>
      <c r="C2663" s="23">
        <v>699251.07</v>
      </c>
      <c r="D2663" t="s">
        <v>10</v>
      </c>
      <c r="E2663" t="s">
        <v>16</v>
      </c>
      <c r="F2663" t="s">
        <v>12</v>
      </c>
      <c r="G2663" t="s">
        <v>13</v>
      </c>
      <c r="H2663" t="s">
        <v>13</v>
      </c>
      <c r="I2663">
        <v>24</v>
      </c>
      <c r="J2663">
        <f t="shared" si="289"/>
        <v>5.143853667384074E-2</v>
      </c>
      <c r="K2663" t="b">
        <f t="shared" si="290"/>
        <v>0</v>
      </c>
      <c r="L2663">
        <f t="shared" si="291"/>
        <v>-1.263746124603184</v>
      </c>
      <c r="M2663" t="b">
        <f t="shared" si="292"/>
        <v>0</v>
      </c>
      <c r="N2663" s="24">
        <f t="shared" si="293"/>
        <v>699251.07</v>
      </c>
      <c r="O2663" t="str">
        <f t="shared" si="294"/>
        <v>ASALARIADO</v>
      </c>
      <c r="P2663">
        <f t="shared" si="295"/>
        <v>24</v>
      </c>
      <c r="Q2663"/>
    </row>
    <row r="2664" spans="1:17" x14ac:dyDescent="0.25">
      <c r="A2664">
        <v>2663</v>
      </c>
      <c r="B2664" t="s">
        <v>15</v>
      </c>
      <c r="C2664" s="23">
        <v>233842.77</v>
      </c>
      <c r="D2664" t="s">
        <v>10</v>
      </c>
      <c r="E2664" t="s">
        <v>16</v>
      </c>
      <c r="F2664" t="s">
        <v>12</v>
      </c>
      <c r="G2664" t="s">
        <v>13</v>
      </c>
      <c r="H2664" t="s">
        <v>13</v>
      </c>
      <c r="I2664">
        <v>22</v>
      </c>
      <c r="J2664">
        <f t="shared" si="289"/>
        <v>-0.52242941930797338</v>
      </c>
      <c r="K2664" t="b">
        <f t="shared" si="290"/>
        <v>0</v>
      </c>
      <c r="L2664">
        <f t="shared" si="291"/>
        <v>-1.4048967847574589</v>
      </c>
      <c r="M2664" t="b">
        <f t="shared" si="292"/>
        <v>0</v>
      </c>
      <c r="N2664" s="24">
        <f t="shared" si="293"/>
        <v>233842.77</v>
      </c>
      <c r="O2664" t="str">
        <f t="shared" si="294"/>
        <v>ASALARIADO</v>
      </c>
      <c r="P2664">
        <f t="shared" si="295"/>
        <v>22</v>
      </c>
      <c r="Q2664"/>
    </row>
    <row r="2665" spans="1:17" x14ac:dyDescent="0.25">
      <c r="A2665">
        <v>2664</v>
      </c>
      <c r="B2665" t="s">
        <v>15</v>
      </c>
      <c r="C2665" s="23">
        <v>297045</v>
      </c>
      <c r="D2665" t="s">
        <v>17</v>
      </c>
      <c r="E2665" t="s">
        <v>16</v>
      </c>
      <c r="F2665" t="s">
        <v>12</v>
      </c>
      <c r="G2665" t="s">
        <v>12</v>
      </c>
      <c r="H2665" t="s">
        <v>13</v>
      </c>
      <c r="I2665">
        <v>52</v>
      </c>
      <c r="J2665">
        <f t="shared" si="289"/>
        <v>-0.44449841862837125</v>
      </c>
      <c r="K2665" t="b">
        <f t="shared" si="290"/>
        <v>0</v>
      </c>
      <c r="L2665">
        <f t="shared" si="291"/>
        <v>0.71236311755666615</v>
      </c>
      <c r="M2665" t="b">
        <f t="shared" si="292"/>
        <v>0</v>
      </c>
      <c r="N2665" s="24">
        <f t="shared" si="293"/>
        <v>297045</v>
      </c>
      <c r="O2665" t="str">
        <f t="shared" si="294"/>
        <v>ASEGURADO VOLUNTARIO</v>
      </c>
      <c r="P2665">
        <f t="shared" si="295"/>
        <v>52</v>
      </c>
      <c r="Q2665"/>
    </row>
    <row r="2666" spans="1:17" x14ac:dyDescent="0.25">
      <c r="A2666">
        <v>2665</v>
      </c>
      <c r="B2666" t="s">
        <v>9</v>
      </c>
      <c r="C2666" s="23">
        <v>385165</v>
      </c>
      <c r="D2666" t="s">
        <v>18</v>
      </c>
      <c r="E2666" t="s">
        <v>16</v>
      </c>
      <c r="F2666" t="s">
        <v>12</v>
      </c>
      <c r="G2666" t="s">
        <v>13</v>
      </c>
      <c r="H2666" t="s">
        <v>12</v>
      </c>
      <c r="I2666">
        <v>71</v>
      </c>
      <c r="J2666">
        <f t="shared" si="289"/>
        <v>-0.3358427623344945</v>
      </c>
      <c r="K2666" t="b">
        <f t="shared" si="290"/>
        <v>0</v>
      </c>
      <c r="L2666">
        <f t="shared" si="291"/>
        <v>2.0532943890222786</v>
      </c>
      <c r="M2666" t="b">
        <f t="shared" si="292"/>
        <v>1</v>
      </c>
      <c r="N2666" s="24">
        <f t="shared" si="293"/>
        <v>385165</v>
      </c>
      <c r="O2666" t="str">
        <f t="shared" si="294"/>
        <v>TRABAJADOR INDEPENDIENTE</v>
      </c>
      <c r="P2666">
        <f t="shared" si="295"/>
        <v>71</v>
      </c>
      <c r="Q2666"/>
    </row>
    <row r="2667" spans="1:17" x14ac:dyDescent="0.25">
      <c r="A2667">
        <v>2666</v>
      </c>
      <c r="B2667" t="s">
        <v>9</v>
      </c>
      <c r="C2667" s="23">
        <v>405573.35</v>
      </c>
      <c r="D2667" t="s">
        <v>10</v>
      </c>
      <c r="E2667" t="s">
        <v>16</v>
      </c>
      <c r="F2667" t="s">
        <v>12</v>
      </c>
      <c r="G2667" t="s">
        <v>13</v>
      </c>
      <c r="H2667" t="s">
        <v>13</v>
      </c>
      <c r="I2667">
        <v>24</v>
      </c>
      <c r="J2667">
        <f t="shared" si="289"/>
        <v>-0.31067841073298363</v>
      </c>
      <c r="K2667" t="b">
        <f t="shared" si="290"/>
        <v>0</v>
      </c>
      <c r="L2667">
        <f t="shared" si="291"/>
        <v>-1.263746124603184</v>
      </c>
      <c r="M2667" t="b">
        <f t="shared" si="292"/>
        <v>0</v>
      </c>
      <c r="N2667" s="24">
        <f t="shared" si="293"/>
        <v>405573.35</v>
      </c>
      <c r="O2667" t="str">
        <f t="shared" si="294"/>
        <v>ASALARIADO</v>
      </c>
      <c r="P2667">
        <f t="shared" si="295"/>
        <v>24</v>
      </c>
      <c r="Q2667"/>
    </row>
    <row r="2668" spans="1:17" x14ac:dyDescent="0.25">
      <c r="A2668">
        <v>2667</v>
      </c>
      <c r="B2668" t="s">
        <v>9</v>
      </c>
      <c r="C2668" s="23">
        <v>299441</v>
      </c>
      <c r="D2668" t="s">
        <v>18</v>
      </c>
      <c r="E2668" t="s">
        <v>16</v>
      </c>
      <c r="F2668" t="s">
        <v>12</v>
      </c>
      <c r="G2668" t="s">
        <v>13</v>
      </c>
      <c r="H2668" t="s">
        <v>13</v>
      </c>
      <c r="I2668">
        <v>61</v>
      </c>
      <c r="J2668">
        <f t="shared" si="289"/>
        <v>-0.44154405012541925</v>
      </c>
      <c r="K2668" t="b">
        <f t="shared" si="290"/>
        <v>0</v>
      </c>
      <c r="L2668">
        <f t="shared" si="291"/>
        <v>1.3475410882509038</v>
      </c>
      <c r="M2668" t="b">
        <f t="shared" si="292"/>
        <v>0</v>
      </c>
      <c r="N2668" s="24">
        <f t="shared" si="293"/>
        <v>299441</v>
      </c>
      <c r="O2668" t="str">
        <f t="shared" si="294"/>
        <v>TRABAJADOR INDEPENDIENTE</v>
      </c>
      <c r="P2668">
        <f t="shared" si="295"/>
        <v>61</v>
      </c>
      <c r="Q2668"/>
    </row>
    <row r="2669" spans="1:17" x14ac:dyDescent="0.25">
      <c r="A2669">
        <v>2668</v>
      </c>
      <c r="B2669" t="s">
        <v>9</v>
      </c>
      <c r="C2669" s="23">
        <v>410402</v>
      </c>
      <c r="D2669" t="s">
        <v>10</v>
      </c>
      <c r="E2669" t="s">
        <v>16</v>
      </c>
      <c r="F2669" t="s">
        <v>12</v>
      </c>
      <c r="G2669" t="s">
        <v>13</v>
      </c>
      <c r="H2669" t="s">
        <v>13</v>
      </c>
      <c r="I2669">
        <v>45</v>
      </c>
      <c r="J2669">
        <f t="shared" si="289"/>
        <v>-0.30472448273975361</v>
      </c>
      <c r="K2669" t="b">
        <f t="shared" si="290"/>
        <v>0</v>
      </c>
      <c r="L2669">
        <f t="shared" si="291"/>
        <v>0.21833580701670366</v>
      </c>
      <c r="M2669" t="b">
        <f t="shared" si="292"/>
        <v>0</v>
      </c>
      <c r="N2669" s="24">
        <f t="shared" si="293"/>
        <v>410402</v>
      </c>
      <c r="O2669" t="str">
        <f t="shared" si="294"/>
        <v>ASALARIADO</v>
      </c>
      <c r="P2669">
        <f t="shared" si="295"/>
        <v>45</v>
      </c>
      <c r="Q2669"/>
    </row>
    <row r="2670" spans="1:17" x14ac:dyDescent="0.25">
      <c r="A2670">
        <v>2669</v>
      </c>
      <c r="B2670" t="s">
        <v>9</v>
      </c>
      <c r="C2670" s="23">
        <v>516112.73</v>
      </c>
      <c r="D2670" t="s">
        <v>10</v>
      </c>
      <c r="E2670" t="s">
        <v>16</v>
      </c>
      <c r="F2670" t="s">
        <v>12</v>
      </c>
      <c r="G2670" t="s">
        <v>13</v>
      </c>
      <c r="H2670" t="s">
        <v>13</v>
      </c>
      <c r="I2670">
        <v>27</v>
      </c>
      <c r="J2670">
        <f t="shared" si="289"/>
        <v>-0.17437871849264963</v>
      </c>
      <c r="K2670" t="b">
        <f t="shared" si="290"/>
        <v>0</v>
      </c>
      <c r="L2670">
        <f t="shared" si="291"/>
        <v>-1.0520201343717714</v>
      </c>
      <c r="M2670" t="b">
        <f t="shared" si="292"/>
        <v>0</v>
      </c>
      <c r="N2670" s="24">
        <f t="shared" si="293"/>
        <v>516112.73</v>
      </c>
      <c r="O2670" t="str">
        <f t="shared" si="294"/>
        <v>ASALARIADO</v>
      </c>
      <c r="P2670">
        <f t="shared" si="295"/>
        <v>27</v>
      </c>
      <c r="Q2670"/>
    </row>
    <row r="2671" spans="1:17" x14ac:dyDescent="0.25">
      <c r="A2671">
        <v>2670</v>
      </c>
      <c r="B2671" t="s">
        <v>9</v>
      </c>
      <c r="C2671" s="23">
        <v>356686.25</v>
      </c>
      <c r="D2671" t="s">
        <v>10</v>
      </c>
      <c r="E2671" t="s">
        <v>16</v>
      </c>
      <c r="F2671" t="s">
        <v>12</v>
      </c>
      <c r="G2671" t="s">
        <v>13</v>
      </c>
      <c r="H2671" t="s">
        <v>13</v>
      </c>
      <c r="I2671">
        <v>38</v>
      </c>
      <c r="J2671">
        <f t="shared" si="289"/>
        <v>-0.37095825565813545</v>
      </c>
      <c r="K2671" t="b">
        <f t="shared" si="290"/>
        <v>0</v>
      </c>
      <c r="L2671">
        <f t="shared" si="291"/>
        <v>-0.27569150352325889</v>
      </c>
      <c r="M2671" t="b">
        <f t="shared" si="292"/>
        <v>0</v>
      </c>
      <c r="N2671" s="24">
        <f t="shared" si="293"/>
        <v>356686.25</v>
      </c>
      <c r="O2671" t="str">
        <f t="shared" si="294"/>
        <v>ASALARIADO</v>
      </c>
      <c r="P2671">
        <f t="shared" si="295"/>
        <v>38</v>
      </c>
      <c r="Q2671"/>
    </row>
    <row r="2672" spans="1:17" x14ac:dyDescent="0.25">
      <c r="A2672">
        <v>2671</v>
      </c>
      <c r="B2672" t="s">
        <v>15</v>
      </c>
      <c r="C2672" s="23">
        <v>1794936</v>
      </c>
      <c r="D2672" t="s">
        <v>10</v>
      </c>
      <c r="E2672" t="s">
        <v>16</v>
      </c>
      <c r="F2672" t="s">
        <v>12</v>
      </c>
      <c r="G2672" t="s">
        <v>13</v>
      </c>
      <c r="H2672" t="s">
        <v>13</v>
      </c>
      <c r="I2672">
        <v>29</v>
      </c>
      <c r="J2672">
        <f t="shared" si="289"/>
        <v>1.4024640151175582</v>
      </c>
      <c r="K2672" t="b">
        <f t="shared" si="290"/>
        <v>0</v>
      </c>
      <c r="L2672">
        <f t="shared" si="291"/>
        <v>-0.91086947421749642</v>
      </c>
      <c r="M2672" t="b">
        <f t="shared" si="292"/>
        <v>0</v>
      </c>
      <c r="N2672" s="24">
        <f t="shared" si="293"/>
        <v>1794936</v>
      </c>
      <c r="O2672" t="str">
        <f t="shared" si="294"/>
        <v>ASALARIADO</v>
      </c>
      <c r="P2672">
        <f t="shared" si="295"/>
        <v>29</v>
      </c>
      <c r="Q2672"/>
    </row>
    <row r="2673" spans="1:17" x14ac:dyDescent="0.25">
      <c r="A2673">
        <v>2672</v>
      </c>
      <c r="B2673" t="s">
        <v>9</v>
      </c>
      <c r="C2673" s="23">
        <v>68371.649999999994</v>
      </c>
      <c r="D2673" t="s">
        <v>10</v>
      </c>
      <c r="E2673" t="s">
        <v>11</v>
      </c>
      <c r="F2673" t="s">
        <v>12</v>
      </c>
      <c r="G2673" t="s">
        <v>13</v>
      </c>
      <c r="H2673" t="s">
        <v>13</v>
      </c>
      <c r="I2673">
        <v>42</v>
      </c>
      <c r="J2673">
        <f t="shared" si="289"/>
        <v>-0.72646225114277629</v>
      </c>
      <c r="K2673" t="b">
        <f t="shared" si="290"/>
        <v>0</v>
      </c>
      <c r="L2673">
        <f t="shared" si="291"/>
        <v>6.6098167852911317E-3</v>
      </c>
      <c r="M2673" t="b">
        <f t="shared" si="292"/>
        <v>0</v>
      </c>
      <c r="N2673" s="24">
        <f t="shared" si="293"/>
        <v>68371.649999999994</v>
      </c>
      <c r="O2673" t="str">
        <f t="shared" si="294"/>
        <v>ASALARIADO</v>
      </c>
      <c r="P2673">
        <f t="shared" si="295"/>
        <v>42</v>
      </c>
      <c r="Q2673"/>
    </row>
    <row r="2674" spans="1:17" x14ac:dyDescent="0.25">
      <c r="A2674">
        <v>2673</v>
      </c>
      <c r="B2674" t="s">
        <v>9</v>
      </c>
      <c r="C2674" s="23">
        <v>186718</v>
      </c>
      <c r="D2674" t="s">
        <v>10</v>
      </c>
      <c r="E2674" t="s">
        <v>16</v>
      </c>
      <c r="F2674" t="s">
        <v>12</v>
      </c>
      <c r="G2674" t="s">
        <v>13</v>
      </c>
      <c r="H2674" t="s">
        <v>13</v>
      </c>
      <c r="I2674">
        <v>31</v>
      </c>
      <c r="J2674">
        <f t="shared" si="289"/>
        <v>-0.5805362374201839</v>
      </c>
      <c r="K2674" t="b">
        <f t="shared" si="290"/>
        <v>0</v>
      </c>
      <c r="L2674">
        <f t="shared" si="291"/>
        <v>-0.7697188140632214</v>
      </c>
      <c r="M2674" t="b">
        <f t="shared" si="292"/>
        <v>0</v>
      </c>
      <c r="N2674" s="24">
        <f t="shared" si="293"/>
        <v>186718</v>
      </c>
      <c r="O2674" t="str">
        <f t="shared" si="294"/>
        <v>ASALARIADO</v>
      </c>
      <c r="P2674">
        <f t="shared" si="295"/>
        <v>31</v>
      </c>
      <c r="Q2674"/>
    </row>
    <row r="2675" spans="1:17" x14ac:dyDescent="0.25">
      <c r="A2675">
        <v>2674</v>
      </c>
      <c r="B2675" t="s">
        <v>9</v>
      </c>
      <c r="C2675" s="23">
        <v>399603.16</v>
      </c>
      <c r="D2675" t="s">
        <v>10</v>
      </c>
      <c r="E2675" t="s">
        <v>16</v>
      </c>
      <c r="F2675" t="s">
        <v>12</v>
      </c>
      <c r="G2675" t="s">
        <v>13</v>
      </c>
      <c r="H2675" t="s">
        <v>13</v>
      </c>
      <c r="I2675">
        <v>43</v>
      </c>
      <c r="J2675">
        <f t="shared" si="289"/>
        <v>-0.31803990542941057</v>
      </c>
      <c r="K2675" t="b">
        <f t="shared" si="290"/>
        <v>0</v>
      </c>
      <c r="L2675">
        <f t="shared" si="291"/>
        <v>7.7185146862428639E-2</v>
      </c>
      <c r="M2675" t="b">
        <f t="shared" si="292"/>
        <v>0</v>
      </c>
      <c r="N2675" s="24">
        <f t="shared" si="293"/>
        <v>399603.16</v>
      </c>
      <c r="O2675" t="str">
        <f t="shared" si="294"/>
        <v>ASALARIADO</v>
      </c>
      <c r="P2675">
        <f t="shared" si="295"/>
        <v>43</v>
      </c>
      <c r="Q2675"/>
    </row>
    <row r="2676" spans="1:17" x14ac:dyDescent="0.25">
      <c r="A2676">
        <v>2675</v>
      </c>
      <c r="B2676" t="s">
        <v>15</v>
      </c>
      <c r="C2676" s="23">
        <v>354822.98</v>
      </c>
      <c r="D2676" t="s">
        <v>14</v>
      </c>
      <c r="E2676" t="s">
        <v>11</v>
      </c>
      <c r="F2676" t="s">
        <v>12</v>
      </c>
      <c r="G2676" t="s">
        <v>13</v>
      </c>
      <c r="H2676" t="s">
        <v>13</v>
      </c>
      <c r="I2676">
        <v>75</v>
      </c>
      <c r="J2676">
        <f t="shared" si="289"/>
        <v>-0.37325574572512016</v>
      </c>
      <c r="K2676" t="b">
        <f t="shared" si="290"/>
        <v>0</v>
      </c>
      <c r="L2676">
        <f t="shared" si="291"/>
        <v>2.3355957093308288</v>
      </c>
      <c r="M2676" t="b">
        <f t="shared" si="292"/>
        <v>1</v>
      </c>
      <c r="N2676" s="24">
        <f t="shared" si="293"/>
        <v>354822.98</v>
      </c>
      <c r="O2676" t="str">
        <f t="shared" si="294"/>
        <v>PENSIONADOS EN SU PROPIO SISTEMA</v>
      </c>
      <c r="P2676">
        <f t="shared" si="295"/>
        <v>75</v>
      </c>
      <c r="Q2676"/>
    </row>
    <row r="2677" spans="1:17" x14ac:dyDescent="0.25">
      <c r="A2677">
        <v>2676</v>
      </c>
      <c r="B2677" t="s">
        <v>15</v>
      </c>
      <c r="C2677" s="23">
        <v>425829.6</v>
      </c>
      <c r="D2677" t="s">
        <v>10</v>
      </c>
      <c r="E2677" t="s">
        <v>16</v>
      </c>
      <c r="F2677" t="s">
        <v>12</v>
      </c>
      <c r="G2677" t="s">
        <v>13</v>
      </c>
      <c r="H2677" t="s">
        <v>13</v>
      </c>
      <c r="I2677">
        <v>19</v>
      </c>
      <c r="J2677">
        <f t="shared" si="289"/>
        <v>-0.28570160481148066</v>
      </c>
      <c r="K2677" t="b">
        <f t="shared" si="290"/>
        <v>0</v>
      </c>
      <c r="L2677">
        <f t="shared" si="291"/>
        <v>-1.6166227749888715</v>
      </c>
      <c r="M2677" t="b">
        <f t="shared" si="292"/>
        <v>0</v>
      </c>
      <c r="N2677" s="24">
        <f t="shared" si="293"/>
        <v>425829.6</v>
      </c>
      <c r="O2677" t="str">
        <f t="shared" si="294"/>
        <v>ASALARIADO</v>
      </c>
      <c r="P2677">
        <f t="shared" si="295"/>
        <v>19</v>
      </c>
      <c r="Q2677"/>
    </row>
    <row r="2678" spans="1:17" x14ac:dyDescent="0.25">
      <c r="A2678">
        <v>2677</v>
      </c>
      <c r="B2678" t="s">
        <v>9</v>
      </c>
      <c r="C2678" s="23">
        <v>452229</v>
      </c>
      <c r="D2678" t="s">
        <v>18</v>
      </c>
      <c r="E2678" t="s">
        <v>16</v>
      </c>
      <c r="F2678" t="s">
        <v>12</v>
      </c>
      <c r="G2678" t="s">
        <v>13</v>
      </c>
      <c r="H2678" t="s">
        <v>13</v>
      </c>
      <c r="I2678">
        <v>34</v>
      </c>
      <c r="J2678">
        <f t="shared" si="289"/>
        <v>-0.25315003725854635</v>
      </c>
      <c r="K2678" t="b">
        <f t="shared" si="290"/>
        <v>0</v>
      </c>
      <c r="L2678">
        <f t="shared" si="291"/>
        <v>-0.55799282383180893</v>
      </c>
      <c r="M2678" t="b">
        <f t="shared" si="292"/>
        <v>0</v>
      </c>
      <c r="N2678" s="24">
        <f t="shared" si="293"/>
        <v>452229</v>
      </c>
      <c r="O2678" t="str">
        <f t="shared" si="294"/>
        <v>TRABAJADOR INDEPENDIENTE</v>
      </c>
      <c r="P2678">
        <f t="shared" si="295"/>
        <v>34</v>
      </c>
      <c r="Q2678"/>
    </row>
    <row r="2679" spans="1:17" x14ac:dyDescent="0.25">
      <c r="A2679">
        <v>2678</v>
      </c>
      <c r="B2679" t="s">
        <v>9</v>
      </c>
      <c r="C2679" s="23">
        <v>315605</v>
      </c>
      <c r="D2679" t="s">
        <v>17</v>
      </c>
      <c r="E2679" t="s">
        <v>16</v>
      </c>
      <c r="F2679" t="s">
        <v>12</v>
      </c>
      <c r="G2679" t="s">
        <v>13</v>
      </c>
      <c r="H2679" t="s">
        <v>13</v>
      </c>
      <c r="I2679">
        <v>58</v>
      </c>
      <c r="J2679">
        <f t="shared" si="289"/>
        <v>-0.42161316010800864</v>
      </c>
      <c r="K2679" t="b">
        <f t="shared" si="290"/>
        <v>0</v>
      </c>
      <c r="L2679">
        <f t="shared" si="291"/>
        <v>1.1358150980194912</v>
      </c>
      <c r="M2679" t="b">
        <f t="shared" si="292"/>
        <v>0</v>
      </c>
      <c r="N2679" s="24">
        <f t="shared" si="293"/>
        <v>315605</v>
      </c>
      <c r="O2679" t="str">
        <f t="shared" si="294"/>
        <v>ASEGURADO VOLUNTARIO</v>
      </c>
      <c r="P2679">
        <f t="shared" si="295"/>
        <v>58</v>
      </c>
      <c r="Q2679"/>
    </row>
    <row r="2680" spans="1:17" x14ac:dyDescent="0.25">
      <c r="A2680">
        <v>2679</v>
      </c>
      <c r="B2680" t="s">
        <v>15</v>
      </c>
      <c r="C2680" s="23">
        <v>749235.3</v>
      </c>
      <c r="D2680" t="s">
        <v>10</v>
      </c>
      <c r="E2680" t="s">
        <v>16</v>
      </c>
      <c r="F2680" t="s">
        <v>12</v>
      </c>
      <c r="G2680" t="s">
        <v>13</v>
      </c>
      <c r="H2680" t="s">
        <v>13</v>
      </c>
      <c r="I2680">
        <v>40</v>
      </c>
      <c r="J2680">
        <f t="shared" si="289"/>
        <v>0.11307118890936153</v>
      </c>
      <c r="K2680" t="b">
        <f t="shared" si="290"/>
        <v>0</v>
      </c>
      <c r="L2680">
        <f t="shared" si="291"/>
        <v>-0.13454084336898386</v>
      </c>
      <c r="M2680" t="b">
        <f t="shared" si="292"/>
        <v>0</v>
      </c>
      <c r="N2680" s="24">
        <f t="shared" si="293"/>
        <v>749235.3</v>
      </c>
      <c r="O2680" t="str">
        <f t="shared" si="294"/>
        <v>ASALARIADO</v>
      </c>
      <c r="P2680">
        <f t="shared" si="295"/>
        <v>40</v>
      </c>
      <c r="Q2680"/>
    </row>
    <row r="2681" spans="1:17" x14ac:dyDescent="0.25">
      <c r="A2681">
        <v>2680</v>
      </c>
      <c r="B2681" t="s">
        <v>9</v>
      </c>
      <c r="C2681" s="23">
        <v>366495.32</v>
      </c>
      <c r="D2681" t="s">
        <v>10</v>
      </c>
      <c r="E2681" t="s">
        <v>16</v>
      </c>
      <c r="F2681" t="s">
        <v>12</v>
      </c>
      <c r="G2681" t="s">
        <v>13</v>
      </c>
      <c r="H2681" t="s">
        <v>13</v>
      </c>
      <c r="I2681">
        <v>22</v>
      </c>
      <c r="J2681">
        <f t="shared" si="289"/>
        <v>-0.35886326089550974</v>
      </c>
      <c r="K2681" t="b">
        <f t="shared" si="290"/>
        <v>0</v>
      </c>
      <c r="L2681">
        <f t="shared" si="291"/>
        <v>-1.4048967847574589</v>
      </c>
      <c r="M2681" t="b">
        <f t="shared" si="292"/>
        <v>0</v>
      </c>
      <c r="N2681" s="24">
        <f t="shared" si="293"/>
        <v>366495.32</v>
      </c>
      <c r="O2681" t="str">
        <f t="shared" si="294"/>
        <v>ASALARIADO</v>
      </c>
      <c r="P2681">
        <f t="shared" si="295"/>
        <v>22</v>
      </c>
      <c r="Q2681"/>
    </row>
    <row r="2682" spans="1:17" x14ac:dyDescent="0.25">
      <c r="A2682">
        <v>2681</v>
      </c>
      <c r="B2682" t="s">
        <v>9</v>
      </c>
      <c r="C2682" s="23">
        <v>80000</v>
      </c>
      <c r="D2682" t="s">
        <v>10</v>
      </c>
      <c r="E2682" t="s">
        <v>16</v>
      </c>
      <c r="F2682" t="s">
        <v>12</v>
      </c>
      <c r="G2682" t="s">
        <v>12</v>
      </c>
      <c r="H2682" t="s">
        <v>13</v>
      </c>
      <c r="I2682">
        <v>21</v>
      </c>
      <c r="J2682">
        <f t="shared" si="289"/>
        <v>-0.71212400782837659</v>
      </c>
      <c r="K2682" t="b">
        <f t="shared" si="290"/>
        <v>0</v>
      </c>
      <c r="L2682">
        <f t="shared" si="291"/>
        <v>-1.4754721148345964</v>
      </c>
      <c r="M2682" t="b">
        <f t="shared" si="292"/>
        <v>0</v>
      </c>
      <c r="N2682" s="24">
        <f t="shared" si="293"/>
        <v>80000</v>
      </c>
      <c r="O2682" t="str">
        <f t="shared" si="294"/>
        <v>ASALARIADO</v>
      </c>
      <c r="P2682">
        <f t="shared" si="295"/>
        <v>21</v>
      </c>
      <c r="Q2682"/>
    </row>
    <row r="2683" spans="1:17" x14ac:dyDescent="0.25">
      <c r="A2683">
        <v>2682</v>
      </c>
      <c r="B2683" t="s">
        <v>9</v>
      </c>
      <c r="C2683" s="23">
        <v>316964.69</v>
      </c>
      <c r="D2683" t="s">
        <v>10</v>
      </c>
      <c r="E2683" t="s">
        <v>16</v>
      </c>
      <c r="F2683" t="s">
        <v>12</v>
      </c>
      <c r="G2683" t="s">
        <v>13</v>
      </c>
      <c r="H2683" t="s">
        <v>13</v>
      </c>
      <c r="I2683">
        <v>20</v>
      </c>
      <c r="J2683">
        <f t="shared" si="289"/>
        <v>-0.41993660530426125</v>
      </c>
      <c r="K2683" t="b">
        <f t="shared" si="290"/>
        <v>0</v>
      </c>
      <c r="L2683">
        <f t="shared" si="291"/>
        <v>-1.5460474449117341</v>
      </c>
      <c r="M2683" t="b">
        <f t="shared" si="292"/>
        <v>0</v>
      </c>
      <c r="N2683" s="24">
        <f t="shared" si="293"/>
        <v>316964.69</v>
      </c>
      <c r="O2683" t="str">
        <f t="shared" si="294"/>
        <v>ASALARIADO</v>
      </c>
      <c r="P2683">
        <f t="shared" si="295"/>
        <v>20</v>
      </c>
      <c r="Q2683"/>
    </row>
    <row r="2684" spans="1:17" x14ac:dyDescent="0.25">
      <c r="A2684">
        <v>2683</v>
      </c>
      <c r="B2684" t="s">
        <v>15</v>
      </c>
      <c r="C2684" s="23">
        <v>370500</v>
      </c>
      <c r="D2684" t="s">
        <v>10</v>
      </c>
      <c r="E2684" t="s">
        <v>16</v>
      </c>
      <c r="F2684" t="s">
        <v>12</v>
      </c>
      <c r="G2684" t="s">
        <v>13</v>
      </c>
      <c r="H2684" t="s">
        <v>13</v>
      </c>
      <c r="I2684">
        <v>28</v>
      </c>
      <c r="J2684">
        <f t="shared" si="289"/>
        <v>-0.35392532247464092</v>
      </c>
      <c r="K2684" t="b">
        <f t="shared" si="290"/>
        <v>0</v>
      </c>
      <c r="L2684">
        <f t="shared" si="291"/>
        <v>-0.98144480429463388</v>
      </c>
      <c r="M2684" t="b">
        <f t="shared" si="292"/>
        <v>0</v>
      </c>
      <c r="N2684" s="24">
        <f t="shared" si="293"/>
        <v>370500</v>
      </c>
      <c r="O2684" t="str">
        <f t="shared" si="294"/>
        <v>ASALARIADO</v>
      </c>
      <c r="P2684">
        <f t="shared" si="295"/>
        <v>28</v>
      </c>
      <c r="Q2684"/>
    </row>
    <row r="2685" spans="1:17" x14ac:dyDescent="0.25">
      <c r="A2685">
        <v>2684</v>
      </c>
      <c r="B2685" t="s">
        <v>9</v>
      </c>
      <c r="C2685" s="23">
        <v>1081709.6000000001</v>
      </c>
      <c r="D2685" t="s">
        <v>10</v>
      </c>
      <c r="E2685" t="s">
        <v>11</v>
      </c>
      <c r="F2685" t="s">
        <v>12</v>
      </c>
      <c r="G2685" t="s">
        <v>13</v>
      </c>
      <c r="H2685" t="s">
        <v>13</v>
      </c>
      <c r="I2685">
        <v>59</v>
      </c>
      <c r="J2685">
        <f t="shared" si="289"/>
        <v>0.52302594682297099</v>
      </c>
      <c r="K2685" t="b">
        <f t="shared" si="290"/>
        <v>0</v>
      </c>
      <c r="L2685">
        <f t="shared" si="291"/>
        <v>1.2063904280966287</v>
      </c>
      <c r="M2685" t="b">
        <f t="shared" si="292"/>
        <v>0</v>
      </c>
      <c r="N2685" s="24">
        <f t="shared" si="293"/>
        <v>1081709.6000000001</v>
      </c>
      <c r="O2685" t="str">
        <f t="shared" si="294"/>
        <v>ASALARIADO</v>
      </c>
      <c r="P2685">
        <f t="shared" si="295"/>
        <v>59</v>
      </c>
      <c r="Q2685"/>
    </row>
    <row r="2686" spans="1:17" x14ac:dyDescent="0.25">
      <c r="A2686">
        <v>2685</v>
      </c>
      <c r="B2686" t="s">
        <v>15</v>
      </c>
      <c r="C2686" s="23">
        <v>698426.7</v>
      </c>
      <c r="D2686" t="s">
        <v>10</v>
      </c>
      <c r="E2686" t="s">
        <v>11</v>
      </c>
      <c r="F2686" t="s">
        <v>12</v>
      </c>
      <c r="G2686" t="s">
        <v>13</v>
      </c>
      <c r="H2686" t="s">
        <v>13</v>
      </c>
      <c r="I2686">
        <v>35</v>
      </c>
      <c r="J2686">
        <f t="shared" si="289"/>
        <v>5.0422053884701126E-2</v>
      </c>
      <c r="K2686" t="b">
        <f t="shared" si="290"/>
        <v>0</v>
      </c>
      <c r="L2686">
        <f t="shared" si="291"/>
        <v>-0.48741749375467142</v>
      </c>
      <c r="M2686" t="b">
        <f t="shared" si="292"/>
        <v>0</v>
      </c>
      <c r="N2686" s="24">
        <f t="shared" si="293"/>
        <v>698426.7</v>
      </c>
      <c r="O2686" t="str">
        <f t="shared" si="294"/>
        <v>ASALARIADO</v>
      </c>
      <c r="P2686">
        <f t="shared" si="295"/>
        <v>35</v>
      </c>
      <c r="Q2686"/>
    </row>
    <row r="2687" spans="1:17" x14ac:dyDescent="0.25">
      <c r="A2687">
        <v>2686</v>
      </c>
      <c r="B2687" t="s">
        <v>9</v>
      </c>
      <c r="C2687" s="23">
        <v>431290</v>
      </c>
      <c r="D2687" t="s">
        <v>10</v>
      </c>
      <c r="E2687" t="s">
        <v>16</v>
      </c>
      <c r="F2687" t="s">
        <v>12</v>
      </c>
      <c r="G2687" t="s">
        <v>13</v>
      </c>
      <c r="H2687" t="s">
        <v>13</v>
      </c>
      <c r="I2687">
        <v>60</v>
      </c>
      <c r="J2687">
        <f t="shared" si="289"/>
        <v>-0.27896870256877654</v>
      </c>
      <c r="K2687" t="b">
        <f t="shared" si="290"/>
        <v>0</v>
      </c>
      <c r="L2687">
        <f t="shared" si="291"/>
        <v>1.2769657581737661</v>
      </c>
      <c r="M2687" t="b">
        <f t="shared" si="292"/>
        <v>0</v>
      </c>
      <c r="N2687" s="24">
        <f t="shared" si="293"/>
        <v>431290</v>
      </c>
      <c r="O2687" t="str">
        <f t="shared" si="294"/>
        <v>ASALARIADO</v>
      </c>
      <c r="P2687">
        <f t="shared" si="295"/>
        <v>60</v>
      </c>
      <c r="Q2687"/>
    </row>
    <row r="2688" spans="1:17" x14ac:dyDescent="0.25">
      <c r="A2688">
        <v>2687</v>
      </c>
      <c r="B2688" t="s">
        <v>9</v>
      </c>
      <c r="C2688" s="23">
        <v>297045</v>
      </c>
      <c r="D2688" t="s">
        <v>17</v>
      </c>
      <c r="E2688" t="s">
        <v>16</v>
      </c>
      <c r="F2688" t="s">
        <v>12</v>
      </c>
      <c r="G2688" t="s">
        <v>13</v>
      </c>
      <c r="H2688" t="s">
        <v>13</v>
      </c>
      <c r="I2688">
        <v>51</v>
      </c>
      <c r="J2688">
        <f t="shared" si="289"/>
        <v>-0.44449841862837125</v>
      </c>
      <c r="K2688" t="b">
        <f t="shared" si="290"/>
        <v>0</v>
      </c>
      <c r="L2688">
        <f t="shared" si="291"/>
        <v>0.64178778747952869</v>
      </c>
      <c r="M2688" t="b">
        <f t="shared" si="292"/>
        <v>0</v>
      </c>
      <c r="N2688" s="24">
        <f t="shared" si="293"/>
        <v>297045</v>
      </c>
      <c r="O2688" t="str">
        <f t="shared" si="294"/>
        <v>ASEGURADO VOLUNTARIO</v>
      </c>
      <c r="P2688">
        <f t="shared" si="295"/>
        <v>51</v>
      </c>
      <c r="Q2688"/>
    </row>
    <row r="2689" spans="1:17" x14ac:dyDescent="0.25">
      <c r="A2689">
        <v>2688</v>
      </c>
      <c r="B2689" t="s">
        <v>9</v>
      </c>
      <c r="C2689" s="23">
        <v>610312</v>
      </c>
      <c r="D2689" t="s">
        <v>10</v>
      </c>
      <c r="E2689" t="s">
        <v>16</v>
      </c>
      <c r="F2689" t="s">
        <v>12</v>
      </c>
      <c r="G2689" t="s">
        <v>13</v>
      </c>
      <c r="H2689" t="s">
        <v>13</v>
      </c>
      <c r="I2689">
        <v>33</v>
      </c>
      <c r="J2689">
        <f t="shared" si="289"/>
        <v>-5.8227067286861001E-2</v>
      </c>
      <c r="K2689" t="b">
        <f t="shared" si="290"/>
        <v>0</v>
      </c>
      <c r="L2689">
        <f t="shared" si="291"/>
        <v>-0.62856815390894638</v>
      </c>
      <c r="M2689" t="b">
        <f t="shared" si="292"/>
        <v>0</v>
      </c>
      <c r="N2689" s="24">
        <f t="shared" si="293"/>
        <v>610312</v>
      </c>
      <c r="O2689" t="str">
        <f t="shared" si="294"/>
        <v>ASALARIADO</v>
      </c>
      <c r="P2689">
        <f t="shared" si="295"/>
        <v>33</v>
      </c>
      <c r="Q2689"/>
    </row>
    <row r="2690" spans="1:17" x14ac:dyDescent="0.25">
      <c r="A2690">
        <v>2689</v>
      </c>
      <c r="B2690" t="s">
        <v>15</v>
      </c>
      <c r="C2690" s="23">
        <v>550022</v>
      </c>
      <c r="D2690" t="s">
        <v>10</v>
      </c>
      <c r="E2690" t="s">
        <v>16</v>
      </c>
      <c r="F2690" t="s">
        <v>12</v>
      </c>
      <c r="G2690" t="s">
        <v>12</v>
      </c>
      <c r="H2690" t="s">
        <v>13</v>
      </c>
      <c r="I2690">
        <v>29</v>
      </c>
      <c r="J2690">
        <f t="shared" ref="J2690:J2753" si="296">(C2690-$S$4)/STDEV($C$2:$C$5001)</f>
        <v>-0.13256716621965522</v>
      </c>
      <c r="K2690" t="b">
        <f t="shared" ref="K2690:K2753" si="297">ABS(J2690)&gt;1.96</f>
        <v>0</v>
      </c>
      <c r="L2690">
        <f t="shared" ref="L2690:L2753" si="298">(I2690-$S$5)/_xlfn.STDEV.S($I$2:$I$5001)</f>
        <v>-0.91086947421749642</v>
      </c>
      <c r="M2690" t="b">
        <f t="shared" ref="M2690:M2753" si="299">ABS(L2690)&gt;1.96</f>
        <v>0</v>
      </c>
      <c r="N2690" s="24">
        <f t="shared" ref="N2690:N2753" si="300">IF(ISBLANK(C2690), $S$4, C2690)</f>
        <v>550022</v>
      </c>
      <c r="O2690" t="str">
        <f t="shared" ref="O2690:O2753" si="301">IF(D2690="", "ASALARIADO", D2690)</f>
        <v>ASALARIADO</v>
      </c>
      <c r="P2690">
        <f t="shared" ref="P2690:P2753" si="302">IF(ISBLANK(I2690), $S$5, I2690)</f>
        <v>29</v>
      </c>
      <c r="Q2690"/>
    </row>
    <row r="2691" spans="1:17" x14ac:dyDescent="0.25">
      <c r="A2691">
        <v>2690</v>
      </c>
      <c r="B2691" t="s">
        <v>15</v>
      </c>
      <c r="C2691" s="23">
        <v>1264065</v>
      </c>
      <c r="D2691" t="s">
        <v>10</v>
      </c>
      <c r="E2691" t="s">
        <v>11</v>
      </c>
      <c r="F2691" t="s">
        <v>12</v>
      </c>
      <c r="G2691" t="s">
        <v>13</v>
      </c>
      <c r="H2691" t="s">
        <v>13</v>
      </c>
      <c r="I2691">
        <v>49</v>
      </c>
      <c r="J2691">
        <f t="shared" si="296"/>
        <v>0.7478778041281503</v>
      </c>
      <c r="K2691" t="b">
        <f t="shared" si="297"/>
        <v>0</v>
      </c>
      <c r="L2691">
        <f t="shared" si="298"/>
        <v>0.50063712732525367</v>
      </c>
      <c r="M2691" t="b">
        <f t="shared" si="299"/>
        <v>0</v>
      </c>
      <c r="N2691" s="24">
        <f t="shared" si="300"/>
        <v>1264065</v>
      </c>
      <c r="O2691" t="str">
        <f t="shared" si="301"/>
        <v>ASALARIADO</v>
      </c>
      <c r="P2691">
        <f t="shared" si="302"/>
        <v>49</v>
      </c>
      <c r="Q2691"/>
    </row>
    <row r="2692" spans="1:17" x14ac:dyDescent="0.25">
      <c r="A2692">
        <v>2691</v>
      </c>
      <c r="B2692" t="s">
        <v>15</v>
      </c>
      <c r="C2692" s="23">
        <v>911982.5</v>
      </c>
      <c r="D2692" t="s">
        <v>10</v>
      </c>
      <c r="E2692" t="s">
        <v>11</v>
      </c>
      <c r="F2692" t="s">
        <v>12</v>
      </c>
      <c r="G2692" t="s">
        <v>13</v>
      </c>
      <c r="H2692" t="s">
        <v>13</v>
      </c>
      <c r="I2692">
        <v>29</v>
      </c>
      <c r="J2692">
        <f t="shared" si="296"/>
        <v>0.3137453131262341</v>
      </c>
      <c r="K2692" t="b">
        <f t="shared" si="297"/>
        <v>0</v>
      </c>
      <c r="L2692">
        <f t="shared" si="298"/>
        <v>-0.91086947421749642</v>
      </c>
      <c r="M2692" t="b">
        <f t="shared" si="299"/>
        <v>0</v>
      </c>
      <c r="N2692" s="24">
        <f t="shared" si="300"/>
        <v>911982.5</v>
      </c>
      <c r="O2692" t="str">
        <f t="shared" si="301"/>
        <v>ASALARIADO</v>
      </c>
      <c r="P2692">
        <f t="shared" si="302"/>
        <v>29</v>
      </c>
      <c r="Q2692"/>
    </row>
    <row r="2693" spans="1:17" x14ac:dyDescent="0.25">
      <c r="A2693">
        <v>2692</v>
      </c>
      <c r="B2693" t="s">
        <v>9</v>
      </c>
      <c r="C2693" s="23">
        <v>40800</v>
      </c>
      <c r="D2693" t="s">
        <v>10</v>
      </c>
      <c r="E2693" t="s">
        <v>16</v>
      </c>
      <c r="F2693" t="s">
        <v>12</v>
      </c>
      <c r="G2693" t="s">
        <v>13</v>
      </c>
      <c r="H2693" t="s">
        <v>13</v>
      </c>
      <c r="I2693">
        <v>25</v>
      </c>
      <c r="J2693">
        <f t="shared" si="296"/>
        <v>-0.76045925211707344</v>
      </c>
      <c r="K2693" t="b">
        <f t="shared" si="297"/>
        <v>0</v>
      </c>
      <c r="L2693">
        <f t="shared" si="298"/>
        <v>-1.1931707945260464</v>
      </c>
      <c r="M2693" t="b">
        <f t="shared" si="299"/>
        <v>0</v>
      </c>
      <c r="N2693" s="24">
        <f t="shared" si="300"/>
        <v>40800</v>
      </c>
      <c r="O2693" t="str">
        <f t="shared" si="301"/>
        <v>ASALARIADO</v>
      </c>
      <c r="P2693">
        <f t="shared" si="302"/>
        <v>25</v>
      </c>
      <c r="Q2693"/>
    </row>
    <row r="2694" spans="1:17" x14ac:dyDescent="0.25">
      <c r="A2694">
        <v>2693</v>
      </c>
      <c r="B2694" t="s">
        <v>9</v>
      </c>
      <c r="C2694" s="23">
        <v>278030</v>
      </c>
      <c r="D2694" t="s">
        <v>19</v>
      </c>
      <c r="E2694" t="s">
        <v>16</v>
      </c>
      <c r="F2694" t="s">
        <v>12</v>
      </c>
      <c r="G2694" t="s">
        <v>13</v>
      </c>
      <c r="H2694" t="s">
        <v>13</v>
      </c>
      <c r="I2694">
        <v>35</v>
      </c>
      <c r="J2694">
        <f t="shared" si="296"/>
        <v>-0.46794471123422759</v>
      </c>
      <c r="K2694" t="b">
        <f t="shared" si="297"/>
        <v>0</v>
      </c>
      <c r="L2694">
        <f t="shared" si="298"/>
        <v>-0.48741749375467142</v>
      </c>
      <c r="M2694" t="b">
        <f t="shared" si="299"/>
        <v>0</v>
      </c>
      <c r="N2694" s="24">
        <f t="shared" si="300"/>
        <v>278030</v>
      </c>
      <c r="O2694" t="str">
        <f t="shared" si="301"/>
        <v>CONVENIOS ESPECIALES DE TRABAJADORES INDEPENDIENTES</v>
      </c>
      <c r="P2694">
        <f t="shared" si="302"/>
        <v>35</v>
      </c>
      <c r="Q2694"/>
    </row>
    <row r="2695" spans="1:17" x14ac:dyDescent="0.25">
      <c r="A2695">
        <v>2694</v>
      </c>
      <c r="B2695" t="s">
        <v>15</v>
      </c>
      <c r="C2695" s="23">
        <v>439474</v>
      </c>
      <c r="D2695" t="s">
        <v>10</v>
      </c>
      <c r="E2695" t="s">
        <v>11</v>
      </c>
      <c r="F2695" t="s">
        <v>12</v>
      </c>
      <c r="G2695" t="s">
        <v>13</v>
      </c>
      <c r="H2695" t="s">
        <v>12</v>
      </c>
      <c r="I2695">
        <v>57</v>
      </c>
      <c r="J2695">
        <f t="shared" si="296"/>
        <v>-0.26887748728156496</v>
      </c>
      <c r="K2695" t="b">
        <f t="shared" si="297"/>
        <v>0</v>
      </c>
      <c r="L2695">
        <f t="shared" si="298"/>
        <v>1.0652397679423538</v>
      </c>
      <c r="M2695" t="b">
        <f t="shared" si="299"/>
        <v>0</v>
      </c>
      <c r="N2695" s="24">
        <f t="shared" si="300"/>
        <v>439474</v>
      </c>
      <c r="O2695" t="str">
        <f t="shared" si="301"/>
        <v>ASALARIADO</v>
      </c>
      <c r="P2695">
        <f t="shared" si="302"/>
        <v>57</v>
      </c>
      <c r="Q2695"/>
    </row>
    <row r="2696" spans="1:17" x14ac:dyDescent="0.25">
      <c r="A2696">
        <v>2695</v>
      </c>
      <c r="B2696" t="s">
        <v>9</v>
      </c>
      <c r="C2696" s="23">
        <v>3500000</v>
      </c>
      <c r="D2696" t="s">
        <v>10</v>
      </c>
      <c r="E2696" t="s">
        <v>16</v>
      </c>
      <c r="F2696" t="s">
        <v>12</v>
      </c>
      <c r="G2696" t="s">
        <v>13</v>
      </c>
      <c r="H2696" t="s">
        <v>13</v>
      </c>
      <c r="I2696">
        <v>60</v>
      </c>
      <c r="J2696">
        <f t="shared" si="296"/>
        <v>3.5048794479711969</v>
      </c>
      <c r="K2696" t="b">
        <f t="shared" si="297"/>
        <v>1</v>
      </c>
      <c r="L2696">
        <f t="shared" si="298"/>
        <v>1.2769657581737661</v>
      </c>
      <c r="M2696" t="b">
        <f t="shared" si="299"/>
        <v>0</v>
      </c>
      <c r="N2696" s="24">
        <f t="shared" si="300"/>
        <v>3500000</v>
      </c>
      <c r="O2696" t="str">
        <f t="shared" si="301"/>
        <v>ASALARIADO</v>
      </c>
      <c r="P2696">
        <f t="shared" si="302"/>
        <v>60</v>
      </c>
      <c r="Q2696"/>
    </row>
    <row r="2697" spans="1:17" x14ac:dyDescent="0.25">
      <c r="A2697">
        <v>2696</v>
      </c>
      <c r="B2697" t="s">
        <v>9</v>
      </c>
      <c r="C2697" s="23">
        <v>517500</v>
      </c>
      <c r="D2697" t="s">
        <v>10</v>
      </c>
      <c r="E2697" t="s">
        <v>16</v>
      </c>
      <c r="F2697" t="s">
        <v>12</v>
      </c>
      <c r="G2697" t="s">
        <v>13</v>
      </c>
      <c r="H2697" t="s">
        <v>13</v>
      </c>
      <c r="I2697">
        <v>31</v>
      </c>
      <c r="J2697">
        <f t="shared" si="296"/>
        <v>-0.17266815639202768</v>
      </c>
      <c r="K2697" t="b">
        <f t="shared" si="297"/>
        <v>0</v>
      </c>
      <c r="L2697">
        <f t="shared" si="298"/>
        <v>-0.7697188140632214</v>
      </c>
      <c r="M2697" t="b">
        <f t="shared" si="299"/>
        <v>0</v>
      </c>
      <c r="N2697" s="24">
        <f t="shared" si="300"/>
        <v>517500</v>
      </c>
      <c r="O2697" t="str">
        <f t="shared" si="301"/>
        <v>ASALARIADO</v>
      </c>
      <c r="P2697">
        <f t="shared" si="302"/>
        <v>31</v>
      </c>
      <c r="Q2697"/>
    </row>
    <row r="2698" spans="1:17" x14ac:dyDescent="0.25">
      <c r="A2698">
        <v>2697</v>
      </c>
      <c r="B2698" t="s">
        <v>15</v>
      </c>
      <c r="C2698" s="23">
        <v>376000</v>
      </c>
      <c r="D2698" t="s">
        <v>10</v>
      </c>
      <c r="E2698" t="s">
        <v>16</v>
      </c>
      <c r="F2698" t="s">
        <v>12</v>
      </c>
      <c r="G2698" t="s">
        <v>13</v>
      </c>
      <c r="H2698" t="s">
        <v>13</v>
      </c>
      <c r="I2698">
        <v>32</v>
      </c>
      <c r="J2698">
        <f t="shared" si="296"/>
        <v>-0.34714359177086968</v>
      </c>
      <c r="K2698" t="b">
        <f t="shared" si="297"/>
        <v>0</v>
      </c>
      <c r="L2698">
        <f t="shared" si="298"/>
        <v>-0.69914348398608395</v>
      </c>
      <c r="M2698" t="b">
        <f t="shared" si="299"/>
        <v>0</v>
      </c>
      <c r="N2698" s="24">
        <f t="shared" si="300"/>
        <v>376000</v>
      </c>
      <c r="O2698" t="str">
        <f t="shared" si="301"/>
        <v>ASALARIADO</v>
      </c>
      <c r="P2698">
        <f t="shared" si="302"/>
        <v>32</v>
      </c>
      <c r="Q2698"/>
    </row>
    <row r="2699" spans="1:17" x14ac:dyDescent="0.25">
      <c r="A2699">
        <v>2698</v>
      </c>
      <c r="B2699" t="s">
        <v>9</v>
      </c>
      <c r="C2699" s="23">
        <v>297230</v>
      </c>
      <c r="D2699" t="s">
        <v>10</v>
      </c>
      <c r="E2699" t="s">
        <v>16</v>
      </c>
      <c r="F2699" t="s">
        <v>12</v>
      </c>
      <c r="G2699" t="s">
        <v>13</v>
      </c>
      <c r="H2699" t="s">
        <v>13</v>
      </c>
      <c r="I2699">
        <v>24</v>
      </c>
      <c r="J2699">
        <f t="shared" si="296"/>
        <v>-0.44427030586833527</v>
      </c>
      <c r="K2699" t="b">
        <f t="shared" si="297"/>
        <v>0</v>
      </c>
      <c r="L2699">
        <f t="shared" si="298"/>
        <v>-1.263746124603184</v>
      </c>
      <c r="M2699" t="b">
        <f t="shared" si="299"/>
        <v>0</v>
      </c>
      <c r="N2699" s="24">
        <f t="shared" si="300"/>
        <v>297230</v>
      </c>
      <c r="O2699" t="str">
        <f t="shared" si="301"/>
        <v>ASALARIADO</v>
      </c>
      <c r="P2699">
        <f t="shared" si="302"/>
        <v>24</v>
      </c>
      <c r="Q2699"/>
    </row>
    <row r="2700" spans="1:17" x14ac:dyDescent="0.25">
      <c r="A2700">
        <v>2699</v>
      </c>
      <c r="B2700" t="s">
        <v>15</v>
      </c>
      <c r="C2700" s="23">
        <v>300000</v>
      </c>
      <c r="D2700" t="s">
        <v>10</v>
      </c>
      <c r="E2700" t="s">
        <v>16</v>
      </c>
      <c r="F2700" t="s">
        <v>12</v>
      </c>
      <c r="G2700" t="s">
        <v>13</v>
      </c>
      <c r="H2700" t="s">
        <v>13</v>
      </c>
      <c r="I2700">
        <v>32</v>
      </c>
      <c r="J2700">
        <f t="shared" si="296"/>
        <v>-0.44085477967752684</v>
      </c>
      <c r="K2700" t="b">
        <f t="shared" si="297"/>
        <v>0</v>
      </c>
      <c r="L2700">
        <f t="shared" si="298"/>
        <v>-0.69914348398608395</v>
      </c>
      <c r="M2700" t="b">
        <f t="shared" si="299"/>
        <v>0</v>
      </c>
      <c r="N2700" s="24">
        <f t="shared" si="300"/>
        <v>300000</v>
      </c>
      <c r="O2700" t="str">
        <f t="shared" si="301"/>
        <v>ASALARIADO</v>
      </c>
      <c r="P2700">
        <f t="shared" si="302"/>
        <v>32</v>
      </c>
      <c r="Q2700"/>
    </row>
    <row r="2701" spans="1:17" x14ac:dyDescent="0.25">
      <c r="A2701">
        <v>2700</v>
      </c>
      <c r="B2701" t="s">
        <v>15</v>
      </c>
      <c r="C2701" s="23">
        <v>430103.9</v>
      </c>
      <c r="D2701" t="s">
        <v>10</v>
      </c>
      <c r="E2701" t="s">
        <v>16</v>
      </c>
      <c r="F2701" t="s">
        <v>12</v>
      </c>
      <c r="G2701" t="s">
        <v>13</v>
      </c>
      <c r="H2701" t="s">
        <v>13</v>
      </c>
      <c r="I2701">
        <v>22</v>
      </c>
      <c r="J2701">
        <f t="shared" si="296"/>
        <v>-0.28043121362109347</v>
      </c>
      <c r="K2701" t="b">
        <f t="shared" si="297"/>
        <v>0</v>
      </c>
      <c r="L2701">
        <f t="shared" si="298"/>
        <v>-1.4048967847574589</v>
      </c>
      <c r="M2701" t="b">
        <f t="shared" si="299"/>
        <v>0</v>
      </c>
      <c r="N2701" s="24">
        <f t="shared" si="300"/>
        <v>430103.9</v>
      </c>
      <c r="O2701" t="str">
        <f t="shared" si="301"/>
        <v>ASALARIADO</v>
      </c>
      <c r="P2701">
        <f t="shared" si="302"/>
        <v>22</v>
      </c>
      <c r="Q2701"/>
    </row>
    <row r="2702" spans="1:17" x14ac:dyDescent="0.25">
      <c r="A2702">
        <v>2701</v>
      </c>
      <c r="B2702" t="s">
        <v>9</v>
      </c>
      <c r="C2702" s="23">
        <v>858401</v>
      </c>
      <c r="D2702" t="s">
        <v>10</v>
      </c>
      <c r="E2702" t="s">
        <v>16</v>
      </c>
      <c r="F2702" t="s">
        <v>12</v>
      </c>
      <c r="G2702" t="s">
        <v>13</v>
      </c>
      <c r="H2702" t="s">
        <v>13</v>
      </c>
      <c r="I2702">
        <v>32</v>
      </c>
      <c r="J2702">
        <f t="shared" si="296"/>
        <v>0.24767707608912157</v>
      </c>
      <c r="K2702" t="b">
        <f t="shared" si="297"/>
        <v>0</v>
      </c>
      <c r="L2702">
        <f t="shared" si="298"/>
        <v>-0.69914348398608395</v>
      </c>
      <c r="M2702" t="b">
        <f t="shared" si="299"/>
        <v>0</v>
      </c>
      <c r="N2702" s="24">
        <f t="shared" si="300"/>
        <v>858401</v>
      </c>
      <c r="O2702" t="str">
        <f t="shared" si="301"/>
        <v>ASALARIADO</v>
      </c>
      <c r="P2702">
        <f t="shared" si="302"/>
        <v>32</v>
      </c>
      <c r="Q2702"/>
    </row>
    <row r="2703" spans="1:17" x14ac:dyDescent="0.25">
      <c r="A2703">
        <v>2702</v>
      </c>
      <c r="B2703" t="s">
        <v>15</v>
      </c>
      <c r="C2703" s="23">
        <v>1452304</v>
      </c>
      <c r="D2703" t="s">
        <v>14</v>
      </c>
      <c r="E2703" t="s">
        <v>11</v>
      </c>
      <c r="F2703" t="s">
        <v>12</v>
      </c>
      <c r="G2703" t="s">
        <v>13</v>
      </c>
      <c r="H2703" t="s">
        <v>13</v>
      </c>
      <c r="I2703">
        <v>60</v>
      </c>
      <c r="J2703">
        <f t="shared" si="296"/>
        <v>0.97998438702764024</v>
      </c>
      <c r="K2703" t="b">
        <f t="shared" si="297"/>
        <v>0</v>
      </c>
      <c r="L2703">
        <f t="shared" si="298"/>
        <v>1.2769657581737661</v>
      </c>
      <c r="M2703" t="b">
        <f t="shared" si="299"/>
        <v>0</v>
      </c>
      <c r="N2703" s="24">
        <f t="shared" si="300"/>
        <v>1452304</v>
      </c>
      <c r="O2703" t="str">
        <f t="shared" si="301"/>
        <v>PENSIONADOS EN SU PROPIO SISTEMA</v>
      </c>
      <c r="P2703">
        <f t="shared" si="302"/>
        <v>60</v>
      </c>
      <c r="Q2703"/>
    </row>
    <row r="2704" spans="1:17" x14ac:dyDescent="0.25">
      <c r="A2704">
        <v>2703</v>
      </c>
      <c r="B2704" t="s">
        <v>15</v>
      </c>
      <c r="C2704" s="23">
        <v>358838</v>
      </c>
      <c r="D2704" t="s">
        <v>10</v>
      </c>
      <c r="E2704" t="s">
        <v>11</v>
      </c>
      <c r="F2704" t="s">
        <v>12</v>
      </c>
      <c r="G2704" t="s">
        <v>13</v>
      </c>
      <c r="H2704" t="s">
        <v>13</v>
      </c>
      <c r="I2704">
        <v>38</v>
      </c>
      <c r="J2704">
        <f t="shared" si="296"/>
        <v>-0.36830505765052823</v>
      </c>
      <c r="K2704" t="b">
        <f t="shared" si="297"/>
        <v>0</v>
      </c>
      <c r="L2704">
        <f t="shared" si="298"/>
        <v>-0.27569150352325889</v>
      </c>
      <c r="M2704" t="b">
        <f t="shared" si="299"/>
        <v>0</v>
      </c>
      <c r="N2704" s="24">
        <f t="shared" si="300"/>
        <v>358838</v>
      </c>
      <c r="O2704" t="str">
        <f t="shared" si="301"/>
        <v>ASALARIADO</v>
      </c>
      <c r="P2704">
        <f t="shared" si="302"/>
        <v>38</v>
      </c>
      <c r="Q2704"/>
    </row>
    <row r="2705" spans="1:17" x14ac:dyDescent="0.25">
      <c r="A2705">
        <v>2704</v>
      </c>
      <c r="B2705" t="s">
        <v>9</v>
      </c>
      <c r="C2705" s="23">
        <v>356903.47</v>
      </c>
      <c r="D2705" t="s">
        <v>10</v>
      </c>
      <c r="E2705" t="s">
        <v>16</v>
      </c>
      <c r="F2705" t="s">
        <v>12</v>
      </c>
      <c r="G2705" t="s">
        <v>13</v>
      </c>
      <c r="H2705" t="s">
        <v>13</v>
      </c>
      <c r="I2705">
        <v>49</v>
      </c>
      <c r="J2705">
        <f t="shared" si="296"/>
        <v>-0.37069041428659494</v>
      </c>
      <c r="K2705" t="b">
        <f t="shared" si="297"/>
        <v>0</v>
      </c>
      <c r="L2705">
        <f t="shared" si="298"/>
        <v>0.50063712732525367</v>
      </c>
      <c r="M2705" t="b">
        <f t="shared" si="299"/>
        <v>0</v>
      </c>
      <c r="N2705" s="24">
        <f t="shared" si="300"/>
        <v>356903.47</v>
      </c>
      <c r="O2705" t="str">
        <f t="shared" si="301"/>
        <v>ASALARIADO</v>
      </c>
      <c r="P2705">
        <f t="shared" si="302"/>
        <v>49</v>
      </c>
      <c r="Q2705"/>
    </row>
    <row r="2706" spans="1:17" x14ac:dyDescent="0.25">
      <c r="A2706">
        <v>2705</v>
      </c>
      <c r="B2706" t="s">
        <v>9</v>
      </c>
      <c r="C2706" s="23">
        <v>300018</v>
      </c>
      <c r="D2706" t="s">
        <v>18</v>
      </c>
      <c r="E2706" t="s">
        <v>16</v>
      </c>
      <c r="F2706" t="s">
        <v>12</v>
      </c>
      <c r="G2706" t="s">
        <v>13</v>
      </c>
      <c r="H2706" t="s">
        <v>13</v>
      </c>
      <c r="I2706">
        <v>39</v>
      </c>
      <c r="J2706">
        <f t="shared" si="296"/>
        <v>-0.44083258492249633</v>
      </c>
      <c r="K2706" t="b">
        <f t="shared" si="297"/>
        <v>0</v>
      </c>
      <c r="L2706">
        <f t="shared" si="298"/>
        <v>-0.20511617344612137</v>
      </c>
      <c r="M2706" t="b">
        <f t="shared" si="299"/>
        <v>0</v>
      </c>
      <c r="N2706" s="24">
        <f t="shared" si="300"/>
        <v>300018</v>
      </c>
      <c r="O2706" t="str">
        <f t="shared" si="301"/>
        <v>TRABAJADOR INDEPENDIENTE</v>
      </c>
      <c r="P2706">
        <f t="shared" si="302"/>
        <v>39</v>
      </c>
      <c r="Q2706"/>
    </row>
    <row r="2707" spans="1:17" x14ac:dyDescent="0.25">
      <c r="A2707">
        <v>2706</v>
      </c>
      <c r="B2707" t="s">
        <v>15</v>
      </c>
      <c r="C2707" s="23">
        <v>1061946.5</v>
      </c>
      <c r="D2707" t="s">
        <v>10</v>
      </c>
      <c r="E2707" t="s">
        <v>11</v>
      </c>
      <c r="F2707" t="s">
        <v>12</v>
      </c>
      <c r="G2707" t="s">
        <v>13</v>
      </c>
      <c r="H2707" t="s">
        <v>13</v>
      </c>
      <c r="I2707">
        <v>29</v>
      </c>
      <c r="J2707">
        <f t="shared" si="296"/>
        <v>0.49865721553720693</v>
      </c>
      <c r="K2707" t="b">
        <f t="shared" si="297"/>
        <v>0</v>
      </c>
      <c r="L2707">
        <f t="shared" si="298"/>
        <v>-0.91086947421749642</v>
      </c>
      <c r="M2707" t="b">
        <f t="shared" si="299"/>
        <v>0</v>
      </c>
      <c r="N2707" s="24">
        <f t="shared" si="300"/>
        <v>1061946.5</v>
      </c>
      <c r="O2707" t="str">
        <f t="shared" si="301"/>
        <v>ASALARIADO</v>
      </c>
      <c r="P2707">
        <f t="shared" si="302"/>
        <v>29</v>
      </c>
      <c r="Q2707"/>
    </row>
    <row r="2708" spans="1:17" x14ac:dyDescent="0.25">
      <c r="A2708">
        <v>2707</v>
      </c>
      <c r="B2708" t="s">
        <v>9</v>
      </c>
      <c r="C2708" s="23">
        <v>795975.32</v>
      </c>
      <c r="D2708" t="s">
        <v>10</v>
      </c>
      <c r="E2708" t="s">
        <v>11</v>
      </c>
      <c r="F2708" t="s">
        <v>12</v>
      </c>
      <c r="G2708" t="s">
        <v>13</v>
      </c>
      <c r="H2708" t="s">
        <v>13</v>
      </c>
      <c r="I2708">
        <v>38</v>
      </c>
      <c r="J2708">
        <f t="shared" si="296"/>
        <v>0.17070359413279451</v>
      </c>
      <c r="K2708" t="b">
        <f t="shared" si="297"/>
        <v>0</v>
      </c>
      <c r="L2708">
        <f t="shared" si="298"/>
        <v>-0.27569150352325889</v>
      </c>
      <c r="M2708" t="b">
        <f t="shared" si="299"/>
        <v>0</v>
      </c>
      <c r="N2708" s="24">
        <f t="shared" si="300"/>
        <v>795975.32</v>
      </c>
      <c r="O2708" t="str">
        <f t="shared" si="301"/>
        <v>ASALARIADO</v>
      </c>
      <c r="P2708">
        <f t="shared" si="302"/>
        <v>38</v>
      </c>
      <c r="Q2708"/>
    </row>
    <row r="2709" spans="1:17" x14ac:dyDescent="0.25">
      <c r="A2709">
        <v>2708</v>
      </c>
      <c r="B2709" t="s">
        <v>9</v>
      </c>
      <c r="C2709" s="23">
        <v>385200.2</v>
      </c>
      <c r="D2709" t="s">
        <v>10</v>
      </c>
      <c r="E2709" t="s">
        <v>16</v>
      </c>
      <c r="F2709" t="s">
        <v>12</v>
      </c>
      <c r="G2709" t="s">
        <v>13</v>
      </c>
      <c r="H2709" t="s">
        <v>13</v>
      </c>
      <c r="I2709">
        <v>27</v>
      </c>
      <c r="J2709">
        <f t="shared" si="296"/>
        <v>-0.33579935925799037</v>
      </c>
      <c r="K2709" t="b">
        <f t="shared" si="297"/>
        <v>0</v>
      </c>
      <c r="L2709">
        <f t="shared" si="298"/>
        <v>-1.0520201343717714</v>
      </c>
      <c r="M2709" t="b">
        <f t="shared" si="299"/>
        <v>0</v>
      </c>
      <c r="N2709" s="24">
        <f t="shared" si="300"/>
        <v>385200.2</v>
      </c>
      <c r="O2709" t="str">
        <f t="shared" si="301"/>
        <v>ASALARIADO</v>
      </c>
      <c r="P2709">
        <f t="shared" si="302"/>
        <v>27</v>
      </c>
      <c r="Q2709"/>
    </row>
    <row r="2710" spans="1:17" x14ac:dyDescent="0.25">
      <c r="A2710">
        <v>2709</v>
      </c>
      <c r="B2710" t="s">
        <v>9</v>
      </c>
      <c r="C2710" s="23">
        <v>507944</v>
      </c>
      <c r="D2710" t="s">
        <v>18</v>
      </c>
      <c r="E2710" t="s">
        <v>16</v>
      </c>
      <c r="F2710" t="s">
        <v>12</v>
      </c>
      <c r="G2710" t="s">
        <v>12</v>
      </c>
      <c r="H2710" t="s">
        <v>12</v>
      </c>
      <c r="I2710">
        <v>54</v>
      </c>
      <c r="J2710">
        <f t="shared" si="296"/>
        <v>-0.18445110522934366</v>
      </c>
      <c r="K2710" t="b">
        <f t="shared" si="297"/>
        <v>0</v>
      </c>
      <c r="L2710">
        <f t="shared" si="298"/>
        <v>0.85351377771094117</v>
      </c>
      <c r="M2710" t="b">
        <f t="shared" si="299"/>
        <v>0</v>
      </c>
      <c r="N2710" s="24">
        <f t="shared" si="300"/>
        <v>507944</v>
      </c>
      <c r="O2710" t="str">
        <f t="shared" si="301"/>
        <v>TRABAJADOR INDEPENDIENTE</v>
      </c>
      <c r="P2710">
        <f t="shared" si="302"/>
        <v>54</v>
      </c>
      <c r="Q2710"/>
    </row>
    <row r="2711" spans="1:17" x14ac:dyDescent="0.25">
      <c r="A2711">
        <v>2710</v>
      </c>
      <c r="B2711" t="s">
        <v>9</v>
      </c>
      <c r="C2711" s="23">
        <v>1196608</v>
      </c>
      <c r="D2711" t="s">
        <v>10</v>
      </c>
      <c r="E2711" t="s">
        <v>16</v>
      </c>
      <c r="F2711" t="s">
        <v>12</v>
      </c>
      <c r="G2711" t="s">
        <v>13</v>
      </c>
      <c r="H2711" t="s">
        <v>13</v>
      </c>
      <c r="I2711">
        <v>33</v>
      </c>
      <c r="J2711">
        <f t="shared" si="296"/>
        <v>0.66470049356736904</v>
      </c>
      <c r="K2711" t="b">
        <f t="shared" si="297"/>
        <v>0</v>
      </c>
      <c r="L2711">
        <f t="shared" si="298"/>
        <v>-0.62856815390894638</v>
      </c>
      <c r="M2711" t="b">
        <f t="shared" si="299"/>
        <v>0</v>
      </c>
      <c r="N2711" s="24">
        <f t="shared" si="300"/>
        <v>1196608</v>
      </c>
      <c r="O2711" t="str">
        <f t="shared" si="301"/>
        <v>ASALARIADO</v>
      </c>
      <c r="P2711">
        <f t="shared" si="302"/>
        <v>33</v>
      </c>
      <c r="Q2711"/>
    </row>
    <row r="2712" spans="1:17" x14ac:dyDescent="0.25">
      <c r="A2712">
        <v>2711</v>
      </c>
      <c r="B2712" t="s">
        <v>9</v>
      </c>
      <c r="C2712" s="23">
        <v>388315.75</v>
      </c>
      <c r="D2712" t="s">
        <v>10</v>
      </c>
      <c r="E2712" t="s">
        <v>16</v>
      </c>
      <c r="F2712" t="s">
        <v>12</v>
      </c>
      <c r="G2712" t="s">
        <v>13</v>
      </c>
      <c r="H2712" t="s">
        <v>13</v>
      </c>
      <c r="I2712">
        <v>59</v>
      </c>
      <c r="J2712">
        <f t="shared" si="296"/>
        <v>-0.33195775542269318</v>
      </c>
      <c r="K2712" t="b">
        <f t="shared" si="297"/>
        <v>0</v>
      </c>
      <c r="L2712">
        <f t="shared" si="298"/>
        <v>1.2063904280966287</v>
      </c>
      <c r="M2712" t="b">
        <f t="shared" si="299"/>
        <v>0</v>
      </c>
      <c r="N2712" s="24">
        <f t="shared" si="300"/>
        <v>388315.75</v>
      </c>
      <c r="O2712" t="str">
        <f t="shared" si="301"/>
        <v>ASALARIADO</v>
      </c>
      <c r="P2712">
        <f t="shared" si="302"/>
        <v>59</v>
      </c>
      <c r="Q2712"/>
    </row>
    <row r="2713" spans="1:17" x14ac:dyDescent="0.25">
      <c r="A2713">
        <v>2712</v>
      </c>
      <c r="B2713" t="s">
        <v>15</v>
      </c>
      <c r="C2713" s="23">
        <v>2109522.85</v>
      </c>
      <c r="D2713" t="s">
        <v>10</v>
      </c>
      <c r="E2713" t="s">
        <v>11</v>
      </c>
      <c r="F2713" t="s">
        <v>12</v>
      </c>
      <c r="G2713" t="s">
        <v>13</v>
      </c>
      <c r="H2713" t="s">
        <v>13</v>
      </c>
      <c r="I2713">
        <v>45</v>
      </c>
      <c r="J2713">
        <f t="shared" si="296"/>
        <v>1.7903627968716818</v>
      </c>
      <c r="K2713" t="b">
        <f t="shared" si="297"/>
        <v>0</v>
      </c>
      <c r="L2713">
        <f t="shared" si="298"/>
        <v>0.21833580701670366</v>
      </c>
      <c r="M2713" t="b">
        <f t="shared" si="299"/>
        <v>0</v>
      </c>
      <c r="N2713" s="24">
        <f t="shared" si="300"/>
        <v>2109522.85</v>
      </c>
      <c r="O2713" t="str">
        <f t="shared" si="301"/>
        <v>ASALARIADO</v>
      </c>
      <c r="P2713">
        <f t="shared" si="302"/>
        <v>45</v>
      </c>
      <c r="Q2713"/>
    </row>
    <row r="2714" spans="1:17" x14ac:dyDescent="0.25">
      <c r="A2714">
        <v>2713</v>
      </c>
      <c r="B2714" t="s">
        <v>9</v>
      </c>
      <c r="C2714" s="23">
        <v>297046</v>
      </c>
      <c r="D2714" t="s">
        <v>17</v>
      </c>
      <c r="E2714" t="s">
        <v>16</v>
      </c>
      <c r="F2714" t="s">
        <v>12</v>
      </c>
      <c r="G2714" t="s">
        <v>12</v>
      </c>
      <c r="H2714" t="s">
        <v>12</v>
      </c>
      <c r="I2714">
        <v>46</v>
      </c>
      <c r="J2714">
        <f t="shared" si="296"/>
        <v>-0.44449718558642509</v>
      </c>
      <c r="K2714" t="b">
        <f t="shared" si="297"/>
        <v>0</v>
      </c>
      <c r="L2714">
        <f t="shared" si="298"/>
        <v>0.28891113709384114</v>
      </c>
      <c r="M2714" t="b">
        <f t="shared" si="299"/>
        <v>0</v>
      </c>
      <c r="N2714" s="24">
        <f t="shared" si="300"/>
        <v>297046</v>
      </c>
      <c r="O2714" t="str">
        <f t="shared" si="301"/>
        <v>ASEGURADO VOLUNTARIO</v>
      </c>
      <c r="P2714">
        <f t="shared" si="302"/>
        <v>46</v>
      </c>
      <c r="Q2714"/>
    </row>
    <row r="2715" spans="1:17" x14ac:dyDescent="0.25">
      <c r="A2715">
        <v>2714</v>
      </c>
      <c r="B2715" t="s">
        <v>9</v>
      </c>
      <c r="C2715" s="23">
        <v>389232</v>
      </c>
      <c r="D2715" t="s">
        <v>10</v>
      </c>
      <c r="E2715" t="s">
        <v>16</v>
      </c>
      <c r="F2715" t="s">
        <v>12</v>
      </c>
      <c r="G2715" t="s">
        <v>13</v>
      </c>
      <c r="H2715" t="s">
        <v>13</v>
      </c>
      <c r="I2715">
        <v>39</v>
      </c>
      <c r="J2715">
        <f t="shared" si="296"/>
        <v>-0.33082798073954217</v>
      </c>
      <c r="K2715" t="b">
        <f t="shared" si="297"/>
        <v>0</v>
      </c>
      <c r="L2715">
        <f t="shared" si="298"/>
        <v>-0.20511617344612137</v>
      </c>
      <c r="M2715" t="b">
        <f t="shared" si="299"/>
        <v>0</v>
      </c>
      <c r="N2715" s="24">
        <f t="shared" si="300"/>
        <v>389232</v>
      </c>
      <c r="O2715" t="str">
        <f t="shared" si="301"/>
        <v>ASALARIADO</v>
      </c>
      <c r="P2715">
        <f t="shared" si="302"/>
        <v>39</v>
      </c>
      <c r="Q2715"/>
    </row>
    <row r="2716" spans="1:17" x14ac:dyDescent="0.25">
      <c r="A2716">
        <v>2715</v>
      </c>
      <c r="B2716" t="s">
        <v>15</v>
      </c>
      <c r="C2716" s="23">
        <v>746903</v>
      </c>
      <c r="D2716" t="s">
        <v>10</v>
      </c>
      <c r="E2716" t="s">
        <v>11</v>
      </c>
      <c r="F2716" t="s">
        <v>12</v>
      </c>
      <c r="G2716" t="s">
        <v>13</v>
      </c>
      <c r="H2716" t="s">
        <v>12</v>
      </c>
      <c r="I2716">
        <v>31</v>
      </c>
      <c r="J2716">
        <f t="shared" si="296"/>
        <v>0.11019536517837862</v>
      </c>
      <c r="K2716" t="b">
        <f t="shared" si="297"/>
        <v>0</v>
      </c>
      <c r="L2716">
        <f t="shared" si="298"/>
        <v>-0.7697188140632214</v>
      </c>
      <c r="M2716" t="b">
        <f t="shared" si="299"/>
        <v>0</v>
      </c>
      <c r="N2716" s="24">
        <f t="shared" si="300"/>
        <v>746903</v>
      </c>
      <c r="O2716" t="str">
        <f t="shared" si="301"/>
        <v>ASALARIADO</v>
      </c>
      <c r="P2716">
        <f t="shared" si="302"/>
        <v>31</v>
      </c>
      <c r="Q2716"/>
    </row>
    <row r="2717" spans="1:17" x14ac:dyDescent="0.25">
      <c r="A2717">
        <v>2716</v>
      </c>
      <c r="B2717" t="s">
        <v>9</v>
      </c>
      <c r="C2717" s="23">
        <v>362250</v>
      </c>
      <c r="D2717" t="s">
        <v>10</v>
      </c>
      <c r="E2717" t="s">
        <v>16</v>
      </c>
      <c r="F2717" t="s">
        <v>12</v>
      </c>
      <c r="G2717" t="s">
        <v>13</v>
      </c>
      <c r="H2717" t="s">
        <v>13</v>
      </c>
      <c r="I2717">
        <v>44</v>
      </c>
      <c r="J2717">
        <f t="shared" si="296"/>
        <v>-0.36409791853029777</v>
      </c>
      <c r="K2717" t="b">
        <f t="shared" si="297"/>
        <v>0</v>
      </c>
      <c r="L2717">
        <f t="shared" si="298"/>
        <v>0.14776047693956615</v>
      </c>
      <c r="M2717" t="b">
        <f t="shared" si="299"/>
        <v>0</v>
      </c>
      <c r="N2717" s="24">
        <f t="shared" si="300"/>
        <v>362250</v>
      </c>
      <c r="O2717" t="str">
        <f t="shared" si="301"/>
        <v>ASALARIADO</v>
      </c>
      <c r="P2717">
        <f t="shared" si="302"/>
        <v>44</v>
      </c>
      <c r="Q2717"/>
    </row>
    <row r="2718" spans="1:17" x14ac:dyDescent="0.25">
      <c r="A2718">
        <v>2717</v>
      </c>
      <c r="B2718" t="s">
        <v>9</v>
      </c>
      <c r="C2718" s="23">
        <v>278030</v>
      </c>
      <c r="D2718" t="s">
        <v>19</v>
      </c>
      <c r="E2718" t="s">
        <v>16</v>
      </c>
      <c r="F2718" t="s">
        <v>12</v>
      </c>
      <c r="G2718" t="s">
        <v>13</v>
      </c>
      <c r="H2718" t="s">
        <v>13</v>
      </c>
      <c r="I2718">
        <v>30</v>
      </c>
      <c r="J2718">
        <f t="shared" si="296"/>
        <v>-0.46794471123422759</v>
      </c>
      <c r="K2718" t="b">
        <f t="shared" si="297"/>
        <v>0</v>
      </c>
      <c r="L2718">
        <f t="shared" si="298"/>
        <v>-0.84029414414035897</v>
      </c>
      <c r="M2718" t="b">
        <f t="shared" si="299"/>
        <v>0</v>
      </c>
      <c r="N2718" s="24">
        <f t="shared" si="300"/>
        <v>278030</v>
      </c>
      <c r="O2718" t="str">
        <f t="shared" si="301"/>
        <v>CONVENIOS ESPECIALES DE TRABAJADORES INDEPENDIENTES</v>
      </c>
      <c r="P2718">
        <f t="shared" si="302"/>
        <v>30</v>
      </c>
      <c r="Q2718"/>
    </row>
    <row r="2719" spans="1:17" x14ac:dyDescent="0.25">
      <c r="A2719">
        <v>2718</v>
      </c>
      <c r="B2719" t="s">
        <v>15</v>
      </c>
      <c r="C2719" s="23">
        <v>250000</v>
      </c>
      <c r="D2719" t="s">
        <v>10</v>
      </c>
      <c r="E2719" t="s">
        <v>16</v>
      </c>
      <c r="F2719" t="s">
        <v>12</v>
      </c>
      <c r="G2719" t="s">
        <v>12</v>
      </c>
      <c r="H2719" t="s">
        <v>12</v>
      </c>
      <c r="I2719">
        <v>54</v>
      </c>
      <c r="J2719">
        <f t="shared" si="296"/>
        <v>-0.50250687698453811</v>
      </c>
      <c r="K2719" t="b">
        <f t="shared" si="297"/>
        <v>0</v>
      </c>
      <c r="L2719">
        <f t="shared" si="298"/>
        <v>0.85351377771094117</v>
      </c>
      <c r="M2719" t="b">
        <f t="shared" si="299"/>
        <v>0</v>
      </c>
      <c r="N2719" s="24">
        <f t="shared" si="300"/>
        <v>250000</v>
      </c>
      <c r="O2719" t="str">
        <f t="shared" si="301"/>
        <v>ASALARIADO</v>
      </c>
      <c r="P2719">
        <f t="shared" si="302"/>
        <v>54</v>
      </c>
      <c r="Q2719"/>
    </row>
    <row r="2720" spans="1:17" x14ac:dyDescent="0.25">
      <c r="A2720">
        <v>2719</v>
      </c>
      <c r="B2720" t="s">
        <v>15</v>
      </c>
      <c r="C2720" s="23">
        <v>297046</v>
      </c>
      <c r="D2720" t="s">
        <v>17</v>
      </c>
      <c r="E2720" t="s">
        <v>16</v>
      </c>
      <c r="F2720" t="s">
        <v>12</v>
      </c>
      <c r="G2720" t="s">
        <v>12</v>
      </c>
      <c r="H2720" t="s">
        <v>13</v>
      </c>
      <c r="I2720">
        <v>44</v>
      </c>
      <c r="J2720">
        <f t="shared" si="296"/>
        <v>-0.44449718558642509</v>
      </c>
      <c r="K2720" t="b">
        <f t="shared" si="297"/>
        <v>0</v>
      </c>
      <c r="L2720">
        <f t="shared" si="298"/>
        <v>0.14776047693956615</v>
      </c>
      <c r="M2720" t="b">
        <f t="shared" si="299"/>
        <v>0</v>
      </c>
      <c r="N2720" s="24">
        <f t="shared" si="300"/>
        <v>297046</v>
      </c>
      <c r="O2720" t="str">
        <f t="shared" si="301"/>
        <v>ASEGURADO VOLUNTARIO</v>
      </c>
      <c r="P2720">
        <f t="shared" si="302"/>
        <v>44</v>
      </c>
      <c r="Q2720"/>
    </row>
    <row r="2721" spans="1:17" x14ac:dyDescent="0.25">
      <c r="A2721">
        <v>2720</v>
      </c>
      <c r="B2721" t="s">
        <v>15</v>
      </c>
      <c r="C2721" s="23">
        <v>120000</v>
      </c>
      <c r="D2721" t="s">
        <v>10</v>
      </c>
      <c r="E2721" t="s">
        <v>16</v>
      </c>
      <c r="F2721" t="s">
        <v>12</v>
      </c>
      <c r="G2721" t="s">
        <v>13</v>
      </c>
      <c r="H2721" t="s">
        <v>12</v>
      </c>
      <c r="I2721">
        <v>55</v>
      </c>
      <c r="J2721">
        <f t="shared" si="296"/>
        <v>-0.66280232998276756</v>
      </c>
      <c r="K2721" t="b">
        <f t="shared" si="297"/>
        <v>0</v>
      </c>
      <c r="L2721">
        <f t="shared" si="298"/>
        <v>0.92408910778807873</v>
      </c>
      <c r="M2721" t="b">
        <f t="shared" si="299"/>
        <v>0</v>
      </c>
      <c r="N2721" s="24">
        <f t="shared" si="300"/>
        <v>120000</v>
      </c>
      <c r="O2721" t="str">
        <f t="shared" si="301"/>
        <v>ASALARIADO</v>
      </c>
      <c r="P2721">
        <f t="shared" si="302"/>
        <v>55</v>
      </c>
      <c r="Q2721"/>
    </row>
    <row r="2722" spans="1:17" x14ac:dyDescent="0.25">
      <c r="A2722">
        <v>2721</v>
      </c>
      <c r="B2722" t="s">
        <v>15</v>
      </c>
      <c r="C2722" s="23">
        <v>315617</v>
      </c>
      <c r="D2722" t="s">
        <v>17</v>
      </c>
      <c r="E2722" t="s">
        <v>16</v>
      </c>
      <c r="F2722" t="s">
        <v>12</v>
      </c>
      <c r="G2722" t="s">
        <v>13</v>
      </c>
      <c r="H2722" t="s">
        <v>13</v>
      </c>
      <c r="I2722">
        <v>65</v>
      </c>
      <c r="J2722">
        <f t="shared" si="296"/>
        <v>-0.42159836360465497</v>
      </c>
      <c r="K2722" t="b">
        <f t="shared" si="297"/>
        <v>0</v>
      </c>
      <c r="L2722">
        <f t="shared" si="298"/>
        <v>1.6298424085594538</v>
      </c>
      <c r="M2722" t="b">
        <f t="shared" si="299"/>
        <v>0</v>
      </c>
      <c r="N2722" s="24">
        <f t="shared" si="300"/>
        <v>315617</v>
      </c>
      <c r="O2722" t="str">
        <f t="shared" si="301"/>
        <v>ASEGURADO VOLUNTARIO</v>
      </c>
      <c r="P2722">
        <f t="shared" si="302"/>
        <v>65</v>
      </c>
      <c r="Q2722"/>
    </row>
    <row r="2723" spans="1:17" x14ac:dyDescent="0.25">
      <c r="A2723">
        <v>2722</v>
      </c>
      <c r="B2723" t="s">
        <v>9</v>
      </c>
      <c r="C2723" s="23">
        <v>1034183.15</v>
      </c>
      <c r="D2723" t="s">
        <v>10</v>
      </c>
      <c r="E2723" t="s">
        <v>16</v>
      </c>
      <c r="F2723" t="s">
        <v>12</v>
      </c>
      <c r="G2723" t="s">
        <v>13</v>
      </c>
      <c r="H2723" t="s">
        <v>13</v>
      </c>
      <c r="I2723">
        <v>28</v>
      </c>
      <c r="J2723">
        <f t="shared" si="296"/>
        <v>0.46442384042183477</v>
      </c>
      <c r="K2723" t="b">
        <f t="shared" si="297"/>
        <v>0</v>
      </c>
      <c r="L2723">
        <f t="shared" si="298"/>
        <v>-0.98144480429463388</v>
      </c>
      <c r="M2723" t="b">
        <f t="shared" si="299"/>
        <v>0</v>
      </c>
      <c r="N2723" s="24">
        <f t="shared" si="300"/>
        <v>1034183.15</v>
      </c>
      <c r="O2723" t="str">
        <f t="shared" si="301"/>
        <v>ASALARIADO</v>
      </c>
      <c r="P2723">
        <f t="shared" si="302"/>
        <v>28</v>
      </c>
      <c r="Q2723"/>
    </row>
    <row r="2724" spans="1:17" x14ac:dyDescent="0.25">
      <c r="A2724">
        <v>2723</v>
      </c>
      <c r="B2724" t="s">
        <v>9</v>
      </c>
      <c r="C2724" s="23">
        <v>484022.45</v>
      </c>
      <c r="D2724" t="s">
        <v>10</v>
      </c>
      <c r="E2724" t="s">
        <v>16</v>
      </c>
      <c r="F2724" t="s">
        <v>12</v>
      </c>
      <c r="G2724" t="s">
        <v>13</v>
      </c>
      <c r="H2724" t="s">
        <v>13</v>
      </c>
      <c r="I2724">
        <v>42</v>
      </c>
      <c r="J2724">
        <f t="shared" si="296"/>
        <v>-0.21394737979603437</v>
      </c>
      <c r="K2724" t="b">
        <f t="shared" si="297"/>
        <v>0</v>
      </c>
      <c r="L2724">
        <f t="shared" si="298"/>
        <v>6.6098167852911317E-3</v>
      </c>
      <c r="M2724" t="b">
        <f t="shared" si="299"/>
        <v>0</v>
      </c>
      <c r="N2724" s="24">
        <f t="shared" si="300"/>
        <v>484022.45</v>
      </c>
      <c r="O2724" t="str">
        <f t="shared" si="301"/>
        <v>ASALARIADO</v>
      </c>
      <c r="P2724">
        <f t="shared" si="302"/>
        <v>42</v>
      </c>
      <c r="Q2724"/>
    </row>
    <row r="2725" spans="1:17" x14ac:dyDescent="0.25">
      <c r="A2725">
        <v>2724</v>
      </c>
      <c r="B2725" t="s">
        <v>15</v>
      </c>
      <c r="C2725" s="23">
        <v>200000</v>
      </c>
      <c r="D2725" t="s">
        <v>10</v>
      </c>
      <c r="E2725" t="s">
        <v>16</v>
      </c>
      <c r="F2725" t="s">
        <v>12</v>
      </c>
      <c r="G2725" t="s">
        <v>12</v>
      </c>
      <c r="H2725" t="s">
        <v>13</v>
      </c>
      <c r="I2725">
        <v>53</v>
      </c>
      <c r="J2725">
        <f t="shared" si="296"/>
        <v>-0.56415897429154949</v>
      </c>
      <c r="K2725" t="b">
        <f t="shared" si="297"/>
        <v>0</v>
      </c>
      <c r="L2725">
        <f t="shared" si="298"/>
        <v>0.78293844763380371</v>
      </c>
      <c r="M2725" t="b">
        <f t="shared" si="299"/>
        <v>0</v>
      </c>
      <c r="N2725" s="24">
        <f t="shared" si="300"/>
        <v>200000</v>
      </c>
      <c r="O2725" t="str">
        <f t="shared" si="301"/>
        <v>ASALARIADO</v>
      </c>
      <c r="P2725">
        <f t="shared" si="302"/>
        <v>53</v>
      </c>
      <c r="Q2725"/>
    </row>
    <row r="2726" spans="1:17" x14ac:dyDescent="0.25">
      <c r="A2726">
        <v>2725</v>
      </c>
      <c r="B2726" t="s">
        <v>9</v>
      </c>
      <c r="C2726" s="23">
        <v>594092</v>
      </c>
      <c r="D2726" t="s">
        <v>18</v>
      </c>
      <c r="E2726" t="s">
        <v>16</v>
      </c>
      <c r="F2726" t="s">
        <v>12</v>
      </c>
      <c r="G2726" t="s">
        <v>13</v>
      </c>
      <c r="H2726" t="s">
        <v>12</v>
      </c>
      <c r="I2726">
        <v>67</v>
      </c>
      <c r="J2726">
        <f t="shared" si="296"/>
        <v>-7.8227007653255465E-2</v>
      </c>
      <c r="K2726" t="b">
        <f t="shared" si="297"/>
        <v>0</v>
      </c>
      <c r="L2726">
        <f t="shared" si="298"/>
        <v>1.7709930687137287</v>
      </c>
      <c r="M2726" t="b">
        <f t="shared" si="299"/>
        <v>0</v>
      </c>
      <c r="N2726" s="24">
        <f t="shared" si="300"/>
        <v>594092</v>
      </c>
      <c r="O2726" t="str">
        <f t="shared" si="301"/>
        <v>TRABAJADOR INDEPENDIENTE</v>
      </c>
      <c r="P2726">
        <f t="shared" si="302"/>
        <v>67</v>
      </c>
      <c r="Q2726"/>
    </row>
    <row r="2727" spans="1:17" x14ac:dyDescent="0.25">
      <c r="A2727">
        <v>2726</v>
      </c>
      <c r="B2727" t="s">
        <v>9</v>
      </c>
      <c r="C2727" s="23">
        <v>501950.24</v>
      </c>
      <c r="D2727" t="s">
        <v>10</v>
      </c>
      <c r="E2727" t="s">
        <v>16</v>
      </c>
      <c r="F2727" t="s">
        <v>12</v>
      </c>
      <c r="G2727" t="s">
        <v>13</v>
      </c>
      <c r="H2727" t="s">
        <v>13</v>
      </c>
      <c r="I2727">
        <v>46</v>
      </c>
      <c r="J2727">
        <f t="shared" si="296"/>
        <v>-0.19184166272444111</v>
      </c>
      <c r="K2727" t="b">
        <f t="shared" si="297"/>
        <v>0</v>
      </c>
      <c r="L2727">
        <f t="shared" si="298"/>
        <v>0.28891113709384114</v>
      </c>
      <c r="M2727" t="b">
        <f t="shared" si="299"/>
        <v>0</v>
      </c>
      <c r="N2727" s="24">
        <f t="shared" si="300"/>
        <v>501950.24</v>
      </c>
      <c r="O2727" t="str">
        <f t="shared" si="301"/>
        <v>ASALARIADO</v>
      </c>
      <c r="P2727">
        <f t="shared" si="302"/>
        <v>46</v>
      </c>
      <c r="Q2727"/>
    </row>
    <row r="2728" spans="1:17" x14ac:dyDescent="0.25">
      <c r="A2728">
        <v>2727</v>
      </c>
      <c r="B2728" t="s">
        <v>9</v>
      </c>
      <c r="C2728" s="23">
        <v>297046</v>
      </c>
      <c r="D2728" t="s">
        <v>17</v>
      </c>
      <c r="E2728" t="s">
        <v>16</v>
      </c>
      <c r="F2728" t="s">
        <v>12</v>
      </c>
      <c r="G2728" t="s">
        <v>13</v>
      </c>
      <c r="H2728" t="s">
        <v>13</v>
      </c>
      <c r="I2728">
        <v>46</v>
      </c>
      <c r="J2728">
        <f t="shared" si="296"/>
        <v>-0.44449718558642509</v>
      </c>
      <c r="K2728" t="b">
        <f t="shared" si="297"/>
        <v>0</v>
      </c>
      <c r="L2728">
        <f t="shared" si="298"/>
        <v>0.28891113709384114</v>
      </c>
      <c r="M2728" t="b">
        <f t="shared" si="299"/>
        <v>0</v>
      </c>
      <c r="N2728" s="24">
        <f t="shared" si="300"/>
        <v>297046</v>
      </c>
      <c r="O2728" t="str">
        <f t="shared" si="301"/>
        <v>ASEGURADO VOLUNTARIO</v>
      </c>
      <c r="P2728">
        <f t="shared" si="302"/>
        <v>46</v>
      </c>
      <c r="Q2728"/>
    </row>
    <row r="2729" spans="1:17" x14ac:dyDescent="0.25">
      <c r="A2729">
        <v>2728</v>
      </c>
      <c r="B2729" t="s">
        <v>9</v>
      </c>
      <c r="C2729" s="23">
        <v>360061</v>
      </c>
      <c r="D2729" t="s">
        <v>10</v>
      </c>
      <c r="E2729" t="s">
        <v>16</v>
      </c>
      <c r="F2729" t="s">
        <v>12</v>
      </c>
      <c r="G2729" t="s">
        <v>13</v>
      </c>
      <c r="H2729" t="s">
        <v>13</v>
      </c>
      <c r="I2729">
        <v>32</v>
      </c>
      <c r="J2729">
        <f t="shared" si="296"/>
        <v>-0.36679704735039875</v>
      </c>
      <c r="K2729" t="b">
        <f t="shared" si="297"/>
        <v>0</v>
      </c>
      <c r="L2729">
        <f t="shared" si="298"/>
        <v>-0.69914348398608395</v>
      </c>
      <c r="M2729" t="b">
        <f t="shared" si="299"/>
        <v>0</v>
      </c>
      <c r="N2729" s="24">
        <f t="shared" si="300"/>
        <v>360061</v>
      </c>
      <c r="O2729" t="str">
        <f t="shared" si="301"/>
        <v>ASALARIADO</v>
      </c>
      <c r="P2729">
        <f t="shared" si="302"/>
        <v>32</v>
      </c>
      <c r="Q2729"/>
    </row>
    <row r="2730" spans="1:17" x14ac:dyDescent="0.25">
      <c r="A2730">
        <v>2729</v>
      </c>
      <c r="B2730" t="s">
        <v>15</v>
      </c>
      <c r="C2730" s="23">
        <v>350325</v>
      </c>
      <c r="D2730" t="s">
        <v>10</v>
      </c>
      <c r="E2730" t="s">
        <v>16</v>
      </c>
      <c r="F2730" t="s">
        <v>12</v>
      </c>
      <c r="G2730" t="s">
        <v>13</v>
      </c>
      <c r="H2730" t="s">
        <v>13</v>
      </c>
      <c r="I2730">
        <v>27</v>
      </c>
      <c r="J2730">
        <f t="shared" si="296"/>
        <v>-0.37880194373801995</v>
      </c>
      <c r="K2730" t="b">
        <f t="shared" si="297"/>
        <v>0</v>
      </c>
      <c r="L2730">
        <f t="shared" si="298"/>
        <v>-1.0520201343717714</v>
      </c>
      <c r="M2730" t="b">
        <f t="shared" si="299"/>
        <v>0</v>
      </c>
      <c r="N2730" s="24">
        <f t="shared" si="300"/>
        <v>350325</v>
      </c>
      <c r="O2730" t="str">
        <f t="shared" si="301"/>
        <v>ASALARIADO</v>
      </c>
      <c r="P2730">
        <f t="shared" si="302"/>
        <v>27</v>
      </c>
      <c r="Q2730"/>
    </row>
    <row r="2731" spans="1:17" x14ac:dyDescent="0.25">
      <c r="A2731">
        <v>2730</v>
      </c>
      <c r="B2731" t="s">
        <v>9</v>
      </c>
      <c r="C2731" s="23">
        <v>687802.61</v>
      </c>
      <c r="D2731" t="s">
        <v>10</v>
      </c>
      <c r="E2731" t="s">
        <v>16</v>
      </c>
      <c r="F2731" t="s">
        <v>12</v>
      </c>
      <c r="G2731" t="s">
        <v>12</v>
      </c>
      <c r="H2731" t="s">
        <v>13</v>
      </c>
      <c r="I2731">
        <v>47</v>
      </c>
      <c r="J2731">
        <f t="shared" si="296"/>
        <v>3.7322105275132252E-2</v>
      </c>
      <c r="K2731" t="b">
        <f t="shared" si="297"/>
        <v>0</v>
      </c>
      <c r="L2731">
        <f t="shared" si="298"/>
        <v>0.35948646717097865</v>
      </c>
      <c r="M2731" t="b">
        <f t="shared" si="299"/>
        <v>0</v>
      </c>
      <c r="N2731" s="24">
        <f t="shared" si="300"/>
        <v>687802.61</v>
      </c>
      <c r="O2731" t="str">
        <f t="shared" si="301"/>
        <v>ASALARIADO</v>
      </c>
      <c r="P2731">
        <f t="shared" si="302"/>
        <v>47</v>
      </c>
      <c r="Q2731"/>
    </row>
    <row r="2732" spans="1:17" x14ac:dyDescent="0.25">
      <c r="A2732">
        <v>2731</v>
      </c>
      <c r="B2732" t="s">
        <v>15</v>
      </c>
      <c r="C2732" s="23">
        <v>300000</v>
      </c>
      <c r="D2732" t="s">
        <v>10</v>
      </c>
      <c r="E2732" t="s">
        <v>16</v>
      </c>
      <c r="F2732" t="s">
        <v>12</v>
      </c>
      <c r="G2732" t="s">
        <v>13</v>
      </c>
      <c r="H2732" t="s">
        <v>13</v>
      </c>
      <c r="I2732">
        <v>43</v>
      </c>
      <c r="J2732">
        <f t="shared" si="296"/>
        <v>-0.44085477967752684</v>
      </c>
      <c r="K2732" t="b">
        <f t="shared" si="297"/>
        <v>0</v>
      </c>
      <c r="L2732">
        <f t="shared" si="298"/>
        <v>7.7185146862428639E-2</v>
      </c>
      <c r="M2732" t="b">
        <f t="shared" si="299"/>
        <v>0</v>
      </c>
      <c r="N2732" s="24">
        <f t="shared" si="300"/>
        <v>300000</v>
      </c>
      <c r="O2732" t="str">
        <f t="shared" si="301"/>
        <v>ASALARIADO</v>
      </c>
      <c r="P2732">
        <f t="shared" si="302"/>
        <v>43</v>
      </c>
      <c r="Q2732"/>
    </row>
    <row r="2733" spans="1:17" x14ac:dyDescent="0.25">
      <c r="A2733">
        <v>2732</v>
      </c>
      <c r="B2733" t="s">
        <v>9</v>
      </c>
      <c r="C2733" s="23">
        <v>473527.9</v>
      </c>
      <c r="D2733" t="s">
        <v>10</v>
      </c>
      <c r="E2733" t="s">
        <v>16</v>
      </c>
      <c r="F2733" t="s">
        <v>12</v>
      </c>
      <c r="G2733" t="s">
        <v>13</v>
      </c>
      <c r="H2733" t="s">
        <v>13</v>
      </c>
      <c r="I2733">
        <v>29</v>
      </c>
      <c r="J2733">
        <f t="shared" si="296"/>
        <v>-0.22688760015190026</v>
      </c>
      <c r="K2733" t="b">
        <f t="shared" si="297"/>
        <v>0</v>
      </c>
      <c r="L2733">
        <f t="shared" si="298"/>
        <v>-0.91086947421749642</v>
      </c>
      <c r="M2733" t="b">
        <f t="shared" si="299"/>
        <v>0</v>
      </c>
      <c r="N2733" s="24">
        <f t="shared" si="300"/>
        <v>473527.9</v>
      </c>
      <c r="O2733" t="str">
        <f t="shared" si="301"/>
        <v>ASALARIADO</v>
      </c>
      <c r="P2733">
        <f t="shared" si="302"/>
        <v>29</v>
      </c>
      <c r="Q2733"/>
    </row>
    <row r="2734" spans="1:17" x14ac:dyDescent="0.25">
      <c r="A2734">
        <v>2733</v>
      </c>
      <c r="B2734" t="s">
        <v>9</v>
      </c>
      <c r="C2734" s="23">
        <v>404467</v>
      </c>
      <c r="D2734" t="s">
        <v>17</v>
      </c>
      <c r="E2734" t="s">
        <v>16</v>
      </c>
      <c r="F2734" t="s">
        <v>12</v>
      </c>
      <c r="G2734" t="s">
        <v>13</v>
      </c>
      <c r="H2734" t="s">
        <v>13</v>
      </c>
      <c r="I2734">
        <v>62</v>
      </c>
      <c r="J2734">
        <f t="shared" si="296"/>
        <v>-0.31204258669009582</v>
      </c>
      <c r="K2734" t="b">
        <f t="shared" si="297"/>
        <v>0</v>
      </c>
      <c r="L2734">
        <f t="shared" si="298"/>
        <v>1.4181164183280413</v>
      </c>
      <c r="M2734" t="b">
        <f t="shared" si="299"/>
        <v>0</v>
      </c>
      <c r="N2734" s="24">
        <f t="shared" si="300"/>
        <v>404467</v>
      </c>
      <c r="O2734" t="str">
        <f t="shared" si="301"/>
        <v>ASEGURADO VOLUNTARIO</v>
      </c>
      <c r="P2734">
        <f t="shared" si="302"/>
        <v>62</v>
      </c>
      <c r="Q2734"/>
    </row>
    <row r="2735" spans="1:17" x14ac:dyDescent="0.25">
      <c r="A2735">
        <v>2734</v>
      </c>
      <c r="B2735" t="s">
        <v>15</v>
      </c>
      <c r="C2735" s="23">
        <v>681958.86</v>
      </c>
      <c r="D2735" t="s">
        <v>10</v>
      </c>
      <c r="E2735" t="s">
        <v>16</v>
      </c>
      <c r="F2735" t="s">
        <v>12</v>
      </c>
      <c r="G2735" t="s">
        <v>13</v>
      </c>
      <c r="H2735" t="s">
        <v>13</v>
      </c>
      <c r="I2735">
        <v>28</v>
      </c>
      <c r="J2735">
        <f t="shared" si="296"/>
        <v>3.0116516402375303E-2</v>
      </c>
      <c r="K2735" t="b">
        <f t="shared" si="297"/>
        <v>0</v>
      </c>
      <c r="L2735">
        <f t="shared" si="298"/>
        <v>-0.98144480429463388</v>
      </c>
      <c r="M2735" t="b">
        <f t="shared" si="299"/>
        <v>0</v>
      </c>
      <c r="N2735" s="24">
        <f t="shared" si="300"/>
        <v>681958.86</v>
      </c>
      <c r="O2735" t="str">
        <f t="shared" si="301"/>
        <v>ASALARIADO</v>
      </c>
      <c r="P2735">
        <f t="shared" si="302"/>
        <v>28</v>
      </c>
      <c r="Q2735"/>
    </row>
    <row r="2736" spans="1:17" x14ac:dyDescent="0.25">
      <c r="A2736">
        <v>2735</v>
      </c>
      <c r="B2736" t="s">
        <v>9</v>
      </c>
      <c r="C2736" s="23">
        <v>1109112</v>
      </c>
      <c r="D2736" t="s">
        <v>10</v>
      </c>
      <c r="E2736" t="s">
        <v>11</v>
      </c>
      <c r="F2736" t="s">
        <v>12</v>
      </c>
      <c r="G2736" t="s">
        <v>13</v>
      </c>
      <c r="H2736" t="s">
        <v>13</v>
      </c>
      <c r="I2736">
        <v>32</v>
      </c>
      <c r="J2736">
        <f t="shared" si="296"/>
        <v>0.55681425544788377</v>
      </c>
      <c r="K2736" t="b">
        <f t="shared" si="297"/>
        <v>0</v>
      </c>
      <c r="L2736">
        <f t="shared" si="298"/>
        <v>-0.69914348398608395</v>
      </c>
      <c r="M2736" t="b">
        <f t="shared" si="299"/>
        <v>0</v>
      </c>
      <c r="N2736" s="24">
        <f t="shared" si="300"/>
        <v>1109112</v>
      </c>
      <c r="O2736" t="str">
        <f t="shared" si="301"/>
        <v>ASALARIADO</v>
      </c>
      <c r="P2736">
        <f t="shared" si="302"/>
        <v>32</v>
      </c>
      <c r="Q2736"/>
    </row>
    <row r="2737" spans="1:17" x14ac:dyDescent="0.25">
      <c r="A2737">
        <v>2736</v>
      </c>
      <c r="B2737" t="s">
        <v>9</v>
      </c>
      <c r="C2737" s="23">
        <v>356025</v>
      </c>
      <c r="D2737" t="s">
        <v>10</v>
      </c>
      <c r="E2737" t="s">
        <v>16</v>
      </c>
      <c r="F2737" t="s">
        <v>12</v>
      </c>
      <c r="G2737" t="s">
        <v>13</v>
      </c>
      <c r="H2737" t="s">
        <v>13</v>
      </c>
      <c r="I2737">
        <v>22</v>
      </c>
      <c r="J2737">
        <f t="shared" si="296"/>
        <v>-0.37177360464502068</v>
      </c>
      <c r="K2737" t="b">
        <f t="shared" si="297"/>
        <v>0</v>
      </c>
      <c r="L2737">
        <f t="shared" si="298"/>
        <v>-1.4048967847574589</v>
      </c>
      <c r="M2737" t="b">
        <f t="shared" si="299"/>
        <v>0</v>
      </c>
      <c r="N2737" s="24">
        <f t="shared" si="300"/>
        <v>356025</v>
      </c>
      <c r="O2737" t="str">
        <f t="shared" si="301"/>
        <v>ASALARIADO</v>
      </c>
      <c r="P2737">
        <f t="shared" si="302"/>
        <v>22</v>
      </c>
      <c r="Q2737"/>
    </row>
    <row r="2738" spans="1:17" x14ac:dyDescent="0.25">
      <c r="A2738">
        <v>2737</v>
      </c>
      <c r="B2738" t="s">
        <v>9</v>
      </c>
      <c r="C2738" s="23">
        <v>513238.95</v>
      </c>
      <c r="D2738" t="s">
        <v>10</v>
      </c>
      <c r="E2738" t="s">
        <v>16</v>
      </c>
      <c r="F2738" t="s">
        <v>12</v>
      </c>
      <c r="G2738" t="s">
        <v>13</v>
      </c>
      <c r="H2738" t="s">
        <v>13</v>
      </c>
      <c r="I2738">
        <v>34</v>
      </c>
      <c r="J2738">
        <f t="shared" si="296"/>
        <v>-0.17792220977662845</v>
      </c>
      <c r="K2738" t="b">
        <f t="shared" si="297"/>
        <v>0</v>
      </c>
      <c r="L2738">
        <f t="shared" si="298"/>
        <v>-0.55799282383180893</v>
      </c>
      <c r="M2738" t="b">
        <f t="shared" si="299"/>
        <v>0</v>
      </c>
      <c r="N2738" s="24">
        <f t="shared" si="300"/>
        <v>513238.95</v>
      </c>
      <c r="O2738" t="str">
        <f t="shared" si="301"/>
        <v>ASALARIADO</v>
      </c>
      <c r="P2738">
        <f t="shared" si="302"/>
        <v>34</v>
      </c>
      <c r="Q2738"/>
    </row>
    <row r="2739" spans="1:17" x14ac:dyDescent="0.25">
      <c r="A2739">
        <v>2738</v>
      </c>
      <c r="B2739" t="s">
        <v>9</v>
      </c>
      <c r="C2739" s="23">
        <v>278030</v>
      </c>
      <c r="D2739" t="s">
        <v>21</v>
      </c>
      <c r="E2739" t="s">
        <v>16</v>
      </c>
      <c r="F2739" t="s">
        <v>12</v>
      </c>
      <c r="G2739" t="s">
        <v>12</v>
      </c>
      <c r="H2739" t="s">
        <v>13</v>
      </c>
      <c r="I2739">
        <v>27</v>
      </c>
      <c r="J2739">
        <f t="shared" si="296"/>
        <v>-0.46794471123422759</v>
      </c>
      <c r="K2739" t="b">
        <f t="shared" si="297"/>
        <v>0</v>
      </c>
      <c r="L2739">
        <f t="shared" si="298"/>
        <v>-1.0520201343717714</v>
      </c>
      <c r="M2739" t="b">
        <f t="shared" si="299"/>
        <v>0</v>
      </c>
      <c r="N2739" s="24">
        <f t="shared" si="300"/>
        <v>278030</v>
      </c>
      <c r="O2739" t="str">
        <f t="shared" si="301"/>
        <v>CONVENIOS ESPECIALES DE ASEGURADOS VOLUNTARIOS</v>
      </c>
      <c r="P2739">
        <f t="shared" si="302"/>
        <v>27</v>
      </c>
      <c r="Q2739"/>
    </row>
    <row r="2740" spans="1:17" x14ac:dyDescent="0.25">
      <c r="A2740">
        <v>2739</v>
      </c>
      <c r="B2740" t="s">
        <v>15</v>
      </c>
      <c r="C2740" s="23">
        <v>141510.17000000001</v>
      </c>
      <c r="D2740" t="s">
        <v>14</v>
      </c>
      <c r="E2740" t="s">
        <v>11</v>
      </c>
      <c r="F2740" t="s">
        <v>12</v>
      </c>
      <c r="G2740" t="s">
        <v>13</v>
      </c>
      <c r="H2740" t="s">
        <v>13</v>
      </c>
      <c r="I2740">
        <v>85</v>
      </c>
      <c r="J2740">
        <f t="shared" si="296"/>
        <v>-0.6362793881041604</v>
      </c>
      <c r="K2740" t="b">
        <f t="shared" si="297"/>
        <v>0</v>
      </c>
      <c r="L2740">
        <f t="shared" si="298"/>
        <v>3.0413490101022038</v>
      </c>
      <c r="M2740" t="b">
        <f t="shared" si="299"/>
        <v>1</v>
      </c>
      <c r="N2740" s="24">
        <f t="shared" si="300"/>
        <v>141510.17000000001</v>
      </c>
      <c r="O2740" t="str">
        <f t="shared" si="301"/>
        <v>PENSIONADOS EN SU PROPIO SISTEMA</v>
      </c>
      <c r="P2740">
        <f t="shared" si="302"/>
        <v>85</v>
      </c>
      <c r="Q2740"/>
    </row>
    <row r="2741" spans="1:17" x14ac:dyDescent="0.25">
      <c r="A2741">
        <v>2740</v>
      </c>
      <c r="B2741" t="s">
        <v>15</v>
      </c>
      <c r="C2741" s="23">
        <v>135000</v>
      </c>
      <c r="D2741" t="s">
        <v>10</v>
      </c>
      <c r="E2741" t="s">
        <v>16</v>
      </c>
      <c r="F2741" t="s">
        <v>12</v>
      </c>
      <c r="G2741" t="s">
        <v>13</v>
      </c>
      <c r="H2741" t="s">
        <v>12</v>
      </c>
      <c r="I2741">
        <v>37</v>
      </c>
      <c r="J2741">
        <f t="shared" si="296"/>
        <v>-0.64430670079066421</v>
      </c>
      <c r="K2741" t="b">
        <f t="shared" si="297"/>
        <v>0</v>
      </c>
      <c r="L2741">
        <f t="shared" si="298"/>
        <v>-0.3462668336003964</v>
      </c>
      <c r="M2741" t="b">
        <f t="shared" si="299"/>
        <v>0</v>
      </c>
      <c r="N2741" s="24">
        <f t="shared" si="300"/>
        <v>135000</v>
      </c>
      <c r="O2741" t="str">
        <f t="shared" si="301"/>
        <v>ASALARIADO</v>
      </c>
      <c r="P2741">
        <f t="shared" si="302"/>
        <v>37</v>
      </c>
      <c r="Q2741"/>
    </row>
    <row r="2742" spans="1:17" x14ac:dyDescent="0.25">
      <c r="A2742">
        <v>2741</v>
      </c>
      <c r="B2742" t="s">
        <v>9</v>
      </c>
      <c r="C2742" s="23">
        <v>6787104.5199999996</v>
      </c>
      <c r="D2742" t="s">
        <v>10</v>
      </c>
      <c r="E2742" t="s">
        <v>11</v>
      </c>
      <c r="F2742" t="s">
        <v>12</v>
      </c>
      <c r="G2742" t="s">
        <v>13</v>
      </c>
      <c r="H2742" t="s">
        <v>13</v>
      </c>
      <c r="I2742">
        <v>56</v>
      </c>
      <c r="J2742">
        <f t="shared" si="296"/>
        <v>7.5580172024783305</v>
      </c>
      <c r="K2742" t="b">
        <f t="shared" si="297"/>
        <v>1</v>
      </c>
      <c r="L2742">
        <f t="shared" si="298"/>
        <v>0.99466443786521619</v>
      </c>
      <c r="M2742" t="b">
        <f t="shared" si="299"/>
        <v>0</v>
      </c>
      <c r="N2742" s="24">
        <f t="shared" si="300"/>
        <v>6787104.5199999996</v>
      </c>
      <c r="O2742" t="str">
        <f t="shared" si="301"/>
        <v>ASALARIADO</v>
      </c>
      <c r="P2742">
        <f t="shared" si="302"/>
        <v>56</v>
      </c>
      <c r="Q2742"/>
    </row>
    <row r="2743" spans="1:17" x14ac:dyDescent="0.25">
      <c r="A2743">
        <v>2742</v>
      </c>
      <c r="B2743" t="s">
        <v>15</v>
      </c>
      <c r="C2743" s="23">
        <v>777494.45</v>
      </c>
      <c r="D2743" t="s">
        <v>10</v>
      </c>
      <c r="E2743" t="s">
        <v>11</v>
      </c>
      <c r="F2743" t="s">
        <v>12</v>
      </c>
      <c r="G2743" t="s">
        <v>13</v>
      </c>
      <c r="H2743" t="s">
        <v>13</v>
      </c>
      <c r="I2743">
        <v>32</v>
      </c>
      <c r="J2743">
        <f t="shared" si="296"/>
        <v>0.14791590622162998</v>
      </c>
      <c r="K2743" t="b">
        <f t="shared" si="297"/>
        <v>0</v>
      </c>
      <c r="L2743">
        <f t="shared" si="298"/>
        <v>-0.69914348398608395</v>
      </c>
      <c r="M2743" t="b">
        <f t="shared" si="299"/>
        <v>0</v>
      </c>
      <c r="N2743" s="24">
        <f t="shared" si="300"/>
        <v>777494.45</v>
      </c>
      <c r="O2743" t="str">
        <f t="shared" si="301"/>
        <v>ASALARIADO</v>
      </c>
      <c r="P2743">
        <f t="shared" si="302"/>
        <v>32</v>
      </c>
      <c r="Q2743"/>
    </row>
    <row r="2744" spans="1:17" x14ac:dyDescent="0.25">
      <c r="A2744">
        <v>2743</v>
      </c>
      <c r="B2744" t="s">
        <v>9</v>
      </c>
      <c r="C2744" s="23">
        <v>550491</v>
      </c>
      <c r="D2744" t="s">
        <v>10</v>
      </c>
      <c r="E2744" t="s">
        <v>16</v>
      </c>
      <c r="F2744" t="s">
        <v>12</v>
      </c>
      <c r="G2744" t="s">
        <v>13</v>
      </c>
      <c r="H2744" t="s">
        <v>13</v>
      </c>
      <c r="I2744">
        <v>45</v>
      </c>
      <c r="J2744">
        <f t="shared" si="296"/>
        <v>-0.13198886954691547</v>
      </c>
      <c r="K2744" t="b">
        <f t="shared" si="297"/>
        <v>0</v>
      </c>
      <c r="L2744">
        <f t="shared" si="298"/>
        <v>0.21833580701670366</v>
      </c>
      <c r="M2744" t="b">
        <f t="shared" si="299"/>
        <v>0</v>
      </c>
      <c r="N2744" s="24">
        <f t="shared" si="300"/>
        <v>550491</v>
      </c>
      <c r="O2744" t="str">
        <f t="shared" si="301"/>
        <v>ASALARIADO</v>
      </c>
      <c r="P2744">
        <f t="shared" si="302"/>
        <v>45</v>
      </c>
      <c r="Q2744"/>
    </row>
    <row r="2745" spans="1:17" x14ac:dyDescent="0.25">
      <c r="A2745">
        <v>2744</v>
      </c>
      <c r="B2745" t="s">
        <v>15</v>
      </c>
      <c r="C2745" s="23">
        <v>298018</v>
      </c>
      <c r="D2745" t="s">
        <v>17</v>
      </c>
      <c r="E2745" t="s">
        <v>16</v>
      </c>
      <c r="F2745" t="s">
        <v>12</v>
      </c>
      <c r="G2745" t="s">
        <v>12</v>
      </c>
      <c r="H2745" t="s">
        <v>13</v>
      </c>
      <c r="I2745">
        <v>51</v>
      </c>
      <c r="J2745">
        <f t="shared" si="296"/>
        <v>-0.44329866881477681</v>
      </c>
      <c r="K2745" t="b">
        <f t="shared" si="297"/>
        <v>0</v>
      </c>
      <c r="L2745">
        <f t="shared" si="298"/>
        <v>0.64178778747952869</v>
      </c>
      <c r="M2745" t="b">
        <f t="shared" si="299"/>
        <v>0</v>
      </c>
      <c r="N2745" s="24">
        <f t="shared" si="300"/>
        <v>298018</v>
      </c>
      <c r="O2745" t="str">
        <f t="shared" si="301"/>
        <v>ASEGURADO VOLUNTARIO</v>
      </c>
      <c r="P2745">
        <f t="shared" si="302"/>
        <v>51</v>
      </c>
      <c r="Q2745"/>
    </row>
    <row r="2746" spans="1:17" x14ac:dyDescent="0.25">
      <c r="A2746">
        <v>2745</v>
      </c>
      <c r="B2746" t="s">
        <v>9</v>
      </c>
      <c r="C2746" s="23">
        <v>802400</v>
      </c>
      <c r="D2746" t="s">
        <v>10</v>
      </c>
      <c r="E2746" t="s">
        <v>16</v>
      </c>
      <c r="F2746" t="s">
        <v>12</v>
      </c>
      <c r="G2746" t="s">
        <v>13</v>
      </c>
      <c r="H2746" t="s">
        <v>13</v>
      </c>
      <c r="I2746">
        <v>39</v>
      </c>
      <c r="J2746">
        <f t="shared" si="296"/>
        <v>0.17862549406332276</v>
      </c>
      <c r="K2746" t="b">
        <f t="shared" si="297"/>
        <v>0</v>
      </c>
      <c r="L2746">
        <f t="shared" si="298"/>
        <v>-0.20511617344612137</v>
      </c>
      <c r="M2746" t="b">
        <f t="shared" si="299"/>
        <v>0</v>
      </c>
      <c r="N2746" s="24">
        <f t="shared" si="300"/>
        <v>802400</v>
      </c>
      <c r="O2746" t="str">
        <f t="shared" si="301"/>
        <v>ASALARIADO</v>
      </c>
      <c r="P2746">
        <f t="shared" si="302"/>
        <v>39</v>
      </c>
      <c r="Q2746"/>
    </row>
    <row r="2747" spans="1:17" x14ac:dyDescent="0.25">
      <c r="A2747">
        <v>2746</v>
      </c>
      <c r="B2747" t="s">
        <v>15</v>
      </c>
      <c r="C2747" s="23">
        <v>270000</v>
      </c>
      <c r="D2747" t="s">
        <v>10</v>
      </c>
      <c r="E2747" t="s">
        <v>16</v>
      </c>
      <c r="F2747" t="s">
        <v>12</v>
      </c>
      <c r="G2747" t="s">
        <v>12</v>
      </c>
      <c r="H2747" t="s">
        <v>13</v>
      </c>
      <c r="I2747">
        <v>28</v>
      </c>
      <c r="J2747">
        <f t="shared" si="296"/>
        <v>-0.47784603806173365</v>
      </c>
      <c r="K2747" t="b">
        <f t="shared" si="297"/>
        <v>0</v>
      </c>
      <c r="L2747">
        <f t="shared" si="298"/>
        <v>-0.98144480429463388</v>
      </c>
      <c r="M2747" t="b">
        <f t="shared" si="299"/>
        <v>0</v>
      </c>
      <c r="N2747" s="24">
        <f t="shared" si="300"/>
        <v>270000</v>
      </c>
      <c r="O2747" t="str">
        <f t="shared" si="301"/>
        <v>ASALARIADO</v>
      </c>
      <c r="P2747">
        <f t="shared" si="302"/>
        <v>28</v>
      </c>
      <c r="Q2747"/>
    </row>
    <row r="2748" spans="1:17" x14ac:dyDescent="0.25">
      <c r="A2748">
        <v>2747</v>
      </c>
      <c r="B2748" t="s">
        <v>9</v>
      </c>
      <c r="C2748" s="23">
        <v>296700</v>
      </c>
      <c r="D2748" t="s">
        <v>10</v>
      </c>
      <c r="E2748" t="s">
        <v>16</v>
      </c>
      <c r="F2748" t="s">
        <v>12</v>
      </c>
      <c r="G2748" t="s">
        <v>13</v>
      </c>
      <c r="H2748" t="s">
        <v>13</v>
      </c>
      <c r="I2748">
        <v>31</v>
      </c>
      <c r="J2748">
        <f t="shared" si="296"/>
        <v>-0.44492381809978959</v>
      </c>
      <c r="K2748" t="b">
        <f t="shared" si="297"/>
        <v>0</v>
      </c>
      <c r="L2748">
        <f t="shared" si="298"/>
        <v>-0.7697188140632214</v>
      </c>
      <c r="M2748" t="b">
        <f t="shared" si="299"/>
        <v>0</v>
      </c>
      <c r="N2748" s="24">
        <f t="shared" si="300"/>
        <v>296700</v>
      </c>
      <c r="O2748" t="str">
        <f t="shared" si="301"/>
        <v>ASALARIADO</v>
      </c>
      <c r="P2748">
        <f t="shared" si="302"/>
        <v>31</v>
      </c>
      <c r="Q2748"/>
    </row>
    <row r="2749" spans="1:17" x14ac:dyDescent="0.25">
      <c r="A2749">
        <v>2748</v>
      </c>
      <c r="B2749" t="s">
        <v>15</v>
      </c>
      <c r="C2749" s="23">
        <v>1332247</v>
      </c>
      <c r="D2749" t="s">
        <v>10</v>
      </c>
      <c r="E2749" t="s">
        <v>11</v>
      </c>
      <c r="F2749" t="s">
        <v>12</v>
      </c>
      <c r="G2749" t="s">
        <v>13</v>
      </c>
      <c r="H2749" t="s">
        <v>13</v>
      </c>
      <c r="I2749">
        <v>33</v>
      </c>
      <c r="J2749">
        <f t="shared" si="296"/>
        <v>0.83194907009988317</v>
      </c>
      <c r="K2749" t="b">
        <f t="shared" si="297"/>
        <v>0</v>
      </c>
      <c r="L2749">
        <f t="shared" si="298"/>
        <v>-0.62856815390894638</v>
      </c>
      <c r="M2749" t="b">
        <f t="shared" si="299"/>
        <v>0</v>
      </c>
      <c r="N2749" s="24">
        <f t="shared" si="300"/>
        <v>1332247</v>
      </c>
      <c r="O2749" t="str">
        <f t="shared" si="301"/>
        <v>ASALARIADO</v>
      </c>
      <c r="P2749">
        <f t="shared" si="302"/>
        <v>33</v>
      </c>
      <c r="Q2749"/>
    </row>
    <row r="2750" spans="1:17" x14ac:dyDescent="0.25">
      <c r="A2750">
        <v>2749</v>
      </c>
      <c r="B2750" t="s">
        <v>15</v>
      </c>
      <c r="C2750" s="23">
        <v>327400</v>
      </c>
      <c r="D2750" t="s">
        <v>10</v>
      </c>
      <c r="E2750" t="s">
        <v>16</v>
      </c>
      <c r="F2750" t="s">
        <v>12</v>
      </c>
      <c r="G2750" t="s">
        <v>13</v>
      </c>
      <c r="H2750" t="s">
        <v>13</v>
      </c>
      <c r="I2750">
        <v>35</v>
      </c>
      <c r="J2750">
        <f t="shared" si="296"/>
        <v>-0.40706943035328463</v>
      </c>
      <c r="K2750" t="b">
        <f t="shared" si="297"/>
        <v>0</v>
      </c>
      <c r="L2750">
        <f t="shared" si="298"/>
        <v>-0.48741749375467142</v>
      </c>
      <c r="M2750" t="b">
        <f t="shared" si="299"/>
        <v>0</v>
      </c>
      <c r="N2750" s="24">
        <f t="shared" si="300"/>
        <v>327400</v>
      </c>
      <c r="O2750" t="str">
        <f t="shared" si="301"/>
        <v>ASALARIADO</v>
      </c>
      <c r="P2750">
        <f t="shared" si="302"/>
        <v>35</v>
      </c>
      <c r="Q2750"/>
    </row>
    <row r="2751" spans="1:17" x14ac:dyDescent="0.25">
      <c r="A2751">
        <v>2750</v>
      </c>
      <c r="B2751" t="s">
        <v>9</v>
      </c>
      <c r="C2751" s="23">
        <v>454803</v>
      </c>
      <c r="D2751" t="s">
        <v>10</v>
      </c>
      <c r="E2751" t="s">
        <v>16</v>
      </c>
      <c r="F2751" t="s">
        <v>12</v>
      </c>
      <c r="G2751" t="s">
        <v>13</v>
      </c>
      <c r="H2751" t="s">
        <v>13</v>
      </c>
      <c r="I2751">
        <v>26</v>
      </c>
      <c r="J2751">
        <f t="shared" si="296"/>
        <v>-0.24997618728918142</v>
      </c>
      <c r="K2751" t="b">
        <f t="shared" si="297"/>
        <v>0</v>
      </c>
      <c r="L2751">
        <f t="shared" si="298"/>
        <v>-1.1225954644489089</v>
      </c>
      <c r="M2751" t="b">
        <f t="shared" si="299"/>
        <v>0</v>
      </c>
      <c r="N2751" s="24">
        <f t="shared" si="300"/>
        <v>454803</v>
      </c>
      <c r="O2751" t="str">
        <f t="shared" si="301"/>
        <v>ASALARIADO</v>
      </c>
      <c r="P2751">
        <f t="shared" si="302"/>
        <v>26</v>
      </c>
      <c r="Q2751"/>
    </row>
    <row r="2752" spans="1:17" x14ac:dyDescent="0.25">
      <c r="A2752">
        <v>2751</v>
      </c>
      <c r="B2752" t="s">
        <v>15</v>
      </c>
      <c r="C2752" s="23">
        <v>297045</v>
      </c>
      <c r="D2752" t="s">
        <v>18</v>
      </c>
      <c r="E2752" t="s">
        <v>16</v>
      </c>
      <c r="F2752" t="s">
        <v>12</v>
      </c>
      <c r="G2752" t="s">
        <v>13</v>
      </c>
      <c r="H2752" t="s">
        <v>13</v>
      </c>
      <c r="I2752">
        <v>53</v>
      </c>
      <c r="J2752">
        <f t="shared" si="296"/>
        <v>-0.44449841862837125</v>
      </c>
      <c r="K2752" t="b">
        <f t="shared" si="297"/>
        <v>0</v>
      </c>
      <c r="L2752">
        <f t="shared" si="298"/>
        <v>0.78293844763380371</v>
      </c>
      <c r="M2752" t="b">
        <f t="shared" si="299"/>
        <v>0</v>
      </c>
      <c r="N2752" s="24">
        <f t="shared" si="300"/>
        <v>297045</v>
      </c>
      <c r="O2752" t="str">
        <f t="shared" si="301"/>
        <v>TRABAJADOR INDEPENDIENTE</v>
      </c>
      <c r="P2752">
        <f t="shared" si="302"/>
        <v>53</v>
      </c>
      <c r="Q2752"/>
    </row>
    <row r="2753" spans="1:17" x14ac:dyDescent="0.25">
      <c r="A2753">
        <v>2752</v>
      </c>
      <c r="B2753" t="s">
        <v>9</v>
      </c>
      <c r="C2753" s="23">
        <v>310544</v>
      </c>
      <c r="D2753" t="s">
        <v>18</v>
      </c>
      <c r="E2753" t="s">
        <v>16</v>
      </c>
      <c r="F2753" t="s">
        <v>12</v>
      </c>
      <c r="G2753" t="s">
        <v>13</v>
      </c>
      <c r="H2753" t="s">
        <v>12</v>
      </c>
      <c r="I2753">
        <v>42</v>
      </c>
      <c r="J2753">
        <f t="shared" si="296"/>
        <v>-0.4278535853974243</v>
      </c>
      <c r="K2753" t="b">
        <f t="shared" si="297"/>
        <v>0</v>
      </c>
      <c r="L2753">
        <f t="shared" si="298"/>
        <v>6.6098167852911317E-3</v>
      </c>
      <c r="M2753" t="b">
        <f t="shared" si="299"/>
        <v>0</v>
      </c>
      <c r="N2753" s="24">
        <f t="shared" si="300"/>
        <v>310544</v>
      </c>
      <c r="O2753" t="str">
        <f t="shared" si="301"/>
        <v>TRABAJADOR INDEPENDIENTE</v>
      </c>
      <c r="P2753">
        <f t="shared" si="302"/>
        <v>42</v>
      </c>
      <c r="Q2753"/>
    </row>
    <row r="2754" spans="1:17" x14ac:dyDescent="0.25">
      <c r="A2754">
        <v>2753</v>
      </c>
      <c r="B2754" t="s">
        <v>15</v>
      </c>
      <c r="C2754" s="23">
        <v>1402150.95</v>
      </c>
      <c r="D2754" t="s">
        <v>10</v>
      </c>
      <c r="E2754" t="s">
        <v>16</v>
      </c>
      <c r="F2754" t="s">
        <v>12</v>
      </c>
      <c r="G2754" t="s">
        <v>13</v>
      </c>
      <c r="H2754" t="s">
        <v>13</v>
      </c>
      <c r="I2754">
        <v>32</v>
      </c>
      <c r="J2754">
        <f t="shared" ref="J2754:J2817" si="303">(C2754-$S$4)/STDEV($C$2:$C$5001)</f>
        <v>0.91814357265077218</v>
      </c>
      <c r="K2754" t="b">
        <f t="shared" ref="K2754:K2817" si="304">ABS(J2754)&gt;1.96</f>
        <v>0</v>
      </c>
      <c r="L2754">
        <f t="shared" ref="L2754:L2817" si="305">(I2754-$S$5)/_xlfn.STDEV.S($I$2:$I$5001)</f>
        <v>-0.69914348398608395</v>
      </c>
      <c r="M2754" t="b">
        <f t="shared" ref="M2754:M2817" si="306">ABS(L2754)&gt;1.96</f>
        <v>0</v>
      </c>
      <c r="N2754" s="24">
        <f t="shared" ref="N2754:N2817" si="307">IF(ISBLANK(C2754), $S$4, C2754)</f>
        <v>1402150.95</v>
      </c>
      <c r="O2754" t="str">
        <f t="shared" ref="O2754:O2817" si="308">IF(D2754="", "ASALARIADO", D2754)</f>
        <v>ASALARIADO</v>
      </c>
      <c r="P2754">
        <f t="shared" ref="P2754:P2817" si="309">IF(ISBLANK(I2754), $S$5, I2754)</f>
        <v>32</v>
      </c>
      <c r="Q2754"/>
    </row>
    <row r="2755" spans="1:17" x14ac:dyDescent="0.25">
      <c r="A2755">
        <v>2754</v>
      </c>
      <c r="B2755" t="s">
        <v>15</v>
      </c>
      <c r="C2755" s="23">
        <v>812430</v>
      </c>
      <c r="D2755" t="s">
        <v>10</v>
      </c>
      <c r="E2755" t="s">
        <v>16</v>
      </c>
      <c r="F2755" t="s">
        <v>12</v>
      </c>
      <c r="G2755" t="s">
        <v>13</v>
      </c>
      <c r="H2755" t="s">
        <v>13</v>
      </c>
      <c r="I2755">
        <v>27</v>
      </c>
      <c r="J2755">
        <f t="shared" si="303"/>
        <v>0.19099290478310924</v>
      </c>
      <c r="K2755" t="b">
        <f t="shared" si="304"/>
        <v>0</v>
      </c>
      <c r="L2755">
        <f t="shared" si="305"/>
        <v>-1.0520201343717714</v>
      </c>
      <c r="M2755" t="b">
        <f t="shared" si="306"/>
        <v>0</v>
      </c>
      <c r="N2755" s="24">
        <f t="shared" si="307"/>
        <v>812430</v>
      </c>
      <c r="O2755" t="str">
        <f t="shared" si="308"/>
        <v>ASALARIADO</v>
      </c>
      <c r="P2755">
        <f t="shared" si="309"/>
        <v>27</v>
      </c>
      <c r="Q2755"/>
    </row>
    <row r="2756" spans="1:17" x14ac:dyDescent="0.25">
      <c r="A2756">
        <v>2755</v>
      </c>
      <c r="B2756" t="s">
        <v>9</v>
      </c>
      <c r="C2756" s="23">
        <v>610243.4</v>
      </c>
      <c r="D2756" t="s">
        <v>10</v>
      </c>
      <c r="E2756" t="s">
        <v>16</v>
      </c>
      <c r="F2756" t="s">
        <v>12</v>
      </c>
      <c r="G2756" t="s">
        <v>13</v>
      </c>
      <c r="H2756" t="s">
        <v>13</v>
      </c>
      <c r="I2756">
        <v>52</v>
      </c>
      <c r="J2756">
        <f t="shared" si="303"/>
        <v>-5.8311653964366196E-2</v>
      </c>
      <c r="K2756" t="b">
        <f t="shared" si="304"/>
        <v>0</v>
      </c>
      <c r="L2756">
        <f t="shared" si="305"/>
        <v>0.71236311755666615</v>
      </c>
      <c r="M2756" t="b">
        <f t="shared" si="306"/>
        <v>0</v>
      </c>
      <c r="N2756" s="24">
        <f t="shared" si="307"/>
        <v>610243.4</v>
      </c>
      <c r="O2756" t="str">
        <f t="shared" si="308"/>
        <v>ASALARIADO</v>
      </c>
      <c r="P2756">
        <f t="shared" si="309"/>
        <v>52</v>
      </c>
      <c r="Q2756"/>
    </row>
    <row r="2757" spans="1:17" x14ac:dyDescent="0.25">
      <c r="A2757">
        <v>2756</v>
      </c>
      <c r="B2757" t="s">
        <v>9</v>
      </c>
      <c r="C2757" s="23">
        <v>129133.33</v>
      </c>
      <c r="D2757" t="s">
        <v>10</v>
      </c>
      <c r="E2757" t="s">
        <v>16</v>
      </c>
      <c r="F2757" t="s">
        <v>12</v>
      </c>
      <c r="G2757" t="s">
        <v>13</v>
      </c>
      <c r="H2757" t="s">
        <v>13</v>
      </c>
      <c r="I2757">
        <v>35</v>
      </c>
      <c r="J2757">
        <f t="shared" si="303"/>
        <v>-0.65154055098482666</v>
      </c>
      <c r="K2757" t="b">
        <f t="shared" si="304"/>
        <v>0</v>
      </c>
      <c r="L2757">
        <f t="shared" si="305"/>
        <v>-0.48741749375467142</v>
      </c>
      <c r="M2757" t="b">
        <f t="shared" si="306"/>
        <v>0</v>
      </c>
      <c r="N2757" s="24">
        <f t="shared" si="307"/>
        <v>129133.33</v>
      </c>
      <c r="O2757" t="str">
        <f t="shared" si="308"/>
        <v>ASALARIADO</v>
      </c>
      <c r="P2757">
        <f t="shared" si="309"/>
        <v>35</v>
      </c>
      <c r="Q2757"/>
    </row>
    <row r="2758" spans="1:17" x14ac:dyDescent="0.25">
      <c r="A2758">
        <v>2757</v>
      </c>
      <c r="B2758" t="s">
        <v>9</v>
      </c>
      <c r="C2758" s="23">
        <v>1119534</v>
      </c>
      <c r="D2758" t="s">
        <v>18</v>
      </c>
      <c r="E2758" t="s">
        <v>16</v>
      </c>
      <c r="F2758" t="s">
        <v>12</v>
      </c>
      <c r="G2758" t="s">
        <v>12</v>
      </c>
      <c r="H2758" t="s">
        <v>12</v>
      </c>
      <c r="I2758">
        <v>53</v>
      </c>
      <c r="J2758">
        <f t="shared" si="303"/>
        <v>0.56966501861055718</v>
      </c>
      <c r="K2758" t="b">
        <f t="shared" si="304"/>
        <v>0</v>
      </c>
      <c r="L2758">
        <f t="shared" si="305"/>
        <v>0.78293844763380371</v>
      </c>
      <c r="M2758" t="b">
        <f t="shared" si="306"/>
        <v>0</v>
      </c>
      <c r="N2758" s="24">
        <f t="shared" si="307"/>
        <v>1119534</v>
      </c>
      <c r="O2758" t="str">
        <f t="shared" si="308"/>
        <v>TRABAJADOR INDEPENDIENTE</v>
      </c>
      <c r="P2758">
        <f t="shared" si="309"/>
        <v>53</v>
      </c>
      <c r="Q2758"/>
    </row>
    <row r="2759" spans="1:17" x14ac:dyDescent="0.25">
      <c r="A2759">
        <v>2758</v>
      </c>
      <c r="B2759" t="s">
        <v>15</v>
      </c>
      <c r="C2759" s="23">
        <v>302010</v>
      </c>
      <c r="D2759" t="s">
        <v>18</v>
      </c>
      <c r="E2759" t="s">
        <v>16</v>
      </c>
      <c r="F2759" t="s">
        <v>12</v>
      </c>
      <c r="G2759" t="s">
        <v>13</v>
      </c>
      <c r="H2759" t="s">
        <v>13</v>
      </c>
      <c r="I2759">
        <v>24</v>
      </c>
      <c r="J2759">
        <f t="shared" si="303"/>
        <v>-0.438376365365785</v>
      </c>
      <c r="K2759" t="b">
        <f t="shared" si="304"/>
        <v>0</v>
      </c>
      <c r="L2759">
        <f t="shared" si="305"/>
        <v>-1.263746124603184</v>
      </c>
      <c r="M2759" t="b">
        <f t="shared" si="306"/>
        <v>0</v>
      </c>
      <c r="N2759" s="24">
        <f t="shared" si="307"/>
        <v>302010</v>
      </c>
      <c r="O2759" t="str">
        <f t="shared" si="308"/>
        <v>TRABAJADOR INDEPENDIENTE</v>
      </c>
      <c r="P2759">
        <f t="shared" si="309"/>
        <v>24</v>
      </c>
      <c r="Q2759"/>
    </row>
    <row r="2760" spans="1:17" x14ac:dyDescent="0.25">
      <c r="A2760">
        <v>2759</v>
      </c>
      <c r="B2760" t="s">
        <v>15</v>
      </c>
      <c r="C2760" s="23">
        <v>325000</v>
      </c>
      <c r="D2760" t="s">
        <v>10</v>
      </c>
      <c r="E2760" t="s">
        <v>16</v>
      </c>
      <c r="F2760" t="s">
        <v>12</v>
      </c>
      <c r="G2760" t="s">
        <v>12</v>
      </c>
      <c r="H2760" t="s">
        <v>13</v>
      </c>
      <c r="I2760">
        <v>24</v>
      </c>
      <c r="J2760">
        <f t="shared" si="303"/>
        <v>-0.41002873102402121</v>
      </c>
      <c r="K2760" t="b">
        <f t="shared" si="304"/>
        <v>0</v>
      </c>
      <c r="L2760">
        <f t="shared" si="305"/>
        <v>-1.263746124603184</v>
      </c>
      <c r="M2760" t="b">
        <f t="shared" si="306"/>
        <v>0</v>
      </c>
      <c r="N2760" s="24">
        <f t="shared" si="307"/>
        <v>325000</v>
      </c>
      <c r="O2760" t="str">
        <f t="shared" si="308"/>
        <v>ASALARIADO</v>
      </c>
      <c r="P2760">
        <f t="shared" si="309"/>
        <v>24</v>
      </c>
      <c r="Q2760"/>
    </row>
    <row r="2761" spans="1:17" x14ac:dyDescent="0.25">
      <c r="A2761">
        <v>2760</v>
      </c>
      <c r="B2761" t="s">
        <v>9</v>
      </c>
      <c r="C2761" s="23">
        <v>278030</v>
      </c>
      <c r="D2761" t="s">
        <v>19</v>
      </c>
      <c r="E2761" t="s">
        <v>16</v>
      </c>
      <c r="F2761" t="s">
        <v>12</v>
      </c>
      <c r="G2761" t="s">
        <v>13</v>
      </c>
      <c r="H2761" t="s">
        <v>13</v>
      </c>
      <c r="I2761">
        <v>24</v>
      </c>
      <c r="J2761">
        <f t="shared" si="303"/>
        <v>-0.46794471123422759</v>
      </c>
      <c r="K2761" t="b">
        <f t="shared" si="304"/>
        <v>0</v>
      </c>
      <c r="L2761">
        <f t="shared" si="305"/>
        <v>-1.263746124603184</v>
      </c>
      <c r="M2761" t="b">
        <f t="shared" si="306"/>
        <v>0</v>
      </c>
      <c r="N2761" s="24">
        <f t="shared" si="307"/>
        <v>278030</v>
      </c>
      <c r="O2761" t="str">
        <f t="shared" si="308"/>
        <v>CONVENIOS ESPECIALES DE TRABAJADORES INDEPENDIENTES</v>
      </c>
      <c r="P2761">
        <f t="shared" si="309"/>
        <v>24</v>
      </c>
      <c r="Q2761"/>
    </row>
    <row r="2762" spans="1:17" x14ac:dyDescent="0.25">
      <c r="A2762">
        <v>2761</v>
      </c>
      <c r="B2762" t="s">
        <v>15</v>
      </c>
      <c r="C2762" s="23">
        <v>359544.27</v>
      </c>
      <c r="D2762" t="s">
        <v>21</v>
      </c>
      <c r="E2762" t="s">
        <v>16</v>
      </c>
      <c r="F2762" t="s">
        <v>12</v>
      </c>
      <c r="G2762" t="s">
        <v>12</v>
      </c>
      <c r="H2762" t="s">
        <v>13</v>
      </c>
      <c r="I2762">
        <v>66</v>
      </c>
      <c r="J2762">
        <f t="shared" si="303"/>
        <v>-0.36743419711522773</v>
      </c>
      <c r="K2762" t="b">
        <f t="shared" si="304"/>
        <v>0</v>
      </c>
      <c r="L2762">
        <f t="shared" si="305"/>
        <v>1.7004177386365913</v>
      </c>
      <c r="M2762" t="b">
        <f t="shared" si="306"/>
        <v>0</v>
      </c>
      <c r="N2762" s="24">
        <f t="shared" si="307"/>
        <v>359544.27</v>
      </c>
      <c r="O2762" t="str">
        <f t="shared" si="308"/>
        <v>CONVENIOS ESPECIALES DE ASEGURADOS VOLUNTARIOS</v>
      </c>
      <c r="P2762">
        <f t="shared" si="309"/>
        <v>66</v>
      </c>
      <c r="Q2762"/>
    </row>
    <row r="2763" spans="1:17" x14ac:dyDescent="0.25">
      <c r="A2763">
        <v>2762</v>
      </c>
      <c r="B2763" t="s">
        <v>9</v>
      </c>
      <c r="C2763" s="23">
        <v>680000</v>
      </c>
      <c r="D2763" t="s">
        <v>10</v>
      </c>
      <c r="E2763" t="s">
        <v>16</v>
      </c>
      <c r="F2763" t="s">
        <v>12</v>
      </c>
      <c r="G2763" t="s">
        <v>13</v>
      </c>
      <c r="H2763" t="s">
        <v>13</v>
      </c>
      <c r="I2763">
        <v>33</v>
      </c>
      <c r="J2763">
        <f t="shared" si="303"/>
        <v>2.7701159855759078E-2</v>
      </c>
      <c r="K2763" t="b">
        <f t="shared" si="304"/>
        <v>0</v>
      </c>
      <c r="L2763">
        <f t="shared" si="305"/>
        <v>-0.62856815390894638</v>
      </c>
      <c r="M2763" t="b">
        <f t="shared" si="306"/>
        <v>0</v>
      </c>
      <c r="N2763" s="24">
        <f t="shared" si="307"/>
        <v>680000</v>
      </c>
      <c r="O2763" t="str">
        <f t="shared" si="308"/>
        <v>ASALARIADO</v>
      </c>
      <c r="P2763">
        <f t="shared" si="309"/>
        <v>33</v>
      </c>
      <c r="Q2763"/>
    </row>
    <row r="2764" spans="1:17" x14ac:dyDescent="0.25">
      <c r="A2764">
        <v>2763</v>
      </c>
      <c r="B2764" t="s">
        <v>15</v>
      </c>
      <c r="C2764" s="23">
        <v>610000</v>
      </c>
      <c r="D2764" t="s">
        <v>10</v>
      </c>
      <c r="E2764" t="s">
        <v>16</v>
      </c>
      <c r="F2764" t="s">
        <v>12</v>
      </c>
      <c r="G2764" t="s">
        <v>13</v>
      </c>
      <c r="H2764" t="s">
        <v>13</v>
      </c>
      <c r="I2764">
        <v>30</v>
      </c>
      <c r="J2764">
        <f t="shared" si="303"/>
        <v>-5.8611776374056755E-2</v>
      </c>
      <c r="K2764" t="b">
        <f t="shared" si="304"/>
        <v>0</v>
      </c>
      <c r="L2764">
        <f t="shared" si="305"/>
        <v>-0.84029414414035897</v>
      </c>
      <c r="M2764" t="b">
        <f t="shared" si="306"/>
        <v>0</v>
      </c>
      <c r="N2764" s="24">
        <f t="shared" si="307"/>
        <v>610000</v>
      </c>
      <c r="O2764" t="str">
        <f t="shared" si="308"/>
        <v>ASALARIADO</v>
      </c>
      <c r="P2764">
        <f t="shared" si="309"/>
        <v>30</v>
      </c>
      <c r="Q2764"/>
    </row>
    <row r="2765" spans="1:17" x14ac:dyDescent="0.25">
      <c r="A2765">
        <v>2764</v>
      </c>
      <c r="B2765" t="s">
        <v>9</v>
      </c>
      <c r="C2765" s="23">
        <v>477307.36</v>
      </c>
      <c r="D2765" t="s">
        <v>10</v>
      </c>
      <c r="E2765" t="s">
        <v>16</v>
      </c>
      <c r="F2765" t="s">
        <v>12</v>
      </c>
      <c r="G2765" t="s">
        <v>13</v>
      </c>
      <c r="H2765" t="s">
        <v>13</v>
      </c>
      <c r="I2765">
        <v>63</v>
      </c>
      <c r="J2765">
        <f t="shared" si="303"/>
        <v>-0.2222273674381412</v>
      </c>
      <c r="K2765" t="b">
        <f t="shared" si="304"/>
        <v>0</v>
      </c>
      <c r="L2765">
        <f t="shared" si="305"/>
        <v>1.4886917484051787</v>
      </c>
      <c r="M2765" t="b">
        <f t="shared" si="306"/>
        <v>0</v>
      </c>
      <c r="N2765" s="24">
        <f t="shared" si="307"/>
        <v>477307.36</v>
      </c>
      <c r="O2765" t="str">
        <f t="shared" si="308"/>
        <v>ASALARIADO</v>
      </c>
      <c r="P2765">
        <f t="shared" si="309"/>
        <v>63</v>
      </c>
      <c r="Q2765"/>
    </row>
    <row r="2766" spans="1:17" x14ac:dyDescent="0.25">
      <c r="A2766">
        <v>2765</v>
      </c>
      <c r="B2766" t="s">
        <v>9</v>
      </c>
      <c r="C2766" s="23">
        <v>385938</v>
      </c>
      <c r="D2766" t="s">
        <v>10</v>
      </c>
      <c r="E2766" t="s">
        <v>16</v>
      </c>
      <c r="F2766" t="s">
        <v>12</v>
      </c>
      <c r="G2766" t="s">
        <v>13</v>
      </c>
      <c r="H2766" t="s">
        <v>12</v>
      </c>
      <c r="I2766">
        <v>51</v>
      </c>
      <c r="J2766">
        <f t="shared" si="303"/>
        <v>-0.33488962091012808</v>
      </c>
      <c r="K2766" t="b">
        <f t="shared" si="304"/>
        <v>0</v>
      </c>
      <c r="L2766">
        <f t="shared" si="305"/>
        <v>0.64178778747952869</v>
      </c>
      <c r="M2766" t="b">
        <f t="shared" si="306"/>
        <v>0</v>
      </c>
      <c r="N2766" s="24">
        <f t="shared" si="307"/>
        <v>385938</v>
      </c>
      <c r="O2766" t="str">
        <f t="shared" si="308"/>
        <v>ASALARIADO</v>
      </c>
      <c r="P2766">
        <f t="shared" si="309"/>
        <v>51</v>
      </c>
      <c r="Q2766"/>
    </row>
    <row r="2767" spans="1:17" x14ac:dyDescent="0.25">
      <c r="A2767">
        <v>2766</v>
      </c>
      <c r="B2767" t="s">
        <v>15</v>
      </c>
      <c r="C2767" s="23">
        <v>450000</v>
      </c>
      <c r="D2767" t="s">
        <v>10</v>
      </c>
      <c r="E2767" t="s">
        <v>16</v>
      </c>
      <c r="F2767" t="s">
        <v>12</v>
      </c>
      <c r="G2767" t="s">
        <v>12</v>
      </c>
      <c r="H2767" t="s">
        <v>13</v>
      </c>
      <c r="I2767">
        <v>29</v>
      </c>
      <c r="J2767">
        <f t="shared" si="303"/>
        <v>-0.25589848775649293</v>
      </c>
      <c r="K2767" t="b">
        <f t="shared" si="304"/>
        <v>0</v>
      </c>
      <c r="L2767">
        <f t="shared" si="305"/>
        <v>-0.91086947421749642</v>
      </c>
      <c r="M2767" t="b">
        <f t="shared" si="306"/>
        <v>0</v>
      </c>
      <c r="N2767" s="24">
        <f t="shared" si="307"/>
        <v>450000</v>
      </c>
      <c r="O2767" t="str">
        <f t="shared" si="308"/>
        <v>ASALARIADO</v>
      </c>
      <c r="P2767">
        <f t="shared" si="309"/>
        <v>29</v>
      </c>
      <c r="Q2767"/>
    </row>
    <row r="2768" spans="1:17" x14ac:dyDescent="0.25">
      <c r="A2768">
        <v>2767</v>
      </c>
      <c r="B2768" t="s">
        <v>9</v>
      </c>
      <c r="C2768" s="23">
        <v>359544.27</v>
      </c>
      <c r="D2768" t="s">
        <v>21</v>
      </c>
      <c r="E2768" t="s">
        <v>16</v>
      </c>
      <c r="F2768" t="s">
        <v>12</v>
      </c>
      <c r="G2768" t="s">
        <v>12</v>
      </c>
      <c r="H2768" t="s">
        <v>13</v>
      </c>
      <c r="I2768">
        <v>59</v>
      </c>
      <c r="J2768">
        <f t="shared" si="303"/>
        <v>-0.36743419711522773</v>
      </c>
      <c r="K2768" t="b">
        <f t="shared" si="304"/>
        <v>0</v>
      </c>
      <c r="L2768">
        <f t="shared" si="305"/>
        <v>1.2063904280966287</v>
      </c>
      <c r="M2768" t="b">
        <f t="shared" si="306"/>
        <v>0</v>
      </c>
      <c r="N2768" s="24">
        <f t="shared" si="307"/>
        <v>359544.27</v>
      </c>
      <c r="O2768" t="str">
        <f t="shared" si="308"/>
        <v>CONVENIOS ESPECIALES DE ASEGURADOS VOLUNTARIOS</v>
      </c>
      <c r="P2768">
        <f t="shared" si="309"/>
        <v>59</v>
      </c>
      <c r="Q2768"/>
    </row>
    <row r="2769" spans="1:17" x14ac:dyDescent="0.25">
      <c r="A2769">
        <v>2768</v>
      </c>
      <c r="B2769" t="s">
        <v>9</v>
      </c>
      <c r="C2769" s="23">
        <v>759569.6</v>
      </c>
      <c r="D2769" t="s">
        <v>10</v>
      </c>
      <c r="E2769" t="s">
        <v>11</v>
      </c>
      <c r="F2769" t="s">
        <v>12</v>
      </c>
      <c r="G2769" t="s">
        <v>13</v>
      </c>
      <c r="H2769" t="s">
        <v>13</v>
      </c>
      <c r="I2769">
        <v>34</v>
      </c>
      <c r="J2769">
        <f t="shared" si="303"/>
        <v>0.12581381429335839</v>
      </c>
      <c r="K2769" t="b">
        <f t="shared" si="304"/>
        <v>0</v>
      </c>
      <c r="L2769">
        <f t="shared" si="305"/>
        <v>-0.55799282383180893</v>
      </c>
      <c r="M2769" t="b">
        <f t="shared" si="306"/>
        <v>0</v>
      </c>
      <c r="N2769" s="24">
        <f t="shared" si="307"/>
        <v>759569.6</v>
      </c>
      <c r="O2769" t="str">
        <f t="shared" si="308"/>
        <v>ASALARIADO</v>
      </c>
      <c r="P2769">
        <f t="shared" si="309"/>
        <v>34</v>
      </c>
      <c r="Q2769"/>
    </row>
    <row r="2770" spans="1:17" x14ac:dyDescent="0.25">
      <c r="A2770">
        <v>2769</v>
      </c>
      <c r="B2770" t="s">
        <v>15</v>
      </c>
      <c r="C2770" s="23">
        <v>894532</v>
      </c>
      <c r="D2770" t="s">
        <v>10</v>
      </c>
      <c r="E2770" t="s">
        <v>11</v>
      </c>
      <c r="F2770" t="s">
        <v>12</v>
      </c>
      <c r="G2770" t="s">
        <v>13</v>
      </c>
      <c r="H2770" t="s">
        <v>12</v>
      </c>
      <c r="I2770">
        <v>44</v>
      </c>
      <c r="J2770">
        <f t="shared" si="303"/>
        <v>0.29222811464511406</v>
      </c>
      <c r="K2770" t="b">
        <f t="shared" si="304"/>
        <v>0</v>
      </c>
      <c r="L2770">
        <f t="shared" si="305"/>
        <v>0.14776047693956615</v>
      </c>
      <c r="M2770" t="b">
        <f t="shared" si="306"/>
        <v>0</v>
      </c>
      <c r="N2770" s="24">
        <f t="shared" si="307"/>
        <v>894532</v>
      </c>
      <c r="O2770" t="str">
        <f t="shared" si="308"/>
        <v>ASALARIADO</v>
      </c>
      <c r="P2770">
        <f t="shared" si="309"/>
        <v>44</v>
      </c>
      <c r="Q2770"/>
    </row>
    <row r="2771" spans="1:17" x14ac:dyDescent="0.25">
      <c r="A2771">
        <v>2770</v>
      </c>
      <c r="B2771" t="s">
        <v>9</v>
      </c>
      <c r="C2771" s="23">
        <v>117186.67</v>
      </c>
      <c r="D2771" t="s">
        <v>10</v>
      </c>
      <c r="E2771" t="s">
        <v>16</v>
      </c>
      <c r="F2771" t="s">
        <v>12</v>
      </c>
      <c r="G2771" t="s">
        <v>13</v>
      </c>
      <c r="H2771" t="s">
        <v>13</v>
      </c>
      <c r="I2771">
        <v>25</v>
      </c>
      <c r="J2771">
        <f t="shared" si="303"/>
        <v>-0.66627128388110224</v>
      </c>
      <c r="K2771" t="b">
        <f t="shared" si="304"/>
        <v>0</v>
      </c>
      <c r="L2771">
        <f t="shared" si="305"/>
        <v>-1.1931707945260464</v>
      </c>
      <c r="M2771" t="b">
        <f t="shared" si="306"/>
        <v>0</v>
      </c>
      <c r="N2771" s="24">
        <f t="shared" si="307"/>
        <v>117186.67</v>
      </c>
      <c r="O2771" t="str">
        <f t="shared" si="308"/>
        <v>ASALARIADO</v>
      </c>
      <c r="P2771">
        <f t="shared" si="309"/>
        <v>25</v>
      </c>
      <c r="Q2771"/>
    </row>
    <row r="2772" spans="1:17" x14ac:dyDescent="0.25">
      <c r="A2772">
        <v>2771</v>
      </c>
      <c r="B2772" t="s">
        <v>15</v>
      </c>
      <c r="C2772" s="23">
        <v>1314609</v>
      </c>
      <c r="D2772" t="s">
        <v>10</v>
      </c>
      <c r="E2772" t="s">
        <v>11</v>
      </c>
      <c r="F2772" t="s">
        <v>12</v>
      </c>
      <c r="G2772" t="s">
        <v>13</v>
      </c>
      <c r="H2772" t="s">
        <v>13</v>
      </c>
      <c r="I2772">
        <v>48</v>
      </c>
      <c r="J2772">
        <f t="shared" si="303"/>
        <v>0.81020067625386183</v>
      </c>
      <c r="K2772" t="b">
        <f t="shared" si="304"/>
        <v>0</v>
      </c>
      <c r="L2772">
        <f t="shared" si="305"/>
        <v>0.43006179724811616</v>
      </c>
      <c r="M2772" t="b">
        <f t="shared" si="306"/>
        <v>0</v>
      </c>
      <c r="N2772" s="24">
        <f t="shared" si="307"/>
        <v>1314609</v>
      </c>
      <c r="O2772" t="str">
        <f t="shared" si="308"/>
        <v>ASALARIADO</v>
      </c>
      <c r="P2772">
        <f t="shared" si="309"/>
        <v>48</v>
      </c>
      <c r="Q2772"/>
    </row>
    <row r="2773" spans="1:17" x14ac:dyDescent="0.25">
      <c r="A2773">
        <v>2772</v>
      </c>
      <c r="B2773" t="s">
        <v>15</v>
      </c>
      <c r="C2773" s="23">
        <v>298925</v>
      </c>
      <c r="D2773" t="s">
        <v>18</v>
      </c>
      <c r="E2773" t="s">
        <v>16</v>
      </c>
      <c r="F2773" t="s">
        <v>12</v>
      </c>
      <c r="G2773" t="s">
        <v>12</v>
      </c>
      <c r="H2773" t="s">
        <v>12</v>
      </c>
      <c r="I2773">
        <v>28</v>
      </c>
      <c r="J2773">
        <f t="shared" si="303"/>
        <v>-0.44218029976962758</v>
      </c>
      <c r="K2773" t="b">
        <f t="shared" si="304"/>
        <v>0</v>
      </c>
      <c r="L2773">
        <f t="shared" si="305"/>
        <v>-0.98144480429463388</v>
      </c>
      <c r="M2773" t="b">
        <f t="shared" si="306"/>
        <v>0</v>
      </c>
      <c r="N2773" s="24">
        <f t="shared" si="307"/>
        <v>298925</v>
      </c>
      <c r="O2773" t="str">
        <f t="shared" si="308"/>
        <v>TRABAJADOR INDEPENDIENTE</v>
      </c>
      <c r="P2773">
        <f t="shared" si="309"/>
        <v>28</v>
      </c>
      <c r="Q2773"/>
    </row>
    <row r="2774" spans="1:17" x14ac:dyDescent="0.25">
      <c r="A2774">
        <v>2773</v>
      </c>
      <c r="B2774" t="s">
        <v>9</v>
      </c>
      <c r="C2774" s="23">
        <v>410982</v>
      </c>
      <c r="D2774" t="s">
        <v>10</v>
      </c>
      <c r="E2774" t="s">
        <v>16</v>
      </c>
      <c r="F2774" t="s">
        <v>12</v>
      </c>
      <c r="G2774" t="s">
        <v>13</v>
      </c>
      <c r="H2774" t="s">
        <v>13</v>
      </c>
      <c r="I2774">
        <v>30</v>
      </c>
      <c r="J2774">
        <f t="shared" si="303"/>
        <v>-0.30400931841099227</v>
      </c>
      <c r="K2774" t="b">
        <f t="shared" si="304"/>
        <v>0</v>
      </c>
      <c r="L2774">
        <f t="shared" si="305"/>
        <v>-0.84029414414035897</v>
      </c>
      <c r="M2774" t="b">
        <f t="shared" si="306"/>
        <v>0</v>
      </c>
      <c r="N2774" s="24">
        <f t="shared" si="307"/>
        <v>410982</v>
      </c>
      <c r="O2774" t="str">
        <f t="shared" si="308"/>
        <v>ASALARIADO</v>
      </c>
      <c r="P2774">
        <f t="shared" si="309"/>
        <v>30</v>
      </c>
      <c r="Q2774"/>
    </row>
    <row r="2775" spans="1:17" x14ac:dyDescent="0.25">
      <c r="A2775">
        <v>2774</v>
      </c>
      <c r="B2775" t="s">
        <v>15</v>
      </c>
      <c r="C2775" s="23">
        <v>1511127</v>
      </c>
      <c r="D2775" t="s">
        <v>10</v>
      </c>
      <c r="E2775" t="s">
        <v>11</v>
      </c>
      <c r="F2775" t="s">
        <v>12</v>
      </c>
      <c r="G2775" t="s">
        <v>13</v>
      </c>
      <c r="H2775" t="s">
        <v>13</v>
      </c>
      <c r="I2775">
        <v>36</v>
      </c>
      <c r="J2775">
        <f t="shared" si="303"/>
        <v>1.0525156134254467</v>
      </c>
      <c r="K2775" t="b">
        <f t="shared" si="304"/>
        <v>0</v>
      </c>
      <c r="L2775">
        <f t="shared" si="305"/>
        <v>-0.41684216367753391</v>
      </c>
      <c r="M2775" t="b">
        <f t="shared" si="306"/>
        <v>0</v>
      </c>
      <c r="N2775" s="24">
        <f t="shared" si="307"/>
        <v>1511127</v>
      </c>
      <c r="O2775" t="str">
        <f t="shared" si="308"/>
        <v>ASALARIADO</v>
      </c>
      <c r="P2775">
        <f t="shared" si="309"/>
        <v>36</v>
      </c>
      <c r="Q2775"/>
    </row>
    <row r="2776" spans="1:17" x14ac:dyDescent="0.25">
      <c r="A2776">
        <v>2775</v>
      </c>
      <c r="B2776" t="s">
        <v>15</v>
      </c>
      <c r="C2776" s="23">
        <v>361080</v>
      </c>
      <c r="D2776" t="s">
        <v>10</v>
      </c>
      <c r="E2776" t="s">
        <v>16</v>
      </c>
      <c r="F2776" t="s">
        <v>12</v>
      </c>
      <c r="G2776" t="s">
        <v>13</v>
      </c>
      <c r="H2776" t="s">
        <v>13</v>
      </c>
      <c r="I2776">
        <v>29</v>
      </c>
      <c r="J2776">
        <f t="shared" si="303"/>
        <v>-0.36554057760728187</v>
      </c>
      <c r="K2776" t="b">
        <f t="shared" si="304"/>
        <v>0</v>
      </c>
      <c r="L2776">
        <f t="shared" si="305"/>
        <v>-0.91086947421749642</v>
      </c>
      <c r="M2776" t="b">
        <f t="shared" si="306"/>
        <v>0</v>
      </c>
      <c r="N2776" s="24">
        <f t="shared" si="307"/>
        <v>361080</v>
      </c>
      <c r="O2776" t="str">
        <f t="shared" si="308"/>
        <v>ASALARIADO</v>
      </c>
      <c r="P2776">
        <f t="shared" si="309"/>
        <v>29</v>
      </c>
      <c r="Q2776"/>
    </row>
    <row r="2777" spans="1:17" x14ac:dyDescent="0.25">
      <c r="A2777">
        <v>2776</v>
      </c>
      <c r="B2777" t="s">
        <v>9</v>
      </c>
      <c r="C2777" s="23">
        <v>2676486.65</v>
      </c>
      <c r="D2777" t="s">
        <v>10</v>
      </c>
      <c r="E2777" t="s">
        <v>16</v>
      </c>
      <c r="F2777" t="s">
        <v>12</v>
      </c>
      <c r="G2777" t="s">
        <v>13</v>
      </c>
      <c r="H2777" t="s">
        <v>13</v>
      </c>
      <c r="I2777">
        <v>26</v>
      </c>
      <c r="J2777">
        <f t="shared" si="303"/>
        <v>2.4894529442147393</v>
      </c>
      <c r="K2777" t="b">
        <f t="shared" si="304"/>
        <v>1</v>
      </c>
      <c r="L2777">
        <f t="shared" si="305"/>
        <v>-1.1225954644489089</v>
      </c>
      <c r="M2777" t="b">
        <f t="shared" si="306"/>
        <v>0</v>
      </c>
      <c r="N2777" s="24">
        <f t="shared" si="307"/>
        <v>2676486.65</v>
      </c>
      <c r="O2777" t="str">
        <f t="shared" si="308"/>
        <v>ASALARIADO</v>
      </c>
      <c r="P2777">
        <f t="shared" si="309"/>
        <v>26</v>
      </c>
      <c r="Q2777"/>
    </row>
    <row r="2778" spans="1:17" x14ac:dyDescent="0.25">
      <c r="A2778">
        <v>2777</v>
      </c>
      <c r="B2778" t="s">
        <v>15</v>
      </c>
      <c r="C2778" s="23">
        <v>298482</v>
      </c>
      <c r="D2778" t="s">
        <v>18</v>
      </c>
      <c r="E2778" t="s">
        <v>16</v>
      </c>
      <c r="F2778" t="s">
        <v>12</v>
      </c>
      <c r="G2778" t="s">
        <v>13</v>
      </c>
      <c r="H2778" t="s">
        <v>13</v>
      </c>
      <c r="I2778">
        <v>47</v>
      </c>
      <c r="J2778">
        <f t="shared" si="303"/>
        <v>-0.4427265373517677</v>
      </c>
      <c r="K2778" t="b">
        <f t="shared" si="304"/>
        <v>0</v>
      </c>
      <c r="L2778">
        <f t="shared" si="305"/>
        <v>0.35948646717097865</v>
      </c>
      <c r="M2778" t="b">
        <f t="shared" si="306"/>
        <v>0</v>
      </c>
      <c r="N2778" s="24">
        <f t="shared" si="307"/>
        <v>298482</v>
      </c>
      <c r="O2778" t="str">
        <f t="shared" si="308"/>
        <v>TRABAJADOR INDEPENDIENTE</v>
      </c>
      <c r="P2778">
        <f t="shared" si="309"/>
        <v>47</v>
      </c>
      <c r="Q2778"/>
    </row>
    <row r="2779" spans="1:17" x14ac:dyDescent="0.25">
      <c r="A2779">
        <v>2778</v>
      </c>
      <c r="B2779" t="s">
        <v>9</v>
      </c>
      <c r="C2779" s="23">
        <v>1603638.49</v>
      </c>
      <c r="D2779" t="s">
        <v>10</v>
      </c>
      <c r="E2779" t="s">
        <v>16</v>
      </c>
      <c r="F2779" t="s">
        <v>12</v>
      </c>
      <c r="G2779" t="s">
        <v>13</v>
      </c>
      <c r="H2779" t="s">
        <v>13</v>
      </c>
      <c r="I2779">
        <v>43</v>
      </c>
      <c r="J2779">
        <f t="shared" si="303"/>
        <v>1.1665861610953789</v>
      </c>
      <c r="K2779" t="b">
        <f t="shared" si="304"/>
        <v>0</v>
      </c>
      <c r="L2779">
        <f t="shared" si="305"/>
        <v>7.7185146862428639E-2</v>
      </c>
      <c r="M2779" t="b">
        <f t="shared" si="306"/>
        <v>0</v>
      </c>
      <c r="N2779" s="24">
        <f t="shared" si="307"/>
        <v>1603638.49</v>
      </c>
      <c r="O2779" t="str">
        <f t="shared" si="308"/>
        <v>ASALARIADO</v>
      </c>
      <c r="P2779">
        <f t="shared" si="309"/>
        <v>43</v>
      </c>
      <c r="Q2779"/>
    </row>
    <row r="2780" spans="1:17" x14ac:dyDescent="0.25">
      <c r="A2780">
        <v>2779</v>
      </c>
      <c r="B2780" t="s">
        <v>9</v>
      </c>
      <c r="C2780" s="23">
        <v>757822.41</v>
      </c>
      <c r="D2780" t="s">
        <v>10</v>
      </c>
      <c r="E2780" t="s">
        <v>16</v>
      </c>
      <c r="F2780" t="s">
        <v>12</v>
      </c>
      <c r="G2780" t="s">
        <v>13</v>
      </c>
      <c r="H2780" t="s">
        <v>13</v>
      </c>
      <c r="I2780">
        <v>31</v>
      </c>
      <c r="J2780">
        <f t="shared" si="303"/>
        <v>0.12365945573548172</v>
      </c>
      <c r="K2780" t="b">
        <f t="shared" si="304"/>
        <v>0</v>
      </c>
      <c r="L2780">
        <f t="shared" si="305"/>
        <v>-0.7697188140632214</v>
      </c>
      <c r="M2780" t="b">
        <f t="shared" si="306"/>
        <v>0</v>
      </c>
      <c r="N2780" s="24">
        <f t="shared" si="307"/>
        <v>757822.41</v>
      </c>
      <c r="O2780" t="str">
        <f t="shared" si="308"/>
        <v>ASALARIADO</v>
      </c>
      <c r="P2780">
        <f t="shared" si="309"/>
        <v>31</v>
      </c>
      <c r="Q2780"/>
    </row>
    <row r="2781" spans="1:17" x14ac:dyDescent="0.25">
      <c r="A2781">
        <v>2780</v>
      </c>
      <c r="B2781" t="s">
        <v>15</v>
      </c>
      <c r="C2781" s="23">
        <v>298000</v>
      </c>
      <c r="D2781" t="s">
        <v>18</v>
      </c>
      <c r="E2781" t="s">
        <v>16</v>
      </c>
      <c r="F2781" t="s">
        <v>12</v>
      </c>
      <c r="G2781" t="s">
        <v>13</v>
      </c>
      <c r="H2781" t="s">
        <v>13</v>
      </c>
      <c r="I2781">
        <v>23</v>
      </c>
      <c r="J2781">
        <f t="shared" si="303"/>
        <v>-0.44332086356980732</v>
      </c>
      <c r="K2781" t="b">
        <f t="shared" si="304"/>
        <v>0</v>
      </c>
      <c r="L2781">
        <f t="shared" si="305"/>
        <v>-1.3343214546803215</v>
      </c>
      <c r="M2781" t="b">
        <f t="shared" si="306"/>
        <v>0</v>
      </c>
      <c r="N2781" s="24">
        <f t="shared" si="307"/>
        <v>298000</v>
      </c>
      <c r="O2781" t="str">
        <f t="shared" si="308"/>
        <v>TRABAJADOR INDEPENDIENTE</v>
      </c>
      <c r="P2781">
        <f t="shared" si="309"/>
        <v>23</v>
      </c>
      <c r="Q2781"/>
    </row>
    <row r="2782" spans="1:17" x14ac:dyDescent="0.25">
      <c r="A2782">
        <v>2781</v>
      </c>
      <c r="B2782" t="s">
        <v>15</v>
      </c>
      <c r="C2782" s="23">
        <v>300018</v>
      </c>
      <c r="D2782" t="s">
        <v>18</v>
      </c>
      <c r="E2782" t="s">
        <v>16</v>
      </c>
      <c r="F2782" t="s">
        <v>12</v>
      </c>
      <c r="G2782" t="s">
        <v>12</v>
      </c>
      <c r="H2782" t="s">
        <v>12</v>
      </c>
      <c r="I2782">
        <v>49</v>
      </c>
      <c r="J2782">
        <f t="shared" si="303"/>
        <v>-0.44083258492249633</v>
      </c>
      <c r="K2782" t="b">
        <f t="shared" si="304"/>
        <v>0</v>
      </c>
      <c r="L2782">
        <f t="shared" si="305"/>
        <v>0.50063712732525367</v>
      </c>
      <c r="M2782" t="b">
        <f t="shared" si="306"/>
        <v>0</v>
      </c>
      <c r="N2782" s="24">
        <f t="shared" si="307"/>
        <v>300018</v>
      </c>
      <c r="O2782" t="str">
        <f t="shared" si="308"/>
        <v>TRABAJADOR INDEPENDIENTE</v>
      </c>
      <c r="P2782">
        <f t="shared" si="309"/>
        <v>49</v>
      </c>
      <c r="Q2782"/>
    </row>
    <row r="2783" spans="1:17" x14ac:dyDescent="0.25">
      <c r="A2783">
        <v>2782</v>
      </c>
      <c r="B2783" t="s">
        <v>9</v>
      </c>
      <c r="C2783" s="23">
        <v>651569.96</v>
      </c>
      <c r="D2783" t="s">
        <v>10</v>
      </c>
      <c r="E2783" t="s">
        <v>16</v>
      </c>
      <c r="F2783" t="s">
        <v>12</v>
      </c>
      <c r="G2783" t="s">
        <v>13</v>
      </c>
      <c r="H2783" t="s">
        <v>13</v>
      </c>
      <c r="I2783">
        <v>33</v>
      </c>
      <c r="J2783">
        <f t="shared" si="303"/>
        <v>-7.3542719946854433E-3</v>
      </c>
      <c r="K2783" t="b">
        <f t="shared" si="304"/>
        <v>0</v>
      </c>
      <c r="L2783">
        <f t="shared" si="305"/>
        <v>-0.62856815390894638</v>
      </c>
      <c r="M2783" t="b">
        <f t="shared" si="306"/>
        <v>0</v>
      </c>
      <c r="N2783" s="24">
        <f t="shared" si="307"/>
        <v>651569.96</v>
      </c>
      <c r="O2783" t="str">
        <f t="shared" si="308"/>
        <v>ASALARIADO</v>
      </c>
      <c r="P2783">
        <f t="shared" si="309"/>
        <v>33</v>
      </c>
      <c r="Q2783"/>
    </row>
    <row r="2784" spans="1:17" x14ac:dyDescent="0.25">
      <c r="A2784">
        <v>2783</v>
      </c>
      <c r="B2784" t="s">
        <v>15</v>
      </c>
      <c r="C2784" s="23">
        <v>359544.27</v>
      </c>
      <c r="D2784" t="s">
        <v>21</v>
      </c>
      <c r="E2784" t="s">
        <v>16</v>
      </c>
      <c r="F2784" t="s">
        <v>12</v>
      </c>
      <c r="G2784" t="s">
        <v>12</v>
      </c>
      <c r="H2784" t="s">
        <v>13</v>
      </c>
      <c r="I2784">
        <v>47</v>
      </c>
      <c r="J2784">
        <f t="shared" si="303"/>
        <v>-0.36743419711522773</v>
      </c>
      <c r="K2784" t="b">
        <f t="shared" si="304"/>
        <v>0</v>
      </c>
      <c r="L2784">
        <f t="shared" si="305"/>
        <v>0.35948646717097865</v>
      </c>
      <c r="M2784" t="b">
        <f t="shared" si="306"/>
        <v>0</v>
      </c>
      <c r="N2784" s="24">
        <f t="shared" si="307"/>
        <v>359544.27</v>
      </c>
      <c r="O2784" t="str">
        <f t="shared" si="308"/>
        <v>CONVENIOS ESPECIALES DE ASEGURADOS VOLUNTARIOS</v>
      </c>
      <c r="P2784">
        <f t="shared" si="309"/>
        <v>47</v>
      </c>
      <c r="Q2784"/>
    </row>
    <row r="2785" spans="1:17" x14ac:dyDescent="0.25">
      <c r="A2785">
        <v>2784</v>
      </c>
      <c r="B2785" t="s">
        <v>15</v>
      </c>
      <c r="C2785" s="23">
        <v>554128</v>
      </c>
      <c r="D2785" t="s">
        <v>10</v>
      </c>
      <c r="E2785" t="s">
        <v>11</v>
      </c>
      <c r="F2785" t="s">
        <v>12</v>
      </c>
      <c r="G2785" t="s">
        <v>13</v>
      </c>
      <c r="H2785" t="s">
        <v>13</v>
      </c>
      <c r="I2785">
        <v>26</v>
      </c>
      <c r="J2785">
        <f t="shared" si="303"/>
        <v>-0.12750429598880347</v>
      </c>
      <c r="K2785" t="b">
        <f t="shared" si="304"/>
        <v>0</v>
      </c>
      <c r="L2785">
        <f t="shared" si="305"/>
        <v>-1.1225954644489089</v>
      </c>
      <c r="M2785" t="b">
        <f t="shared" si="306"/>
        <v>0</v>
      </c>
      <c r="N2785" s="24">
        <f t="shared" si="307"/>
        <v>554128</v>
      </c>
      <c r="O2785" t="str">
        <f t="shared" si="308"/>
        <v>ASALARIADO</v>
      </c>
      <c r="P2785">
        <f t="shared" si="309"/>
        <v>26</v>
      </c>
      <c r="Q2785"/>
    </row>
    <row r="2786" spans="1:17" x14ac:dyDescent="0.25">
      <c r="A2786">
        <v>2785</v>
      </c>
      <c r="B2786" t="s">
        <v>9</v>
      </c>
      <c r="C2786" s="23">
        <v>493352.64</v>
      </c>
      <c r="D2786" t="s">
        <v>10</v>
      </c>
      <c r="E2786" t="s">
        <v>16</v>
      </c>
      <c r="F2786" t="s">
        <v>12</v>
      </c>
      <c r="G2786" t="s">
        <v>13</v>
      </c>
      <c r="H2786" t="s">
        <v>13</v>
      </c>
      <c r="I2786">
        <v>25</v>
      </c>
      <c r="J2786">
        <f t="shared" si="303"/>
        <v>-0.2024428641605763</v>
      </c>
      <c r="K2786" t="b">
        <f t="shared" si="304"/>
        <v>0</v>
      </c>
      <c r="L2786">
        <f t="shared" si="305"/>
        <v>-1.1931707945260464</v>
      </c>
      <c r="M2786" t="b">
        <f t="shared" si="306"/>
        <v>0</v>
      </c>
      <c r="N2786" s="24">
        <f t="shared" si="307"/>
        <v>493352.64</v>
      </c>
      <c r="O2786" t="str">
        <f t="shared" si="308"/>
        <v>ASALARIADO</v>
      </c>
      <c r="P2786">
        <f t="shared" si="309"/>
        <v>25</v>
      </c>
      <c r="Q2786"/>
    </row>
    <row r="2787" spans="1:17" x14ac:dyDescent="0.25">
      <c r="A2787">
        <v>2786</v>
      </c>
      <c r="B2787" t="s">
        <v>9</v>
      </c>
      <c r="C2787" s="23">
        <v>264600</v>
      </c>
      <c r="D2787" t="s">
        <v>10</v>
      </c>
      <c r="E2787" t="s">
        <v>16</v>
      </c>
      <c r="F2787" t="s">
        <v>12</v>
      </c>
      <c r="G2787" t="s">
        <v>13</v>
      </c>
      <c r="H2787" t="s">
        <v>13</v>
      </c>
      <c r="I2787">
        <v>30</v>
      </c>
      <c r="J2787">
        <f t="shared" si="303"/>
        <v>-0.48450446457089086</v>
      </c>
      <c r="K2787" t="b">
        <f t="shared" si="304"/>
        <v>0</v>
      </c>
      <c r="L2787">
        <f t="shared" si="305"/>
        <v>-0.84029414414035897</v>
      </c>
      <c r="M2787" t="b">
        <f t="shared" si="306"/>
        <v>0</v>
      </c>
      <c r="N2787" s="24">
        <f t="shared" si="307"/>
        <v>264600</v>
      </c>
      <c r="O2787" t="str">
        <f t="shared" si="308"/>
        <v>ASALARIADO</v>
      </c>
      <c r="P2787">
        <f t="shared" si="309"/>
        <v>30</v>
      </c>
      <c r="Q2787"/>
    </row>
    <row r="2788" spans="1:17" x14ac:dyDescent="0.25">
      <c r="A2788">
        <v>2787</v>
      </c>
      <c r="B2788" t="s">
        <v>15</v>
      </c>
      <c r="C2788" s="23">
        <v>681931.83</v>
      </c>
      <c r="D2788" t="s">
        <v>10</v>
      </c>
      <c r="E2788" t="s">
        <v>16</v>
      </c>
      <c r="F2788" t="s">
        <v>12</v>
      </c>
      <c r="G2788" t="s">
        <v>13</v>
      </c>
      <c r="H2788" t="s">
        <v>13</v>
      </c>
      <c r="I2788">
        <v>34</v>
      </c>
      <c r="J2788">
        <f t="shared" si="303"/>
        <v>3.0083187278571098E-2</v>
      </c>
      <c r="K2788" t="b">
        <f t="shared" si="304"/>
        <v>0</v>
      </c>
      <c r="L2788">
        <f t="shared" si="305"/>
        <v>-0.55799282383180893</v>
      </c>
      <c r="M2788" t="b">
        <f t="shared" si="306"/>
        <v>0</v>
      </c>
      <c r="N2788" s="24">
        <f t="shared" si="307"/>
        <v>681931.83</v>
      </c>
      <c r="O2788" t="str">
        <f t="shared" si="308"/>
        <v>ASALARIADO</v>
      </c>
      <c r="P2788">
        <f t="shared" si="309"/>
        <v>34</v>
      </c>
      <c r="Q2788"/>
    </row>
    <row r="2789" spans="1:17" x14ac:dyDescent="0.25">
      <c r="A2789">
        <v>2788</v>
      </c>
      <c r="B2789" t="s">
        <v>15</v>
      </c>
      <c r="C2789" s="23">
        <v>278030</v>
      </c>
      <c r="D2789" t="s">
        <v>19</v>
      </c>
      <c r="E2789" t="s">
        <v>16</v>
      </c>
      <c r="F2789" t="s">
        <v>12</v>
      </c>
      <c r="G2789" t="s">
        <v>13</v>
      </c>
      <c r="H2789" t="s">
        <v>13</v>
      </c>
      <c r="I2789">
        <v>25</v>
      </c>
      <c r="J2789">
        <f t="shared" si="303"/>
        <v>-0.46794471123422759</v>
      </c>
      <c r="K2789" t="b">
        <f t="shared" si="304"/>
        <v>0</v>
      </c>
      <c r="L2789">
        <f t="shared" si="305"/>
        <v>-1.1931707945260464</v>
      </c>
      <c r="M2789" t="b">
        <f t="shared" si="306"/>
        <v>0</v>
      </c>
      <c r="N2789" s="24">
        <f t="shared" si="307"/>
        <v>278030</v>
      </c>
      <c r="O2789" t="str">
        <f t="shared" si="308"/>
        <v>CONVENIOS ESPECIALES DE TRABAJADORES INDEPENDIENTES</v>
      </c>
      <c r="P2789">
        <f t="shared" si="309"/>
        <v>25</v>
      </c>
      <c r="Q2789"/>
    </row>
    <row r="2790" spans="1:17" x14ac:dyDescent="0.25">
      <c r="A2790">
        <v>2789</v>
      </c>
      <c r="B2790" t="s">
        <v>15</v>
      </c>
      <c r="C2790" s="23">
        <v>1725833</v>
      </c>
      <c r="D2790" t="s">
        <v>10</v>
      </c>
      <c r="E2790" t="s">
        <v>11</v>
      </c>
      <c r="F2790" t="s">
        <v>12</v>
      </c>
      <c r="G2790" t="s">
        <v>13</v>
      </c>
      <c r="H2790" t="s">
        <v>13</v>
      </c>
      <c r="I2790">
        <v>54</v>
      </c>
      <c r="J2790">
        <f t="shared" si="303"/>
        <v>1.3172571175134302</v>
      </c>
      <c r="K2790" t="b">
        <f t="shared" si="304"/>
        <v>0</v>
      </c>
      <c r="L2790">
        <f t="shared" si="305"/>
        <v>0.85351377771094117</v>
      </c>
      <c r="M2790" t="b">
        <f t="shared" si="306"/>
        <v>0</v>
      </c>
      <c r="N2790" s="24">
        <f t="shared" si="307"/>
        <v>1725833</v>
      </c>
      <c r="O2790" t="str">
        <f t="shared" si="308"/>
        <v>ASALARIADO</v>
      </c>
      <c r="P2790">
        <f t="shared" si="309"/>
        <v>54</v>
      </c>
      <c r="Q2790"/>
    </row>
    <row r="2791" spans="1:17" x14ac:dyDescent="0.25">
      <c r="A2791">
        <v>2790</v>
      </c>
      <c r="B2791" t="s">
        <v>9</v>
      </c>
      <c r="C2791" s="23">
        <v>1213114.5</v>
      </c>
      <c r="D2791" t="s">
        <v>10</v>
      </c>
      <c r="E2791" t="s">
        <v>11</v>
      </c>
      <c r="F2791" t="s">
        <v>12</v>
      </c>
      <c r="G2791" t="s">
        <v>13</v>
      </c>
      <c r="H2791" t="s">
        <v>13</v>
      </c>
      <c r="I2791">
        <v>39</v>
      </c>
      <c r="J2791">
        <f t="shared" si="303"/>
        <v>0.68505370045133263</v>
      </c>
      <c r="K2791" t="b">
        <f t="shared" si="304"/>
        <v>0</v>
      </c>
      <c r="L2791">
        <f t="shared" si="305"/>
        <v>-0.20511617344612137</v>
      </c>
      <c r="M2791" t="b">
        <f t="shared" si="306"/>
        <v>0</v>
      </c>
      <c r="N2791" s="24">
        <f t="shared" si="307"/>
        <v>1213114.5</v>
      </c>
      <c r="O2791" t="str">
        <f t="shared" si="308"/>
        <v>ASALARIADO</v>
      </c>
      <c r="P2791">
        <f t="shared" si="309"/>
        <v>39</v>
      </c>
      <c r="Q2791"/>
    </row>
    <row r="2792" spans="1:17" x14ac:dyDescent="0.25">
      <c r="A2792">
        <v>2791</v>
      </c>
      <c r="B2792" t="s">
        <v>15</v>
      </c>
      <c r="C2792" s="23">
        <v>335772</v>
      </c>
      <c r="D2792" t="s">
        <v>10</v>
      </c>
      <c r="E2792" t="s">
        <v>11</v>
      </c>
      <c r="F2792" t="s">
        <v>12</v>
      </c>
      <c r="G2792" t="s">
        <v>13</v>
      </c>
      <c r="H2792" t="s">
        <v>12</v>
      </c>
      <c r="I2792">
        <v>51</v>
      </c>
      <c r="J2792">
        <f t="shared" si="303"/>
        <v>-0.39674640318019866</v>
      </c>
      <c r="K2792" t="b">
        <f t="shared" si="304"/>
        <v>0</v>
      </c>
      <c r="L2792">
        <f t="shared" si="305"/>
        <v>0.64178778747952869</v>
      </c>
      <c r="M2792" t="b">
        <f t="shared" si="306"/>
        <v>0</v>
      </c>
      <c r="N2792" s="24">
        <f t="shared" si="307"/>
        <v>335772</v>
      </c>
      <c r="O2792" t="str">
        <f t="shared" si="308"/>
        <v>ASALARIADO</v>
      </c>
      <c r="P2792">
        <f t="shared" si="309"/>
        <v>51</v>
      </c>
      <c r="Q2792"/>
    </row>
    <row r="2793" spans="1:17" x14ac:dyDescent="0.25">
      <c r="A2793">
        <v>2792</v>
      </c>
      <c r="B2793" t="s">
        <v>15</v>
      </c>
      <c r="C2793" s="23">
        <v>497847.64</v>
      </c>
      <c r="D2793" t="s">
        <v>10</v>
      </c>
      <c r="E2793" t="s">
        <v>16</v>
      </c>
      <c r="F2793" t="s">
        <v>12</v>
      </c>
      <c r="G2793" t="s">
        <v>13</v>
      </c>
      <c r="H2793" t="s">
        <v>13</v>
      </c>
      <c r="I2793">
        <v>45</v>
      </c>
      <c r="J2793">
        <f t="shared" si="303"/>
        <v>-0.196900340612676</v>
      </c>
      <c r="K2793" t="b">
        <f t="shared" si="304"/>
        <v>0</v>
      </c>
      <c r="L2793">
        <f t="shared" si="305"/>
        <v>0.21833580701670366</v>
      </c>
      <c r="M2793" t="b">
        <f t="shared" si="306"/>
        <v>0</v>
      </c>
      <c r="N2793" s="24">
        <f t="shared" si="307"/>
        <v>497847.64</v>
      </c>
      <c r="O2793" t="str">
        <f t="shared" si="308"/>
        <v>ASALARIADO</v>
      </c>
      <c r="P2793">
        <f t="shared" si="309"/>
        <v>45</v>
      </c>
      <c r="Q2793"/>
    </row>
    <row r="2794" spans="1:17" x14ac:dyDescent="0.25">
      <c r="A2794">
        <v>2793</v>
      </c>
      <c r="B2794" t="s">
        <v>9</v>
      </c>
      <c r="C2794" s="23">
        <v>480488</v>
      </c>
      <c r="D2794" t="s">
        <v>10</v>
      </c>
      <c r="E2794" t="s">
        <v>16</v>
      </c>
      <c r="F2794" t="s">
        <v>12</v>
      </c>
      <c r="G2794" t="s">
        <v>12</v>
      </c>
      <c r="H2794" t="s">
        <v>13</v>
      </c>
      <c r="I2794">
        <v>23</v>
      </c>
      <c r="J2794">
        <f t="shared" si="303"/>
        <v>-0.21830550490256972</v>
      </c>
      <c r="K2794" t="b">
        <f t="shared" si="304"/>
        <v>0</v>
      </c>
      <c r="L2794">
        <f t="shared" si="305"/>
        <v>-1.3343214546803215</v>
      </c>
      <c r="M2794" t="b">
        <f t="shared" si="306"/>
        <v>0</v>
      </c>
      <c r="N2794" s="24">
        <f t="shared" si="307"/>
        <v>480488</v>
      </c>
      <c r="O2794" t="str">
        <f t="shared" si="308"/>
        <v>ASALARIADO</v>
      </c>
      <c r="P2794">
        <f t="shared" si="309"/>
        <v>23</v>
      </c>
      <c r="Q2794"/>
    </row>
    <row r="2795" spans="1:17" x14ac:dyDescent="0.25">
      <c r="A2795">
        <v>2794</v>
      </c>
      <c r="B2795" t="s">
        <v>9</v>
      </c>
      <c r="C2795" s="23">
        <v>359544.27</v>
      </c>
      <c r="D2795" t="s">
        <v>21</v>
      </c>
      <c r="E2795" t="s">
        <v>16</v>
      </c>
      <c r="F2795" t="s">
        <v>12</v>
      </c>
      <c r="G2795" t="s">
        <v>12</v>
      </c>
      <c r="H2795" t="s">
        <v>13</v>
      </c>
      <c r="I2795">
        <v>61</v>
      </c>
      <c r="J2795">
        <f t="shared" si="303"/>
        <v>-0.36743419711522773</v>
      </c>
      <c r="K2795" t="b">
        <f t="shared" si="304"/>
        <v>0</v>
      </c>
      <c r="L2795">
        <f t="shared" si="305"/>
        <v>1.3475410882509038</v>
      </c>
      <c r="M2795" t="b">
        <f t="shared" si="306"/>
        <v>0</v>
      </c>
      <c r="N2795" s="24">
        <f t="shared" si="307"/>
        <v>359544.27</v>
      </c>
      <c r="O2795" t="str">
        <f t="shared" si="308"/>
        <v>CONVENIOS ESPECIALES DE ASEGURADOS VOLUNTARIOS</v>
      </c>
      <c r="P2795">
        <f t="shared" si="309"/>
        <v>61</v>
      </c>
      <c r="Q2795"/>
    </row>
    <row r="2796" spans="1:17" x14ac:dyDescent="0.25">
      <c r="A2796">
        <v>2795</v>
      </c>
      <c r="B2796" t="s">
        <v>15</v>
      </c>
      <c r="C2796" s="23">
        <v>602634</v>
      </c>
      <c r="D2796" t="s">
        <v>10</v>
      </c>
      <c r="E2796" t="s">
        <v>11</v>
      </c>
      <c r="F2796" t="s">
        <v>12</v>
      </c>
      <c r="G2796" t="s">
        <v>13</v>
      </c>
      <c r="H2796" t="s">
        <v>13</v>
      </c>
      <c r="I2796">
        <v>35</v>
      </c>
      <c r="J2796">
        <f t="shared" si="303"/>
        <v>-6.7694363349325659E-2</v>
      </c>
      <c r="K2796" t="b">
        <f t="shared" si="304"/>
        <v>0</v>
      </c>
      <c r="L2796">
        <f t="shared" si="305"/>
        <v>-0.48741749375467142</v>
      </c>
      <c r="M2796" t="b">
        <f t="shared" si="306"/>
        <v>0</v>
      </c>
      <c r="N2796" s="24">
        <f t="shared" si="307"/>
        <v>602634</v>
      </c>
      <c r="O2796" t="str">
        <f t="shared" si="308"/>
        <v>ASALARIADO</v>
      </c>
      <c r="P2796">
        <f t="shared" si="309"/>
        <v>35</v>
      </c>
      <c r="Q2796"/>
    </row>
    <row r="2797" spans="1:17" x14ac:dyDescent="0.25">
      <c r="A2797">
        <v>2796</v>
      </c>
      <c r="B2797" t="s">
        <v>15</v>
      </c>
      <c r="C2797" s="23">
        <v>297046</v>
      </c>
      <c r="D2797" t="s">
        <v>18</v>
      </c>
      <c r="E2797" t="s">
        <v>16</v>
      </c>
      <c r="F2797" t="s">
        <v>12</v>
      </c>
      <c r="G2797" t="s">
        <v>13</v>
      </c>
      <c r="H2797" t="s">
        <v>13</v>
      </c>
      <c r="I2797">
        <v>43</v>
      </c>
      <c r="J2797">
        <f t="shared" si="303"/>
        <v>-0.44449718558642509</v>
      </c>
      <c r="K2797" t="b">
        <f t="shared" si="304"/>
        <v>0</v>
      </c>
      <c r="L2797">
        <f t="shared" si="305"/>
        <v>7.7185146862428639E-2</v>
      </c>
      <c r="M2797" t="b">
        <f t="shared" si="306"/>
        <v>0</v>
      </c>
      <c r="N2797" s="24">
        <f t="shared" si="307"/>
        <v>297046</v>
      </c>
      <c r="O2797" t="str">
        <f t="shared" si="308"/>
        <v>TRABAJADOR INDEPENDIENTE</v>
      </c>
      <c r="P2797">
        <f t="shared" si="309"/>
        <v>43</v>
      </c>
      <c r="Q2797"/>
    </row>
    <row r="2798" spans="1:17" x14ac:dyDescent="0.25">
      <c r="A2798">
        <v>2797</v>
      </c>
      <c r="B2798" t="s">
        <v>15</v>
      </c>
      <c r="C2798" s="23">
        <v>1840146.75</v>
      </c>
      <c r="D2798" t="s">
        <v>10</v>
      </c>
      <c r="E2798" t="s">
        <v>11</v>
      </c>
      <c r="F2798" t="s">
        <v>12</v>
      </c>
      <c r="G2798" t="s">
        <v>13</v>
      </c>
      <c r="H2798" t="s">
        <v>13</v>
      </c>
      <c r="I2798">
        <v>49</v>
      </c>
      <c r="J2798">
        <f t="shared" si="303"/>
        <v>1.4582107662840176</v>
      </c>
      <c r="K2798" t="b">
        <f t="shared" si="304"/>
        <v>0</v>
      </c>
      <c r="L2798">
        <f t="shared" si="305"/>
        <v>0.50063712732525367</v>
      </c>
      <c r="M2798" t="b">
        <f t="shared" si="306"/>
        <v>0</v>
      </c>
      <c r="N2798" s="24">
        <f t="shared" si="307"/>
        <v>1840146.75</v>
      </c>
      <c r="O2798" t="str">
        <f t="shared" si="308"/>
        <v>ASALARIADO</v>
      </c>
      <c r="P2798">
        <f t="shared" si="309"/>
        <v>49</v>
      </c>
      <c r="Q2798"/>
    </row>
    <row r="2799" spans="1:17" x14ac:dyDescent="0.25">
      <c r="A2799">
        <v>2798</v>
      </c>
      <c r="B2799" t="s">
        <v>15</v>
      </c>
      <c r="C2799" s="23">
        <v>297046</v>
      </c>
      <c r="D2799" t="s">
        <v>17</v>
      </c>
      <c r="E2799" t="s">
        <v>16</v>
      </c>
      <c r="F2799" t="s">
        <v>12</v>
      </c>
      <c r="G2799" t="s">
        <v>13</v>
      </c>
      <c r="H2799" t="s">
        <v>13</v>
      </c>
      <c r="I2799">
        <v>62</v>
      </c>
      <c r="J2799">
        <f t="shared" si="303"/>
        <v>-0.44449718558642509</v>
      </c>
      <c r="K2799" t="b">
        <f t="shared" si="304"/>
        <v>0</v>
      </c>
      <c r="L2799">
        <f t="shared" si="305"/>
        <v>1.4181164183280413</v>
      </c>
      <c r="M2799" t="b">
        <f t="shared" si="306"/>
        <v>0</v>
      </c>
      <c r="N2799" s="24">
        <f t="shared" si="307"/>
        <v>297046</v>
      </c>
      <c r="O2799" t="str">
        <f t="shared" si="308"/>
        <v>ASEGURADO VOLUNTARIO</v>
      </c>
      <c r="P2799">
        <f t="shared" si="309"/>
        <v>62</v>
      </c>
      <c r="Q2799"/>
    </row>
    <row r="2800" spans="1:17" x14ac:dyDescent="0.25">
      <c r="A2800">
        <v>2799</v>
      </c>
      <c r="B2800" t="s">
        <v>15</v>
      </c>
      <c r="C2800" s="23">
        <v>358000</v>
      </c>
      <c r="D2800" t="s">
        <v>10</v>
      </c>
      <c r="E2800" t="s">
        <v>16</v>
      </c>
      <c r="F2800" t="s">
        <v>12</v>
      </c>
      <c r="G2800" t="s">
        <v>12</v>
      </c>
      <c r="H2800" t="s">
        <v>13</v>
      </c>
      <c r="I2800">
        <v>29</v>
      </c>
      <c r="J2800">
        <f t="shared" si="303"/>
        <v>-0.36933834680139371</v>
      </c>
      <c r="K2800" t="b">
        <f t="shared" si="304"/>
        <v>0</v>
      </c>
      <c r="L2800">
        <f t="shared" si="305"/>
        <v>-0.91086947421749642</v>
      </c>
      <c r="M2800" t="b">
        <f t="shared" si="306"/>
        <v>0</v>
      </c>
      <c r="N2800" s="24">
        <f t="shared" si="307"/>
        <v>358000</v>
      </c>
      <c r="O2800" t="str">
        <f t="shared" si="308"/>
        <v>ASALARIADO</v>
      </c>
      <c r="P2800">
        <f t="shared" si="309"/>
        <v>29</v>
      </c>
      <c r="Q2800"/>
    </row>
    <row r="2801" spans="1:17" x14ac:dyDescent="0.25">
      <c r="A2801">
        <v>2800</v>
      </c>
      <c r="B2801" t="s">
        <v>9</v>
      </c>
      <c r="C2801" s="23">
        <v>436134</v>
      </c>
      <c r="D2801" t="s">
        <v>10</v>
      </c>
      <c r="E2801" t="s">
        <v>16</v>
      </c>
      <c r="F2801" t="s">
        <v>12</v>
      </c>
      <c r="G2801" t="s">
        <v>13</v>
      </c>
      <c r="H2801" t="s">
        <v>13</v>
      </c>
      <c r="I2801">
        <v>23</v>
      </c>
      <c r="J2801">
        <f t="shared" si="303"/>
        <v>-0.27299584738167332</v>
      </c>
      <c r="K2801" t="b">
        <f t="shared" si="304"/>
        <v>0</v>
      </c>
      <c r="L2801">
        <f t="shared" si="305"/>
        <v>-1.3343214546803215</v>
      </c>
      <c r="M2801" t="b">
        <f t="shared" si="306"/>
        <v>0</v>
      </c>
      <c r="N2801" s="24">
        <f t="shared" si="307"/>
        <v>436134</v>
      </c>
      <c r="O2801" t="str">
        <f t="shared" si="308"/>
        <v>ASALARIADO</v>
      </c>
      <c r="P2801">
        <f t="shared" si="309"/>
        <v>23</v>
      </c>
      <c r="Q2801"/>
    </row>
    <row r="2802" spans="1:17" x14ac:dyDescent="0.25">
      <c r="A2802">
        <v>2801</v>
      </c>
      <c r="B2802" t="s">
        <v>9</v>
      </c>
      <c r="C2802" s="23">
        <v>375277</v>
      </c>
      <c r="D2802" t="s">
        <v>10</v>
      </c>
      <c r="E2802" t="s">
        <v>11</v>
      </c>
      <c r="F2802" t="s">
        <v>12</v>
      </c>
      <c r="G2802" t="s">
        <v>13</v>
      </c>
      <c r="H2802" t="s">
        <v>12</v>
      </c>
      <c r="I2802">
        <v>54</v>
      </c>
      <c r="J2802">
        <f t="shared" si="303"/>
        <v>-0.34803508109792908</v>
      </c>
      <c r="K2802" t="b">
        <f t="shared" si="304"/>
        <v>0</v>
      </c>
      <c r="L2802">
        <f t="shared" si="305"/>
        <v>0.85351377771094117</v>
      </c>
      <c r="M2802" t="b">
        <f t="shared" si="306"/>
        <v>0</v>
      </c>
      <c r="N2802" s="24">
        <f t="shared" si="307"/>
        <v>375277</v>
      </c>
      <c r="O2802" t="str">
        <f t="shared" si="308"/>
        <v>ASALARIADO</v>
      </c>
      <c r="P2802">
        <f t="shared" si="309"/>
        <v>54</v>
      </c>
      <c r="Q2802"/>
    </row>
    <row r="2803" spans="1:17" x14ac:dyDescent="0.25">
      <c r="A2803">
        <v>2802</v>
      </c>
      <c r="B2803" t="s">
        <v>9</v>
      </c>
      <c r="C2803" s="23">
        <v>1037264</v>
      </c>
      <c r="D2803" t="s">
        <v>10</v>
      </c>
      <c r="E2803" t="s">
        <v>16</v>
      </c>
      <c r="F2803" t="s">
        <v>12</v>
      </c>
      <c r="G2803" t="s">
        <v>13</v>
      </c>
      <c r="H2803" t="s">
        <v>13</v>
      </c>
      <c r="I2803">
        <v>36</v>
      </c>
      <c r="J2803">
        <f t="shared" si="303"/>
        <v>0.46822265770160082</v>
      </c>
      <c r="K2803" t="b">
        <f t="shared" si="304"/>
        <v>0</v>
      </c>
      <c r="L2803">
        <f t="shared" si="305"/>
        <v>-0.41684216367753391</v>
      </c>
      <c r="M2803" t="b">
        <f t="shared" si="306"/>
        <v>0</v>
      </c>
      <c r="N2803" s="24">
        <f t="shared" si="307"/>
        <v>1037264</v>
      </c>
      <c r="O2803" t="str">
        <f t="shared" si="308"/>
        <v>ASALARIADO</v>
      </c>
      <c r="P2803">
        <f t="shared" si="309"/>
        <v>36</v>
      </c>
      <c r="Q2803"/>
    </row>
    <row r="2804" spans="1:17" x14ac:dyDescent="0.25">
      <c r="A2804">
        <v>2803</v>
      </c>
      <c r="B2804" t="s">
        <v>9</v>
      </c>
      <c r="C2804" s="23">
        <v>70000</v>
      </c>
      <c r="D2804" t="s">
        <v>10</v>
      </c>
      <c r="E2804" t="s">
        <v>16</v>
      </c>
      <c r="F2804" t="s">
        <v>12</v>
      </c>
      <c r="G2804" t="s">
        <v>13</v>
      </c>
      <c r="H2804" t="s">
        <v>13</v>
      </c>
      <c r="I2804">
        <v>47</v>
      </c>
      <c r="J2804">
        <f t="shared" si="303"/>
        <v>-0.72445442728977882</v>
      </c>
      <c r="K2804" t="b">
        <f t="shared" si="304"/>
        <v>0</v>
      </c>
      <c r="L2804">
        <f t="shared" si="305"/>
        <v>0.35948646717097865</v>
      </c>
      <c r="M2804" t="b">
        <f t="shared" si="306"/>
        <v>0</v>
      </c>
      <c r="N2804" s="24">
        <f t="shared" si="307"/>
        <v>70000</v>
      </c>
      <c r="O2804" t="str">
        <f t="shared" si="308"/>
        <v>ASALARIADO</v>
      </c>
      <c r="P2804">
        <f t="shared" si="309"/>
        <v>47</v>
      </c>
      <c r="Q2804"/>
    </row>
    <row r="2805" spans="1:17" x14ac:dyDescent="0.25">
      <c r="A2805">
        <v>2804</v>
      </c>
      <c r="B2805" t="s">
        <v>9</v>
      </c>
      <c r="C2805" s="23">
        <v>383265.76</v>
      </c>
      <c r="D2805" t="s">
        <v>10</v>
      </c>
      <c r="E2805" t="s">
        <v>16</v>
      </c>
      <c r="F2805" t="s">
        <v>12</v>
      </c>
      <c r="G2805" t="s">
        <v>13</v>
      </c>
      <c r="H2805" t="s">
        <v>13</v>
      </c>
      <c r="I2805">
        <v>56</v>
      </c>
      <c r="J2805">
        <f t="shared" si="303"/>
        <v>-0.33818460492028185</v>
      </c>
      <c r="K2805" t="b">
        <f t="shared" si="304"/>
        <v>0</v>
      </c>
      <c r="L2805">
        <f t="shared" si="305"/>
        <v>0.99466443786521619</v>
      </c>
      <c r="M2805" t="b">
        <f t="shared" si="306"/>
        <v>0</v>
      </c>
      <c r="N2805" s="24">
        <f t="shared" si="307"/>
        <v>383265.76</v>
      </c>
      <c r="O2805" t="str">
        <f t="shared" si="308"/>
        <v>ASALARIADO</v>
      </c>
      <c r="P2805">
        <f t="shared" si="309"/>
        <v>56</v>
      </c>
      <c r="Q2805"/>
    </row>
    <row r="2806" spans="1:17" x14ac:dyDescent="0.25">
      <c r="A2806">
        <v>2805</v>
      </c>
      <c r="B2806" t="s">
        <v>9</v>
      </c>
      <c r="C2806" s="23">
        <v>1302821</v>
      </c>
      <c r="D2806" t="s">
        <v>10</v>
      </c>
      <c r="E2806" t="s">
        <v>11</v>
      </c>
      <c r="F2806" t="s">
        <v>12</v>
      </c>
      <c r="G2806" t="s">
        <v>13</v>
      </c>
      <c r="H2806" t="s">
        <v>13</v>
      </c>
      <c r="I2806">
        <v>42</v>
      </c>
      <c r="J2806">
        <f t="shared" si="303"/>
        <v>0.79566557779276081</v>
      </c>
      <c r="K2806" t="b">
        <f t="shared" si="304"/>
        <v>0</v>
      </c>
      <c r="L2806">
        <f t="shared" si="305"/>
        <v>6.6098167852911317E-3</v>
      </c>
      <c r="M2806" t="b">
        <f t="shared" si="306"/>
        <v>0</v>
      </c>
      <c r="N2806" s="24">
        <f t="shared" si="307"/>
        <v>1302821</v>
      </c>
      <c r="O2806" t="str">
        <f t="shared" si="308"/>
        <v>ASALARIADO</v>
      </c>
      <c r="P2806">
        <f t="shared" si="309"/>
        <v>42</v>
      </c>
      <c r="Q2806"/>
    </row>
    <row r="2807" spans="1:17" x14ac:dyDescent="0.25">
      <c r="A2807">
        <v>2806</v>
      </c>
      <c r="B2807" t="s">
        <v>15</v>
      </c>
      <c r="C2807" s="23">
        <v>385886</v>
      </c>
      <c r="D2807" t="s">
        <v>14</v>
      </c>
      <c r="E2807" t="s">
        <v>11</v>
      </c>
      <c r="F2807" t="s">
        <v>12</v>
      </c>
      <c r="G2807" t="s">
        <v>13</v>
      </c>
      <c r="H2807" t="s">
        <v>13</v>
      </c>
      <c r="I2807">
        <v>73</v>
      </c>
      <c r="J2807">
        <f t="shared" si="303"/>
        <v>-0.33495373909132742</v>
      </c>
      <c r="K2807" t="b">
        <f t="shared" si="304"/>
        <v>0</v>
      </c>
      <c r="L2807">
        <f t="shared" si="305"/>
        <v>2.1944450491765539</v>
      </c>
      <c r="M2807" t="b">
        <f t="shared" si="306"/>
        <v>1</v>
      </c>
      <c r="N2807" s="24">
        <f t="shared" si="307"/>
        <v>385886</v>
      </c>
      <c r="O2807" t="str">
        <f t="shared" si="308"/>
        <v>PENSIONADOS EN SU PROPIO SISTEMA</v>
      </c>
      <c r="P2807">
        <f t="shared" si="309"/>
        <v>73</v>
      </c>
      <c r="Q2807"/>
    </row>
    <row r="2808" spans="1:17" x14ac:dyDescent="0.25">
      <c r="A2808">
        <v>2807</v>
      </c>
      <c r="B2808" t="s">
        <v>9</v>
      </c>
      <c r="C2808" s="23">
        <v>297046</v>
      </c>
      <c r="D2808" t="s">
        <v>18</v>
      </c>
      <c r="E2808" t="s">
        <v>16</v>
      </c>
      <c r="F2808" t="s">
        <v>12</v>
      </c>
      <c r="G2808" t="s">
        <v>13</v>
      </c>
      <c r="H2808" t="s">
        <v>12</v>
      </c>
      <c r="I2808">
        <v>39</v>
      </c>
      <c r="J2808">
        <f t="shared" si="303"/>
        <v>-0.44449718558642509</v>
      </c>
      <c r="K2808" t="b">
        <f t="shared" si="304"/>
        <v>0</v>
      </c>
      <c r="L2808">
        <f t="shared" si="305"/>
        <v>-0.20511617344612137</v>
      </c>
      <c r="M2808" t="b">
        <f t="shared" si="306"/>
        <v>0</v>
      </c>
      <c r="N2808" s="24">
        <f t="shared" si="307"/>
        <v>297046</v>
      </c>
      <c r="O2808" t="str">
        <f t="shared" si="308"/>
        <v>TRABAJADOR INDEPENDIENTE</v>
      </c>
      <c r="P2808">
        <f t="shared" si="309"/>
        <v>39</v>
      </c>
      <c r="Q2808"/>
    </row>
    <row r="2809" spans="1:17" x14ac:dyDescent="0.25">
      <c r="A2809">
        <v>2808</v>
      </c>
      <c r="B2809" t="s">
        <v>9</v>
      </c>
      <c r="C2809" s="23">
        <v>500936</v>
      </c>
      <c r="D2809" t="s">
        <v>10</v>
      </c>
      <c r="E2809" t="s">
        <v>11</v>
      </c>
      <c r="F2809" t="s">
        <v>12</v>
      </c>
      <c r="G2809" t="s">
        <v>13</v>
      </c>
      <c r="H2809" t="s">
        <v>13</v>
      </c>
      <c r="I2809">
        <v>32</v>
      </c>
      <c r="J2809">
        <f t="shared" si="303"/>
        <v>-0.19309226318789438</v>
      </c>
      <c r="K2809" t="b">
        <f t="shared" si="304"/>
        <v>0</v>
      </c>
      <c r="L2809">
        <f t="shared" si="305"/>
        <v>-0.69914348398608395</v>
      </c>
      <c r="M2809" t="b">
        <f t="shared" si="306"/>
        <v>0</v>
      </c>
      <c r="N2809" s="24">
        <f t="shared" si="307"/>
        <v>500936</v>
      </c>
      <c r="O2809" t="str">
        <f t="shared" si="308"/>
        <v>ASALARIADO</v>
      </c>
      <c r="P2809">
        <f t="shared" si="309"/>
        <v>32</v>
      </c>
      <c r="Q2809"/>
    </row>
    <row r="2810" spans="1:17" x14ac:dyDescent="0.25">
      <c r="A2810">
        <v>2809</v>
      </c>
      <c r="B2810" t="s">
        <v>15</v>
      </c>
      <c r="C2810" s="23">
        <v>860036.5</v>
      </c>
      <c r="D2810" t="s">
        <v>10</v>
      </c>
      <c r="E2810" t="s">
        <v>11</v>
      </c>
      <c r="F2810" t="s">
        <v>12</v>
      </c>
      <c r="G2810" t="s">
        <v>13</v>
      </c>
      <c r="H2810" t="s">
        <v>13</v>
      </c>
      <c r="I2810">
        <v>49</v>
      </c>
      <c r="J2810">
        <f t="shared" si="303"/>
        <v>0.2496937161920339</v>
      </c>
      <c r="K2810" t="b">
        <f t="shared" si="304"/>
        <v>0</v>
      </c>
      <c r="L2810">
        <f t="shared" si="305"/>
        <v>0.50063712732525367</v>
      </c>
      <c r="M2810" t="b">
        <f t="shared" si="306"/>
        <v>0</v>
      </c>
      <c r="N2810" s="24">
        <f t="shared" si="307"/>
        <v>860036.5</v>
      </c>
      <c r="O2810" t="str">
        <f t="shared" si="308"/>
        <v>ASALARIADO</v>
      </c>
      <c r="P2810">
        <f t="shared" si="309"/>
        <v>49</v>
      </c>
      <c r="Q2810"/>
    </row>
    <row r="2811" spans="1:17" x14ac:dyDescent="0.25">
      <c r="A2811">
        <v>2810</v>
      </c>
      <c r="B2811" t="s">
        <v>9</v>
      </c>
      <c r="C2811" s="23">
        <v>273450.7</v>
      </c>
      <c r="D2811" t="s">
        <v>10</v>
      </c>
      <c r="E2811" t="s">
        <v>16</v>
      </c>
      <c r="F2811" t="s">
        <v>12</v>
      </c>
      <c r="G2811" t="s">
        <v>13</v>
      </c>
      <c r="H2811" t="s">
        <v>13</v>
      </c>
      <c r="I2811">
        <v>18</v>
      </c>
      <c r="J2811">
        <f t="shared" si="303"/>
        <v>-0.47359118021818752</v>
      </c>
      <c r="K2811" t="b">
        <f t="shared" si="304"/>
        <v>0</v>
      </c>
      <c r="L2811">
        <f t="shared" si="305"/>
        <v>-1.687198105066009</v>
      </c>
      <c r="M2811" t="b">
        <f t="shared" si="306"/>
        <v>0</v>
      </c>
      <c r="N2811" s="24">
        <f t="shared" si="307"/>
        <v>273450.7</v>
      </c>
      <c r="O2811" t="str">
        <f t="shared" si="308"/>
        <v>ASALARIADO</v>
      </c>
      <c r="P2811">
        <f t="shared" si="309"/>
        <v>18</v>
      </c>
      <c r="Q2811"/>
    </row>
    <row r="2812" spans="1:17" x14ac:dyDescent="0.25">
      <c r="A2812">
        <v>2811</v>
      </c>
      <c r="B2812" t="s">
        <v>15</v>
      </c>
      <c r="C2812" s="23">
        <v>320000</v>
      </c>
      <c r="D2812" t="s">
        <v>10</v>
      </c>
      <c r="E2812" t="s">
        <v>16</v>
      </c>
      <c r="F2812" t="s">
        <v>12</v>
      </c>
      <c r="G2812" t="s">
        <v>13</v>
      </c>
      <c r="H2812" t="s">
        <v>12</v>
      </c>
      <c r="I2812">
        <v>61</v>
      </c>
      <c r="J2812">
        <f t="shared" si="303"/>
        <v>-0.41619394075472232</v>
      </c>
      <c r="K2812" t="b">
        <f t="shared" si="304"/>
        <v>0</v>
      </c>
      <c r="L2812">
        <f t="shared" si="305"/>
        <v>1.3475410882509038</v>
      </c>
      <c r="M2812" t="b">
        <f t="shared" si="306"/>
        <v>0</v>
      </c>
      <c r="N2812" s="24">
        <f t="shared" si="307"/>
        <v>320000</v>
      </c>
      <c r="O2812" t="str">
        <f t="shared" si="308"/>
        <v>ASALARIADO</v>
      </c>
      <c r="P2812">
        <f t="shared" si="309"/>
        <v>61</v>
      </c>
      <c r="Q2812"/>
    </row>
    <row r="2813" spans="1:17" x14ac:dyDescent="0.25">
      <c r="A2813">
        <v>2812</v>
      </c>
      <c r="B2813" t="s">
        <v>9</v>
      </c>
      <c r="C2813" s="23">
        <v>297046</v>
      </c>
      <c r="D2813" t="s">
        <v>17</v>
      </c>
      <c r="E2813" t="s">
        <v>16</v>
      </c>
      <c r="F2813" t="s">
        <v>12</v>
      </c>
      <c r="G2813" t="s">
        <v>13</v>
      </c>
      <c r="H2813" t="s">
        <v>13</v>
      </c>
      <c r="I2813">
        <v>55</v>
      </c>
      <c r="J2813">
        <f t="shared" si="303"/>
        <v>-0.44449718558642509</v>
      </c>
      <c r="K2813" t="b">
        <f t="shared" si="304"/>
        <v>0</v>
      </c>
      <c r="L2813">
        <f t="shared" si="305"/>
        <v>0.92408910778807873</v>
      </c>
      <c r="M2813" t="b">
        <f t="shared" si="306"/>
        <v>0</v>
      </c>
      <c r="N2813" s="24">
        <f t="shared" si="307"/>
        <v>297046</v>
      </c>
      <c r="O2813" t="str">
        <f t="shared" si="308"/>
        <v>ASEGURADO VOLUNTARIO</v>
      </c>
      <c r="P2813">
        <f t="shared" si="309"/>
        <v>55</v>
      </c>
      <c r="Q2813"/>
    </row>
    <row r="2814" spans="1:17" x14ac:dyDescent="0.25">
      <c r="A2814">
        <v>2813</v>
      </c>
      <c r="B2814" t="s">
        <v>15</v>
      </c>
      <c r="C2814" s="23">
        <v>2083266.59</v>
      </c>
      <c r="D2814" t="s">
        <v>10</v>
      </c>
      <c r="E2814" t="s">
        <v>11</v>
      </c>
      <c r="F2814" t="s">
        <v>12</v>
      </c>
      <c r="G2814" t="s">
        <v>13</v>
      </c>
      <c r="H2814" t="s">
        <v>13</v>
      </c>
      <c r="I2814">
        <v>43</v>
      </c>
      <c r="J2814">
        <f t="shared" si="303"/>
        <v>1.757987726942918</v>
      </c>
      <c r="K2814" t="b">
        <f t="shared" si="304"/>
        <v>0</v>
      </c>
      <c r="L2814">
        <f t="shared" si="305"/>
        <v>7.7185146862428639E-2</v>
      </c>
      <c r="M2814" t="b">
        <f t="shared" si="306"/>
        <v>0</v>
      </c>
      <c r="N2814" s="24">
        <f t="shared" si="307"/>
        <v>2083266.59</v>
      </c>
      <c r="O2814" t="str">
        <f t="shared" si="308"/>
        <v>ASALARIADO</v>
      </c>
      <c r="P2814">
        <f t="shared" si="309"/>
        <v>43</v>
      </c>
      <c r="Q2814"/>
    </row>
    <row r="2815" spans="1:17" x14ac:dyDescent="0.25">
      <c r="A2815">
        <v>2814</v>
      </c>
      <c r="B2815" t="s">
        <v>9</v>
      </c>
      <c r="C2815" s="23">
        <v>349790</v>
      </c>
      <c r="D2815" t="s">
        <v>10</v>
      </c>
      <c r="E2815" t="s">
        <v>16</v>
      </c>
      <c r="F2815" t="s">
        <v>12</v>
      </c>
      <c r="G2815" t="s">
        <v>12</v>
      </c>
      <c r="H2815" t="s">
        <v>13</v>
      </c>
      <c r="I2815">
        <v>20</v>
      </c>
      <c r="J2815">
        <f t="shared" si="303"/>
        <v>-0.37946162117920501</v>
      </c>
      <c r="K2815" t="b">
        <f t="shared" si="304"/>
        <v>0</v>
      </c>
      <c r="L2815">
        <f t="shared" si="305"/>
        <v>-1.5460474449117341</v>
      </c>
      <c r="M2815" t="b">
        <f t="shared" si="306"/>
        <v>0</v>
      </c>
      <c r="N2815" s="24">
        <f t="shared" si="307"/>
        <v>349790</v>
      </c>
      <c r="O2815" t="str">
        <f t="shared" si="308"/>
        <v>ASALARIADO</v>
      </c>
      <c r="P2815">
        <f t="shared" si="309"/>
        <v>20</v>
      </c>
      <c r="Q2815"/>
    </row>
    <row r="2816" spans="1:17" x14ac:dyDescent="0.25">
      <c r="A2816">
        <v>2815</v>
      </c>
      <c r="B2816" t="s">
        <v>15</v>
      </c>
      <c r="C2816" s="23">
        <v>682608</v>
      </c>
      <c r="D2816" t="s">
        <v>10</v>
      </c>
      <c r="E2816" t="s">
        <v>16</v>
      </c>
      <c r="F2816" t="s">
        <v>12</v>
      </c>
      <c r="G2816" t="s">
        <v>13</v>
      </c>
      <c r="H2816" t="s">
        <v>13</v>
      </c>
      <c r="I2816">
        <v>29</v>
      </c>
      <c r="J2816">
        <f t="shared" si="303"/>
        <v>3.0916933251292786E-2</v>
      </c>
      <c r="K2816" t="b">
        <f t="shared" si="304"/>
        <v>0</v>
      </c>
      <c r="L2816">
        <f t="shared" si="305"/>
        <v>-0.91086947421749642</v>
      </c>
      <c r="M2816" t="b">
        <f t="shared" si="306"/>
        <v>0</v>
      </c>
      <c r="N2816" s="24">
        <f t="shared" si="307"/>
        <v>682608</v>
      </c>
      <c r="O2816" t="str">
        <f t="shared" si="308"/>
        <v>ASALARIADO</v>
      </c>
      <c r="P2816">
        <f t="shared" si="309"/>
        <v>29</v>
      </c>
      <c r="Q2816"/>
    </row>
    <row r="2817" spans="1:17" x14ac:dyDescent="0.25">
      <c r="A2817">
        <v>2816</v>
      </c>
      <c r="B2817" t="s">
        <v>9</v>
      </c>
      <c r="C2817" s="23">
        <v>1203600</v>
      </c>
      <c r="D2817" t="s">
        <v>10</v>
      </c>
      <c r="E2817" t="s">
        <v>16</v>
      </c>
      <c r="F2817" t="s">
        <v>12</v>
      </c>
      <c r="G2817" t="s">
        <v>13</v>
      </c>
      <c r="H2817" t="s">
        <v>13</v>
      </c>
      <c r="I2817">
        <v>41</v>
      </c>
      <c r="J2817">
        <f t="shared" si="303"/>
        <v>0.67332192285478143</v>
      </c>
      <c r="K2817" t="b">
        <f t="shared" si="304"/>
        <v>0</v>
      </c>
      <c r="L2817">
        <f t="shared" si="305"/>
        <v>-6.3965513291846368E-2</v>
      </c>
      <c r="M2817" t="b">
        <f t="shared" si="306"/>
        <v>0</v>
      </c>
      <c r="N2817" s="24">
        <f t="shared" si="307"/>
        <v>1203600</v>
      </c>
      <c r="O2817" t="str">
        <f t="shared" si="308"/>
        <v>ASALARIADO</v>
      </c>
      <c r="P2817">
        <f t="shared" si="309"/>
        <v>41</v>
      </c>
      <c r="Q2817"/>
    </row>
    <row r="2818" spans="1:17" x14ac:dyDescent="0.25">
      <c r="A2818">
        <v>2817</v>
      </c>
      <c r="B2818" t="s">
        <v>15</v>
      </c>
      <c r="C2818" s="23">
        <v>728114.38</v>
      </c>
      <c r="D2818" t="s">
        <v>10</v>
      </c>
      <c r="E2818" t="s">
        <v>16</v>
      </c>
      <c r="F2818" t="s">
        <v>12</v>
      </c>
      <c r="G2818" t="s">
        <v>13</v>
      </c>
      <c r="H2818" t="s">
        <v>13</v>
      </c>
      <c r="I2818">
        <v>46</v>
      </c>
      <c r="J2818">
        <f t="shared" ref="J2818:J2881" si="310">(C2818-$S$4)/STDEV($C$2:$C$5001)</f>
        <v>8.7028208608289456E-2</v>
      </c>
      <c r="K2818" t="b">
        <f t="shared" ref="K2818:K2881" si="311">ABS(J2818)&gt;1.96</f>
        <v>0</v>
      </c>
      <c r="L2818">
        <f t="shared" ref="L2818:L2881" si="312">(I2818-$S$5)/_xlfn.STDEV.S($I$2:$I$5001)</f>
        <v>0.28891113709384114</v>
      </c>
      <c r="M2818" t="b">
        <f t="shared" ref="M2818:M2881" si="313">ABS(L2818)&gt;1.96</f>
        <v>0</v>
      </c>
      <c r="N2818" s="24">
        <f t="shared" ref="N2818:N2881" si="314">IF(ISBLANK(C2818), $S$4, C2818)</f>
        <v>728114.38</v>
      </c>
      <c r="O2818" t="str">
        <f t="shared" ref="O2818:O2881" si="315">IF(D2818="", "ASALARIADO", D2818)</f>
        <v>ASALARIADO</v>
      </c>
      <c r="P2818">
        <f t="shared" ref="P2818:P2881" si="316">IF(ISBLANK(I2818), $S$5, I2818)</f>
        <v>46</v>
      </c>
      <c r="Q2818"/>
    </row>
    <row r="2819" spans="1:17" x14ac:dyDescent="0.25">
      <c r="A2819">
        <v>2818</v>
      </c>
      <c r="B2819" t="s">
        <v>9</v>
      </c>
      <c r="C2819" s="23">
        <v>568333.32999999996</v>
      </c>
      <c r="D2819" t="s">
        <v>10</v>
      </c>
      <c r="E2819" t="s">
        <v>16</v>
      </c>
      <c r="F2819" t="s">
        <v>12</v>
      </c>
      <c r="G2819" t="s">
        <v>13</v>
      </c>
      <c r="H2819" t="s">
        <v>13</v>
      </c>
      <c r="I2819">
        <v>20</v>
      </c>
      <c r="J2819">
        <f t="shared" si="310"/>
        <v>-0.10998852824003938</v>
      </c>
      <c r="K2819" t="b">
        <f t="shared" si="311"/>
        <v>0</v>
      </c>
      <c r="L2819">
        <f t="shared" si="312"/>
        <v>-1.5460474449117341</v>
      </c>
      <c r="M2819" t="b">
        <f t="shared" si="313"/>
        <v>0</v>
      </c>
      <c r="N2819" s="24">
        <f t="shared" si="314"/>
        <v>568333.32999999996</v>
      </c>
      <c r="O2819" t="str">
        <f t="shared" si="315"/>
        <v>ASALARIADO</v>
      </c>
      <c r="P2819">
        <f t="shared" si="316"/>
        <v>20</v>
      </c>
      <c r="Q2819"/>
    </row>
    <row r="2820" spans="1:17" x14ac:dyDescent="0.25">
      <c r="A2820">
        <v>2819</v>
      </c>
      <c r="B2820" t="s">
        <v>15</v>
      </c>
      <c r="C2820" s="23">
        <v>340654</v>
      </c>
      <c r="D2820" t="s">
        <v>10</v>
      </c>
      <c r="E2820" t="s">
        <v>16</v>
      </c>
      <c r="F2820" t="s">
        <v>12</v>
      </c>
      <c r="G2820" t="s">
        <v>13</v>
      </c>
      <c r="H2820" t="s">
        <v>13</v>
      </c>
      <c r="I2820">
        <v>45</v>
      </c>
      <c r="J2820">
        <f t="shared" si="310"/>
        <v>-0.39072669239914209</v>
      </c>
      <c r="K2820" t="b">
        <f t="shared" si="311"/>
        <v>0</v>
      </c>
      <c r="L2820">
        <f t="shared" si="312"/>
        <v>0.21833580701670366</v>
      </c>
      <c r="M2820" t="b">
        <f t="shared" si="313"/>
        <v>0</v>
      </c>
      <c r="N2820" s="24">
        <f t="shared" si="314"/>
        <v>340654</v>
      </c>
      <c r="O2820" t="str">
        <f t="shared" si="315"/>
        <v>ASALARIADO</v>
      </c>
      <c r="P2820">
        <f t="shared" si="316"/>
        <v>45</v>
      </c>
      <c r="Q2820"/>
    </row>
    <row r="2821" spans="1:17" x14ac:dyDescent="0.25">
      <c r="A2821">
        <v>2820</v>
      </c>
      <c r="B2821" t="s">
        <v>15</v>
      </c>
      <c r="C2821" s="23">
        <v>188120.81</v>
      </c>
      <c r="D2821" t="s">
        <v>14</v>
      </c>
      <c r="E2821" t="s">
        <v>11</v>
      </c>
      <c r="F2821" t="s">
        <v>12</v>
      </c>
      <c r="G2821" t="s">
        <v>13</v>
      </c>
      <c r="H2821" t="s">
        <v>13</v>
      </c>
      <c r="I2821">
        <v>75</v>
      </c>
      <c r="J2821">
        <f t="shared" si="310"/>
        <v>-0.57880651384771897</v>
      </c>
      <c r="K2821" t="b">
        <f t="shared" si="311"/>
        <v>0</v>
      </c>
      <c r="L2821">
        <f t="shared" si="312"/>
        <v>2.3355957093308288</v>
      </c>
      <c r="M2821" t="b">
        <f t="shared" si="313"/>
        <v>1</v>
      </c>
      <c r="N2821" s="24">
        <f t="shared" si="314"/>
        <v>188120.81</v>
      </c>
      <c r="O2821" t="str">
        <f t="shared" si="315"/>
        <v>PENSIONADOS EN SU PROPIO SISTEMA</v>
      </c>
      <c r="P2821">
        <f t="shared" si="316"/>
        <v>75</v>
      </c>
      <c r="Q2821"/>
    </row>
    <row r="2822" spans="1:17" x14ac:dyDescent="0.25">
      <c r="A2822">
        <v>2821</v>
      </c>
      <c r="B2822" t="s">
        <v>9</v>
      </c>
      <c r="C2822" s="23">
        <v>639148</v>
      </c>
      <c r="D2822" t="s">
        <v>18</v>
      </c>
      <c r="E2822" t="s">
        <v>16</v>
      </c>
      <c r="F2822" t="s">
        <v>12</v>
      </c>
      <c r="G2822" t="s">
        <v>13</v>
      </c>
      <c r="H2822" t="s">
        <v>12</v>
      </c>
      <c r="I2822">
        <v>67</v>
      </c>
      <c r="J2822">
        <f t="shared" si="310"/>
        <v>-2.267106972796144E-2</v>
      </c>
      <c r="K2822" t="b">
        <f t="shared" si="311"/>
        <v>0</v>
      </c>
      <c r="L2822">
        <f t="shared" si="312"/>
        <v>1.7709930687137287</v>
      </c>
      <c r="M2822" t="b">
        <f t="shared" si="313"/>
        <v>0</v>
      </c>
      <c r="N2822" s="24">
        <f t="shared" si="314"/>
        <v>639148</v>
      </c>
      <c r="O2822" t="str">
        <f t="shared" si="315"/>
        <v>TRABAJADOR INDEPENDIENTE</v>
      </c>
      <c r="P2822">
        <f t="shared" si="316"/>
        <v>67</v>
      </c>
      <c r="Q2822"/>
    </row>
    <row r="2823" spans="1:17" x14ac:dyDescent="0.25">
      <c r="A2823">
        <v>2822</v>
      </c>
      <c r="B2823" t="s">
        <v>9</v>
      </c>
      <c r="C2823" s="23">
        <v>768846.82</v>
      </c>
      <c r="D2823" t="s">
        <v>10</v>
      </c>
      <c r="E2823" t="s">
        <v>16</v>
      </c>
      <c r="F2823" t="s">
        <v>12</v>
      </c>
      <c r="G2823" t="s">
        <v>13</v>
      </c>
      <c r="H2823" t="s">
        <v>13</v>
      </c>
      <c r="I2823">
        <v>32</v>
      </c>
      <c r="J2823">
        <f t="shared" si="310"/>
        <v>0.13725301569692938</v>
      </c>
      <c r="K2823" t="b">
        <f t="shared" si="311"/>
        <v>0</v>
      </c>
      <c r="L2823">
        <f t="shared" si="312"/>
        <v>-0.69914348398608395</v>
      </c>
      <c r="M2823" t="b">
        <f t="shared" si="313"/>
        <v>0</v>
      </c>
      <c r="N2823" s="24">
        <f t="shared" si="314"/>
        <v>768846.82</v>
      </c>
      <c r="O2823" t="str">
        <f t="shared" si="315"/>
        <v>ASALARIADO</v>
      </c>
      <c r="P2823">
        <f t="shared" si="316"/>
        <v>32</v>
      </c>
      <c r="Q2823"/>
    </row>
    <row r="2824" spans="1:17" x14ac:dyDescent="0.25">
      <c r="A2824">
        <v>2823</v>
      </c>
      <c r="B2824" t="s">
        <v>15</v>
      </c>
      <c r="C2824" s="23">
        <v>1292336</v>
      </c>
      <c r="D2824" t="s">
        <v>10</v>
      </c>
      <c r="E2824" t="s">
        <v>11</v>
      </c>
      <c r="F2824" t="s">
        <v>12</v>
      </c>
      <c r="G2824" t="s">
        <v>13</v>
      </c>
      <c r="H2824" t="s">
        <v>13</v>
      </c>
      <c r="I2824">
        <v>36</v>
      </c>
      <c r="J2824">
        <f t="shared" si="310"/>
        <v>0.7827371329874806</v>
      </c>
      <c r="K2824" t="b">
        <f t="shared" si="311"/>
        <v>0</v>
      </c>
      <c r="L2824">
        <f t="shared" si="312"/>
        <v>-0.41684216367753391</v>
      </c>
      <c r="M2824" t="b">
        <f t="shared" si="313"/>
        <v>0</v>
      </c>
      <c r="N2824" s="24">
        <f t="shared" si="314"/>
        <v>1292336</v>
      </c>
      <c r="O2824" t="str">
        <f t="shared" si="315"/>
        <v>ASALARIADO</v>
      </c>
      <c r="P2824">
        <f t="shared" si="316"/>
        <v>36</v>
      </c>
      <c r="Q2824"/>
    </row>
    <row r="2825" spans="1:17" x14ac:dyDescent="0.25">
      <c r="A2825">
        <v>2824</v>
      </c>
      <c r="B2825" t="s">
        <v>9</v>
      </c>
      <c r="C2825" s="23">
        <v>813799</v>
      </c>
      <c r="D2825" t="s">
        <v>10</v>
      </c>
      <c r="E2825" t="s">
        <v>11</v>
      </c>
      <c r="F2825" t="s">
        <v>12</v>
      </c>
      <c r="G2825" t="s">
        <v>13</v>
      </c>
      <c r="H2825" t="s">
        <v>13</v>
      </c>
      <c r="I2825">
        <v>43</v>
      </c>
      <c r="J2825">
        <f t="shared" si="310"/>
        <v>0.1926809392073752</v>
      </c>
      <c r="K2825" t="b">
        <f t="shared" si="311"/>
        <v>0</v>
      </c>
      <c r="L2825">
        <f t="shared" si="312"/>
        <v>7.7185146862428639E-2</v>
      </c>
      <c r="M2825" t="b">
        <f t="shared" si="313"/>
        <v>0</v>
      </c>
      <c r="N2825" s="24">
        <f t="shared" si="314"/>
        <v>813799</v>
      </c>
      <c r="O2825" t="str">
        <f t="shared" si="315"/>
        <v>ASALARIADO</v>
      </c>
      <c r="P2825">
        <f t="shared" si="316"/>
        <v>43</v>
      </c>
      <c r="Q2825"/>
    </row>
    <row r="2826" spans="1:17" x14ac:dyDescent="0.25">
      <c r="A2826">
        <v>2825</v>
      </c>
      <c r="B2826" t="s">
        <v>9</v>
      </c>
      <c r="C2826" s="23">
        <v>1507112</v>
      </c>
      <c r="D2826" t="s">
        <v>10</v>
      </c>
      <c r="E2826" t="s">
        <v>11</v>
      </c>
      <c r="F2826" t="s">
        <v>12</v>
      </c>
      <c r="G2826" t="s">
        <v>13</v>
      </c>
      <c r="H2826" t="s">
        <v>12</v>
      </c>
      <c r="I2826">
        <v>50</v>
      </c>
      <c r="J2826">
        <f t="shared" si="310"/>
        <v>1.0475649500116937</v>
      </c>
      <c r="K2826" t="b">
        <f t="shared" si="311"/>
        <v>0</v>
      </c>
      <c r="L2826">
        <f t="shared" si="312"/>
        <v>0.57121245740239113</v>
      </c>
      <c r="M2826" t="b">
        <f t="shared" si="313"/>
        <v>0</v>
      </c>
      <c r="N2826" s="24">
        <f t="shared" si="314"/>
        <v>1507112</v>
      </c>
      <c r="O2826" t="str">
        <f t="shared" si="315"/>
        <v>ASALARIADO</v>
      </c>
      <c r="P2826">
        <f t="shared" si="316"/>
        <v>50</v>
      </c>
      <c r="Q2826"/>
    </row>
    <row r="2827" spans="1:17" x14ac:dyDescent="0.25">
      <c r="A2827">
        <v>2826</v>
      </c>
      <c r="B2827" t="s">
        <v>9</v>
      </c>
      <c r="C2827" s="23">
        <v>1158776.94</v>
      </c>
      <c r="D2827" t="s">
        <v>10</v>
      </c>
      <c r="E2827" t="s">
        <v>16</v>
      </c>
      <c r="F2827" t="s">
        <v>12</v>
      </c>
      <c r="G2827" t="s">
        <v>13</v>
      </c>
      <c r="H2827" t="s">
        <v>13</v>
      </c>
      <c r="I2827">
        <v>22</v>
      </c>
      <c r="J2827">
        <f t="shared" si="310"/>
        <v>0.61805320972042133</v>
      </c>
      <c r="K2827" t="b">
        <f t="shared" si="311"/>
        <v>0</v>
      </c>
      <c r="L2827">
        <f t="shared" si="312"/>
        <v>-1.4048967847574589</v>
      </c>
      <c r="M2827" t="b">
        <f t="shared" si="313"/>
        <v>0</v>
      </c>
      <c r="N2827" s="24">
        <f t="shared" si="314"/>
        <v>1158776.94</v>
      </c>
      <c r="O2827" t="str">
        <f t="shared" si="315"/>
        <v>ASALARIADO</v>
      </c>
      <c r="P2827">
        <f t="shared" si="316"/>
        <v>22</v>
      </c>
      <c r="Q2827"/>
    </row>
    <row r="2828" spans="1:17" x14ac:dyDescent="0.25">
      <c r="A2828">
        <v>2827</v>
      </c>
      <c r="B2828" t="s">
        <v>9</v>
      </c>
      <c r="C2828" s="23">
        <v>504705.31</v>
      </c>
      <c r="D2828" t="s">
        <v>10</v>
      </c>
      <c r="E2828" t="s">
        <v>16</v>
      </c>
      <c r="F2828" t="s">
        <v>12</v>
      </c>
      <c r="G2828" t="s">
        <v>13</v>
      </c>
      <c r="H2828" t="s">
        <v>13</v>
      </c>
      <c r="I2828">
        <v>35</v>
      </c>
      <c r="J2828">
        <f t="shared" si="310"/>
        <v>-0.18844454584988857</v>
      </c>
      <c r="K2828" t="b">
        <f t="shared" si="311"/>
        <v>0</v>
      </c>
      <c r="L2828">
        <f t="shared" si="312"/>
        <v>-0.48741749375467142</v>
      </c>
      <c r="M2828" t="b">
        <f t="shared" si="313"/>
        <v>0</v>
      </c>
      <c r="N2828" s="24">
        <f t="shared" si="314"/>
        <v>504705.31</v>
      </c>
      <c r="O2828" t="str">
        <f t="shared" si="315"/>
        <v>ASALARIADO</v>
      </c>
      <c r="P2828">
        <f t="shared" si="316"/>
        <v>35</v>
      </c>
      <c r="Q2828"/>
    </row>
    <row r="2829" spans="1:17" x14ac:dyDescent="0.25">
      <c r="A2829">
        <v>2828</v>
      </c>
      <c r="B2829" t="s">
        <v>9</v>
      </c>
      <c r="C2829" s="23">
        <v>714074</v>
      </c>
      <c r="D2829" t="s">
        <v>10</v>
      </c>
      <c r="E2829" t="s">
        <v>16</v>
      </c>
      <c r="F2829" t="s">
        <v>12</v>
      </c>
      <c r="G2829" t="s">
        <v>13</v>
      </c>
      <c r="H2829" t="s">
        <v>13</v>
      </c>
      <c r="I2829">
        <v>37</v>
      </c>
      <c r="J2829">
        <f t="shared" si="310"/>
        <v>6.9715831128541142E-2</v>
      </c>
      <c r="K2829" t="b">
        <f t="shared" si="311"/>
        <v>0</v>
      </c>
      <c r="L2829">
        <f t="shared" si="312"/>
        <v>-0.3462668336003964</v>
      </c>
      <c r="M2829" t="b">
        <f t="shared" si="313"/>
        <v>0</v>
      </c>
      <c r="N2829" s="24">
        <f t="shared" si="314"/>
        <v>714074</v>
      </c>
      <c r="O2829" t="str">
        <f t="shared" si="315"/>
        <v>ASALARIADO</v>
      </c>
      <c r="P2829">
        <f t="shared" si="316"/>
        <v>37</v>
      </c>
      <c r="Q2829"/>
    </row>
    <row r="2830" spans="1:17" x14ac:dyDescent="0.25">
      <c r="A2830">
        <v>2829</v>
      </c>
      <c r="B2830" t="s">
        <v>9</v>
      </c>
      <c r="C2830" s="23">
        <v>283181.96000000002</v>
      </c>
      <c r="D2830" t="s">
        <v>10</v>
      </c>
      <c r="E2830" t="s">
        <v>16</v>
      </c>
      <c r="F2830" t="s">
        <v>12</v>
      </c>
      <c r="G2830" t="s">
        <v>13</v>
      </c>
      <c r="H2830" t="s">
        <v>13</v>
      </c>
      <c r="I2830">
        <v>50</v>
      </c>
      <c r="J2830">
        <f t="shared" si="310"/>
        <v>-0.46159212844939101</v>
      </c>
      <c r="K2830" t="b">
        <f t="shared" si="311"/>
        <v>0</v>
      </c>
      <c r="L2830">
        <f t="shared" si="312"/>
        <v>0.57121245740239113</v>
      </c>
      <c r="M2830" t="b">
        <f t="shared" si="313"/>
        <v>0</v>
      </c>
      <c r="N2830" s="24">
        <f t="shared" si="314"/>
        <v>283181.96000000002</v>
      </c>
      <c r="O2830" t="str">
        <f t="shared" si="315"/>
        <v>ASALARIADO</v>
      </c>
      <c r="P2830">
        <f t="shared" si="316"/>
        <v>50</v>
      </c>
      <c r="Q2830"/>
    </row>
    <row r="2831" spans="1:17" x14ac:dyDescent="0.25">
      <c r="A2831">
        <v>2830</v>
      </c>
      <c r="B2831" t="s">
        <v>9</v>
      </c>
      <c r="C2831" s="23">
        <v>528970.51</v>
      </c>
      <c r="D2831" t="s">
        <v>10</v>
      </c>
      <c r="E2831" t="s">
        <v>16</v>
      </c>
      <c r="F2831" t="s">
        <v>12</v>
      </c>
      <c r="G2831" t="s">
        <v>13</v>
      </c>
      <c r="H2831" t="s">
        <v>13</v>
      </c>
      <c r="I2831">
        <v>59</v>
      </c>
      <c r="J2831">
        <f t="shared" si="310"/>
        <v>-0.15852453641840672</v>
      </c>
      <c r="K2831" t="b">
        <f t="shared" si="311"/>
        <v>0</v>
      </c>
      <c r="L2831">
        <f t="shared" si="312"/>
        <v>1.2063904280966287</v>
      </c>
      <c r="M2831" t="b">
        <f t="shared" si="313"/>
        <v>0</v>
      </c>
      <c r="N2831" s="24">
        <f t="shared" si="314"/>
        <v>528970.51</v>
      </c>
      <c r="O2831" t="str">
        <f t="shared" si="315"/>
        <v>ASALARIADO</v>
      </c>
      <c r="P2831">
        <f t="shared" si="316"/>
        <v>59</v>
      </c>
      <c r="Q2831"/>
    </row>
    <row r="2832" spans="1:17" x14ac:dyDescent="0.25">
      <c r="A2832">
        <v>2831</v>
      </c>
      <c r="B2832" t="s">
        <v>9</v>
      </c>
      <c r="C2832" s="23">
        <v>310124</v>
      </c>
      <c r="D2832" t="s">
        <v>18</v>
      </c>
      <c r="E2832" t="s">
        <v>16</v>
      </c>
      <c r="F2832" t="s">
        <v>12</v>
      </c>
      <c r="G2832" t="s">
        <v>13</v>
      </c>
      <c r="H2832" t="s">
        <v>12</v>
      </c>
      <c r="I2832">
        <v>29</v>
      </c>
      <c r="J2832">
        <f t="shared" si="310"/>
        <v>-0.42837146301480322</v>
      </c>
      <c r="K2832" t="b">
        <f t="shared" si="311"/>
        <v>0</v>
      </c>
      <c r="L2832">
        <f t="shared" si="312"/>
        <v>-0.91086947421749642</v>
      </c>
      <c r="M2832" t="b">
        <f t="shared" si="313"/>
        <v>0</v>
      </c>
      <c r="N2832" s="24">
        <f t="shared" si="314"/>
        <v>310124</v>
      </c>
      <c r="O2832" t="str">
        <f t="shared" si="315"/>
        <v>TRABAJADOR INDEPENDIENTE</v>
      </c>
      <c r="P2832">
        <f t="shared" si="316"/>
        <v>29</v>
      </c>
      <c r="Q2832"/>
    </row>
    <row r="2833" spans="1:17" x14ac:dyDescent="0.25">
      <c r="A2833">
        <v>2832</v>
      </c>
      <c r="B2833" t="s">
        <v>15</v>
      </c>
      <c r="C2833" s="23">
        <v>371911</v>
      </c>
      <c r="D2833" t="s">
        <v>10</v>
      </c>
      <c r="E2833" t="s">
        <v>11</v>
      </c>
      <c r="F2833" t="s">
        <v>12</v>
      </c>
      <c r="G2833" t="s">
        <v>13</v>
      </c>
      <c r="H2833" t="s">
        <v>13</v>
      </c>
      <c r="I2833">
        <v>33</v>
      </c>
      <c r="J2833">
        <f t="shared" si="310"/>
        <v>-0.35218550028863704</v>
      </c>
      <c r="K2833" t="b">
        <f t="shared" si="311"/>
        <v>0</v>
      </c>
      <c r="L2833">
        <f t="shared" si="312"/>
        <v>-0.62856815390894638</v>
      </c>
      <c r="M2833" t="b">
        <f t="shared" si="313"/>
        <v>0</v>
      </c>
      <c r="N2833" s="24">
        <f t="shared" si="314"/>
        <v>371911</v>
      </c>
      <c r="O2833" t="str">
        <f t="shared" si="315"/>
        <v>ASALARIADO</v>
      </c>
      <c r="P2833">
        <f t="shared" si="316"/>
        <v>33</v>
      </c>
      <c r="Q2833"/>
    </row>
    <row r="2834" spans="1:17" x14ac:dyDescent="0.25">
      <c r="A2834">
        <v>2833</v>
      </c>
      <c r="B2834" t="s">
        <v>9</v>
      </c>
      <c r="C2834" s="23">
        <v>220575</v>
      </c>
      <c r="D2834" t="s">
        <v>10</v>
      </c>
      <c r="E2834" t="s">
        <v>16</v>
      </c>
      <c r="F2834" t="s">
        <v>12</v>
      </c>
      <c r="G2834" t="s">
        <v>12</v>
      </c>
      <c r="H2834" t="s">
        <v>13</v>
      </c>
      <c r="I2834">
        <v>48</v>
      </c>
      <c r="J2834">
        <f t="shared" si="310"/>
        <v>-0.53878913624971436</v>
      </c>
      <c r="K2834" t="b">
        <f t="shared" si="311"/>
        <v>0</v>
      </c>
      <c r="L2834">
        <f t="shared" si="312"/>
        <v>0.43006179724811616</v>
      </c>
      <c r="M2834" t="b">
        <f t="shared" si="313"/>
        <v>0</v>
      </c>
      <c r="N2834" s="24">
        <f t="shared" si="314"/>
        <v>220575</v>
      </c>
      <c r="O2834" t="str">
        <f t="shared" si="315"/>
        <v>ASALARIADO</v>
      </c>
      <c r="P2834">
        <f t="shared" si="316"/>
        <v>48</v>
      </c>
      <c r="Q2834"/>
    </row>
    <row r="2835" spans="1:17" x14ac:dyDescent="0.25">
      <c r="A2835">
        <v>2834</v>
      </c>
      <c r="B2835" t="s">
        <v>9</v>
      </c>
      <c r="C2835" s="23">
        <v>233662</v>
      </c>
      <c r="D2835" t="s">
        <v>10</v>
      </c>
      <c r="E2835" t="s">
        <v>16</v>
      </c>
      <c r="F2835" t="s">
        <v>12</v>
      </c>
      <c r="G2835" t="s">
        <v>13</v>
      </c>
      <c r="H2835" t="s">
        <v>12</v>
      </c>
      <c r="I2835">
        <v>32</v>
      </c>
      <c r="J2835">
        <f t="shared" si="310"/>
        <v>-0.52265231630057718</v>
      </c>
      <c r="K2835" t="b">
        <f t="shared" si="311"/>
        <v>0</v>
      </c>
      <c r="L2835">
        <f t="shared" si="312"/>
        <v>-0.69914348398608395</v>
      </c>
      <c r="M2835" t="b">
        <f t="shared" si="313"/>
        <v>0</v>
      </c>
      <c r="N2835" s="24">
        <f t="shared" si="314"/>
        <v>233662</v>
      </c>
      <c r="O2835" t="str">
        <f t="shared" si="315"/>
        <v>ASALARIADO</v>
      </c>
      <c r="P2835">
        <f t="shared" si="316"/>
        <v>32</v>
      </c>
      <c r="Q2835"/>
    </row>
    <row r="2836" spans="1:17" x14ac:dyDescent="0.25">
      <c r="A2836">
        <v>2835</v>
      </c>
      <c r="B2836" t="s">
        <v>9</v>
      </c>
      <c r="C2836" s="23">
        <v>448447</v>
      </c>
      <c r="D2836" t="s">
        <v>10</v>
      </c>
      <c r="E2836" t="s">
        <v>16</v>
      </c>
      <c r="F2836" t="s">
        <v>12</v>
      </c>
      <c r="G2836" t="s">
        <v>13</v>
      </c>
      <c r="H2836" t="s">
        <v>13</v>
      </c>
      <c r="I2836">
        <v>41</v>
      </c>
      <c r="J2836">
        <f t="shared" si="310"/>
        <v>-0.25781340189884872</v>
      </c>
      <c r="K2836" t="b">
        <f t="shared" si="311"/>
        <v>0</v>
      </c>
      <c r="L2836">
        <f t="shared" si="312"/>
        <v>-6.3965513291846368E-2</v>
      </c>
      <c r="M2836" t="b">
        <f t="shared" si="313"/>
        <v>0</v>
      </c>
      <c r="N2836" s="24">
        <f t="shared" si="314"/>
        <v>448447</v>
      </c>
      <c r="O2836" t="str">
        <f t="shared" si="315"/>
        <v>ASALARIADO</v>
      </c>
      <c r="P2836">
        <f t="shared" si="316"/>
        <v>41</v>
      </c>
      <c r="Q2836"/>
    </row>
    <row r="2837" spans="1:17" x14ac:dyDescent="0.25">
      <c r="A2837">
        <v>2836</v>
      </c>
      <c r="B2837" t="s">
        <v>15</v>
      </c>
      <c r="C2837" s="23">
        <v>847616</v>
      </c>
      <c r="D2837" t="s">
        <v>10</v>
      </c>
      <c r="E2837" t="s">
        <v>11</v>
      </c>
      <c r="F2837" t="s">
        <v>12</v>
      </c>
      <c r="G2837" t="s">
        <v>13</v>
      </c>
      <c r="H2837" t="s">
        <v>13</v>
      </c>
      <c r="I2837">
        <v>31</v>
      </c>
      <c r="J2837">
        <f t="shared" si="310"/>
        <v>0.23437871869999921</v>
      </c>
      <c r="K2837" t="b">
        <f t="shared" si="311"/>
        <v>0</v>
      </c>
      <c r="L2837">
        <f t="shared" si="312"/>
        <v>-0.7697188140632214</v>
      </c>
      <c r="M2837" t="b">
        <f t="shared" si="313"/>
        <v>0</v>
      </c>
      <c r="N2837" s="24">
        <f t="shared" si="314"/>
        <v>847616</v>
      </c>
      <c r="O2837" t="str">
        <f t="shared" si="315"/>
        <v>ASALARIADO</v>
      </c>
      <c r="P2837">
        <f t="shared" si="316"/>
        <v>31</v>
      </c>
      <c r="Q2837"/>
    </row>
    <row r="2838" spans="1:17" x14ac:dyDescent="0.25">
      <c r="A2838">
        <v>2837</v>
      </c>
      <c r="B2838" t="s">
        <v>9</v>
      </c>
      <c r="C2838" s="23">
        <v>300056</v>
      </c>
      <c r="D2838" t="s">
        <v>14</v>
      </c>
      <c r="E2838" t="s">
        <v>11</v>
      </c>
      <c r="F2838" t="s">
        <v>12</v>
      </c>
      <c r="G2838" t="s">
        <v>13</v>
      </c>
      <c r="H2838" t="s">
        <v>13</v>
      </c>
      <c r="I2838">
        <v>61</v>
      </c>
      <c r="J2838">
        <f t="shared" si="310"/>
        <v>-0.44078572932854299</v>
      </c>
      <c r="K2838" t="b">
        <f t="shared" si="311"/>
        <v>0</v>
      </c>
      <c r="L2838">
        <f t="shared" si="312"/>
        <v>1.3475410882509038</v>
      </c>
      <c r="M2838" t="b">
        <f t="shared" si="313"/>
        <v>0</v>
      </c>
      <c r="N2838" s="24">
        <f t="shared" si="314"/>
        <v>300056</v>
      </c>
      <c r="O2838" t="str">
        <f t="shared" si="315"/>
        <v>PENSIONADOS EN SU PROPIO SISTEMA</v>
      </c>
      <c r="P2838">
        <f t="shared" si="316"/>
        <v>61</v>
      </c>
      <c r="Q2838"/>
    </row>
    <row r="2839" spans="1:17" x14ac:dyDescent="0.25">
      <c r="A2839">
        <v>2838</v>
      </c>
      <c r="B2839" t="s">
        <v>15</v>
      </c>
      <c r="C2839" s="23">
        <v>278030</v>
      </c>
      <c r="D2839" t="s">
        <v>19</v>
      </c>
      <c r="E2839" t="s">
        <v>16</v>
      </c>
      <c r="F2839" t="s">
        <v>12</v>
      </c>
      <c r="G2839" t="s">
        <v>13</v>
      </c>
      <c r="H2839" t="s">
        <v>13</v>
      </c>
      <c r="I2839">
        <v>23</v>
      </c>
      <c r="J2839">
        <f t="shared" si="310"/>
        <v>-0.46794471123422759</v>
      </c>
      <c r="K2839" t="b">
        <f t="shared" si="311"/>
        <v>0</v>
      </c>
      <c r="L2839">
        <f t="shared" si="312"/>
        <v>-1.3343214546803215</v>
      </c>
      <c r="M2839" t="b">
        <f t="shared" si="313"/>
        <v>0</v>
      </c>
      <c r="N2839" s="24">
        <f t="shared" si="314"/>
        <v>278030</v>
      </c>
      <c r="O2839" t="str">
        <f t="shared" si="315"/>
        <v>CONVENIOS ESPECIALES DE TRABAJADORES INDEPENDIENTES</v>
      </c>
      <c r="P2839">
        <f t="shared" si="316"/>
        <v>23</v>
      </c>
      <c r="Q2839"/>
    </row>
    <row r="2840" spans="1:17" x14ac:dyDescent="0.25">
      <c r="A2840">
        <v>2839</v>
      </c>
      <c r="B2840" t="s">
        <v>9</v>
      </c>
      <c r="C2840" s="23">
        <v>956230</v>
      </c>
      <c r="D2840" t="s">
        <v>10</v>
      </c>
      <c r="E2840" t="s">
        <v>11</v>
      </c>
      <c r="F2840" t="s">
        <v>12</v>
      </c>
      <c r="G2840" t="s">
        <v>13</v>
      </c>
      <c r="H2840" t="s">
        <v>12</v>
      </c>
      <c r="I2840">
        <v>60</v>
      </c>
      <c r="J2840">
        <f t="shared" si="310"/>
        <v>0.36830433663807371</v>
      </c>
      <c r="K2840" t="b">
        <f t="shared" si="311"/>
        <v>0</v>
      </c>
      <c r="L2840">
        <f t="shared" si="312"/>
        <v>1.2769657581737661</v>
      </c>
      <c r="M2840" t="b">
        <f t="shared" si="313"/>
        <v>0</v>
      </c>
      <c r="N2840" s="24">
        <f t="shared" si="314"/>
        <v>956230</v>
      </c>
      <c r="O2840" t="str">
        <f t="shared" si="315"/>
        <v>ASALARIADO</v>
      </c>
      <c r="P2840">
        <f t="shared" si="316"/>
        <v>60</v>
      </c>
      <c r="Q2840"/>
    </row>
    <row r="2841" spans="1:17" x14ac:dyDescent="0.25">
      <c r="A2841">
        <v>2840</v>
      </c>
      <c r="B2841" t="s">
        <v>15</v>
      </c>
      <c r="C2841" s="23">
        <v>410738.26</v>
      </c>
      <c r="D2841" t="s">
        <v>10</v>
      </c>
      <c r="E2841" t="s">
        <v>16</v>
      </c>
      <c r="F2841" t="s">
        <v>12</v>
      </c>
      <c r="G2841" t="s">
        <v>13</v>
      </c>
      <c r="H2841" t="s">
        <v>13</v>
      </c>
      <c r="I2841">
        <v>30</v>
      </c>
      <c r="J2841">
        <f t="shared" si="310"/>
        <v>-0.30430986005494448</v>
      </c>
      <c r="K2841" t="b">
        <f t="shared" si="311"/>
        <v>0</v>
      </c>
      <c r="L2841">
        <f t="shared" si="312"/>
        <v>-0.84029414414035897</v>
      </c>
      <c r="M2841" t="b">
        <f t="shared" si="313"/>
        <v>0</v>
      </c>
      <c r="N2841" s="24">
        <f t="shared" si="314"/>
        <v>410738.26</v>
      </c>
      <c r="O2841" t="str">
        <f t="shared" si="315"/>
        <v>ASALARIADO</v>
      </c>
      <c r="P2841">
        <f t="shared" si="316"/>
        <v>30</v>
      </c>
      <c r="Q2841"/>
    </row>
    <row r="2842" spans="1:17" x14ac:dyDescent="0.25">
      <c r="A2842">
        <v>2841</v>
      </c>
      <c r="B2842" t="s">
        <v>9</v>
      </c>
      <c r="C2842" s="23">
        <v>451015</v>
      </c>
      <c r="D2842" t="s">
        <v>10</v>
      </c>
      <c r="E2842" t="s">
        <v>16</v>
      </c>
      <c r="F2842" t="s">
        <v>12</v>
      </c>
      <c r="G2842" t="s">
        <v>13</v>
      </c>
      <c r="H2842" t="s">
        <v>13</v>
      </c>
      <c r="I2842">
        <v>28</v>
      </c>
      <c r="J2842">
        <f t="shared" si="310"/>
        <v>-0.25464695018116063</v>
      </c>
      <c r="K2842" t="b">
        <f t="shared" si="311"/>
        <v>0</v>
      </c>
      <c r="L2842">
        <f t="shared" si="312"/>
        <v>-0.98144480429463388</v>
      </c>
      <c r="M2842" t="b">
        <f t="shared" si="313"/>
        <v>0</v>
      </c>
      <c r="N2842" s="24">
        <f t="shared" si="314"/>
        <v>451015</v>
      </c>
      <c r="O2842" t="str">
        <f t="shared" si="315"/>
        <v>ASALARIADO</v>
      </c>
      <c r="P2842">
        <f t="shared" si="316"/>
        <v>28</v>
      </c>
      <c r="Q2842"/>
    </row>
    <row r="2843" spans="1:17" x14ac:dyDescent="0.25">
      <c r="A2843">
        <v>2842</v>
      </c>
      <c r="B2843" t="s">
        <v>9</v>
      </c>
      <c r="C2843" s="23">
        <v>370000</v>
      </c>
      <c r="D2843" t="s">
        <v>10</v>
      </c>
      <c r="E2843" t="s">
        <v>16</v>
      </c>
      <c r="F2843" t="s">
        <v>12</v>
      </c>
      <c r="G2843" t="s">
        <v>13</v>
      </c>
      <c r="H2843" t="s">
        <v>13</v>
      </c>
      <c r="I2843">
        <v>45</v>
      </c>
      <c r="J2843">
        <f t="shared" si="310"/>
        <v>-0.354541843447711</v>
      </c>
      <c r="K2843" t="b">
        <f t="shared" si="311"/>
        <v>0</v>
      </c>
      <c r="L2843">
        <f t="shared" si="312"/>
        <v>0.21833580701670366</v>
      </c>
      <c r="M2843" t="b">
        <f t="shared" si="313"/>
        <v>0</v>
      </c>
      <c r="N2843" s="24">
        <f t="shared" si="314"/>
        <v>370000</v>
      </c>
      <c r="O2843" t="str">
        <f t="shared" si="315"/>
        <v>ASALARIADO</v>
      </c>
      <c r="P2843">
        <f t="shared" si="316"/>
        <v>45</v>
      </c>
      <c r="Q2843"/>
    </row>
    <row r="2844" spans="1:17" x14ac:dyDescent="0.25">
      <c r="A2844">
        <v>2843</v>
      </c>
      <c r="B2844" t="s">
        <v>15</v>
      </c>
      <c r="C2844" s="23">
        <v>297046</v>
      </c>
      <c r="D2844" t="s">
        <v>17</v>
      </c>
      <c r="E2844" t="s">
        <v>16</v>
      </c>
      <c r="F2844" t="s">
        <v>13</v>
      </c>
      <c r="G2844" t="s">
        <v>13</v>
      </c>
      <c r="H2844" t="s">
        <v>12</v>
      </c>
      <c r="I2844">
        <v>19</v>
      </c>
      <c r="J2844">
        <f t="shared" si="310"/>
        <v>-0.44449718558642509</v>
      </c>
      <c r="K2844" t="b">
        <f t="shared" si="311"/>
        <v>0</v>
      </c>
      <c r="L2844">
        <f t="shared" si="312"/>
        <v>-1.6166227749888715</v>
      </c>
      <c r="M2844" t="b">
        <f t="shared" si="313"/>
        <v>0</v>
      </c>
      <c r="N2844" s="24">
        <f t="shared" si="314"/>
        <v>297046</v>
      </c>
      <c r="O2844" t="str">
        <f t="shared" si="315"/>
        <v>ASEGURADO VOLUNTARIO</v>
      </c>
      <c r="P2844">
        <f t="shared" si="316"/>
        <v>19</v>
      </c>
      <c r="Q2844"/>
    </row>
    <row r="2845" spans="1:17" x14ac:dyDescent="0.25">
      <c r="A2845">
        <v>2844</v>
      </c>
      <c r="B2845" t="s">
        <v>9</v>
      </c>
      <c r="C2845" s="23">
        <v>519483.5</v>
      </c>
      <c r="D2845" t="s">
        <v>10</v>
      </c>
      <c r="E2845" t="s">
        <v>16</v>
      </c>
      <c r="F2845" t="s">
        <v>12</v>
      </c>
      <c r="G2845" t="s">
        <v>12</v>
      </c>
      <c r="H2845" t="s">
        <v>12</v>
      </c>
      <c r="I2845">
        <v>37</v>
      </c>
      <c r="J2845">
        <f t="shared" si="310"/>
        <v>-0.17022241769185853</v>
      </c>
      <c r="K2845" t="b">
        <f t="shared" si="311"/>
        <v>0</v>
      </c>
      <c r="L2845">
        <f t="shared" si="312"/>
        <v>-0.3462668336003964</v>
      </c>
      <c r="M2845" t="b">
        <f t="shared" si="313"/>
        <v>0</v>
      </c>
      <c r="N2845" s="24">
        <f t="shared" si="314"/>
        <v>519483.5</v>
      </c>
      <c r="O2845" t="str">
        <f t="shared" si="315"/>
        <v>ASALARIADO</v>
      </c>
      <c r="P2845">
        <f t="shared" si="316"/>
        <v>37</v>
      </c>
      <c r="Q2845"/>
    </row>
    <row r="2846" spans="1:17" x14ac:dyDescent="0.25">
      <c r="A2846">
        <v>2845</v>
      </c>
      <c r="B2846" t="s">
        <v>15</v>
      </c>
      <c r="C2846" s="23">
        <v>2216750.36</v>
      </c>
      <c r="D2846" t="s">
        <v>10</v>
      </c>
      <c r="E2846" t="s">
        <v>16</v>
      </c>
      <c r="F2846" t="s">
        <v>12</v>
      </c>
      <c r="G2846" t="s">
        <v>12</v>
      </c>
      <c r="H2846" t="s">
        <v>13</v>
      </c>
      <c r="I2846">
        <v>30</v>
      </c>
      <c r="J2846">
        <f t="shared" si="310"/>
        <v>1.9225788144818521</v>
      </c>
      <c r="K2846" t="b">
        <f t="shared" si="311"/>
        <v>0</v>
      </c>
      <c r="L2846">
        <f t="shared" si="312"/>
        <v>-0.84029414414035897</v>
      </c>
      <c r="M2846" t="b">
        <f t="shared" si="313"/>
        <v>0</v>
      </c>
      <c r="N2846" s="24">
        <f t="shared" si="314"/>
        <v>2216750.36</v>
      </c>
      <c r="O2846" t="str">
        <f t="shared" si="315"/>
        <v>ASALARIADO</v>
      </c>
      <c r="P2846">
        <f t="shared" si="316"/>
        <v>30</v>
      </c>
      <c r="Q2846"/>
    </row>
    <row r="2847" spans="1:17" x14ac:dyDescent="0.25">
      <c r="A2847">
        <v>2846</v>
      </c>
      <c r="B2847" t="s">
        <v>9</v>
      </c>
      <c r="C2847" s="23">
        <v>241999</v>
      </c>
      <c r="D2847" t="s">
        <v>10</v>
      </c>
      <c r="E2847" t="s">
        <v>16</v>
      </c>
      <c r="F2847" t="s">
        <v>12</v>
      </c>
      <c r="G2847" t="s">
        <v>13</v>
      </c>
      <c r="H2847" t="s">
        <v>12</v>
      </c>
      <c r="I2847">
        <v>45</v>
      </c>
      <c r="J2847">
        <f t="shared" si="310"/>
        <v>-0.51237244559560613</v>
      </c>
      <c r="K2847" t="b">
        <f t="shared" si="311"/>
        <v>0</v>
      </c>
      <c r="L2847">
        <f t="shared" si="312"/>
        <v>0.21833580701670366</v>
      </c>
      <c r="M2847" t="b">
        <f t="shared" si="313"/>
        <v>0</v>
      </c>
      <c r="N2847" s="24">
        <f t="shared" si="314"/>
        <v>241999</v>
      </c>
      <c r="O2847" t="str">
        <f t="shared" si="315"/>
        <v>ASALARIADO</v>
      </c>
      <c r="P2847">
        <f t="shared" si="316"/>
        <v>45</v>
      </c>
      <c r="Q2847"/>
    </row>
    <row r="2848" spans="1:17" x14ac:dyDescent="0.25">
      <c r="A2848">
        <v>2847</v>
      </c>
      <c r="B2848" t="s">
        <v>15</v>
      </c>
      <c r="C2848" s="23">
        <v>300018</v>
      </c>
      <c r="D2848" t="s">
        <v>17</v>
      </c>
      <c r="E2848" t="s">
        <v>16</v>
      </c>
      <c r="F2848" t="s">
        <v>12</v>
      </c>
      <c r="G2848" t="s">
        <v>13</v>
      </c>
      <c r="H2848" t="s">
        <v>13</v>
      </c>
      <c r="I2848">
        <v>59</v>
      </c>
      <c r="J2848">
        <f t="shared" si="310"/>
        <v>-0.44083258492249633</v>
      </c>
      <c r="K2848" t="b">
        <f t="shared" si="311"/>
        <v>0</v>
      </c>
      <c r="L2848">
        <f t="shared" si="312"/>
        <v>1.2063904280966287</v>
      </c>
      <c r="M2848" t="b">
        <f t="shared" si="313"/>
        <v>0</v>
      </c>
      <c r="N2848" s="24">
        <f t="shared" si="314"/>
        <v>300018</v>
      </c>
      <c r="O2848" t="str">
        <f t="shared" si="315"/>
        <v>ASEGURADO VOLUNTARIO</v>
      </c>
      <c r="P2848">
        <f t="shared" si="316"/>
        <v>59</v>
      </c>
      <c r="Q2848"/>
    </row>
    <row r="2849" spans="1:17" x14ac:dyDescent="0.25">
      <c r="A2849">
        <v>2848</v>
      </c>
      <c r="B2849" t="s">
        <v>9</v>
      </c>
      <c r="C2849" s="23">
        <v>309288</v>
      </c>
      <c r="D2849" t="s">
        <v>10</v>
      </c>
      <c r="E2849" t="s">
        <v>16</v>
      </c>
      <c r="F2849" t="s">
        <v>12</v>
      </c>
      <c r="G2849" t="s">
        <v>13</v>
      </c>
      <c r="H2849" t="s">
        <v>13</v>
      </c>
      <c r="I2849">
        <v>39</v>
      </c>
      <c r="J2849">
        <f t="shared" si="310"/>
        <v>-0.42940228608177644</v>
      </c>
      <c r="K2849" t="b">
        <f t="shared" si="311"/>
        <v>0</v>
      </c>
      <c r="L2849">
        <f t="shared" si="312"/>
        <v>-0.20511617344612137</v>
      </c>
      <c r="M2849" t="b">
        <f t="shared" si="313"/>
        <v>0</v>
      </c>
      <c r="N2849" s="24">
        <f t="shared" si="314"/>
        <v>309288</v>
      </c>
      <c r="O2849" t="str">
        <f t="shared" si="315"/>
        <v>ASALARIADO</v>
      </c>
      <c r="P2849">
        <f t="shared" si="316"/>
        <v>39</v>
      </c>
      <c r="Q2849"/>
    </row>
    <row r="2850" spans="1:17" x14ac:dyDescent="0.25">
      <c r="A2850">
        <v>2849</v>
      </c>
      <c r="B2850" t="s">
        <v>15</v>
      </c>
      <c r="C2850" s="23">
        <v>250750</v>
      </c>
      <c r="D2850" t="s">
        <v>10</v>
      </c>
      <c r="E2850" t="s">
        <v>16</v>
      </c>
      <c r="F2850" t="s">
        <v>12</v>
      </c>
      <c r="G2850" t="s">
        <v>13</v>
      </c>
      <c r="H2850" t="s">
        <v>13</v>
      </c>
      <c r="I2850">
        <v>31</v>
      </c>
      <c r="J2850">
        <f t="shared" si="310"/>
        <v>-0.50158209552493294</v>
      </c>
      <c r="K2850" t="b">
        <f t="shared" si="311"/>
        <v>0</v>
      </c>
      <c r="L2850">
        <f t="shared" si="312"/>
        <v>-0.7697188140632214</v>
      </c>
      <c r="M2850" t="b">
        <f t="shared" si="313"/>
        <v>0</v>
      </c>
      <c r="N2850" s="24">
        <f t="shared" si="314"/>
        <v>250750</v>
      </c>
      <c r="O2850" t="str">
        <f t="shared" si="315"/>
        <v>ASALARIADO</v>
      </c>
      <c r="P2850">
        <f t="shared" si="316"/>
        <v>31</v>
      </c>
      <c r="Q2850"/>
    </row>
    <row r="2851" spans="1:17" x14ac:dyDescent="0.25">
      <c r="A2851">
        <v>2850</v>
      </c>
      <c r="B2851" t="s">
        <v>15</v>
      </c>
      <c r="C2851" s="23">
        <v>155636</v>
      </c>
      <c r="D2851" t="s">
        <v>10</v>
      </c>
      <c r="E2851" t="s">
        <v>16</v>
      </c>
      <c r="F2851" t="s">
        <v>12</v>
      </c>
      <c r="G2851" t="s">
        <v>13</v>
      </c>
      <c r="H2851" t="s">
        <v>13</v>
      </c>
      <c r="I2851">
        <v>61</v>
      </c>
      <c r="J2851">
        <f t="shared" si="310"/>
        <v>-0.61886164719011449</v>
      </c>
      <c r="K2851" t="b">
        <f t="shared" si="311"/>
        <v>0</v>
      </c>
      <c r="L2851">
        <f t="shared" si="312"/>
        <v>1.3475410882509038</v>
      </c>
      <c r="M2851" t="b">
        <f t="shared" si="313"/>
        <v>0</v>
      </c>
      <c r="N2851" s="24">
        <f t="shared" si="314"/>
        <v>155636</v>
      </c>
      <c r="O2851" t="str">
        <f t="shared" si="315"/>
        <v>ASALARIADO</v>
      </c>
      <c r="P2851">
        <f t="shared" si="316"/>
        <v>61</v>
      </c>
      <c r="Q2851"/>
    </row>
    <row r="2852" spans="1:17" x14ac:dyDescent="0.25">
      <c r="A2852">
        <v>2851</v>
      </c>
      <c r="B2852" t="s">
        <v>9</v>
      </c>
      <c r="C2852" s="23">
        <v>617586</v>
      </c>
      <c r="D2852" t="s">
        <v>10</v>
      </c>
      <c r="E2852" t="s">
        <v>16</v>
      </c>
      <c r="F2852" t="s">
        <v>12</v>
      </c>
      <c r="G2852" t="s">
        <v>13</v>
      </c>
      <c r="H2852" t="s">
        <v>12</v>
      </c>
      <c r="I2852">
        <v>36</v>
      </c>
      <c r="J2852">
        <f t="shared" si="310"/>
        <v>-4.9257920170636994E-2</v>
      </c>
      <c r="K2852" t="b">
        <f t="shared" si="311"/>
        <v>0</v>
      </c>
      <c r="L2852">
        <f t="shared" si="312"/>
        <v>-0.41684216367753391</v>
      </c>
      <c r="M2852" t="b">
        <f t="shared" si="313"/>
        <v>0</v>
      </c>
      <c r="N2852" s="24">
        <f t="shared" si="314"/>
        <v>617586</v>
      </c>
      <c r="O2852" t="str">
        <f t="shared" si="315"/>
        <v>ASALARIADO</v>
      </c>
      <c r="P2852">
        <f t="shared" si="316"/>
        <v>36</v>
      </c>
      <c r="Q2852"/>
    </row>
    <row r="2853" spans="1:17" x14ac:dyDescent="0.25">
      <c r="A2853">
        <v>2852</v>
      </c>
      <c r="B2853" t="s">
        <v>9</v>
      </c>
      <c r="C2853" s="23">
        <v>450886</v>
      </c>
      <c r="D2853" t="s">
        <v>18</v>
      </c>
      <c r="E2853" t="s">
        <v>16</v>
      </c>
      <c r="F2853" t="s">
        <v>12</v>
      </c>
      <c r="G2853" t="s">
        <v>13</v>
      </c>
      <c r="H2853" t="s">
        <v>13</v>
      </c>
      <c r="I2853">
        <v>49</v>
      </c>
      <c r="J2853">
        <f t="shared" si="310"/>
        <v>-0.25480601259221269</v>
      </c>
      <c r="K2853" t="b">
        <f t="shared" si="311"/>
        <v>0</v>
      </c>
      <c r="L2853">
        <f t="shared" si="312"/>
        <v>0.50063712732525367</v>
      </c>
      <c r="M2853" t="b">
        <f t="shared" si="313"/>
        <v>0</v>
      </c>
      <c r="N2853" s="24">
        <f t="shared" si="314"/>
        <v>450886</v>
      </c>
      <c r="O2853" t="str">
        <f t="shared" si="315"/>
        <v>TRABAJADOR INDEPENDIENTE</v>
      </c>
      <c r="P2853">
        <f t="shared" si="316"/>
        <v>49</v>
      </c>
      <c r="Q2853"/>
    </row>
    <row r="2854" spans="1:17" x14ac:dyDescent="0.25">
      <c r="A2854">
        <v>2853</v>
      </c>
      <c r="B2854" t="s">
        <v>15</v>
      </c>
      <c r="C2854" s="23">
        <v>297046</v>
      </c>
      <c r="D2854" t="s">
        <v>17</v>
      </c>
      <c r="E2854" t="s">
        <v>16</v>
      </c>
      <c r="F2854" t="s">
        <v>12</v>
      </c>
      <c r="G2854" t="s">
        <v>13</v>
      </c>
      <c r="H2854" t="s">
        <v>13</v>
      </c>
      <c r="I2854">
        <v>61</v>
      </c>
      <c r="J2854">
        <f t="shared" si="310"/>
        <v>-0.44449718558642509</v>
      </c>
      <c r="K2854" t="b">
        <f t="shared" si="311"/>
        <v>0</v>
      </c>
      <c r="L2854">
        <f t="shared" si="312"/>
        <v>1.3475410882509038</v>
      </c>
      <c r="M2854" t="b">
        <f t="shared" si="313"/>
        <v>0</v>
      </c>
      <c r="N2854" s="24">
        <f t="shared" si="314"/>
        <v>297046</v>
      </c>
      <c r="O2854" t="str">
        <f t="shared" si="315"/>
        <v>ASEGURADO VOLUNTARIO</v>
      </c>
      <c r="P2854">
        <f t="shared" si="316"/>
        <v>61</v>
      </c>
      <c r="Q2854"/>
    </row>
    <row r="2855" spans="1:17" x14ac:dyDescent="0.25">
      <c r="A2855">
        <v>2854</v>
      </c>
      <c r="B2855" t="s">
        <v>9</v>
      </c>
      <c r="C2855" s="23">
        <v>446000</v>
      </c>
      <c r="D2855" t="s">
        <v>10</v>
      </c>
      <c r="E2855" t="s">
        <v>16</v>
      </c>
      <c r="F2855" t="s">
        <v>12</v>
      </c>
      <c r="G2855" t="s">
        <v>13</v>
      </c>
      <c r="H2855" t="s">
        <v>13</v>
      </c>
      <c r="I2855">
        <v>28</v>
      </c>
      <c r="J2855">
        <f t="shared" si="310"/>
        <v>-0.26083065554105384</v>
      </c>
      <c r="K2855" t="b">
        <f t="shared" si="311"/>
        <v>0</v>
      </c>
      <c r="L2855">
        <f t="shared" si="312"/>
        <v>-0.98144480429463388</v>
      </c>
      <c r="M2855" t="b">
        <f t="shared" si="313"/>
        <v>0</v>
      </c>
      <c r="N2855" s="24">
        <f t="shared" si="314"/>
        <v>446000</v>
      </c>
      <c r="O2855" t="str">
        <f t="shared" si="315"/>
        <v>ASALARIADO</v>
      </c>
      <c r="P2855">
        <f t="shared" si="316"/>
        <v>28</v>
      </c>
      <c r="Q2855"/>
    </row>
    <row r="2856" spans="1:17" x14ac:dyDescent="0.25">
      <c r="A2856">
        <v>2855</v>
      </c>
      <c r="B2856" t="s">
        <v>9</v>
      </c>
      <c r="C2856" s="23">
        <v>509509</v>
      </c>
      <c r="D2856" t="s">
        <v>18</v>
      </c>
      <c r="E2856" t="s">
        <v>16</v>
      </c>
      <c r="F2856" t="s">
        <v>12</v>
      </c>
      <c r="G2856" t="s">
        <v>13</v>
      </c>
      <c r="H2856" t="s">
        <v>12</v>
      </c>
      <c r="I2856">
        <v>37</v>
      </c>
      <c r="J2856">
        <f t="shared" si="310"/>
        <v>-0.18252139458363423</v>
      </c>
      <c r="K2856" t="b">
        <f t="shared" si="311"/>
        <v>0</v>
      </c>
      <c r="L2856">
        <f t="shared" si="312"/>
        <v>-0.3462668336003964</v>
      </c>
      <c r="M2856" t="b">
        <f t="shared" si="313"/>
        <v>0</v>
      </c>
      <c r="N2856" s="24">
        <f t="shared" si="314"/>
        <v>509509</v>
      </c>
      <c r="O2856" t="str">
        <f t="shared" si="315"/>
        <v>TRABAJADOR INDEPENDIENTE</v>
      </c>
      <c r="P2856">
        <f t="shared" si="316"/>
        <v>37</v>
      </c>
      <c r="Q2856"/>
    </row>
    <row r="2857" spans="1:17" x14ac:dyDescent="0.25">
      <c r="A2857">
        <v>2856</v>
      </c>
      <c r="B2857" t="s">
        <v>9</v>
      </c>
      <c r="C2857" s="23">
        <v>799571.5</v>
      </c>
      <c r="D2857" t="s">
        <v>10</v>
      </c>
      <c r="E2857" t="s">
        <v>16</v>
      </c>
      <c r="F2857" t="s">
        <v>12</v>
      </c>
      <c r="G2857" t="s">
        <v>13</v>
      </c>
      <c r="H2857" t="s">
        <v>13</v>
      </c>
      <c r="I2857">
        <v>22</v>
      </c>
      <c r="J2857">
        <f t="shared" si="310"/>
        <v>0.17513783491866514</v>
      </c>
      <c r="K2857" t="b">
        <f t="shared" si="311"/>
        <v>0</v>
      </c>
      <c r="L2857">
        <f t="shared" si="312"/>
        <v>-1.4048967847574589</v>
      </c>
      <c r="M2857" t="b">
        <f t="shared" si="313"/>
        <v>0</v>
      </c>
      <c r="N2857" s="24">
        <f t="shared" si="314"/>
        <v>799571.5</v>
      </c>
      <c r="O2857" t="str">
        <f t="shared" si="315"/>
        <v>ASALARIADO</v>
      </c>
      <c r="P2857">
        <f t="shared" si="316"/>
        <v>22</v>
      </c>
      <c r="Q2857"/>
    </row>
    <row r="2858" spans="1:17" x14ac:dyDescent="0.25">
      <c r="A2858">
        <v>2857</v>
      </c>
      <c r="B2858" t="s">
        <v>9</v>
      </c>
      <c r="C2858" s="23">
        <v>297046</v>
      </c>
      <c r="D2858" t="s">
        <v>17</v>
      </c>
      <c r="E2858" t="s">
        <v>16</v>
      </c>
      <c r="F2858" t="s">
        <v>12</v>
      </c>
      <c r="G2858" t="s">
        <v>12</v>
      </c>
      <c r="H2858" t="s">
        <v>12</v>
      </c>
      <c r="I2858">
        <v>57</v>
      </c>
      <c r="J2858">
        <f t="shared" si="310"/>
        <v>-0.44449718558642509</v>
      </c>
      <c r="K2858" t="b">
        <f t="shared" si="311"/>
        <v>0</v>
      </c>
      <c r="L2858">
        <f t="shared" si="312"/>
        <v>1.0652397679423538</v>
      </c>
      <c r="M2858" t="b">
        <f t="shared" si="313"/>
        <v>0</v>
      </c>
      <c r="N2858" s="24">
        <f t="shared" si="314"/>
        <v>297046</v>
      </c>
      <c r="O2858" t="str">
        <f t="shared" si="315"/>
        <v>ASEGURADO VOLUNTARIO</v>
      </c>
      <c r="P2858">
        <f t="shared" si="316"/>
        <v>57</v>
      </c>
      <c r="Q2858"/>
    </row>
    <row r="2859" spans="1:17" x14ac:dyDescent="0.25">
      <c r="A2859">
        <v>2858</v>
      </c>
      <c r="B2859" t="s">
        <v>15</v>
      </c>
      <c r="C2859" s="23">
        <v>130000</v>
      </c>
      <c r="D2859" t="s">
        <v>10</v>
      </c>
      <c r="E2859" t="s">
        <v>16</v>
      </c>
      <c r="F2859" t="s">
        <v>12</v>
      </c>
      <c r="G2859" t="s">
        <v>13</v>
      </c>
      <c r="H2859" t="s">
        <v>13</v>
      </c>
      <c r="I2859">
        <v>51</v>
      </c>
      <c r="J2859">
        <f t="shared" si="310"/>
        <v>-0.65047191052136533</v>
      </c>
      <c r="K2859" t="b">
        <f t="shared" si="311"/>
        <v>0</v>
      </c>
      <c r="L2859">
        <f t="shared" si="312"/>
        <v>0.64178778747952869</v>
      </c>
      <c r="M2859" t="b">
        <f t="shared" si="313"/>
        <v>0</v>
      </c>
      <c r="N2859" s="24">
        <f t="shared" si="314"/>
        <v>130000</v>
      </c>
      <c r="O2859" t="str">
        <f t="shared" si="315"/>
        <v>ASALARIADO</v>
      </c>
      <c r="P2859">
        <f t="shared" si="316"/>
        <v>51</v>
      </c>
      <c r="Q2859"/>
    </row>
    <row r="2860" spans="1:17" x14ac:dyDescent="0.25">
      <c r="A2860">
        <v>2859</v>
      </c>
      <c r="B2860" t="s">
        <v>9</v>
      </c>
      <c r="C2860" s="23">
        <v>429740</v>
      </c>
      <c r="D2860" t="s">
        <v>10</v>
      </c>
      <c r="E2860" t="s">
        <v>16</v>
      </c>
      <c r="F2860" t="s">
        <v>12</v>
      </c>
      <c r="G2860" t="s">
        <v>13</v>
      </c>
      <c r="H2860" t="s">
        <v>13</v>
      </c>
      <c r="I2860">
        <v>27</v>
      </c>
      <c r="J2860">
        <f t="shared" si="310"/>
        <v>-0.2808799175852939</v>
      </c>
      <c r="K2860" t="b">
        <f t="shared" si="311"/>
        <v>0</v>
      </c>
      <c r="L2860">
        <f t="shared" si="312"/>
        <v>-1.0520201343717714</v>
      </c>
      <c r="M2860" t="b">
        <f t="shared" si="313"/>
        <v>0</v>
      </c>
      <c r="N2860" s="24">
        <f t="shared" si="314"/>
        <v>429740</v>
      </c>
      <c r="O2860" t="str">
        <f t="shared" si="315"/>
        <v>ASALARIADO</v>
      </c>
      <c r="P2860">
        <f t="shared" si="316"/>
        <v>27</v>
      </c>
      <c r="Q2860"/>
    </row>
    <row r="2861" spans="1:17" x14ac:dyDescent="0.25">
      <c r="A2861">
        <v>2860</v>
      </c>
      <c r="B2861" t="s">
        <v>9</v>
      </c>
      <c r="C2861" s="23">
        <v>356858</v>
      </c>
      <c r="D2861" t="s">
        <v>18</v>
      </c>
      <c r="E2861" t="s">
        <v>16</v>
      </c>
      <c r="F2861" t="s">
        <v>12</v>
      </c>
      <c r="G2861" t="s">
        <v>12</v>
      </c>
      <c r="H2861" t="s">
        <v>12</v>
      </c>
      <c r="I2861">
        <v>25</v>
      </c>
      <c r="J2861">
        <f t="shared" si="310"/>
        <v>-0.37074648070388588</v>
      </c>
      <c r="K2861" t="b">
        <f t="shared" si="311"/>
        <v>0</v>
      </c>
      <c r="L2861">
        <f t="shared" si="312"/>
        <v>-1.1931707945260464</v>
      </c>
      <c r="M2861" t="b">
        <f t="shared" si="313"/>
        <v>0</v>
      </c>
      <c r="N2861" s="24">
        <f t="shared" si="314"/>
        <v>356858</v>
      </c>
      <c r="O2861" t="str">
        <f t="shared" si="315"/>
        <v>TRABAJADOR INDEPENDIENTE</v>
      </c>
      <c r="P2861">
        <f t="shared" si="316"/>
        <v>25</v>
      </c>
      <c r="Q2861"/>
    </row>
    <row r="2862" spans="1:17" x14ac:dyDescent="0.25">
      <c r="A2862">
        <v>2861</v>
      </c>
      <c r="B2862" t="s">
        <v>15</v>
      </c>
      <c r="C2862" s="23">
        <v>375000</v>
      </c>
      <c r="D2862" t="s">
        <v>10</v>
      </c>
      <c r="E2862" t="s">
        <v>16</v>
      </c>
      <c r="F2862" t="s">
        <v>12</v>
      </c>
      <c r="G2862" t="s">
        <v>13</v>
      </c>
      <c r="H2862" t="s">
        <v>13</v>
      </c>
      <c r="I2862">
        <v>42</v>
      </c>
      <c r="J2862">
        <f t="shared" si="310"/>
        <v>-0.34837663371700989</v>
      </c>
      <c r="K2862" t="b">
        <f t="shared" si="311"/>
        <v>0</v>
      </c>
      <c r="L2862">
        <f t="shared" si="312"/>
        <v>6.6098167852911317E-3</v>
      </c>
      <c r="M2862" t="b">
        <f t="shared" si="313"/>
        <v>0</v>
      </c>
      <c r="N2862" s="24">
        <f t="shared" si="314"/>
        <v>375000</v>
      </c>
      <c r="O2862" t="str">
        <f t="shared" si="315"/>
        <v>ASALARIADO</v>
      </c>
      <c r="P2862">
        <f t="shared" si="316"/>
        <v>42</v>
      </c>
      <c r="Q2862"/>
    </row>
    <row r="2863" spans="1:17" x14ac:dyDescent="0.25">
      <c r="A2863">
        <v>2862</v>
      </c>
      <c r="B2863" t="s">
        <v>15</v>
      </c>
      <c r="C2863" s="23">
        <v>384500</v>
      </c>
      <c r="D2863" t="s">
        <v>10</v>
      </c>
      <c r="E2863" t="s">
        <v>16</v>
      </c>
      <c r="F2863" t="s">
        <v>12</v>
      </c>
      <c r="G2863" t="s">
        <v>13</v>
      </c>
      <c r="H2863" t="s">
        <v>13</v>
      </c>
      <c r="I2863">
        <v>33</v>
      </c>
      <c r="J2863">
        <f t="shared" si="310"/>
        <v>-0.33666273522867773</v>
      </c>
      <c r="K2863" t="b">
        <f t="shared" si="311"/>
        <v>0</v>
      </c>
      <c r="L2863">
        <f t="shared" si="312"/>
        <v>-0.62856815390894638</v>
      </c>
      <c r="M2863" t="b">
        <f t="shared" si="313"/>
        <v>0</v>
      </c>
      <c r="N2863" s="24">
        <f t="shared" si="314"/>
        <v>384500</v>
      </c>
      <c r="O2863" t="str">
        <f t="shared" si="315"/>
        <v>ASALARIADO</v>
      </c>
      <c r="P2863">
        <f t="shared" si="316"/>
        <v>33</v>
      </c>
      <c r="Q2863"/>
    </row>
    <row r="2864" spans="1:17" x14ac:dyDescent="0.25">
      <c r="A2864">
        <v>2863</v>
      </c>
      <c r="B2864" t="s">
        <v>9</v>
      </c>
      <c r="C2864" s="23">
        <v>368127</v>
      </c>
      <c r="D2864" t="s">
        <v>18</v>
      </c>
      <c r="E2864" t="s">
        <v>16</v>
      </c>
      <c r="F2864" t="s">
        <v>12</v>
      </c>
      <c r="G2864" t="s">
        <v>13</v>
      </c>
      <c r="H2864" t="s">
        <v>12</v>
      </c>
      <c r="I2864">
        <v>35</v>
      </c>
      <c r="J2864">
        <f t="shared" si="310"/>
        <v>-0.35685133101283167</v>
      </c>
      <c r="K2864" t="b">
        <f t="shared" si="311"/>
        <v>0</v>
      </c>
      <c r="L2864">
        <f t="shared" si="312"/>
        <v>-0.48741749375467142</v>
      </c>
      <c r="M2864" t="b">
        <f t="shared" si="313"/>
        <v>0</v>
      </c>
      <c r="N2864" s="24">
        <f t="shared" si="314"/>
        <v>368127</v>
      </c>
      <c r="O2864" t="str">
        <f t="shared" si="315"/>
        <v>TRABAJADOR INDEPENDIENTE</v>
      </c>
      <c r="P2864">
        <f t="shared" si="316"/>
        <v>35</v>
      </c>
      <c r="Q2864"/>
    </row>
    <row r="2865" spans="1:17" x14ac:dyDescent="0.25">
      <c r="A2865">
        <v>2864</v>
      </c>
      <c r="B2865" t="s">
        <v>9</v>
      </c>
      <c r="C2865" s="23">
        <v>258000</v>
      </c>
      <c r="D2865" t="s">
        <v>10</v>
      </c>
      <c r="E2865" t="s">
        <v>16</v>
      </c>
      <c r="F2865" t="s">
        <v>12</v>
      </c>
      <c r="G2865" t="s">
        <v>13</v>
      </c>
      <c r="H2865" t="s">
        <v>13</v>
      </c>
      <c r="I2865">
        <v>50</v>
      </c>
      <c r="J2865">
        <f t="shared" si="310"/>
        <v>-0.49264254141541636</v>
      </c>
      <c r="K2865" t="b">
        <f t="shared" si="311"/>
        <v>0</v>
      </c>
      <c r="L2865">
        <f t="shared" si="312"/>
        <v>0.57121245740239113</v>
      </c>
      <c r="M2865" t="b">
        <f t="shared" si="313"/>
        <v>0</v>
      </c>
      <c r="N2865" s="24">
        <f t="shared" si="314"/>
        <v>258000</v>
      </c>
      <c r="O2865" t="str">
        <f t="shared" si="315"/>
        <v>ASALARIADO</v>
      </c>
      <c r="P2865">
        <f t="shared" si="316"/>
        <v>50</v>
      </c>
      <c r="Q2865"/>
    </row>
    <row r="2866" spans="1:17" x14ac:dyDescent="0.25">
      <c r="A2866">
        <v>2865</v>
      </c>
      <c r="B2866" t="s">
        <v>9</v>
      </c>
      <c r="C2866" s="23">
        <v>2396657.2000000002</v>
      </c>
      <c r="D2866" t="s">
        <v>10</v>
      </c>
      <c r="E2866" t="s">
        <v>16</v>
      </c>
      <c r="F2866" t="s">
        <v>12</v>
      </c>
      <c r="G2866" t="s">
        <v>13</v>
      </c>
      <c r="H2866" t="s">
        <v>13</v>
      </c>
      <c r="I2866">
        <v>34</v>
      </c>
      <c r="J2866">
        <f t="shared" si="310"/>
        <v>2.1444114945993906</v>
      </c>
      <c r="K2866" t="b">
        <f t="shared" si="311"/>
        <v>1</v>
      </c>
      <c r="L2866">
        <f t="shared" si="312"/>
        <v>-0.55799282383180893</v>
      </c>
      <c r="M2866" t="b">
        <f t="shared" si="313"/>
        <v>0</v>
      </c>
      <c r="N2866" s="24">
        <f t="shared" si="314"/>
        <v>2396657.2000000002</v>
      </c>
      <c r="O2866" t="str">
        <f t="shared" si="315"/>
        <v>ASALARIADO</v>
      </c>
      <c r="P2866">
        <f t="shared" si="316"/>
        <v>34</v>
      </c>
      <c r="Q2866"/>
    </row>
    <row r="2867" spans="1:17" x14ac:dyDescent="0.25">
      <c r="A2867">
        <v>2866</v>
      </c>
      <c r="B2867" t="s">
        <v>15</v>
      </c>
      <c r="C2867" s="23">
        <v>297046</v>
      </c>
      <c r="D2867" t="s">
        <v>17</v>
      </c>
      <c r="E2867" t="s">
        <v>16</v>
      </c>
      <c r="F2867" t="s">
        <v>12</v>
      </c>
      <c r="G2867" t="s">
        <v>13</v>
      </c>
      <c r="H2867" t="s">
        <v>13</v>
      </c>
      <c r="I2867">
        <v>29</v>
      </c>
      <c r="J2867">
        <f t="shared" si="310"/>
        <v>-0.44449718558642509</v>
      </c>
      <c r="K2867" t="b">
        <f t="shared" si="311"/>
        <v>0</v>
      </c>
      <c r="L2867">
        <f t="shared" si="312"/>
        <v>-0.91086947421749642</v>
      </c>
      <c r="M2867" t="b">
        <f t="shared" si="313"/>
        <v>0</v>
      </c>
      <c r="N2867" s="24">
        <f t="shared" si="314"/>
        <v>297046</v>
      </c>
      <c r="O2867" t="str">
        <f t="shared" si="315"/>
        <v>ASEGURADO VOLUNTARIO</v>
      </c>
      <c r="P2867">
        <f t="shared" si="316"/>
        <v>29</v>
      </c>
      <c r="Q2867"/>
    </row>
    <row r="2868" spans="1:17" x14ac:dyDescent="0.25">
      <c r="A2868">
        <v>2867</v>
      </c>
      <c r="B2868" t="s">
        <v>9</v>
      </c>
      <c r="C2868" s="23">
        <v>335930</v>
      </c>
      <c r="D2868" t="s">
        <v>10</v>
      </c>
      <c r="E2868" t="s">
        <v>16</v>
      </c>
      <c r="F2868" t="s">
        <v>12</v>
      </c>
      <c r="G2868" t="s">
        <v>13</v>
      </c>
      <c r="H2868" t="s">
        <v>13</v>
      </c>
      <c r="I2868">
        <v>49</v>
      </c>
      <c r="J2868">
        <f t="shared" si="310"/>
        <v>-0.3965515825527085</v>
      </c>
      <c r="K2868" t="b">
        <f t="shared" si="311"/>
        <v>0</v>
      </c>
      <c r="L2868">
        <f t="shared" si="312"/>
        <v>0.50063712732525367</v>
      </c>
      <c r="M2868" t="b">
        <f t="shared" si="313"/>
        <v>0</v>
      </c>
      <c r="N2868" s="24">
        <f t="shared" si="314"/>
        <v>335930</v>
      </c>
      <c r="O2868" t="str">
        <f t="shared" si="315"/>
        <v>ASALARIADO</v>
      </c>
      <c r="P2868">
        <f t="shared" si="316"/>
        <v>49</v>
      </c>
      <c r="Q2868"/>
    </row>
    <row r="2869" spans="1:17" x14ac:dyDescent="0.25">
      <c r="A2869">
        <v>2868</v>
      </c>
      <c r="B2869" t="s">
        <v>15</v>
      </c>
      <c r="C2869" s="23">
        <v>278030</v>
      </c>
      <c r="D2869" t="s">
        <v>19</v>
      </c>
      <c r="E2869" t="s">
        <v>16</v>
      </c>
      <c r="F2869" t="s">
        <v>12</v>
      </c>
      <c r="G2869" t="s">
        <v>13</v>
      </c>
      <c r="H2869" t="s">
        <v>13</v>
      </c>
      <c r="I2869">
        <v>40</v>
      </c>
      <c r="J2869">
        <f t="shared" si="310"/>
        <v>-0.46794471123422759</v>
      </c>
      <c r="K2869" t="b">
        <f t="shared" si="311"/>
        <v>0</v>
      </c>
      <c r="L2869">
        <f t="shared" si="312"/>
        <v>-0.13454084336898386</v>
      </c>
      <c r="M2869" t="b">
        <f t="shared" si="313"/>
        <v>0</v>
      </c>
      <c r="N2869" s="24">
        <f t="shared" si="314"/>
        <v>278030</v>
      </c>
      <c r="O2869" t="str">
        <f t="shared" si="315"/>
        <v>CONVENIOS ESPECIALES DE TRABAJADORES INDEPENDIENTES</v>
      </c>
      <c r="P2869">
        <f t="shared" si="316"/>
        <v>40</v>
      </c>
      <c r="Q2869"/>
    </row>
    <row r="2870" spans="1:17" x14ac:dyDescent="0.25">
      <c r="A2870">
        <v>2869</v>
      </c>
      <c r="B2870" t="s">
        <v>9</v>
      </c>
      <c r="C2870" s="23">
        <v>1739925</v>
      </c>
      <c r="D2870" t="s">
        <v>10</v>
      </c>
      <c r="E2870" t="s">
        <v>16</v>
      </c>
      <c r="F2870" t="s">
        <v>12</v>
      </c>
      <c r="G2870" t="s">
        <v>13</v>
      </c>
      <c r="H2870" t="s">
        <v>13</v>
      </c>
      <c r="I2870">
        <v>43</v>
      </c>
      <c r="J2870">
        <f t="shared" si="310"/>
        <v>1.3346331446184383</v>
      </c>
      <c r="K2870" t="b">
        <f t="shared" si="311"/>
        <v>0</v>
      </c>
      <c r="L2870">
        <f t="shared" si="312"/>
        <v>7.7185146862428639E-2</v>
      </c>
      <c r="M2870" t="b">
        <f t="shared" si="313"/>
        <v>0</v>
      </c>
      <c r="N2870" s="24">
        <f t="shared" si="314"/>
        <v>1739925</v>
      </c>
      <c r="O2870" t="str">
        <f t="shared" si="315"/>
        <v>ASALARIADO</v>
      </c>
      <c r="P2870">
        <f t="shared" si="316"/>
        <v>43</v>
      </c>
      <c r="Q2870"/>
    </row>
    <row r="2871" spans="1:17" x14ac:dyDescent="0.25">
      <c r="A2871">
        <v>2870</v>
      </c>
      <c r="B2871" t="s">
        <v>15</v>
      </c>
      <c r="C2871" s="23">
        <v>2688750</v>
      </c>
      <c r="D2871" t="s">
        <v>14</v>
      </c>
      <c r="E2871" t="s">
        <v>11</v>
      </c>
      <c r="F2871" t="s">
        <v>12</v>
      </c>
      <c r="G2871" t="s">
        <v>13</v>
      </c>
      <c r="H2871" t="s">
        <v>13</v>
      </c>
      <c r="I2871">
        <v>80</v>
      </c>
      <c r="J2871">
        <f t="shared" si="310"/>
        <v>2.5045741691649384</v>
      </c>
      <c r="K2871" t="b">
        <f t="shared" si="311"/>
        <v>1</v>
      </c>
      <c r="L2871">
        <f t="shared" si="312"/>
        <v>2.6884723597165161</v>
      </c>
      <c r="M2871" t="b">
        <f t="shared" si="313"/>
        <v>1</v>
      </c>
      <c r="N2871" s="24">
        <f t="shared" si="314"/>
        <v>2688750</v>
      </c>
      <c r="O2871" t="str">
        <f t="shared" si="315"/>
        <v>PENSIONADOS EN SU PROPIO SISTEMA</v>
      </c>
      <c r="P2871">
        <f t="shared" si="316"/>
        <v>80</v>
      </c>
      <c r="Q2871"/>
    </row>
    <row r="2872" spans="1:17" x14ac:dyDescent="0.25">
      <c r="A2872">
        <v>2871</v>
      </c>
      <c r="B2872" t="s">
        <v>9</v>
      </c>
      <c r="C2872" s="23">
        <v>539969</v>
      </c>
      <c r="D2872" t="s">
        <v>10</v>
      </c>
      <c r="E2872" t="s">
        <v>16</v>
      </c>
      <c r="F2872" t="s">
        <v>12</v>
      </c>
      <c r="G2872" t="s">
        <v>13</v>
      </c>
      <c r="H2872" t="s">
        <v>13</v>
      </c>
      <c r="I2872">
        <v>47</v>
      </c>
      <c r="J2872">
        <f t="shared" si="310"/>
        <v>-0.14496293690420292</v>
      </c>
      <c r="K2872" t="b">
        <f t="shared" si="311"/>
        <v>0</v>
      </c>
      <c r="L2872">
        <f t="shared" si="312"/>
        <v>0.35948646717097865</v>
      </c>
      <c r="M2872" t="b">
        <f t="shared" si="313"/>
        <v>0</v>
      </c>
      <c r="N2872" s="24">
        <f t="shared" si="314"/>
        <v>539969</v>
      </c>
      <c r="O2872" t="str">
        <f t="shared" si="315"/>
        <v>ASALARIADO</v>
      </c>
      <c r="P2872">
        <f t="shared" si="316"/>
        <v>47</v>
      </c>
      <c r="Q2872"/>
    </row>
    <row r="2873" spans="1:17" x14ac:dyDescent="0.25">
      <c r="A2873">
        <v>2872</v>
      </c>
      <c r="B2873" t="s">
        <v>9</v>
      </c>
      <c r="C2873" s="23">
        <v>297045</v>
      </c>
      <c r="D2873" t="s">
        <v>18</v>
      </c>
      <c r="E2873" t="s">
        <v>16</v>
      </c>
      <c r="F2873" t="s">
        <v>12</v>
      </c>
      <c r="G2873" t="s">
        <v>13</v>
      </c>
      <c r="H2873" t="s">
        <v>13</v>
      </c>
      <c r="I2873">
        <v>54</v>
      </c>
      <c r="J2873">
        <f t="shared" si="310"/>
        <v>-0.44449841862837125</v>
      </c>
      <c r="K2873" t="b">
        <f t="shared" si="311"/>
        <v>0</v>
      </c>
      <c r="L2873">
        <f t="shared" si="312"/>
        <v>0.85351377771094117</v>
      </c>
      <c r="M2873" t="b">
        <f t="shared" si="313"/>
        <v>0</v>
      </c>
      <c r="N2873" s="24">
        <f t="shared" si="314"/>
        <v>297045</v>
      </c>
      <c r="O2873" t="str">
        <f t="shared" si="315"/>
        <v>TRABAJADOR INDEPENDIENTE</v>
      </c>
      <c r="P2873">
        <f t="shared" si="316"/>
        <v>54</v>
      </c>
      <c r="Q2873"/>
    </row>
    <row r="2874" spans="1:17" x14ac:dyDescent="0.25">
      <c r="A2874">
        <v>2873</v>
      </c>
      <c r="B2874" t="s">
        <v>9</v>
      </c>
      <c r="C2874" s="23">
        <v>747205</v>
      </c>
      <c r="D2874" t="s">
        <v>10</v>
      </c>
      <c r="E2874" t="s">
        <v>16</v>
      </c>
      <c r="F2874" t="s">
        <v>12</v>
      </c>
      <c r="G2874" t="s">
        <v>12</v>
      </c>
      <c r="H2874" t="s">
        <v>13</v>
      </c>
      <c r="I2874">
        <v>31</v>
      </c>
      <c r="J2874">
        <f t="shared" si="310"/>
        <v>0.11056774384611298</v>
      </c>
      <c r="K2874" t="b">
        <f t="shared" si="311"/>
        <v>0</v>
      </c>
      <c r="L2874">
        <f t="shared" si="312"/>
        <v>-0.7697188140632214</v>
      </c>
      <c r="M2874" t="b">
        <f t="shared" si="313"/>
        <v>0</v>
      </c>
      <c r="N2874" s="24">
        <f t="shared" si="314"/>
        <v>747205</v>
      </c>
      <c r="O2874" t="str">
        <f t="shared" si="315"/>
        <v>ASALARIADO</v>
      </c>
      <c r="P2874">
        <f t="shared" si="316"/>
        <v>31</v>
      </c>
      <c r="Q2874"/>
    </row>
    <row r="2875" spans="1:17" x14ac:dyDescent="0.25">
      <c r="A2875">
        <v>2874</v>
      </c>
      <c r="B2875" t="s">
        <v>15</v>
      </c>
      <c r="C2875" s="23">
        <v>390136.8</v>
      </c>
      <c r="D2875" t="s">
        <v>10</v>
      </c>
      <c r="E2875" t="s">
        <v>16</v>
      </c>
      <c r="F2875" t="s">
        <v>12</v>
      </c>
      <c r="G2875" t="s">
        <v>13</v>
      </c>
      <c r="H2875" t="s">
        <v>13</v>
      </c>
      <c r="I2875">
        <v>25</v>
      </c>
      <c r="J2875">
        <f t="shared" si="310"/>
        <v>-0.32971232438667453</v>
      </c>
      <c r="K2875" t="b">
        <f t="shared" si="311"/>
        <v>0</v>
      </c>
      <c r="L2875">
        <f t="shared" si="312"/>
        <v>-1.1931707945260464</v>
      </c>
      <c r="M2875" t="b">
        <f t="shared" si="313"/>
        <v>0</v>
      </c>
      <c r="N2875" s="24">
        <f t="shared" si="314"/>
        <v>390136.8</v>
      </c>
      <c r="O2875" t="str">
        <f t="shared" si="315"/>
        <v>ASALARIADO</v>
      </c>
      <c r="P2875">
        <f t="shared" si="316"/>
        <v>25</v>
      </c>
      <c r="Q2875"/>
    </row>
    <row r="2876" spans="1:17" x14ac:dyDescent="0.25">
      <c r="A2876">
        <v>2875</v>
      </c>
      <c r="B2876" t="s">
        <v>15</v>
      </c>
      <c r="C2876" s="23">
        <v>338192</v>
      </c>
      <c r="D2876" t="s">
        <v>10</v>
      </c>
      <c r="E2876" t="s">
        <v>11</v>
      </c>
      <c r="F2876" t="s">
        <v>12</v>
      </c>
      <c r="G2876" t="s">
        <v>13</v>
      </c>
      <c r="H2876" t="s">
        <v>13</v>
      </c>
      <c r="I2876">
        <v>51</v>
      </c>
      <c r="J2876">
        <f t="shared" si="310"/>
        <v>-0.39376244167053936</v>
      </c>
      <c r="K2876" t="b">
        <f t="shared" si="311"/>
        <v>0</v>
      </c>
      <c r="L2876">
        <f t="shared" si="312"/>
        <v>0.64178778747952869</v>
      </c>
      <c r="M2876" t="b">
        <f t="shared" si="313"/>
        <v>0</v>
      </c>
      <c r="N2876" s="24">
        <f t="shared" si="314"/>
        <v>338192</v>
      </c>
      <c r="O2876" t="str">
        <f t="shared" si="315"/>
        <v>ASALARIADO</v>
      </c>
      <c r="P2876">
        <f t="shared" si="316"/>
        <v>51</v>
      </c>
      <c r="Q2876"/>
    </row>
    <row r="2877" spans="1:17" x14ac:dyDescent="0.25">
      <c r="A2877">
        <v>2876</v>
      </c>
      <c r="B2877" t="s">
        <v>15</v>
      </c>
      <c r="C2877" s="23">
        <v>1350000</v>
      </c>
      <c r="D2877" t="s">
        <v>10</v>
      </c>
      <c r="E2877" t="s">
        <v>16</v>
      </c>
      <c r="F2877" t="s">
        <v>12</v>
      </c>
      <c r="G2877" t="s">
        <v>13</v>
      </c>
      <c r="H2877" t="s">
        <v>13</v>
      </c>
      <c r="I2877">
        <v>57</v>
      </c>
      <c r="J2877">
        <f t="shared" si="310"/>
        <v>0.85383926376971053</v>
      </c>
      <c r="K2877" t="b">
        <f t="shared" si="311"/>
        <v>0</v>
      </c>
      <c r="L2877">
        <f t="shared" si="312"/>
        <v>1.0652397679423538</v>
      </c>
      <c r="M2877" t="b">
        <f t="shared" si="313"/>
        <v>0</v>
      </c>
      <c r="N2877" s="24">
        <f t="shared" si="314"/>
        <v>1350000</v>
      </c>
      <c r="O2877" t="str">
        <f t="shared" si="315"/>
        <v>ASALARIADO</v>
      </c>
      <c r="P2877">
        <f t="shared" si="316"/>
        <v>57</v>
      </c>
      <c r="Q2877"/>
    </row>
    <row r="2878" spans="1:17" x14ac:dyDescent="0.25">
      <c r="A2878">
        <v>2877</v>
      </c>
      <c r="B2878" t="s">
        <v>15</v>
      </c>
      <c r="C2878" s="23">
        <v>3609554.14</v>
      </c>
      <c r="D2878" t="s">
        <v>10</v>
      </c>
      <c r="E2878" t="s">
        <v>11</v>
      </c>
      <c r="F2878" t="s">
        <v>12</v>
      </c>
      <c r="G2878" t="s">
        <v>13</v>
      </c>
      <c r="H2878" t="s">
        <v>13</v>
      </c>
      <c r="I2878">
        <v>55</v>
      </c>
      <c r="J2878">
        <f t="shared" si="310"/>
        <v>3.6399642979645157</v>
      </c>
      <c r="K2878" t="b">
        <f t="shared" si="311"/>
        <v>1</v>
      </c>
      <c r="L2878">
        <f t="shared" si="312"/>
        <v>0.92408910778807873</v>
      </c>
      <c r="M2878" t="b">
        <f t="shared" si="313"/>
        <v>0</v>
      </c>
      <c r="N2878" s="24">
        <f t="shared" si="314"/>
        <v>3609554.14</v>
      </c>
      <c r="O2878" t="str">
        <f t="shared" si="315"/>
        <v>ASALARIADO</v>
      </c>
      <c r="P2878">
        <f t="shared" si="316"/>
        <v>55</v>
      </c>
      <c r="Q2878"/>
    </row>
    <row r="2879" spans="1:17" x14ac:dyDescent="0.25">
      <c r="A2879">
        <v>2878</v>
      </c>
      <c r="B2879" t="s">
        <v>9</v>
      </c>
      <c r="C2879" s="23">
        <v>1220413.97</v>
      </c>
      <c r="D2879" t="s">
        <v>10</v>
      </c>
      <c r="E2879" t="s">
        <v>16</v>
      </c>
      <c r="F2879" t="s">
        <v>12</v>
      </c>
      <c r="G2879" t="s">
        <v>13</v>
      </c>
      <c r="H2879" t="s">
        <v>13</v>
      </c>
      <c r="I2879">
        <v>27</v>
      </c>
      <c r="J2879">
        <f t="shared" si="310"/>
        <v>0.69405425314592484</v>
      </c>
      <c r="K2879" t="b">
        <f t="shared" si="311"/>
        <v>0</v>
      </c>
      <c r="L2879">
        <f t="shared" si="312"/>
        <v>-1.0520201343717714</v>
      </c>
      <c r="M2879" t="b">
        <f t="shared" si="313"/>
        <v>0</v>
      </c>
      <c r="N2879" s="24">
        <f t="shared" si="314"/>
        <v>1220413.97</v>
      </c>
      <c r="O2879" t="str">
        <f t="shared" si="315"/>
        <v>ASALARIADO</v>
      </c>
      <c r="P2879">
        <f t="shared" si="316"/>
        <v>27</v>
      </c>
      <c r="Q2879"/>
    </row>
    <row r="2880" spans="1:17" x14ac:dyDescent="0.25">
      <c r="A2880">
        <v>2879</v>
      </c>
      <c r="B2880" t="s">
        <v>9</v>
      </c>
      <c r="C2880" s="23">
        <v>278030</v>
      </c>
      <c r="D2880" t="s">
        <v>19</v>
      </c>
      <c r="E2880" t="s">
        <v>16</v>
      </c>
      <c r="F2880" t="s">
        <v>12</v>
      </c>
      <c r="G2880" t="s">
        <v>13</v>
      </c>
      <c r="H2880" t="s">
        <v>13</v>
      </c>
      <c r="I2880">
        <v>32</v>
      </c>
      <c r="J2880">
        <f t="shared" si="310"/>
        <v>-0.46794471123422759</v>
      </c>
      <c r="K2880" t="b">
        <f t="shared" si="311"/>
        <v>0</v>
      </c>
      <c r="L2880">
        <f t="shared" si="312"/>
        <v>-0.69914348398608395</v>
      </c>
      <c r="M2880" t="b">
        <f t="shared" si="313"/>
        <v>0</v>
      </c>
      <c r="N2880" s="24">
        <f t="shared" si="314"/>
        <v>278030</v>
      </c>
      <c r="O2880" t="str">
        <f t="shared" si="315"/>
        <v>CONVENIOS ESPECIALES DE TRABAJADORES INDEPENDIENTES</v>
      </c>
      <c r="P2880">
        <f t="shared" si="316"/>
        <v>32</v>
      </c>
      <c r="Q2880"/>
    </row>
    <row r="2881" spans="1:17" x14ac:dyDescent="0.25">
      <c r="A2881">
        <v>2880</v>
      </c>
      <c r="B2881" t="s">
        <v>9</v>
      </c>
      <c r="C2881" s="23">
        <v>762796.88</v>
      </c>
      <c r="D2881" t="s">
        <v>10</v>
      </c>
      <c r="E2881" t="s">
        <v>16</v>
      </c>
      <c r="F2881" t="s">
        <v>12</v>
      </c>
      <c r="G2881" t="s">
        <v>13</v>
      </c>
      <c r="H2881" t="s">
        <v>13</v>
      </c>
      <c r="I2881">
        <v>26</v>
      </c>
      <c r="J2881">
        <f t="shared" si="310"/>
        <v>0.12979318590529784</v>
      </c>
      <c r="K2881" t="b">
        <f t="shared" si="311"/>
        <v>0</v>
      </c>
      <c r="L2881">
        <f t="shared" si="312"/>
        <v>-1.1225954644489089</v>
      </c>
      <c r="M2881" t="b">
        <f t="shared" si="313"/>
        <v>0</v>
      </c>
      <c r="N2881" s="24">
        <f t="shared" si="314"/>
        <v>762796.88</v>
      </c>
      <c r="O2881" t="str">
        <f t="shared" si="315"/>
        <v>ASALARIADO</v>
      </c>
      <c r="P2881">
        <f t="shared" si="316"/>
        <v>26</v>
      </c>
      <c r="Q2881"/>
    </row>
    <row r="2882" spans="1:17" x14ac:dyDescent="0.25">
      <c r="A2882">
        <v>2881</v>
      </c>
      <c r="B2882" t="s">
        <v>9</v>
      </c>
      <c r="C2882" s="23">
        <v>413751.05</v>
      </c>
      <c r="D2882" t="s">
        <v>10</v>
      </c>
      <c r="E2882" t="s">
        <v>16</v>
      </c>
      <c r="F2882" t="s">
        <v>12</v>
      </c>
      <c r="G2882" t="s">
        <v>13</v>
      </c>
      <c r="H2882" t="s">
        <v>13</v>
      </c>
      <c r="I2882">
        <v>28</v>
      </c>
      <c r="J2882">
        <f t="shared" ref="J2882:J2945" si="317">(C2882-$S$4)/STDEV($C$2:$C$5001)</f>
        <v>-0.30059496361003268</v>
      </c>
      <c r="K2882" t="b">
        <f t="shared" ref="K2882:K2945" si="318">ABS(J2882)&gt;1.96</f>
        <v>0</v>
      </c>
      <c r="L2882">
        <f t="shared" ref="L2882:L2945" si="319">(I2882-$S$5)/_xlfn.STDEV.S($I$2:$I$5001)</f>
        <v>-0.98144480429463388</v>
      </c>
      <c r="M2882" t="b">
        <f t="shared" ref="M2882:M2945" si="320">ABS(L2882)&gt;1.96</f>
        <v>0</v>
      </c>
      <c r="N2882" s="24">
        <f t="shared" ref="N2882:N2945" si="321">IF(ISBLANK(C2882), $S$4, C2882)</f>
        <v>413751.05</v>
      </c>
      <c r="O2882" t="str">
        <f t="shared" ref="O2882:O2945" si="322">IF(D2882="", "ASALARIADO", D2882)</f>
        <v>ASALARIADO</v>
      </c>
      <c r="P2882">
        <f t="shared" ref="P2882:P2945" si="323">IF(ISBLANK(I2882), $S$5, I2882)</f>
        <v>28</v>
      </c>
      <c r="Q2882"/>
    </row>
    <row r="2883" spans="1:17" x14ac:dyDescent="0.25">
      <c r="A2883">
        <v>2882</v>
      </c>
      <c r="B2883" t="s">
        <v>9</v>
      </c>
      <c r="C2883" s="23">
        <v>362000</v>
      </c>
      <c r="D2883" t="s">
        <v>17</v>
      </c>
      <c r="E2883" t="s">
        <v>16</v>
      </c>
      <c r="F2883" t="s">
        <v>12</v>
      </c>
      <c r="G2883" t="s">
        <v>13</v>
      </c>
      <c r="H2883" t="s">
        <v>13</v>
      </c>
      <c r="I2883">
        <v>35</v>
      </c>
      <c r="J2883">
        <f t="shared" si="317"/>
        <v>-0.36440617901683281</v>
      </c>
      <c r="K2883" t="b">
        <f t="shared" si="318"/>
        <v>0</v>
      </c>
      <c r="L2883">
        <f t="shared" si="319"/>
        <v>-0.48741749375467142</v>
      </c>
      <c r="M2883" t="b">
        <f t="shared" si="320"/>
        <v>0</v>
      </c>
      <c r="N2883" s="24">
        <f t="shared" si="321"/>
        <v>362000</v>
      </c>
      <c r="O2883" t="str">
        <f t="shared" si="322"/>
        <v>ASEGURADO VOLUNTARIO</v>
      </c>
      <c r="P2883">
        <f t="shared" si="323"/>
        <v>35</v>
      </c>
      <c r="Q2883"/>
    </row>
    <row r="2884" spans="1:17" x14ac:dyDescent="0.25">
      <c r="A2884">
        <v>2883</v>
      </c>
      <c r="B2884" t="s">
        <v>15</v>
      </c>
      <c r="C2884" s="23">
        <v>297044</v>
      </c>
      <c r="D2884" t="s">
        <v>10</v>
      </c>
      <c r="E2884" t="s">
        <v>16</v>
      </c>
      <c r="F2884" t="s">
        <v>12</v>
      </c>
      <c r="G2884" t="s">
        <v>13</v>
      </c>
      <c r="H2884" t="s">
        <v>13</v>
      </c>
      <c r="I2884">
        <v>58</v>
      </c>
      <c r="J2884">
        <f t="shared" si="317"/>
        <v>-0.44449965167031735</v>
      </c>
      <c r="K2884" t="b">
        <f t="shared" si="318"/>
        <v>0</v>
      </c>
      <c r="L2884">
        <f t="shared" si="319"/>
        <v>1.1358150980194912</v>
      </c>
      <c r="M2884" t="b">
        <f t="shared" si="320"/>
        <v>0</v>
      </c>
      <c r="N2884" s="24">
        <f t="shared" si="321"/>
        <v>297044</v>
      </c>
      <c r="O2884" t="str">
        <f t="shared" si="322"/>
        <v>ASALARIADO</v>
      </c>
      <c r="P2884">
        <f t="shared" si="323"/>
        <v>58</v>
      </c>
      <c r="Q2884"/>
    </row>
    <row r="2885" spans="1:17" x14ac:dyDescent="0.25">
      <c r="A2885">
        <v>2884</v>
      </c>
      <c r="B2885" t="s">
        <v>9</v>
      </c>
      <c r="C2885" s="23">
        <v>2414456</v>
      </c>
      <c r="D2885" t="s">
        <v>10</v>
      </c>
      <c r="E2885" t="s">
        <v>16</v>
      </c>
      <c r="F2885" t="s">
        <v>12</v>
      </c>
      <c r="G2885" t="s">
        <v>13</v>
      </c>
      <c r="H2885" t="s">
        <v>13</v>
      </c>
      <c r="I2885">
        <v>36</v>
      </c>
      <c r="J2885">
        <f t="shared" si="317"/>
        <v>2.1663581615903511</v>
      </c>
      <c r="K2885" t="b">
        <f t="shared" si="318"/>
        <v>1</v>
      </c>
      <c r="L2885">
        <f t="shared" si="319"/>
        <v>-0.41684216367753391</v>
      </c>
      <c r="M2885" t="b">
        <f t="shared" si="320"/>
        <v>0</v>
      </c>
      <c r="N2885" s="24">
        <f t="shared" si="321"/>
        <v>2414456</v>
      </c>
      <c r="O2885" t="str">
        <f t="shared" si="322"/>
        <v>ASALARIADO</v>
      </c>
      <c r="P2885">
        <f t="shared" si="323"/>
        <v>36</v>
      </c>
      <c r="Q2885"/>
    </row>
    <row r="2886" spans="1:17" x14ac:dyDescent="0.25">
      <c r="A2886">
        <v>2885</v>
      </c>
      <c r="B2886" t="s">
        <v>9</v>
      </c>
      <c r="C2886" s="23">
        <v>406659.45</v>
      </c>
      <c r="D2886" t="s">
        <v>10</v>
      </c>
      <c r="E2886" t="s">
        <v>11</v>
      </c>
      <c r="F2886" t="s">
        <v>12</v>
      </c>
      <c r="G2886" t="s">
        <v>13</v>
      </c>
      <c r="H2886" t="s">
        <v>13</v>
      </c>
      <c r="I2886">
        <v>27</v>
      </c>
      <c r="J2886">
        <f t="shared" si="317"/>
        <v>-0.30933920387528069</v>
      </c>
      <c r="K2886" t="b">
        <f t="shared" si="318"/>
        <v>0</v>
      </c>
      <c r="L2886">
        <f t="shared" si="319"/>
        <v>-1.0520201343717714</v>
      </c>
      <c r="M2886" t="b">
        <f t="shared" si="320"/>
        <v>0</v>
      </c>
      <c r="N2886" s="24">
        <f t="shared" si="321"/>
        <v>406659.45</v>
      </c>
      <c r="O2886" t="str">
        <f t="shared" si="322"/>
        <v>ASALARIADO</v>
      </c>
      <c r="P2886">
        <f t="shared" si="323"/>
        <v>27</v>
      </c>
      <c r="Q2886"/>
    </row>
    <row r="2887" spans="1:17" x14ac:dyDescent="0.25">
      <c r="A2887">
        <v>2886</v>
      </c>
      <c r="B2887" t="s">
        <v>9</v>
      </c>
      <c r="C2887" s="23">
        <v>514435.14</v>
      </c>
      <c r="D2887" t="s">
        <v>10</v>
      </c>
      <c r="E2887" t="s">
        <v>16</v>
      </c>
      <c r="F2887" t="s">
        <v>12</v>
      </c>
      <c r="G2887" t="s">
        <v>13</v>
      </c>
      <c r="H2887" t="s">
        <v>13</v>
      </c>
      <c r="I2887">
        <v>48</v>
      </c>
      <c r="J2887">
        <f t="shared" si="317"/>
        <v>-0.176447257331075</v>
      </c>
      <c r="K2887" t="b">
        <f t="shared" si="318"/>
        <v>0</v>
      </c>
      <c r="L2887">
        <f t="shared" si="319"/>
        <v>0.43006179724811616</v>
      </c>
      <c r="M2887" t="b">
        <f t="shared" si="320"/>
        <v>0</v>
      </c>
      <c r="N2887" s="24">
        <f t="shared" si="321"/>
        <v>514435.14</v>
      </c>
      <c r="O2887" t="str">
        <f t="shared" si="322"/>
        <v>ASALARIADO</v>
      </c>
      <c r="P2887">
        <f t="shared" si="323"/>
        <v>48</v>
      </c>
      <c r="Q2887"/>
    </row>
    <row r="2888" spans="1:17" x14ac:dyDescent="0.25">
      <c r="A2888">
        <v>2887</v>
      </c>
      <c r="B2888" t="s">
        <v>15</v>
      </c>
      <c r="C2888" s="23">
        <v>705807.13</v>
      </c>
      <c r="D2888" t="s">
        <v>10</v>
      </c>
      <c r="E2888" t="s">
        <v>11</v>
      </c>
      <c r="F2888" t="s">
        <v>12</v>
      </c>
      <c r="G2888" t="s">
        <v>13</v>
      </c>
      <c r="H2888" t="s">
        <v>13</v>
      </c>
      <c r="I2888">
        <v>34</v>
      </c>
      <c r="J2888">
        <f t="shared" si="317"/>
        <v>5.95224336552529E-2</v>
      </c>
      <c r="K2888" t="b">
        <f t="shared" si="318"/>
        <v>0</v>
      </c>
      <c r="L2888">
        <f t="shared" si="319"/>
        <v>-0.55799282383180893</v>
      </c>
      <c r="M2888" t="b">
        <f t="shared" si="320"/>
        <v>0</v>
      </c>
      <c r="N2888" s="24">
        <f t="shared" si="321"/>
        <v>705807.13</v>
      </c>
      <c r="O2888" t="str">
        <f t="shared" si="322"/>
        <v>ASALARIADO</v>
      </c>
      <c r="P2888">
        <f t="shared" si="323"/>
        <v>34</v>
      </c>
      <c r="Q2888"/>
    </row>
    <row r="2889" spans="1:17" x14ac:dyDescent="0.25">
      <c r="A2889">
        <v>2888</v>
      </c>
      <c r="B2889" t="s">
        <v>15</v>
      </c>
      <c r="C2889" s="23">
        <v>462569.85</v>
      </c>
      <c r="D2889" t="s">
        <v>10</v>
      </c>
      <c r="E2889" t="s">
        <v>16</v>
      </c>
      <c r="F2889" t="s">
        <v>12</v>
      </c>
      <c r="G2889" t="s">
        <v>13</v>
      </c>
      <c r="H2889" t="s">
        <v>13</v>
      </c>
      <c r="I2889">
        <v>27</v>
      </c>
      <c r="J2889">
        <f t="shared" si="317"/>
        <v>-0.24039933544980224</v>
      </c>
      <c r="K2889" t="b">
        <f t="shared" si="318"/>
        <v>0</v>
      </c>
      <c r="L2889">
        <f t="shared" si="319"/>
        <v>-1.0520201343717714</v>
      </c>
      <c r="M2889" t="b">
        <f t="shared" si="320"/>
        <v>0</v>
      </c>
      <c r="N2889" s="24">
        <f t="shared" si="321"/>
        <v>462569.85</v>
      </c>
      <c r="O2889" t="str">
        <f t="shared" si="322"/>
        <v>ASALARIADO</v>
      </c>
      <c r="P2889">
        <f t="shared" si="323"/>
        <v>27</v>
      </c>
      <c r="Q2889"/>
    </row>
    <row r="2890" spans="1:17" x14ac:dyDescent="0.25">
      <c r="A2890">
        <v>2889</v>
      </c>
      <c r="B2890" t="s">
        <v>9</v>
      </c>
      <c r="C2890" s="23">
        <v>100000</v>
      </c>
      <c r="D2890" t="s">
        <v>10</v>
      </c>
      <c r="E2890" t="s">
        <v>16</v>
      </c>
      <c r="F2890" t="s">
        <v>12</v>
      </c>
      <c r="G2890" t="s">
        <v>13</v>
      </c>
      <c r="H2890" t="s">
        <v>13</v>
      </c>
      <c r="I2890">
        <v>24</v>
      </c>
      <c r="J2890">
        <f t="shared" si="317"/>
        <v>-0.68746316890557213</v>
      </c>
      <c r="K2890" t="b">
        <f t="shared" si="318"/>
        <v>0</v>
      </c>
      <c r="L2890">
        <f t="shared" si="319"/>
        <v>-1.263746124603184</v>
      </c>
      <c r="M2890" t="b">
        <f t="shared" si="320"/>
        <v>0</v>
      </c>
      <c r="N2890" s="24">
        <f t="shared" si="321"/>
        <v>100000</v>
      </c>
      <c r="O2890" t="str">
        <f t="shared" si="322"/>
        <v>ASALARIADO</v>
      </c>
      <c r="P2890">
        <f t="shared" si="323"/>
        <v>24</v>
      </c>
      <c r="Q2890"/>
    </row>
    <row r="2891" spans="1:17" x14ac:dyDescent="0.25">
      <c r="A2891">
        <v>2890</v>
      </c>
      <c r="B2891" t="s">
        <v>9</v>
      </c>
      <c r="C2891" s="23">
        <v>337811</v>
      </c>
      <c r="D2891" t="s">
        <v>14</v>
      </c>
      <c r="E2891" t="s">
        <v>11</v>
      </c>
      <c r="F2891" t="s">
        <v>12</v>
      </c>
      <c r="G2891" t="s">
        <v>13</v>
      </c>
      <c r="H2891" t="s">
        <v>13</v>
      </c>
      <c r="I2891">
        <v>81</v>
      </c>
      <c r="J2891">
        <f t="shared" si="317"/>
        <v>-0.39423223065201879</v>
      </c>
      <c r="K2891" t="b">
        <f t="shared" si="318"/>
        <v>0</v>
      </c>
      <c r="L2891">
        <f t="shared" si="319"/>
        <v>2.759047689793654</v>
      </c>
      <c r="M2891" t="b">
        <f t="shared" si="320"/>
        <v>1</v>
      </c>
      <c r="N2891" s="24">
        <f t="shared" si="321"/>
        <v>337811</v>
      </c>
      <c r="O2891" t="str">
        <f t="shared" si="322"/>
        <v>PENSIONADOS EN SU PROPIO SISTEMA</v>
      </c>
      <c r="P2891">
        <f t="shared" si="323"/>
        <v>81</v>
      </c>
      <c r="Q2891"/>
    </row>
    <row r="2892" spans="1:17" x14ac:dyDescent="0.25">
      <c r="A2892">
        <v>2891</v>
      </c>
      <c r="B2892" t="s">
        <v>15</v>
      </c>
      <c r="C2892" s="23">
        <v>359544.27</v>
      </c>
      <c r="D2892" t="s">
        <v>21</v>
      </c>
      <c r="E2892" t="s">
        <v>16</v>
      </c>
      <c r="F2892" t="s">
        <v>12</v>
      </c>
      <c r="G2892" t="s">
        <v>12</v>
      </c>
      <c r="H2892" t="s">
        <v>13</v>
      </c>
      <c r="I2892">
        <v>38</v>
      </c>
      <c r="J2892">
        <f t="shared" si="317"/>
        <v>-0.36743419711522773</v>
      </c>
      <c r="K2892" t="b">
        <f t="shared" si="318"/>
        <v>0</v>
      </c>
      <c r="L2892">
        <f t="shared" si="319"/>
        <v>-0.27569150352325889</v>
      </c>
      <c r="M2892" t="b">
        <f t="shared" si="320"/>
        <v>0</v>
      </c>
      <c r="N2892" s="24">
        <f t="shared" si="321"/>
        <v>359544.27</v>
      </c>
      <c r="O2892" t="str">
        <f t="shared" si="322"/>
        <v>CONVENIOS ESPECIALES DE ASEGURADOS VOLUNTARIOS</v>
      </c>
      <c r="P2892">
        <f t="shared" si="323"/>
        <v>38</v>
      </c>
      <c r="Q2892"/>
    </row>
    <row r="2893" spans="1:17" x14ac:dyDescent="0.25">
      <c r="A2893">
        <v>2892</v>
      </c>
      <c r="B2893" t="s">
        <v>9</v>
      </c>
      <c r="C2893" s="23">
        <v>444389.01</v>
      </c>
      <c r="D2893" t="s">
        <v>10</v>
      </c>
      <c r="E2893" t="s">
        <v>11</v>
      </c>
      <c r="F2893" t="s">
        <v>12</v>
      </c>
      <c r="G2893" t="s">
        <v>13</v>
      </c>
      <c r="H2893" t="s">
        <v>13</v>
      </c>
      <c r="I2893">
        <v>60</v>
      </c>
      <c r="J2893">
        <f t="shared" si="317"/>
        <v>-0.26281707378586627</v>
      </c>
      <c r="K2893" t="b">
        <f t="shared" si="318"/>
        <v>0</v>
      </c>
      <c r="L2893">
        <f t="shared" si="319"/>
        <v>1.2769657581737661</v>
      </c>
      <c r="M2893" t="b">
        <f t="shared" si="320"/>
        <v>0</v>
      </c>
      <c r="N2893" s="24">
        <f t="shared" si="321"/>
        <v>444389.01</v>
      </c>
      <c r="O2893" t="str">
        <f t="shared" si="322"/>
        <v>ASALARIADO</v>
      </c>
      <c r="P2893">
        <f t="shared" si="323"/>
        <v>60</v>
      </c>
      <c r="Q2893"/>
    </row>
    <row r="2894" spans="1:17" x14ac:dyDescent="0.25">
      <c r="A2894">
        <v>2893</v>
      </c>
      <c r="B2894" t="s">
        <v>9</v>
      </c>
      <c r="C2894" s="23">
        <v>299046</v>
      </c>
      <c r="D2894" t="s">
        <v>17</v>
      </c>
      <c r="E2894" t="s">
        <v>16</v>
      </c>
      <c r="F2894" t="s">
        <v>12</v>
      </c>
      <c r="G2894" t="s">
        <v>13</v>
      </c>
      <c r="H2894" t="s">
        <v>13</v>
      </c>
      <c r="I2894">
        <v>31</v>
      </c>
      <c r="J2894">
        <f t="shared" si="317"/>
        <v>-0.44203110169414461</v>
      </c>
      <c r="K2894" t="b">
        <f t="shared" si="318"/>
        <v>0</v>
      </c>
      <c r="L2894">
        <f t="shared" si="319"/>
        <v>-0.7697188140632214</v>
      </c>
      <c r="M2894" t="b">
        <f t="shared" si="320"/>
        <v>0</v>
      </c>
      <c r="N2894" s="24">
        <f t="shared" si="321"/>
        <v>299046</v>
      </c>
      <c r="O2894" t="str">
        <f t="shared" si="322"/>
        <v>ASEGURADO VOLUNTARIO</v>
      </c>
      <c r="P2894">
        <f t="shared" si="323"/>
        <v>31</v>
      </c>
      <c r="Q2894"/>
    </row>
    <row r="2895" spans="1:17" x14ac:dyDescent="0.25">
      <c r="A2895">
        <v>2894</v>
      </c>
      <c r="B2895" t="s">
        <v>9</v>
      </c>
      <c r="C2895" s="23">
        <v>1270596.6499999999</v>
      </c>
      <c r="D2895" t="s">
        <v>10</v>
      </c>
      <c r="E2895" t="s">
        <v>11</v>
      </c>
      <c r="F2895" t="s">
        <v>12</v>
      </c>
      <c r="G2895" t="s">
        <v>13</v>
      </c>
      <c r="H2895" t="s">
        <v>13</v>
      </c>
      <c r="I2895">
        <v>44</v>
      </c>
      <c r="J2895">
        <f t="shared" si="317"/>
        <v>0.75593160255565695</v>
      </c>
      <c r="K2895" t="b">
        <f t="shared" si="318"/>
        <v>0</v>
      </c>
      <c r="L2895">
        <f t="shared" si="319"/>
        <v>0.14776047693956615</v>
      </c>
      <c r="M2895" t="b">
        <f t="shared" si="320"/>
        <v>0</v>
      </c>
      <c r="N2895" s="24">
        <f t="shared" si="321"/>
        <v>1270596.6499999999</v>
      </c>
      <c r="O2895" t="str">
        <f t="shared" si="322"/>
        <v>ASALARIADO</v>
      </c>
      <c r="P2895">
        <f t="shared" si="323"/>
        <v>44</v>
      </c>
      <c r="Q2895"/>
    </row>
    <row r="2896" spans="1:17" x14ac:dyDescent="0.25">
      <c r="A2896">
        <v>2895</v>
      </c>
      <c r="B2896" t="s">
        <v>9</v>
      </c>
      <c r="C2896" s="23">
        <v>922788.75</v>
      </c>
      <c r="D2896" t="s">
        <v>10</v>
      </c>
      <c r="E2896" t="s">
        <v>16</v>
      </c>
      <c r="F2896" t="s">
        <v>12</v>
      </c>
      <c r="G2896" t="s">
        <v>13</v>
      </c>
      <c r="H2896" t="s">
        <v>13</v>
      </c>
      <c r="I2896">
        <v>25</v>
      </c>
      <c r="J2896">
        <f t="shared" si="317"/>
        <v>0.32706987265671189</v>
      </c>
      <c r="K2896" t="b">
        <f t="shared" si="318"/>
        <v>0</v>
      </c>
      <c r="L2896">
        <f t="shared" si="319"/>
        <v>-1.1931707945260464</v>
      </c>
      <c r="M2896" t="b">
        <f t="shared" si="320"/>
        <v>0</v>
      </c>
      <c r="N2896" s="24">
        <f t="shared" si="321"/>
        <v>922788.75</v>
      </c>
      <c r="O2896" t="str">
        <f t="shared" si="322"/>
        <v>ASALARIADO</v>
      </c>
      <c r="P2896">
        <f t="shared" si="323"/>
        <v>25</v>
      </c>
      <c r="Q2896"/>
    </row>
    <row r="2897" spans="1:17" x14ac:dyDescent="0.25">
      <c r="A2897">
        <v>2896</v>
      </c>
      <c r="B2897" t="s">
        <v>9</v>
      </c>
      <c r="C2897" s="23">
        <v>297045</v>
      </c>
      <c r="D2897" t="s">
        <v>18</v>
      </c>
      <c r="E2897" t="s">
        <v>16</v>
      </c>
      <c r="F2897" t="s">
        <v>12</v>
      </c>
      <c r="G2897" t="s">
        <v>13</v>
      </c>
      <c r="H2897" t="s">
        <v>13</v>
      </c>
      <c r="I2897">
        <v>49</v>
      </c>
      <c r="J2897">
        <f t="shared" si="317"/>
        <v>-0.44449841862837125</v>
      </c>
      <c r="K2897" t="b">
        <f t="shared" si="318"/>
        <v>0</v>
      </c>
      <c r="L2897">
        <f t="shared" si="319"/>
        <v>0.50063712732525367</v>
      </c>
      <c r="M2897" t="b">
        <f t="shared" si="320"/>
        <v>0</v>
      </c>
      <c r="N2897" s="24">
        <f t="shared" si="321"/>
        <v>297045</v>
      </c>
      <c r="O2897" t="str">
        <f t="shared" si="322"/>
        <v>TRABAJADOR INDEPENDIENTE</v>
      </c>
      <c r="P2897">
        <f t="shared" si="323"/>
        <v>49</v>
      </c>
      <c r="Q2897"/>
    </row>
    <row r="2898" spans="1:17" x14ac:dyDescent="0.25">
      <c r="A2898">
        <v>2897</v>
      </c>
      <c r="B2898" t="s">
        <v>15</v>
      </c>
      <c r="C2898" s="23">
        <v>1055938.04</v>
      </c>
      <c r="D2898" t="s">
        <v>10</v>
      </c>
      <c r="E2898" t="s">
        <v>11</v>
      </c>
      <c r="F2898" t="s">
        <v>12</v>
      </c>
      <c r="G2898" t="s">
        <v>13</v>
      </c>
      <c r="H2898" t="s">
        <v>13</v>
      </c>
      <c r="I2898">
        <v>30</v>
      </c>
      <c r="J2898">
        <f t="shared" si="317"/>
        <v>0.49124853232550131</v>
      </c>
      <c r="K2898" t="b">
        <f t="shared" si="318"/>
        <v>0</v>
      </c>
      <c r="L2898">
        <f t="shared" si="319"/>
        <v>-0.84029414414035897</v>
      </c>
      <c r="M2898" t="b">
        <f t="shared" si="320"/>
        <v>0</v>
      </c>
      <c r="N2898" s="24">
        <f t="shared" si="321"/>
        <v>1055938.04</v>
      </c>
      <c r="O2898" t="str">
        <f t="shared" si="322"/>
        <v>ASALARIADO</v>
      </c>
      <c r="P2898">
        <f t="shared" si="323"/>
        <v>30</v>
      </c>
      <c r="Q2898"/>
    </row>
    <row r="2899" spans="1:17" x14ac:dyDescent="0.25">
      <c r="A2899">
        <v>2898</v>
      </c>
      <c r="B2899" t="s">
        <v>15</v>
      </c>
      <c r="C2899" s="23">
        <v>639148</v>
      </c>
      <c r="D2899" t="s">
        <v>17</v>
      </c>
      <c r="E2899" t="s">
        <v>16</v>
      </c>
      <c r="F2899" t="s">
        <v>12</v>
      </c>
      <c r="G2899" t="s">
        <v>13</v>
      </c>
      <c r="H2899" t="s">
        <v>13</v>
      </c>
      <c r="I2899">
        <v>75</v>
      </c>
      <c r="J2899">
        <f t="shared" si="317"/>
        <v>-2.267106972796144E-2</v>
      </c>
      <c r="K2899" t="b">
        <f t="shared" si="318"/>
        <v>0</v>
      </c>
      <c r="L2899">
        <f t="shared" si="319"/>
        <v>2.3355957093308288</v>
      </c>
      <c r="M2899" t="b">
        <f t="shared" si="320"/>
        <v>1</v>
      </c>
      <c r="N2899" s="24">
        <f t="shared" si="321"/>
        <v>639148</v>
      </c>
      <c r="O2899" t="str">
        <f t="shared" si="322"/>
        <v>ASEGURADO VOLUNTARIO</v>
      </c>
      <c r="P2899">
        <f t="shared" si="323"/>
        <v>75</v>
      </c>
      <c r="Q2899"/>
    </row>
    <row r="2900" spans="1:17" x14ac:dyDescent="0.25">
      <c r="A2900">
        <v>2899</v>
      </c>
      <c r="B2900" t="s">
        <v>9</v>
      </c>
      <c r="C2900" s="23">
        <v>385093.62</v>
      </c>
      <c r="D2900" t="s">
        <v>10</v>
      </c>
      <c r="E2900" t="s">
        <v>16</v>
      </c>
      <c r="F2900" t="s">
        <v>12</v>
      </c>
      <c r="G2900" t="s">
        <v>13</v>
      </c>
      <c r="H2900" t="s">
        <v>13</v>
      </c>
      <c r="I2900">
        <v>44</v>
      </c>
      <c r="J2900">
        <f t="shared" si="317"/>
        <v>-0.33593077686861</v>
      </c>
      <c r="K2900" t="b">
        <f t="shared" si="318"/>
        <v>0</v>
      </c>
      <c r="L2900">
        <f t="shared" si="319"/>
        <v>0.14776047693956615</v>
      </c>
      <c r="M2900" t="b">
        <f t="shared" si="320"/>
        <v>0</v>
      </c>
      <c r="N2900" s="24">
        <f t="shared" si="321"/>
        <v>385093.62</v>
      </c>
      <c r="O2900" t="str">
        <f t="shared" si="322"/>
        <v>ASALARIADO</v>
      </c>
      <c r="P2900">
        <f t="shared" si="323"/>
        <v>44</v>
      </c>
      <c r="Q2900"/>
    </row>
    <row r="2901" spans="1:17" x14ac:dyDescent="0.25">
      <c r="A2901">
        <v>2900</v>
      </c>
      <c r="B2901" t="s">
        <v>9</v>
      </c>
      <c r="C2901" s="23">
        <v>646251.66</v>
      </c>
      <c r="D2901" t="s">
        <v>10</v>
      </c>
      <c r="E2901" t="s">
        <v>16</v>
      </c>
      <c r="F2901" t="s">
        <v>12</v>
      </c>
      <c r="G2901" t="s">
        <v>13</v>
      </c>
      <c r="H2901" t="s">
        <v>13</v>
      </c>
      <c r="I2901">
        <v>27</v>
      </c>
      <c r="J2901">
        <f t="shared" si="317"/>
        <v>-1.3911958976842923E-2</v>
      </c>
      <c r="K2901" t="b">
        <f t="shared" si="318"/>
        <v>0</v>
      </c>
      <c r="L2901">
        <f t="shared" si="319"/>
        <v>-1.0520201343717714</v>
      </c>
      <c r="M2901" t="b">
        <f t="shared" si="320"/>
        <v>0</v>
      </c>
      <c r="N2901" s="24">
        <f t="shared" si="321"/>
        <v>646251.66</v>
      </c>
      <c r="O2901" t="str">
        <f t="shared" si="322"/>
        <v>ASALARIADO</v>
      </c>
      <c r="P2901">
        <f t="shared" si="323"/>
        <v>27</v>
      </c>
      <c r="Q2901"/>
    </row>
    <row r="2902" spans="1:17" x14ac:dyDescent="0.25">
      <c r="A2902">
        <v>2901</v>
      </c>
      <c r="B2902" t="s">
        <v>9</v>
      </c>
      <c r="C2902" s="23">
        <v>330000</v>
      </c>
      <c r="D2902" t="s">
        <v>10</v>
      </c>
      <c r="E2902" t="s">
        <v>16</v>
      </c>
      <c r="F2902" t="s">
        <v>12</v>
      </c>
      <c r="G2902" t="s">
        <v>12</v>
      </c>
      <c r="H2902" t="s">
        <v>13</v>
      </c>
      <c r="I2902">
        <v>47</v>
      </c>
      <c r="J2902">
        <f t="shared" si="317"/>
        <v>-0.40386352129332009</v>
      </c>
      <c r="K2902" t="b">
        <f t="shared" si="318"/>
        <v>0</v>
      </c>
      <c r="L2902">
        <f t="shared" si="319"/>
        <v>0.35948646717097865</v>
      </c>
      <c r="M2902" t="b">
        <f t="shared" si="320"/>
        <v>0</v>
      </c>
      <c r="N2902" s="24">
        <f t="shared" si="321"/>
        <v>330000</v>
      </c>
      <c r="O2902" t="str">
        <f t="shared" si="322"/>
        <v>ASALARIADO</v>
      </c>
      <c r="P2902">
        <f t="shared" si="323"/>
        <v>47</v>
      </c>
      <c r="Q2902"/>
    </row>
    <row r="2903" spans="1:17" x14ac:dyDescent="0.25">
      <c r="A2903">
        <v>2902</v>
      </c>
      <c r="B2903" t="s">
        <v>9</v>
      </c>
      <c r="C2903" s="23">
        <v>297046</v>
      </c>
      <c r="D2903" t="s">
        <v>18</v>
      </c>
      <c r="E2903" t="s">
        <v>16</v>
      </c>
      <c r="F2903" t="s">
        <v>12</v>
      </c>
      <c r="G2903" t="s">
        <v>13</v>
      </c>
      <c r="H2903" t="s">
        <v>13</v>
      </c>
      <c r="I2903">
        <v>63</v>
      </c>
      <c r="J2903">
        <f t="shared" si="317"/>
        <v>-0.44449718558642509</v>
      </c>
      <c r="K2903" t="b">
        <f t="shared" si="318"/>
        <v>0</v>
      </c>
      <c r="L2903">
        <f t="shared" si="319"/>
        <v>1.4886917484051787</v>
      </c>
      <c r="M2903" t="b">
        <f t="shared" si="320"/>
        <v>0</v>
      </c>
      <c r="N2903" s="24">
        <f t="shared" si="321"/>
        <v>297046</v>
      </c>
      <c r="O2903" t="str">
        <f t="shared" si="322"/>
        <v>TRABAJADOR INDEPENDIENTE</v>
      </c>
      <c r="P2903">
        <f t="shared" si="323"/>
        <v>63</v>
      </c>
      <c r="Q2903"/>
    </row>
    <row r="2904" spans="1:17" x14ac:dyDescent="0.25">
      <c r="A2904">
        <v>2903</v>
      </c>
      <c r="B2904" t="s">
        <v>15</v>
      </c>
      <c r="C2904" s="23">
        <v>622394.65</v>
      </c>
      <c r="D2904" t="s">
        <v>10</v>
      </c>
      <c r="E2904" t="s">
        <v>16</v>
      </c>
      <c r="F2904" t="s">
        <v>12</v>
      </c>
      <c r="G2904" t="s">
        <v>13</v>
      </c>
      <c r="H2904" t="s">
        <v>12</v>
      </c>
      <c r="I2904">
        <v>23</v>
      </c>
      <c r="J2904">
        <f t="shared" si="317"/>
        <v>-4.3328653016329773E-2</v>
      </c>
      <c r="K2904" t="b">
        <f t="shared" si="318"/>
        <v>0</v>
      </c>
      <c r="L2904">
        <f t="shared" si="319"/>
        <v>-1.3343214546803215</v>
      </c>
      <c r="M2904" t="b">
        <f t="shared" si="320"/>
        <v>0</v>
      </c>
      <c r="N2904" s="24">
        <f t="shared" si="321"/>
        <v>622394.65</v>
      </c>
      <c r="O2904" t="str">
        <f t="shared" si="322"/>
        <v>ASALARIADO</v>
      </c>
      <c r="P2904">
        <f t="shared" si="323"/>
        <v>23</v>
      </c>
      <c r="Q2904"/>
    </row>
    <row r="2905" spans="1:17" x14ac:dyDescent="0.25">
      <c r="A2905">
        <v>2904</v>
      </c>
      <c r="B2905" t="s">
        <v>9</v>
      </c>
      <c r="C2905" s="23">
        <v>171000</v>
      </c>
      <c r="D2905" t="s">
        <v>10</v>
      </c>
      <c r="E2905" t="s">
        <v>16</v>
      </c>
      <c r="F2905" t="s">
        <v>12</v>
      </c>
      <c r="G2905" t="s">
        <v>13</v>
      </c>
      <c r="H2905" t="s">
        <v>13</v>
      </c>
      <c r="I2905">
        <v>56</v>
      </c>
      <c r="J2905">
        <f t="shared" si="317"/>
        <v>-0.59991719072961602</v>
      </c>
      <c r="K2905" t="b">
        <f t="shared" si="318"/>
        <v>0</v>
      </c>
      <c r="L2905">
        <f t="shared" si="319"/>
        <v>0.99466443786521619</v>
      </c>
      <c r="M2905" t="b">
        <f t="shared" si="320"/>
        <v>0</v>
      </c>
      <c r="N2905" s="24">
        <f t="shared" si="321"/>
        <v>171000</v>
      </c>
      <c r="O2905" t="str">
        <f t="shared" si="322"/>
        <v>ASALARIADO</v>
      </c>
      <c r="P2905">
        <f t="shared" si="323"/>
        <v>56</v>
      </c>
      <c r="Q2905"/>
    </row>
    <row r="2906" spans="1:17" x14ac:dyDescent="0.25">
      <c r="A2906">
        <v>2905</v>
      </c>
      <c r="B2906" t="s">
        <v>15</v>
      </c>
      <c r="C2906" s="23">
        <v>385400.61</v>
      </c>
      <c r="D2906" t="s">
        <v>10</v>
      </c>
      <c r="E2906" t="s">
        <v>16</v>
      </c>
      <c r="F2906" t="s">
        <v>12</v>
      </c>
      <c r="G2906" t="s">
        <v>12</v>
      </c>
      <c r="H2906" t="s">
        <v>13</v>
      </c>
      <c r="I2906">
        <v>30</v>
      </c>
      <c r="J2906">
        <f t="shared" si="317"/>
        <v>-0.33555224532156441</v>
      </c>
      <c r="K2906" t="b">
        <f t="shared" si="318"/>
        <v>0</v>
      </c>
      <c r="L2906">
        <f t="shared" si="319"/>
        <v>-0.84029414414035897</v>
      </c>
      <c r="M2906" t="b">
        <f t="shared" si="320"/>
        <v>0</v>
      </c>
      <c r="N2906" s="24">
        <f t="shared" si="321"/>
        <v>385400.61</v>
      </c>
      <c r="O2906" t="str">
        <f t="shared" si="322"/>
        <v>ASALARIADO</v>
      </c>
      <c r="P2906">
        <f t="shared" si="323"/>
        <v>30</v>
      </c>
      <c r="Q2906"/>
    </row>
    <row r="2907" spans="1:17" x14ac:dyDescent="0.25">
      <c r="A2907">
        <v>2906</v>
      </c>
      <c r="B2907" t="s">
        <v>15</v>
      </c>
      <c r="C2907" s="23">
        <v>1619313.26</v>
      </c>
      <c r="D2907" t="s">
        <v>10</v>
      </c>
      <c r="E2907" t="s">
        <v>16</v>
      </c>
      <c r="F2907" t="s">
        <v>12</v>
      </c>
      <c r="G2907" t="s">
        <v>13</v>
      </c>
      <c r="H2907" t="s">
        <v>13</v>
      </c>
      <c r="I2907">
        <v>33</v>
      </c>
      <c r="J2907">
        <f t="shared" si="317"/>
        <v>1.1859138100014792</v>
      </c>
      <c r="K2907" t="b">
        <f t="shared" si="318"/>
        <v>0</v>
      </c>
      <c r="L2907">
        <f t="shared" si="319"/>
        <v>-0.62856815390894638</v>
      </c>
      <c r="M2907" t="b">
        <f t="shared" si="320"/>
        <v>0</v>
      </c>
      <c r="N2907" s="24">
        <f t="shared" si="321"/>
        <v>1619313.26</v>
      </c>
      <c r="O2907" t="str">
        <f t="shared" si="322"/>
        <v>ASALARIADO</v>
      </c>
      <c r="P2907">
        <f t="shared" si="323"/>
        <v>33</v>
      </c>
      <c r="Q2907"/>
    </row>
    <row r="2908" spans="1:17" x14ac:dyDescent="0.25">
      <c r="A2908">
        <v>2907</v>
      </c>
      <c r="B2908" t="s">
        <v>9</v>
      </c>
      <c r="C2908" s="23">
        <v>403541.67</v>
      </c>
      <c r="D2908" t="s">
        <v>10</v>
      </c>
      <c r="E2908" t="s">
        <v>16</v>
      </c>
      <c r="F2908" t="s">
        <v>12</v>
      </c>
      <c r="G2908" t="s">
        <v>13</v>
      </c>
      <c r="H2908" t="s">
        <v>13</v>
      </c>
      <c r="I2908">
        <v>43</v>
      </c>
      <c r="J2908">
        <f t="shared" si="317"/>
        <v>-0.3131835573941178</v>
      </c>
      <c r="K2908" t="b">
        <f t="shared" si="318"/>
        <v>0</v>
      </c>
      <c r="L2908">
        <f t="shared" si="319"/>
        <v>7.7185146862428639E-2</v>
      </c>
      <c r="M2908" t="b">
        <f t="shared" si="320"/>
        <v>0</v>
      </c>
      <c r="N2908" s="24">
        <f t="shared" si="321"/>
        <v>403541.67</v>
      </c>
      <c r="O2908" t="str">
        <f t="shared" si="322"/>
        <v>ASALARIADO</v>
      </c>
      <c r="P2908">
        <f t="shared" si="323"/>
        <v>43</v>
      </c>
      <c r="Q2908"/>
    </row>
    <row r="2909" spans="1:17" x14ac:dyDescent="0.25">
      <c r="A2909">
        <v>2908</v>
      </c>
      <c r="B2909" t="s">
        <v>9</v>
      </c>
      <c r="C2909" s="23">
        <v>600000</v>
      </c>
      <c r="D2909" t="s">
        <v>10</v>
      </c>
      <c r="E2909" t="s">
        <v>16</v>
      </c>
      <c r="F2909" t="s">
        <v>12</v>
      </c>
      <c r="G2909" t="s">
        <v>13</v>
      </c>
      <c r="H2909" t="s">
        <v>13</v>
      </c>
      <c r="I2909">
        <v>24</v>
      </c>
      <c r="J2909">
        <f t="shared" si="317"/>
        <v>-7.0942195835459007E-2</v>
      </c>
      <c r="K2909" t="b">
        <f t="shared" si="318"/>
        <v>0</v>
      </c>
      <c r="L2909">
        <f t="shared" si="319"/>
        <v>-1.263746124603184</v>
      </c>
      <c r="M2909" t="b">
        <f t="shared" si="320"/>
        <v>0</v>
      </c>
      <c r="N2909" s="24">
        <f t="shared" si="321"/>
        <v>600000</v>
      </c>
      <c r="O2909" t="str">
        <f t="shared" si="322"/>
        <v>ASALARIADO</v>
      </c>
      <c r="P2909">
        <f t="shared" si="323"/>
        <v>24</v>
      </c>
      <c r="Q2909"/>
    </row>
    <row r="2910" spans="1:17" x14ac:dyDescent="0.25">
      <c r="A2910">
        <v>2909</v>
      </c>
      <c r="B2910" t="s">
        <v>9</v>
      </c>
      <c r="C2910" s="23">
        <v>319300</v>
      </c>
      <c r="D2910" t="s">
        <v>10</v>
      </c>
      <c r="E2910" t="s">
        <v>16</v>
      </c>
      <c r="F2910" t="s">
        <v>12</v>
      </c>
      <c r="G2910" t="s">
        <v>13</v>
      </c>
      <c r="H2910" t="s">
        <v>13</v>
      </c>
      <c r="I2910">
        <v>69</v>
      </c>
      <c r="J2910">
        <f t="shared" si="317"/>
        <v>-0.41705707011702048</v>
      </c>
      <c r="K2910" t="b">
        <f t="shared" si="318"/>
        <v>0</v>
      </c>
      <c r="L2910">
        <f t="shared" si="319"/>
        <v>1.9121437288680037</v>
      </c>
      <c r="M2910" t="b">
        <f t="shared" si="320"/>
        <v>0</v>
      </c>
      <c r="N2910" s="24">
        <f t="shared" si="321"/>
        <v>319300</v>
      </c>
      <c r="O2910" t="str">
        <f t="shared" si="322"/>
        <v>ASALARIADO</v>
      </c>
      <c r="P2910">
        <f t="shared" si="323"/>
        <v>69</v>
      </c>
      <c r="Q2910"/>
    </row>
    <row r="2911" spans="1:17" x14ac:dyDescent="0.25">
      <c r="A2911">
        <v>2910</v>
      </c>
      <c r="B2911" t="s">
        <v>9</v>
      </c>
      <c r="C2911" s="23">
        <v>445567</v>
      </c>
      <c r="D2911" t="s">
        <v>18</v>
      </c>
      <c r="E2911" t="s">
        <v>16</v>
      </c>
      <c r="F2911" t="s">
        <v>12</v>
      </c>
      <c r="G2911" t="s">
        <v>13</v>
      </c>
      <c r="H2911" t="s">
        <v>12</v>
      </c>
      <c r="I2911">
        <v>35</v>
      </c>
      <c r="J2911">
        <f t="shared" si="317"/>
        <v>-0.26136456270373254</v>
      </c>
      <c r="K2911" t="b">
        <f t="shared" si="318"/>
        <v>0</v>
      </c>
      <c r="L2911">
        <f t="shared" si="319"/>
        <v>-0.48741749375467142</v>
      </c>
      <c r="M2911" t="b">
        <f t="shared" si="320"/>
        <v>0</v>
      </c>
      <c r="N2911" s="24">
        <f t="shared" si="321"/>
        <v>445567</v>
      </c>
      <c r="O2911" t="str">
        <f t="shared" si="322"/>
        <v>TRABAJADOR INDEPENDIENTE</v>
      </c>
      <c r="P2911">
        <f t="shared" si="323"/>
        <v>35</v>
      </c>
      <c r="Q2911"/>
    </row>
    <row r="2912" spans="1:17" x14ac:dyDescent="0.25">
      <c r="A2912">
        <v>2911</v>
      </c>
      <c r="B2912" t="s">
        <v>9</v>
      </c>
      <c r="C2912" s="23">
        <v>314396</v>
      </c>
      <c r="D2912" t="s">
        <v>10</v>
      </c>
      <c r="E2912" t="s">
        <v>11</v>
      </c>
      <c r="F2912" t="s">
        <v>12</v>
      </c>
      <c r="G2912" t="s">
        <v>13</v>
      </c>
      <c r="H2912" t="s">
        <v>12</v>
      </c>
      <c r="I2912">
        <v>53</v>
      </c>
      <c r="J2912">
        <f t="shared" si="317"/>
        <v>-0.42310390782089213</v>
      </c>
      <c r="K2912" t="b">
        <f t="shared" si="318"/>
        <v>0</v>
      </c>
      <c r="L2912">
        <f t="shared" si="319"/>
        <v>0.78293844763380371</v>
      </c>
      <c r="M2912" t="b">
        <f t="shared" si="320"/>
        <v>0</v>
      </c>
      <c r="N2912" s="24">
        <f t="shared" si="321"/>
        <v>314396</v>
      </c>
      <c r="O2912" t="str">
        <f t="shared" si="322"/>
        <v>ASALARIADO</v>
      </c>
      <c r="P2912">
        <f t="shared" si="323"/>
        <v>53</v>
      </c>
      <c r="Q2912"/>
    </row>
    <row r="2913" spans="1:17" x14ac:dyDescent="0.25">
      <c r="A2913">
        <v>2912</v>
      </c>
      <c r="B2913" t="s">
        <v>15</v>
      </c>
      <c r="C2913" s="23">
        <v>1165110</v>
      </c>
      <c r="D2913" t="s">
        <v>10</v>
      </c>
      <c r="E2913" t="s">
        <v>11</v>
      </c>
      <c r="F2913" t="s">
        <v>12</v>
      </c>
      <c r="G2913" t="s">
        <v>13</v>
      </c>
      <c r="H2913" t="s">
        <v>12</v>
      </c>
      <c r="I2913">
        <v>38</v>
      </c>
      <c r="J2913">
        <f t="shared" si="317"/>
        <v>0.62586213834784421</v>
      </c>
      <c r="K2913" t="b">
        <f t="shared" si="318"/>
        <v>0</v>
      </c>
      <c r="L2913">
        <f t="shared" si="319"/>
        <v>-0.27569150352325889</v>
      </c>
      <c r="M2913" t="b">
        <f t="shared" si="320"/>
        <v>0</v>
      </c>
      <c r="N2913" s="24">
        <f t="shared" si="321"/>
        <v>1165110</v>
      </c>
      <c r="O2913" t="str">
        <f t="shared" si="322"/>
        <v>ASALARIADO</v>
      </c>
      <c r="P2913">
        <f t="shared" si="323"/>
        <v>38</v>
      </c>
      <c r="Q2913"/>
    </row>
    <row r="2914" spans="1:17" x14ac:dyDescent="0.25">
      <c r="A2914">
        <v>2913</v>
      </c>
      <c r="B2914" t="s">
        <v>9</v>
      </c>
      <c r="C2914" s="23">
        <v>639148</v>
      </c>
      <c r="D2914" t="s">
        <v>18</v>
      </c>
      <c r="E2914" t="s">
        <v>16</v>
      </c>
      <c r="F2914" t="s">
        <v>12</v>
      </c>
      <c r="G2914" t="s">
        <v>13</v>
      </c>
      <c r="H2914" t="s">
        <v>12</v>
      </c>
      <c r="I2914">
        <v>69</v>
      </c>
      <c r="J2914">
        <f t="shared" si="317"/>
        <v>-2.267106972796144E-2</v>
      </c>
      <c r="K2914" t="b">
        <f t="shared" si="318"/>
        <v>0</v>
      </c>
      <c r="L2914">
        <f t="shared" si="319"/>
        <v>1.9121437288680037</v>
      </c>
      <c r="M2914" t="b">
        <f t="shared" si="320"/>
        <v>0</v>
      </c>
      <c r="N2914" s="24">
        <f t="shared" si="321"/>
        <v>639148</v>
      </c>
      <c r="O2914" t="str">
        <f t="shared" si="322"/>
        <v>TRABAJADOR INDEPENDIENTE</v>
      </c>
      <c r="P2914">
        <f t="shared" si="323"/>
        <v>69</v>
      </c>
      <c r="Q2914"/>
    </row>
    <row r="2915" spans="1:17" x14ac:dyDescent="0.25">
      <c r="A2915">
        <v>2914</v>
      </c>
      <c r="B2915" t="s">
        <v>15</v>
      </c>
      <c r="C2915" s="23">
        <v>659819.65</v>
      </c>
      <c r="D2915" t="s">
        <v>10</v>
      </c>
      <c r="E2915" t="s">
        <v>11</v>
      </c>
      <c r="F2915" t="s">
        <v>12</v>
      </c>
      <c r="G2915" t="s">
        <v>13</v>
      </c>
      <c r="H2915" t="s">
        <v>13</v>
      </c>
      <c r="I2915">
        <v>26</v>
      </c>
      <c r="J2915">
        <f t="shared" si="317"/>
        <v>2.8179418179681932E-3</v>
      </c>
      <c r="K2915" t="b">
        <f t="shared" si="318"/>
        <v>0</v>
      </c>
      <c r="L2915">
        <f t="shared" si="319"/>
        <v>-1.1225954644489089</v>
      </c>
      <c r="M2915" t="b">
        <f t="shared" si="320"/>
        <v>0</v>
      </c>
      <c r="N2915" s="24">
        <f t="shared" si="321"/>
        <v>659819.65</v>
      </c>
      <c r="O2915" t="str">
        <f t="shared" si="322"/>
        <v>ASALARIADO</v>
      </c>
      <c r="P2915">
        <f t="shared" si="323"/>
        <v>26</v>
      </c>
      <c r="Q2915"/>
    </row>
    <row r="2916" spans="1:17" x14ac:dyDescent="0.25">
      <c r="A2916">
        <v>2915</v>
      </c>
      <c r="B2916" t="s">
        <v>15</v>
      </c>
      <c r="C2916" s="23">
        <v>297500</v>
      </c>
      <c r="D2916" t="s">
        <v>17</v>
      </c>
      <c r="E2916" t="s">
        <v>16</v>
      </c>
      <c r="F2916" t="s">
        <v>12</v>
      </c>
      <c r="G2916" t="s">
        <v>12</v>
      </c>
      <c r="H2916" t="s">
        <v>13</v>
      </c>
      <c r="I2916">
        <v>29</v>
      </c>
      <c r="J2916">
        <f t="shared" si="317"/>
        <v>-0.4439373845428774</v>
      </c>
      <c r="K2916" t="b">
        <f t="shared" si="318"/>
        <v>0</v>
      </c>
      <c r="L2916">
        <f t="shared" si="319"/>
        <v>-0.91086947421749642</v>
      </c>
      <c r="M2916" t="b">
        <f t="shared" si="320"/>
        <v>0</v>
      </c>
      <c r="N2916" s="24">
        <f t="shared" si="321"/>
        <v>297500</v>
      </c>
      <c r="O2916" t="str">
        <f t="shared" si="322"/>
        <v>ASEGURADO VOLUNTARIO</v>
      </c>
      <c r="P2916">
        <f t="shared" si="323"/>
        <v>29</v>
      </c>
      <c r="Q2916"/>
    </row>
    <row r="2917" spans="1:17" x14ac:dyDescent="0.25">
      <c r="A2917">
        <v>2916</v>
      </c>
      <c r="B2917" t="s">
        <v>9</v>
      </c>
      <c r="C2917" s="23">
        <v>756084.19</v>
      </c>
      <c r="D2917" t="s">
        <v>10</v>
      </c>
      <c r="E2917" t="s">
        <v>16</v>
      </c>
      <c r="F2917" t="s">
        <v>12</v>
      </c>
      <c r="G2917" t="s">
        <v>13</v>
      </c>
      <c r="H2917" t="s">
        <v>13</v>
      </c>
      <c r="I2917">
        <v>21</v>
      </c>
      <c r="J2917">
        <f t="shared" si="317"/>
        <v>0.12151615756386173</v>
      </c>
      <c r="K2917" t="b">
        <f t="shared" si="318"/>
        <v>0</v>
      </c>
      <c r="L2917">
        <f t="shared" si="319"/>
        <v>-1.4754721148345964</v>
      </c>
      <c r="M2917" t="b">
        <f t="shared" si="320"/>
        <v>0</v>
      </c>
      <c r="N2917" s="24">
        <f t="shared" si="321"/>
        <v>756084.19</v>
      </c>
      <c r="O2917" t="str">
        <f t="shared" si="322"/>
        <v>ASALARIADO</v>
      </c>
      <c r="P2917">
        <f t="shared" si="323"/>
        <v>21</v>
      </c>
      <c r="Q2917"/>
    </row>
    <row r="2918" spans="1:17" x14ac:dyDescent="0.25">
      <c r="A2918">
        <v>2917</v>
      </c>
      <c r="B2918" t="s">
        <v>15</v>
      </c>
      <c r="C2918" s="23">
        <v>379237.5</v>
      </c>
      <c r="D2918" t="s">
        <v>10</v>
      </c>
      <c r="E2918" t="s">
        <v>11</v>
      </c>
      <c r="F2918" t="s">
        <v>12</v>
      </c>
      <c r="G2918" t="s">
        <v>13</v>
      </c>
      <c r="H2918" t="s">
        <v>13</v>
      </c>
      <c r="I2918">
        <v>25</v>
      </c>
      <c r="J2918">
        <f t="shared" si="317"/>
        <v>-0.34315161847024067</v>
      </c>
      <c r="K2918" t="b">
        <f t="shared" si="318"/>
        <v>0</v>
      </c>
      <c r="L2918">
        <f t="shared" si="319"/>
        <v>-1.1931707945260464</v>
      </c>
      <c r="M2918" t="b">
        <f t="shared" si="320"/>
        <v>0</v>
      </c>
      <c r="N2918" s="24">
        <f t="shared" si="321"/>
        <v>379237.5</v>
      </c>
      <c r="O2918" t="str">
        <f t="shared" si="322"/>
        <v>ASALARIADO</v>
      </c>
      <c r="P2918">
        <f t="shared" si="323"/>
        <v>25</v>
      </c>
      <c r="Q2918"/>
    </row>
    <row r="2919" spans="1:17" x14ac:dyDescent="0.25">
      <c r="A2919">
        <v>2918</v>
      </c>
      <c r="B2919" t="s">
        <v>9</v>
      </c>
      <c r="C2919" s="23">
        <v>311585.03999999998</v>
      </c>
      <c r="D2919" t="s">
        <v>10</v>
      </c>
      <c r="E2919" t="s">
        <v>16</v>
      </c>
      <c r="F2919" t="s">
        <v>12</v>
      </c>
      <c r="G2919" t="s">
        <v>13</v>
      </c>
      <c r="H2919" t="s">
        <v>13</v>
      </c>
      <c r="I2919">
        <v>26</v>
      </c>
      <c r="J2919">
        <f t="shared" si="317"/>
        <v>-0.42656993940981452</v>
      </c>
      <c r="K2919" t="b">
        <f t="shared" si="318"/>
        <v>0</v>
      </c>
      <c r="L2919">
        <f t="shared" si="319"/>
        <v>-1.1225954644489089</v>
      </c>
      <c r="M2919" t="b">
        <f t="shared" si="320"/>
        <v>0</v>
      </c>
      <c r="N2919" s="24">
        <f t="shared" si="321"/>
        <v>311585.03999999998</v>
      </c>
      <c r="O2919" t="str">
        <f t="shared" si="322"/>
        <v>ASALARIADO</v>
      </c>
      <c r="P2919">
        <f t="shared" si="323"/>
        <v>26</v>
      </c>
      <c r="Q2919"/>
    </row>
    <row r="2920" spans="1:17" x14ac:dyDescent="0.25">
      <c r="A2920">
        <v>2919</v>
      </c>
      <c r="B2920" t="s">
        <v>15</v>
      </c>
      <c r="C2920" s="23">
        <v>1983460.5</v>
      </c>
      <c r="D2920" t="s">
        <v>10</v>
      </c>
      <c r="E2920" t="s">
        <v>11</v>
      </c>
      <c r="F2920" t="s">
        <v>12</v>
      </c>
      <c r="G2920" t="s">
        <v>13</v>
      </c>
      <c r="H2920" t="s">
        <v>13</v>
      </c>
      <c r="I2920">
        <v>61</v>
      </c>
      <c r="J2920">
        <f t="shared" si="317"/>
        <v>1.6349226314926713</v>
      </c>
      <c r="K2920" t="b">
        <f t="shared" si="318"/>
        <v>0</v>
      </c>
      <c r="L2920">
        <f t="shared" si="319"/>
        <v>1.3475410882509038</v>
      </c>
      <c r="M2920" t="b">
        <f t="shared" si="320"/>
        <v>0</v>
      </c>
      <c r="N2920" s="24">
        <f t="shared" si="321"/>
        <v>1983460.5</v>
      </c>
      <c r="O2920" t="str">
        <f t="shared" si="322"/>
        <v>ASALARIADO</v>
      </c>
      <c r="P2920">
        <f t="shared" si="323"/>
        <v>61</v>
      </c>
      <c r="Q2920"/>
    </row>
    <row r="2921" spans="1:17" x14ac:dyDescent="0.25">
      <c r="A2921">
        <v>2920</v>
      </c>
      <c r="B2921" t="s">
        <v>9</v>
      </c>
      <c r="C2921" s="23">
        <v>723495</v>
      </c>
      <c r="D2921" t="s">
        <v>10</v>
      </c>
      <c r="E2921" t="s">
        <v>11</v>
      </c>
      <c r="F2921" t="s">
        <v>12</v>
      </c>
      <c r="G2921" t="s">
        <v>13</v>
      </c>
      <c r="H2921" t="s">
        <v>13</v>
      </c>
      <c r="I2921">
        <v>37</v>
      </c>
      <c r="J2921">
        <f t="shared" si="317"/>
        <v>8.1332319303128217E-2</v>
      </c>
      <c r="K2921" t="b">
        <f t="shared" si="318"/>
        <v>0</v>
      </c>
      <c r="L2921">
        <f t="shared" si="319"/>
        <v>-0.3462668336003964</v>
      </c>
      <c r="M2921" t="b">
        <f t="shared" si="320"/>
        <v>0</v>
      </c>
      <c r="N2921" s="24">
        <f t="shared" si="321"/>
        <v>723495</v>
      </c>
      <c r="O2921" t="str">
        <f t="shared" si="322"/>
        <v>ASALARIADO</v>
      </c>
      <c r="P2921">
        <f t="shared" si="323"/>
        <v>37</v>
      </c>
      <c r="Q2921"/>
    </row>
    <row r="2922" spans="1:17" x14ac:dyDescent="0.25">
      <c r="A2922">
        <v>2921</v>
      </c>
      <c r="B2922" t="s">
        <v>9</v>
      </c>
      <c r="C2922" s="23">
        <v>426977.82</v>
      </c>
      <c r="D2922" t="s">
        <v>10</v>
      </c>
      <c r="E2922" t="s">
        <v>16</v>
      </c>
      <c r="F2922" t="s">
        <v>12</v>
      </c>
      <c r="G2922" t="s">
        <v>12</v>
      </c>
      <c r="H2922" t="s">
        <v>13</v>
      </c>
      <c r="I2922">
        <v>53</v>
      </c>
      <c r="J2922">
        <f t="shared" si="317"/>
        <v>-0.28428580138808351</v>
      </c>
      <c r="K2922" t="b">
        <f t="shared" si="318"/>
        <v>0</v>
      </c>
      <c r="L2922">
        <f t="shared" si="319"/>
        <v>0.78293844763380371</v>
      </c>
      <c r="M2922" t="b">
        <f t="shared" si="320"/>
        <v>0</v>
      </c>
      <c r="N2922" s="24">
        <f t="shared" si="321"/>
        <v>426977.82</v>
      </c>
      <c r="O2922" t="str">
        <f t="shared" si="322"/>
        <v>ASALARIADO</v>
      </c>
      <c r="P2922">
        <f t="shared" si="323"/>
        <v>53</v>
      </c>
      <c r="Q2922"/>
    </row>
    <row r="2923" spans="1:17" x14ac:dyDescent="0.25">
      <c r="A2923">
        <v>2922</v>
      </c>
      <c r="B2923" t="s">
        <v>15</v>
      </c>
      <c r="C2923" s="23">
        <v>1459586</v>
      </c>
      <c r="D2923" t="s">
        <v>10</v>
      </c>
      <c r="E2923" t="s">
        <v>11</v>
      </c>
      <c r="F2923" t="s">
        <v>12</v>
      </c>
      <c r="G2923" t="s">
        <v>13</v>
      </c>
      <c r="H2923" t="s">
        <v>13</v>
      </c>
      <c r="I2923">
        <v>47</v>
      </c>
      <c r="J2923">
        <f t="shared" si="317"/>
        <v>0.98896339847943338</v>
      </c>
      <c r="K2923" t="b">
        <f t="shared" si="318"/>
        <v>0</v>
      </c>
      <c r="L2923">
        <f t="shared" si="319"/>
        <v>0.35948646717097865</v>
      </c>
      <c r="M2923" t="b">
        <f t="shared" si="320"/>
        <v>0</v>
      </c>
      <c r="N2923" s="24">
        <f t="shared" si="321"/>
        <v>1459586</v>
      </c>
      <c r="O2923" t="str">
        <f t="shared" si="322"/>
        <v>ASALARIADO</v>
      </c>
      <c r="P2923">
        <f t="shared" si="323"/>
        <v>47</v>
      </c>
      <c r="Q2923"/>
    </row>
    <row r="2924" spans="1:17" x14ac:dyDescent="0.25">
      <c r="A2924">
        <v>2923</v>
      </c>
      <c r="B2924" t="s">
        <v>9</v>
      </c>
      <c r="C2924" s="23">
        <v>447825.78</v>
      </c>
      <c r="D2924" t="s">
        <v>10</v>
      </c>
      <c r="E2924" t="s">
        <v>16</v>
      </c>
      <c r="F2924" t="s">
        <v>12</v>
      </c>
      <c r="G2924" t="s">
        <v>13</v>
      </c>
      <c r="H2924" t="s">
        <v>13</v>
      </c>
      <c r="I2924">
        <v>53</v>
      </c>
      <c r="J2924">
        <f t="shared" si="317"/>
        <v>-0.2585793922166299</v>
      </c>
      <c r="K2924" t="b">
        <f t="shared" si="318"/>
        <v>0</v>
      </c>
      <c r="L2924">
        <f t="shared" si="319"/>
        <v>0.78293844763380371</v>
      </c>
      <c r="M2924" t="b">
        <f t="shared" si="320"/>
        <v>0</v>
      </c>
      <c r="N2924" s="24">
        <f t="shared" si="321"/>
        <v>447825.78</v>
      </c>
      <c r="O2924" t="str">
        <f t="shared" si="322"/>
        <v>ASALARIADO</v>
      </c>
      <c r="P2924">
        <f t="shared" si="323"/>
        <v>53</v>
      </c>
      <c r="Q2924"/>
    </row>
    <row r="2925" spans="1:17" x14ac:dyDescent="0.25">
      <c r="A2925">
        <v>2924</v>
      </c>
      <c r="B2925" t="s">
        <v>15</v>
      </c>
      <c r="C2925" s="23">
        <v>297865</v>
      </c>
      <c r="D2925" t="s">
        <v>18</v>
      </c>
      <c r="E2925" t="s">
        <v>16</v>
      </c>
      <c r="F2925" t="s">
        <v>12</v>
      </c>
      <c r="G2925" t="s">
        <v>13</v>
      </c>
      <c r="H2925" t="s">
        <v>13</v>
      </c>
      <c r="I2925">
        <v>41</v>
      </c>
      <c r="J2925">
        <f t="shared" si="317"/>
        <v>-0.44348732423253623</v>
      </c>
      <c r="K2925" t="b">
        <f t="shared" si="318"/>
        <v>0</v>
      </c>
      <c r="L2925">
        <f t="shared" si="319"/>
        <v>-6.3965513291846368E-2</v>
      </c>
      <c r="M2925" t="b">
        <f t="shared" si="320"/>
        <v>0</v>
      </c>
      <c r="N2925" s="24">
        <f t="shared" si="321"/>
        <v>297865</v>
      </c>
      <c r="O2925" t="str">
        <f t="shared" si="322"/>
        <v>TRABAJADOR INDEPENDIENTE</v>
      </c>
      <c r="P2925">
        <f t="shared" si="323"/>
        <v>41</v>
      </c>
      <c r="Q2925"/>
    </row>
    <row r="2926" spans="1:17" x14ac:dyDescent="0.25">
      <c r="A2926">
        <v>2925</v>
      </c>
      <c r="B2926" t="s">
        <v>9</v>
      </c>
      <c r="C2926" s="23">
        <v>416406.24</v>
      </c>
      <c r="D2926" t="s">
        <v>10</v>
      </c>
      <c r="E2926" t="s">
        <v>16</v>
      </c>
      <c r="F2926" t="s">
        <v>12</v>
      </c>
      <c r="G2926" t="s">
        <v>13</v>
      </c>
      <c r="H2926" t="s">
        <v>13</v>
      </c>
      <c r="I2926">
        <v>35</v>
      </c>
      <c r="J2926">
        <f t="shared" si="317"/>
        <v>-0.29732100296506064</v>
      </c>
      <c r="K2926" t="b">
        <f t="shared" si="318"/>
        <v>0</v>
      </c>
      <c r="L2926">
        <f t="shared" si="319"/>
        <v>-0.48741749375467142</v>
      </c>
      <c r="M2926" t="b">
        <f t="shared" si="320"/>
        <v>0</v>
      </c>
      <c r="N2926" s="24">
        <f t="shared" si="321"/>
        <v>416406.24</v>
      </c>
      <c r="O2926" t="str">
        <f t="shared" si="322"/>
        <v>ASALARIADO</v>
      </c>
      <c r="P2926">
        <f t="shared" si="323"/>
        <v>35</v>
      </c>
      <c r="Q2926"/>
    </row>
    <row r="2927" spans="1:17" x14ac:dyDescent="0.25">
      <c r="A2927">
        <v>2926</v>
      </c>
      <c r="B2927" t="s">
        <v>9</v>
      </c>
      <c r="C2927" s="23">
        <v>548611.75</v>
      </c>
      <c r="D2927" t="s">
        <v>10</v>
      </c>
      <c r="E2927" t="s">
        <v>16</v>
      </c>
      <c r="F2927" t="s">
        <v>12</v>
      </c>
      <c r="G2927" t="s">
        <v>13</v>
      </c>
      <c r="H2927" t="s">
        <v>13</v>
      </c>
      <c r="I2927">
        <v>27</v>
      </c>
      <c r="J2927">
        <f t="shared" si="317"/>
        <v>-0.1343060636241995</v>
      </c>
      <c r="K2927" t="b">
        <f t="shared" si="318"/>
        <v>0</v>
      </c>
      <c r="L2927">
        <f t="shared" si="319"/>
        <v>-1.0520201343717714</v>
      </c>
      <c r="M2927" t="b">
        <f t="shared" si="320"/>
        <v>0</v>
      </c>
      <c r="N2927" s="24">
        <f t="shared" si="321"/>
        <v>548611.75</v>
      </c>
      <c r="O2927" t="str">
        <f t="shared" si="322"/>
        <v>ASALARIADO</v>
      </c>
      <c r="P2927">
        <f t="shared" si="323"/>
        <v>27</v>
      </c>
      <c r="Q2927"/>
    </row>
    <row r="2928" spans="1:17" x14ac:dyDescent="0.25">
      <c r="A2928">
        <v>2927</v>
      </c>
      <c r="B2928" t="s">
        <v>9</v>
      </c>
      <c r="C2928" s="23">
        <v>445567</v>
      </c>
      <c r="D2928" t="s">
        <v>18</v>
      </c>
      <c r="E2928" t="s">
        <v>16</v>
      </c>
      <c r="F2928" t="s">
        <v>12</v>
      </c>
      <c r="G2928" t="s">
        <v>13</v>
      </c>
      <c r="H2928" t="s">
        <v>12</v>
      </c>
      <c r="I2928">
        <v>52</v>
      </c>
      <c r="J2928">
        <f t="shared" si="317"/>
        <v>-0.26136456270373254</v>
      </c>
      <c r="K2928" t="b">
        <f t="shared" si="318"/>
        <v>0</v>
      </c>
      <c r="L2928">
        <f t="shared" si="319"/>
        <v>0.71236311755666615</v>
      </c>
      <c r="M2928" t="b">
        <f t="shared" si="320"/>
        <v>0</v>
      </c>
      <c r="N2928" s="24">
        <f t="shared" si="321"/>
        <v>445567</v>
      </c>
      <c r="O2928" t="str">
        <f t="shared" si="322"/>
        <v>TRABAJADOR INDEPENDIENTE</v>
      </c>
      <c r="P2928">
        <f t="shared" si="323"/>
        <v>52</v>
      </c>
      <c r="Q2928"/>
    </row>
    <row r="2929" spans="1:17" x14ac:dyDescent="0.25">
      <c r="A2929">
        <v>2928</v>
      </c>
      <c r="B2929" t="s">
        <v>15</v>
      </c>
      <c r="C2929" s="23">
        <v>918531</v>
      </c>
      <c r="D2929" t="s">
        <v>10</v>
      </c>
      <c r="E2929" t="s">
        <v>16</v>
      </c>
      <c r="F2929" t="s">
        <v>12</v>
      </c>
      <c r="G2929" t="s">
        <v>13</v>
      </c>
      <c r="H2929" t="s">
        <v>13</v>
      </c>
      <c r="I2929">
        <v>33</v>
      </c>
      <c r="J2929">
        <f t="shared" si="317"/>
        <v>0.32181988831053338</v>
      </c>
      <c r="K2929" t="b">
        <f t="shared" si="318"/>
        <v>0</v>
      </c>
      <c r="L2929">
        <f t="shared" si="319"/>
        <v>-0.62856815390894638</v>
      </c>
      <c r="M2929" t="b">
        <f t="shared" si="320"/>
        <v>0</v>
      </c>
      <c r="N2929" s="24">
        <f t="shared" si="321"/>
        <v>918531</v>
      </c>
      <c r="O2929" t="str">
        <f t="shared" si="322"/>
        <v>ASALARIADO</v>
      </c>
      <c r="P2929">
        <f t="shared" si="323"/>
        <v>33</v>
      </c>
      <c r="Q2929"/>
    </row>
    <row r="2930" spans="1:17" x14ac:dyDescent="0.25">
      <c r="A2930">
        <v>2929</v>
      </c>
      <c r="B2930" t="s">
        <v>9</v>
      </c>
      <c r="C2930" s="23">
        <v>484083</v>
      </c>
      <c r="D2930" t="s">
        <v>10</v>
      </c>
      <c r="E2930" t="s">
        <v>16</v>
      </c>
      <c r="F2930" t="s">
        <v>12</v>
      </c>
      <c r="G2930" t="s">
        <v>13</v>
      </c>
      <c r="H2930" t="s">
        <v>13</v>
      </c>
      <c r="I2930">
        <v>33</v>
      </c>
      <c r="J2930">
        <f t="shared" si="317"/>
        <v>-0.2138727191061956</v>
      </c>
      <c r="K2930" t="b">
        <f t="shared" si="318"/>
        <v>0</v>
      </c>
      <c r="L2930">
        <f t="shared" si="319"/>
        <v>-0.62856815390894638</v>
      </c>
      <c r="M2930" t="b">
        <f t="shared" si="320"/>
        <v>0</v>
      </c>
      <c r="N2930" s="24">
        <f t="shared" si="321"/>
        <v>484083</v>
      </c>
      <c r="O2930" t="str">
        <f t="shared" si="322"/>
        <v>ASALARIADO</v>
      </c>
      <c r="P2930">
        <f t="shared" si="323"/>
        <v>33</v>
      </c>
      <c r="Q2930"/>
    </row>
    <row r="2931" spans="1:17" x14ac:dyDescent="0.25">
      <c r="A2931">
        <v>2930</v>
      </c>
      <c r="B2931" t="s">
        <v>9</v>
      </c>
      <c r="C2931" s="23">
        <v>437310</v>
      </c>
      <c r="D2931" t="s">
        <v>10</v>
      </c>
      <c r="E2931" t="s">
        <v>16</v>
      </c>
      <c r="F2931" t="s">
        <v>12</v>
      </c>
      <c r="G2931" t="s">
        <v>13</v>
      </c>
      <c r="H2931" t="s">
        <v>13</v>
      </c>
      <c r="I2931">
        <v>31</v>
      </c>
      <c r="J2931">
        <f t="shared" si="317"/>
        <v>-0.27154579005301238</v>
      </c>
      <c r="K2931" t="b">
        <f t="shared" si="318"/>
        <v>0</v>
      </c>
      <c r="L2931">
        <f t="shared" si="319"/>
        <v>-0.7697188140632214</v>
      </c>
      <c r="M2931" t="b">
        <f t="shared" si="320"/>
        <v>0</v>
      </c>
      <c r="N2931" s="24">
        <f t="shared" si="321"/>
        <v>437310</v>
      </c>
      <c r="O2931" t="str">
        <f t="shared" si="322"/>
        <v>ASALARIADO</v>
      </c>
      <c r="P2931">
        <f t="shared" si="323"/>
        <v>31</v>
      </c>
      <c r="Q2931"/>
    </row>
    <row r="2932" spans="1:17" x14ac:dyDescent="0.25">
      <c r="A2932">
        <v>2931</v>
      </c>
      <c r="B2932" t="s">
        <v>9</v>
      </c>
      <c r="C2932" s="23">
        <v>330226.88</v>
      </c>
      <c r="D2932" t="s">
        <v>10</v>
      </c>
      <c r="E2932" t="s">
        <v>16</v>
      </c>
      <c r="F2932" t="s">
        <v>12</v>
      </c>
      <c r="G2932" t="s">
        <v>12</v>
      </c>
      <c r="H2932" t="s">
        <v>13</v>
      </c>
      <c r="I2932">
        <v>49</v>
      </c>
      <c r="J2932">
        <f t="shared" si="317"/>
        <v>-0.40358376873657975</v>
      </c>
      <c r="K2932" t="b">
        <f t="shared" si="318"/>
        <v>0</v>
      </c>
      <c r="L2932">
        <f t="shared" si="319"/>
        <v>0.50063712732525367</v>
      </c>
      <c r="M2932" t="b">
        <f t="shared" si="320"/>
        <v>0</v>
      </c>
      <c r="N2932" s="24">
        <f t="shared" si="321"/>
        <v>330226.88</v>
      </c>
      <c r="O2932" t="str">
        <f t="shared" si="322"/>
        <v>ASALARIADO</v>
      </c>
      <c r="P2932">
        <f t="shared" si="323"/>
        <v>49</v>
      </c>
      <c r="Q2932"/>
    </row>
    <row r="2933" spans="1:17" x14ac:dyDescent="0.25">
      <c r="A2933">
        <v>2932</v>
      </c>
      <c r="B2933" t="s">
        <v>9</v>
      </c>
      <c r="C2933" s="23">
        <v>3217274</v>
      </c>
      <c r="D2933" t="s">
        <v>14</v>
      </c>
      <c r="E2933" t="s">
        <v>11</v>
      </c>
      <c r="F2933" t="s">
        <v>12</v>
      </c>
      <c r="G2933" t="s">
        <v>13</v>
      </c>
      <c r="H2933" t="s">
        <v>13</v>
      </c>
      <c r="I2933">
        <v>80</v>
      </c>
      <c r="J2933">
        <f t="shared" si="317"/>
        <v>3.1562664307067552</v>
      </c>
      <c r="K2933" t="b">
        <f t="shared" si="318"/>
        <v>1</v>
      </c>
      <c r="L2933">
        <f t="shared" si="319"/>
        <v>2.6884723597165161</v>
      </c>
      <c r="M2933" t="b">
        <f t="shared" si="320"/>
        <v>1</v>
      </c>
      <c r="N2933" s="24">
        <f t="shared" si="321"/>
        <v>3217274</v>
      </c>
      <c r="O2933" t="str">
        <f t="shared" si="322"/>
        <v>PENSIONADOS EN SU PROPIO SISTEMA</v>
      </c>
      <c r="P2933">
        <f t="shared" si="323"/>
        <v>80</v>
      </c>
      <c r="Q2933"/>
    </row>
    <row r="2934" spans="1:17" x14ac:dyDescent="0.25">
      <c r="A2934">
        <v>2933</v>
      </c>
      <c r="B2934" t="s">
        <v>15</v>
      </c>
      <c r="C2934" s="23">
        <v>250000</v>
      </c>
      <c r="D2934" t="s">
        <v>10</v>
      </c>
      <c r="E2934" t="s">
        <v>16</v>
      </c>
      <c r="F2934" t="s">
        <v>12</v>
      </c>
      <c r="G2934" t="s">
        <v>12</v>
      </c>
      <c r="H2934" t="s">
        <v>13</v>
      </c>
      <c r="I2934">
        <v>53</v>
      </c>
      <c r="J2934">
        <f t="shared" si="317"/>
        <v>-0.50250687698453811</v>
      </c>
      <c r="K2934" t="b">
        <f t="shared" si="318"/>
        <v>0</v>
      </c>
      <c r="L2934">
        <f t="shared" si="319"/>
        <v>0.78293844763380371</v>
      </c>
      <c r="M2934" t="b">
        <f t="shared" si="320"/>
        <v>0</v>
      </c>
      <c r="N2934" s="24">
        <f t="shared" si="321"/>
        <v>250000</v>
      </c>
      <c r="O2934" t="str">
        <f t="shared" si="322"/>
        <v>ASALARIADO</v>
      </c>
      <c r="P2934">
        <f t="shared" si="323"/>
        <v>53</v>
      </c>
      <c r="Q2934"/>
    </row>
    <row r="2935" spans="1:17" x14ac:dyDescent="0.25">
      <c r="A2935">
        <v>2934</v>
      </c>
      <c r="B2935" t="s">
        <v>15</v>
      </c>
      <c r="C2935" s="23">
        <v>297046</v>
      </c>
      <c r="D2935" t="s">
        <v>17</v>
      </c>
      <c r="E2935" t="s">
        <v>16</v>
      </c>
      <c r="F2935" t="s">
        <v>12</v>
      </c>
      <c r="G2935" t="s">
        <v>13</v>
      </c>
      <c r="H2935" t="s">
        <v>13</v>
      </c>
      <c r="I2935">
        <v>55</v>
      </c>
      <c r="J2935">
        <f t="shared" si="317"/>
        <v>-0.44449718558642509</v>
      </c>
      <c r="K2935" t="b">
        <f t="shared" si="318"/>
        <v>0</v>
      </c>
      <c r="L2935">
        <f t="shared" si="319"/>
        <v>0.92408910778807873</v>
      </c>
      <c r="M2935" t="b">
        <f t="shared" si="320"/>
        <v>0</v>
      </c>
      <c r="N2935" s="24">
        <f t="shared" si="321"/>
        <v>297046</v>
      </c>
      <c r="O2935" t="str">
        <f t="shared" si="322"/>
        <v>ASEGURADO VOLUNTARIO</v>
      </c>
      <c r="P2935">
        <f t="shared" si="323"/>
        <v>55</v>
      </c>
      <c r="Q2935"/>
    </row>
    <row r="2936" spans="1:17" x14ac:dyDescent="0.25">
      <c r="A2936">
        <v>2935</v>
      </c>
      <c r="B2936" t="s">
        <v>9</v>
      </c>
      <c r="C2936" s="23">
        <v>359544.27</v>
      </c>
      <c r="D2936" t="s">
        <v>21</v>
      </c>
      <c r="E2936" t="s">
        <v>16</v>
      </c>
      <c r="F2936" t="s">
        <v>12</v>
      </c>
      <c r="G2936" t="s">
        <v>12</v>
      </c>
      <c r="H2936" t="s">
        <v>13</v>
      </c>
      <c r="I2936">
        <v>66</v>
      </c>
      <c r="J2936">
        <f t="shared" si="317"/>
        <v>-0.36743419711522773</v>
      </c>
      <c r="K2936" t="b">
        <f t="shared" si="318"/>
        <v>0</v>
      </c>
      <c r="L2936">
        <f t="shared" si="319"/>
        <v>1.7004177386365913</v>
      </c>
      <c r="M2936" t="b">
        <f t="shared" si="320"/>
        <v>0</v>
      </c>
      <c r="N2936" s="24">
        <f t="shared" si="321"/>
        <v>359544.27</v>
      </c>
      <c r="O2936" t="str">
        <f t="shared" si="322"/>
        <v>CONVENIOS ESPECIALES DE ASEGURADOS VOLUNTARIOS</v>
      </c>
      <c r="P2936">
        <f t="shared" si="323"/>
        <v>66</v>
      </c>
      <c r="Q2936"/>
    </row>
    <row r="2937" spans="1:17" x14ac:dyDescent="0.25">
      <c r="A2937">
        <v>2936</v>
      </c>
      <c r="B2937" t="s">
        <v>9</v>
      </c>
      <c r="C2937" s="23">
        <v>924999.9</v>
      </c>
      <c r="D2937" t="s">
        <v>10</v>
      </c>
      <c r="E2937" t="s">
        <v>16</v>
      </c>
      <c r="F2937" t="s">
        <v>12</v>
      </c>
      <c r="G2937" t="s">
        <v>13</v>
      </c>
      <c r="H2937" t="s">
        <v>13</v>
      </c>
      <c r="I2937">
        <v>27</v>
      </c>
      <c r="J2937">
        <f t="shared" si="317"/>
        <v>0.32979631335591991</v>
      </c>
      <c r="K2937" t="b">
        <f t="shared" si="318"/>
        <v>0</v>
      </c>
      <c r="L2937">
        <f t="shared" si="319"/>
        <v>-1.0520201343717714</v>
      </c>
      <c r="M2937" t="b">
        <f t="shared" si="320"/>
        <v>0</v>
      </c>
      <c r="N2937" s="24">
        <f t="shared" si="321"/>
        <v>924999.9</v>
      </c>
      <c r="O2937" t="str">
        <f t="shared" si="322"/>
        <v>ASALARIADO</v>
      </c>
      <c r="P2937">
        <f t="shared" si="323"/>
        <v>27</v>
      </c>
      <c r="Q2937"/>
    </row>
    <row r="2938" spans="1:17" x14ac:dyDescent="0.25">
      <c r="A2938">
        <v>2937</v>
      </c>
      <c r="B2938" t="s">
        <v>15</v>
      </c>
      <c r="C2938" s="23">
        <v>323296</v>
      </c>
      <c r="D2938" t="s">
        <v>17</v>
      </c>
      <c r="E2938" t="s">
        <v>16</v>
      </c>
      <c r="F2938" t="s">
        <v>12</v>
      </c>
      <c r="G2938" t="s">
        <v>12</v>
      </c>
      <c r="H2938" t="s">
        <v>13</v>
      </c>
      <c r="I2938">
        <v>38</v>
      </c>
      <c r="J2938">
        <f t="shared" si="317"/>
        <v>-0.41212983450024415</v>
      </c>
      <c r="K2938" t="b">
        <f t="shared" si="318"/>
        <v>0</v>
      </c>
      <c r="L2938">
        <f t="shared" si="319"/>
        <v>-0.27569150352325889</v>
      </c>
      <c r="M2938" t="b">
        <f t="shared" si="320"/>
        <v>0</v>
      </c>
      <c r="N2938" s="24">
        <f t="shared" si="321"/>
        <v>323296</v>
      </c>
      <c r="O2938" t="str">
        <f t="shared" si="322"/>
        <v>ASEGURADO VOLUNTARIO</v>
      </c>
      <c r="P2938">
        <f t="shared" si="323"/>
        <v>38</v>
      </c>
      <c r="Q2938"/>
    </row>
    <row r="2939" spans="1:17" x14ac:dyDescent="0.25">
      <c r="A2939">
        <v>2938</v>
      </c>
      <c r="B2939" t="s">
        <v>9</v>
      </c>
      <c r="C2939" s="23">
        <v>348000</v>
      </c>
      <c r="D2939" t="s">
        <v>10</v>
      </c>
      <c r="E2939" t="s">
        <v>16</v>
      </c>
      <c r="F2939" t="s">
        <v>12</v>
      </c>
      <c r="G2939" t="s">
        <v>13</v>
      </c>
      <c r="H2939" t="s">
        <v>12</v>
      </c>
      <c r="I2939">
        <v>19</v>
      </c>
      <c r="J2939">
        <f t="shared" si="317"/>
        <v>-0.381668766262796</v>
      </c>
      <c r="K2939" t="b">
        <f t="shared" si="318"/>
        <v>0</v>
      </c>
      <c r="L2939">
        <f t="shared" si="319"/>
        <v>-1.6166227749888715</v>
      </c>
      <c r="M2939" t="b">
        <f t="shared" si="320"/>
        <v>0</v>
      </c>
      <c r="N2939" s="24">
        <f t="shared" si="321"/>
        <v>348000</v>
      </c>
      <c r="O2939" t="str">
        <f t="shared" si="322"/>
        <v>ASALARIADO</v>
      </c>
      <c r="P2939">
        <f t="shared" si="323"/>
        <v>19</v>
      </c>
      <c r="Q2939"/>
    </row>
    <row r="2940" spans="1:17" x14ac:dyDescent="0.25">
      <c r="A2940">
        <v>2939</v>
      </c>
      <c r="B2940" t="s">
        <v>15</v>
      </c>
      <c r="C2940" s="23">
        <v>295000</v>
      </c>
      <c r="D2940" t="s">
        <v>17</v>
      </c>
      <c r="E2940" t="s">
        <v>16</v>
      </c>
      <c r="F2940" t="s">
        <v>12</v>
      </c>
      <c r="G2940" t="s">
        <v>12</v>
      </c>
      <c r="H2940" t="s">
        <v>13</v>
      </c>
      <c r="I2940">
        <v>33</v>
      </c>
      <c r="J2940">
        <f t="shared" si="317"/>
        <v>-0.44701998940822796</v>
      </c>
      <c r="K2940" t="b">
        <f t="shared" si="318"/>
        <v>0</v>
      </c>
      <c r="L2940">
        <f t="shared" si="319"/>
        <v>-0.62856815390894638</v>
      </c>
      <c r="M2940" t="b">
        <f t="shared" si="320"/>
        <v>0</v>
      </c>
      <c r="N2940" s="24">
        <f t="shared" si="321"/>
        <v>295000</v>
      </c>
      <c r="O2940" t="str">
        <f t="shared" si="322"/>
        <v>ASEGURADO VOLUNTARIO</v>
      </c>
      <c r="P2940">
        <f t="shared" si="323"/>
        <v>33</v>
      </c>
      <c r="Q2940"/>
    </row>
    <row r="2941" spans="1:17" x14ac:dyDescent="0.25">
      <c r="A2941">
        <v>2940</v>
      </c>
      <c r="B2941" t="s">
        <v>9</v>
      </c>
      <c r="C2941" s="23">
        <v>297045</v>
      </c>
      <c r="D2941" t="s">
        <v>18</v>
      </c>
      <c r="E2941" t="s">
        <v>16</v>
      </c>
      <c r="F2941" t="s">
        <v>12</v>
      </c>
      <c r="G2941" t="s">
        <v>13</v>
      </c>
      <c r="H2941" t="s">
        <v>13</v>
      </c>
      <c r="I2941">
        <v>49</v>
      </c>
      <c r="J2941">
        <f t="shared" si="317"/>
        <v>-0.44449841862837125</v>
      </c>
      <c r="K2941" t="b">
        <f t="shared" si="318"/>
        <v>0</v>
      </c>
      <c r="L2941">
        <f t="shared" si="319"/>
        <v>0.50063712732525367</v>
      </c>
      <c r="M2941" t="b">
        <f t="shared" si="320"/>
        <v>0</v>
      </c>
      <c r="N2941" s="24">
        <f t="shared" si="321"/>
        <v>297045</v>
      </c>
      <c r="O2941" t="str">
        <f t="shared" si="322"/>
        <v>TRABAJADOR INDEPENDIENTE</v>
      </c>
      <c r="P2941">
        <f t="shared" si="323"/>
        <v>49</v>
      </c>
      <c r="Q2941"/>
    </row>
    <row r="2942" spans="1:17" x14ac:dyDescent="0.25">
      <c r="A2942">
        <v>2941</v>
      </c>
      <c r="B2942" t="s">
        <v>9</v>
      </c>
      <c r="C2942" s="23">
        <v>1889038</v>
      </c>
      <c r="D2942" t="s">
        <v>14</v>
      </c>
      <c r="E2942" t="s">
        <v>11</v>
      </c>
      <c r="F2942" t="s">
        <v>12</v>
      </c>
      <c r="G2942" t="s">
        <v>13</v>
      </c>
      <c r="H2942" t="s">
        <v>13</v>
      </c>
      <c r="I2942">
        <v>67</v>
      </c>
      <c r="J2942">
        <f t="shared" si="317"/>
        <v>1.5184957283332459</v>
      </c>
      <c r="K2942" t="b">
        <f t="shared" si="318"/>
        <v>0</v>
      </c>
      <c r="L2942">
        <f t="shared" si="319"/>
        <v>1.7709930687137287</v>
      </c>
      <c r="M2942" t="b">
        <f t="shared" si="320"/>
        <v>0</v>
      </c>
      <c r="N2942" s="24">
        <f t="shared" si="321"/>
        <v>1889038</v>
      </c>
      <c r="O2942" t="str">
        <f t="shared" si="322"/>
        <v>PENSIONADOS EN SU PROPIO SISTEMA</v>
      </c>
      <c r="P2942">
        <f t="shared" si="323"/>
        <v>67</v>
      </c>
      <c r="Q2942"/>
    </row>
    <row r="2943" spans="1:17" x14ac:dyDescent="0.25">
      <c r="A2943">
        <v>2942</v>
      </c>
      <c r="B2943" t="s">
        <v>15</v>
      </c>
      <c r="C2943" s="23">
        <v>1675853</v>
      </c>
      <c r="D2943" t="s">
        <v>14</v>
      </c>
      <c r="E2943" t="s">
        <v>11</v>
      </c>
      <c r="F2943" t="s">
        <v>12</v>
      </c>
      <c r="G2943" t="s">
        <v>13</v>
      </c>
      <c r="H2943" t="s">
        <v>13</v>
      </c>
      <c r="I2943">
        <v>55</v>
      </c>
      <c r="J2943">
        <f t="shared" si="317"/>
        <v>1.2556296810453418</v>
      </c>
      <c r="K2943" t="b">
        <f t="shared" si="318"/>
        <v>0</v>
      </c>
      <c r="L2943">
        <f t="shared" si="319"/>
        <v>0.92408910778807873</v>
      </c>
      <c r="M2943" t="b">
        <f t="shared" si="320"/>
        <v>0</v>
      </c>
      <c r="N2943" s="24">
        <f t="shared" si="321"/>
        <v>1675853</v>
      </c>
      <c r="O2943" t="str">
        <f t="shared" si="322"/>
        <v>PENSIONADOS EN SU PROPIO SISTEMA</v>
      </c>
      <c r="P2943">
        <f t="shared" si="323"/>
        <v>55</v>
      </c>
      <c r="Q2943"/>
    </row>
    <row r="2944" spans="1:17" x14ac:dyDescent="0.25">
      <c r="A2944">
        <v>2943</v>
      </c>
      <c r="B2944" t="s">
        <v>9</v>
      </c>
      <c r="C2944" s="23">
        <v>25000</v>
      </c>
      <c r="D2944" t="s">
        <v>10</v>
      </c>
      <c r="E2944" t="s">
        <v>16</v>
      </c>
      <c r="F2944" t="s">
        <v>12</v>
      </c>
      <c r="G2944" t="s">
        <v>13</v>
      </c>
      <c r="H2944" t="s">
        <v>13</v>
      </c>
      <c r="I2944">
        <v>18</v>
      </c>
      <c r="J2944">
        <f t="shared" si="317"/>
        <v>-0.77994131486608909</v>
      </c>
      <c r="K2944" t="b">
        <f t="shared" si="318"/>
        <v>0</v>
      </c>
      <c r="L2944">
        <f t="shared" si="319"/>
        <v>-1.687198105066009</v>
      </c>
      <c r="M2944" t="b">
        <f t="shared" si="320"/>
        <v>0</v>
      </c>
      <c r="N2944" s="24">
        <f t="shared" si="321"/>
        <v>25000</v>
      </c>
      <c r="O2944" t="str">
        <f t="shared" si="322"/>
        <v>ASALARIADO</v>
      </c>
      <c r="P2944">
        <f t="shared" si="323"/>
        <v>18</v>
      </c>
      <c r="Q2944"/>
    </row>
    <row r="2945" spans="1:17" x14ac:dyDescent="0.25">
      <c r="A2945">
        <v>2944</v>
      </c>
      <c r="B2945" t="s">
        <v>9</v>
      </c>
      <c r="C2945" s="23">
        <v>377730.1</v>
      </c>
      <c r="D2945" t="s">
        <v>10</v>
      </c>
      <c r="E2945" t="s">
        <v>16</v>
      </c>
      <c r="F2945" t="s">
        <v>12</v>
      </c>
      <c r="G2945" t="s">
        <v>13</v>
      </c>
      <c r="H2945" t="s">
        <v>13</v>
      </c>
      <c r="I2945">
        <v>46</v>
      </c>
      <c r="J2945">
        <f t="shared" si="317"/>
        <v>-0.34501030589985249</v>
      </c>
      <c r="K2945" t="b">
        <f t="shared" si="318"/>
        <v>0</v>
      </c>
      <c r="L2945">
        <f t="shared" si="319"/>
        <v>0.28891113709384114</v>
      </c>
      <c r="M2945" t="b">
        <f t="shared" si="320"/>
        <v>0</v>
      </c>
      <c r="N2945" s="24">
        <f t="shared" si="321"/>
        <v>377730.1</v>
      </c>
      <c r="O2945" t="str">
        <f t="shared" si="322"/>
        <v>ASALARIADO</v>
      </c>
      <c r="P2945">
        <f t="shared" si="323"/>
        <v>46</v>
      </c>
      <c r="Q2945"/>
    </row>
    <row r="2946" spans="1:17" x14ac:dyDescent="0.25">
      <c r="A2946">
        <v>2945</v>
      </c>
      <c r="B2946" t="s">
        <v>9</v>
      </c>
      <c r="C2946" s="23">
        <v>385411.82</v>
      </c>
      <c r="D2946" t="s">
        <v>10</v>
      </c>
      <c r="E2946" t="s">
        <v>16</v>
      </c>
      <c r="F2946" t="s">
        <v>12</v>
      </c>
      <c r="G2946" t="s">
        <v>13</v>
      </c>
      <c r="H2946" t="s">
        <v>13</v>
      </c>
      <c r="I2946">
        <v>24</v>
      </c>
      <c r="J2946">
        <f t="shared" ref="J2946:J3009" si="324">(C2946-$S$4)/STDEV($C$2:$C$5001)</f>
        <v>-0.33553842292134817</v>
      </c>
      <c r="K2946" t="b">
        <f t="shared" ref="K2946:K3009" si="325">ABS(J2946)&gt;1.96</f>
        <v>0</v>
      </c>
      <c r="L2946">
        <f t="shared" ref="L2946:L3009" si="326">(I2946-$S$5)/_xlfn.STDEV.S($I$2:$I$5001)</f>
        <v>-1.263746124603184</v>
      </c>
      <c r="M2946" t="b">
        <f t="shared" ref="M2946:M3009" si="327">ABS(L2946)&gt;1.96</f>
        <v>0</v>
      </c>
      <c r="N2946" s="24">
        <f t="shared" ref="N2946:N3009" si="328">IF(ISBLANK(C2946), $S$4, C2946)</f>
        <v>385411.82</v>
      </c>
      <c r="O2946" t="str">
        <f t="shared" ref="O2946:O3009" si="329">IF(D2946="", "ASALARIADO", D2946)</f>
        <v>ASALARIADO</v>
      </c>
      <c r="P2946">
        <f t="shared" ref="P2946:P3009" si="330">IF(ISBLANK(I2946), $S$5, I2946)</f>
        <v>24</v>
      </c>
      <c r="Q2946"/>
    </row>
    <row r="2947" spans="1:17" x14ac:dyDescent="0.25">
      <c r="A2947">
        <v>2946</v>
      </c>
      <c r="B2947" t="s">
        <v>15</v>
      </c>
      <c r="C2947" s="23">
        <v>1621195</v>
      </c>
      <c r="D2947" t="s">
        <v>10</v>
      </c>
      <c r="E2947" t="s">
        <v>11</v>
      </c>
      <c r="F2947" t="s">
        <v>12</v>
      </c>
      <c r="G2947" t="s">
        <v>13</v>
      </c>
      <c r="H2947" t="s">
        <v>13</v>
      </c>
      <c r="I2947">
        <v>31</v>
      </c>
      <c r="J2947">
        <f t="shared" si="324"/>
        <v>1.1882340743532092</v>
      </c>
      <c r="K2947" t="b">
        <f t="shared" si="325"/>
        <v>0</v>
      </c>
      <c r="L2947">
        <f t="shared" si="326"/>
        <v>-0.7697188140632214</v>
      </c>
      <c r="M2947" t="b">
        <f t="shared" si="327"/>
        <v>0</v>
      </c>
      <c r="N2947" s="24">
        <f t="shared" si="328"/>
        <v>1621195</v>
      </c>
      <c r="O2947" t="str">
        <f t="shared" si="329"/>
        <v>ASALARIADO</v>
      </c>
      <c r="P2947">
        <f t="shared" si="330"/>
        <v>31</v>
      </c>
      <c r="Q2947"/>
    </row>
    <row r="2948" spans="1:17" x14ac:dyDescent="0.25">
      <c r="A2948">
        <v>2947</v>
      </c>
      <c r="B2948" t="s">
        <v>15</v>
      </c>
      <c r="C2948" s="23">
        <v>782500</v>
      </c>
      <c r="D2948" t="s">
        <v>10</v>
      </c>
      <c r="E2948" t="s">
        <v>11</v>
      </c>
      <c r="F2948" t="s">
        <v>12</v>
      </c>
      <c r="G2948" t="s">
        <v>13</v>
      </c>
      <c r="H2948" t="s">
        <v>13</v>
      </c>
      <c r="I2948">
        <v>28</v>
      </c>
      <c r="J2948">
        <f t="shared" si="324"/>
        <v>0.15408795933513225</v>
      </c>
      <c r="K2948" t="b">
        <f t="shared" si="325"/>
        <v>0</v>
      </c>
      <c r="L2948">
        <f t="shared" si="326"/>
        <v>-0.98144480429463388</v>
      </c>
      <c r="M2948" t="b">
        <f t="shared" si="327"/>
        <v>0</v>
      </c>
      <c r="N2948" s="24">
        <f t="shared" si="328"/>
        <v>782500</v>
      </c>
      <c r="O2948" t="str">
        <f t="shared" si="329"/>
        <v>ASALARIADO</v>
      </c>
      <c r="P2948">
        <f t="shared" si="330"/>
        <v>28</v>
      </c>
      <c r="Q2948"/>
    </row>
    <row r="2949" spans="1:17" x14ac:dyDescent="0.25">
      <c r="A2949">
        <v>2948</v>
      </c>
      <c r="B2949" t="s">
        <v>9</v>
      </c>
      <c r="C2949" s="23">
        <v>467011</v>
      </c>
      <c r="D2949" t="s">
        <v>10</v>
      </c>
      <c r="E2949" t="s">
        <v>16</v>
      </c>
      <c r="F2949" t="s">
        <v>12</v>
      </c>
      <c r="G2949" t="s">
        <v>13</v>
      </c>
      <c r="H2949" t="s">
        <v>13</v>
      </c>
      <c r="I2949">
        <v>57</v>
      </c>
      <c r="J2949">
        <f t="shared" si="324"/>
        <v>-0.23492321121070156</v>
      </c>
      <c r="K2949" t="b">
        <f t="shared" si="325"/>
        <v>0</v>
      </c>
      <c r="L2949">
        <f t="shared" si="326"/>
        <v>1.0652397679423538</v>
      </c>
      <c r="M2949" t="b">
        <f t="shared" si="327"/>
        <v>0</v>
      </c>
      <c r="N2949" s="24">
        <f t="shared" si="328"/>
        <v>467011</v>
      </c>
      <c r="O2949" t="str">
        <f t="shared" si="329"/>
        <v>ASALARIADO</v>
      </c>
      <c r="P2949">
        <f t="shared" si="330"/>
        <v>57</v>
      </c>
      <c r="Q2949"/>
    </row>
    <row r="2950" spans="1:17" x14ac:dyDescent="0.25">
      <c r="A2950">
        <v>2949</v>
      </c>
      <c r="B2950" t="s">
        <v>15</v>
      </c>
      <c r="C2950" s="23">
        <v>240000</v>
      </c>
      <c r="D2950" t="s">
        <v>10</v>
      </c>
      <c r="E2950" t="s">
        <v>16</v>
      </c>
      <c r="F2950" t="s">
        <v>12</v>
      </c>
      <c r="G2950" t="s">
        <v>13</v>
      </c>
      <c r="H2950" t="s">
        <v>13</v>
      </c>
      <c r="I2950">
        <v>41</v>
      </c>
      <c r="J2950">
        <f t="shared" si="324"/>
        <v>-0.51483729644594045</v>
      </c>
      <c r="K2950" t="b">
        <f t="shared" si="325"/>
        <v>0</v>
      </c>
      <c r="L2950">
        <f t="shared" si="326"/>
        <v>-6.3965513291846368E-2</v>
      </c>
      <c r="M2950" t="b">
        <f t="shared" si="327"/>
        <v>0</v>
      </c>
      <c r="N2950" s="24">
        <f t="shared" si="328"/>
        <v>240000</v>
      </c>
      <c r="O2950" t="str">
        <f t="shared" si="329"/>
        <v>ASALARIADO</v>
      </c>
      <c r="P2950">
        <f t="shared" si="330"/>
        <v>41</v>
      </c>
      <c r="Q2950"/>
    </row>
    <row r="2951" spans="1:17" x14ac:dyDescent="0.25">
      <c r="A2951">
        <v>2950</v>
      </c>
      <c r="B2951" t="s">
        <v>15</v>
      </c>
      <c r="C2951" s="23">
        <v>806421.08</v>
      </c>
      <c r="D2951" t="s">
        <v>10</v>
      </c>
      <c r="E2951" t="s">
        <v>16</v>
      </c>
      <c r="F2951" t="s">
        <v>12</v>
      </c>
      <c r="G2951" t="s">
        <v>13</v>
      </c>
      <c r="H2951" t="s">
        <v>13</v>
      </c>
      <c r="I2951">
        <v>58</v>
      </c>
      <c r="J2951">
        <f t="shared" si="324"/>
        <v>0.18358365437210825</v>
      </c>
      <c r="K2951" t="b">
        <f t="shared" si="325"/>
        <v>0</v>
      </c>
      <c r="L2951">
        <f t="shared" si="326"/>
        <v>1.1358150980194912</v>
      </c>
      <c r="M2951" t="b">
        <f t="shared" si="327"/>
        <v>0</v>
      </c>
      <c r="N2951" s="24">
        <f t="shared" si="328"/>
        <v>806421.08</v>
      </c>
      <c r="O2951" t="str">
        <f t="shared" si="329"/>
        <v>ASALARIADO</v>
      </c>
      <c r="P2951">
        <f t="shared" si="330"/>
        <v>58</v>
      </c>
      <c r="Q2951"/>
    </row>
    <row r="2952" spans="1:17" x14ac:dyDescent="0.25">
      <c r="A2952">
        <v>2951</v>
      </c>
      <c r="B2952" t="s">
        <v>15</v>
      </c>
      <c r="C2952" s="23">
        <v>400000</v>
      </c>
      <c r="D2952" t="s">
        <v>10</v>
      </c>
      <c r="E2952" t="s">
        <v>16</v>
      </c>
      <c r="F2952" t="s">
        <v>12</v>
      </c>
      <c r="G2952" t="s">
        <v>13</v>
      </c>
      <c r="H2952" t="s">
        <v>13</v>
      </c>
      <c r="I2952">
        <v>25</v>
      </c>
      <c r="J2952">
        <f t="shared" si="324"/>
        <v>-0.31755058506350425</v>
      </c>
      <c r="K2952" t="b">
        <f t="shared" si="325"/>
        <v>0</v>
      </c>
      <c r="L2952">
        <f t="shared" si="326"/>
        <v>-1.1931707945260464</v>
      </c>
      <c r="M2952" t="b">
        <f t="shared" si="327"/>
        <v>0</v>
      </c>
      <c r="N2952" s="24">
        <f t="shared" si="328"/>
        <v>400000</v>
      </c>
      <c r="O2952" t="str">
        <f t="shared" si="329"/>
        <v>ASALARIADO</v>
      </c>
      <c r="P2952">
        <f t="shared" si="330"/>
        <v>25</v>
      </c>
      <c r="Q2952"/>
    </row>
    <row r="2953" spans="1:17" x14ac:dyDescent="0.25">
      <c r="A2953">
        <v>2952</v>
      </c>
      <c r="B2953" t="s">
        <v>9</v>
      </c>
      <c r="C2953" s="23">
        <v>299441</v>
      </c>
      <c r="D2953" t="s">
        <v>18</v>
      </c>
      <c r="E2953" t="s">
        <v>16</v>
      </c>
      <c r="F2953" t="s">
        <v>12</v>
      </c>
      <c r="G2953" t="s">
        <v>12</v>
      </c>
      <c r="H2953" t="s">
        <v>12</v>
      </c>
      <c r="I2953">
        <v>53</v>
      </c>
      <c r="J2953">
        <f t="shared" si="324"/>
        <v>-0.44154405012541925</v>
      </c>
      <c r="K2953" t="b">
        <f t="shared" si="325"/>
        <v>0</v>
      </c>
      <c r="L2953">
        <f t="shared" si="326"/>
        <v>0.78293844763380371</v>
      </c>
      <c r="M2953" t="b">
        <f t="shared" si="327"/>
        <v>0</v>
      </c>
      <c r="N2953" s="24">
        <f t="shared" si="328"/>
        <v>299441</v>
      </c>
      <c r="O2953" t="str">
        <f t="shared" si="329"/>
        <v>TRABAJADOR INDEPENDIENTE</v>
      </c>
      <c r="P2953">
        <f t="shared" si="330"/>
        <v>53</v>
      </c>
      <c r="Q2953"/>
    </row>
    <row r="2954" spans="1:17" x14ac:dyDescent="0.25">
      <c r="A2954">
        <v>2953</v>
      </c>
      <c r="B2954" t="s">
        <v>9</v>
      </c>
      <c r="C2954" s="23">
        <v>377164.37</v>
      </c>
      <c r="D2954" t="s">
        <v>10</v>
      </c>
      <c r="E2954" t="s">
        <v>16</v>
      </c>
      <c r="F2954" t="s">
        <v>12</v>
      </c>
      <c r="G2954" t="s">
        <v>13</v>
      </c>
      <c r="H2954" t="s">
        <v>13</v>
      </c>
      <c r="I2954">
        <v>39</v>
      </c>
      <c r="J2954">
        <f t="shared" si="324"/>
        <v>-0.34570787472004239</v>
      </c>
      <c r="K2954" t="b">
        <f t="shared" si="325"/>
        <v>0</v>
      </c>
      <c r="L2954">
        <f t="shared" si="326"/>
        <v>-0.20511617344612137</v>
      </c>
      <c r="M2954" t="b">
        <f t="shared" si="327"/>
        <v>0</v>
      </c>
      <c r="N2954" s="24">
        <f t="shared" si="328"/>
        <v>377164.37</v>
      </c>
      <c r="O2954" t="str">
        <f t="shared" si="329"/>
        <v>ASALARIADO</v>
      </c>
      <c r="P2954">
        <f t="shared" si="330"/>
        <v>39</v>
      </c>
      <c r="Q2954"/>
    </row>
    <row r="2955" spans="1:17" x14ac:dyDescent="0.25">
      <c r="A2955">
        <v>2954</v>
      </c>
      <c r="B2955" t="s">
        <v>15</v>
      </c>
      <c r="C2955" s="23">
        <v>523392</v>
      </c>
      <c r="D2955" t="s">
        <v>10</v>
      </c>
      <c r="E2955" t="s">
        <v>16</v>
      </c>
      <c r="F2955" t="s">
        <v>12</v>
      </c>
      <c r="G2955" t="s">
        <v>13</v>
      </c>
      <c r="H2955" t="s">
        <v>13</v>
      </c>
      <c r="I2955">
        <v>21</v>
      </c>
      <c r="J2955">
        <f t="shared" si="324"/>
        <v>-0.16540307324536946</v>
      </c>
      <c r="K2955" t="b">
        <f t="shared" si="325"/>
        <v>0</v>
      </c>
      <c r="L2955">
        <f t="shared" si="326"/>
        <v>-1.4754721148345964</v>
      </c>
      <c r="M2955" t="b">
        <f t="shared" si="327"/>
        <v>0</v>
      </c>
      <c r="N2955" s="24">
        <f t="shared" si="328"/>
        <v>523392</v>
      </c>
      <c r="O2955" t="str">
        <f t="shared" si="329"/>
        <v>ASALARIADO</v>
      </c>
      <c r="P2955">
        <f t="shared" si="330"/>
        <v>21</v>
      </c>
      <c r="Q2955"/>
    </row>
    <row r="2956" spans="1:17" x14ac:dyDescent="0.25">
      <c r="A2956">
        <v>2955</v>
      </c>
      <c r="B2956" t="s">
        <v>9</v>
      </c>
      <c r="C2956" s="23">
        <v>297046</v>
      </c>
      <c r="D2956" t="s">
        <v>18</v>
      </c>
      <c r="E2956" t="s">
        <v>16</v>
      </c>
      <c r="F2956" t="s">
        <v>13</v>
      </c>
      <c r="G2956" t="s">
        <v>13</v>
      </c>
      <c r="H2956" t="s">
        <v>12</v>
      </c>
      <c r="I2956">
        <v>69</v>
      </c>
      <c r="J2956">
        <f t="shared" si="324"/>
        <v>-0.44449718558642509</v>
      </c>
      <c r="K2956" t="b">
        <f t="shared" si="325"/>
        <v>0</v>
      </c>
      <c r="L2956">
        <f t="shared" si="326"/>
        <v>1.9121437288680037</v>
      </c>
      <c r="M2956" t="b">
        <f t="shared" si="327"/>
        <v>0</v>
      </c>
      <c r="N2956" s="24">
        <f t="shared" si="328"/>
        <v>297046</v>
      </c>
      <c r="O2956" t="str">
        <f t="shared" si="329"/>
        <v>TRABAJADOR INDEPENDIENTE</v>
      </c>
      <c r="P2956">
        <f t="shared" si="330"/>
        <v>69</v>
      </c>
      <c r="Q2956"/>
    </row>
    <row r="2957" spans="1:17" x14ac:dyDescent="0.25">
      <c r="A2957">
        <v>2956</v>
      </c>
      <c r="B2957" t="s">
        <v>15</v>
      </c>
      <c r="C2957" s="23">
        <v>397559.9</v>
      </c>
      <c r="D2957" t="s">
        <v>10</v>
      </c>
      <c r="E2957" t="s">
        <v>16</v>
      </c>
      <c r="F2957" t="s">
        <v>12</v>
      </c>
      <c r="G2957" t="s">
        <v>12</v>
      </c>
      <c r="H2957" t="s">
        <v>13</v>
      </c>
      <c r="I2957">
        <v>26</v>
      </c>
      <c r="J2957">
        <f t="shared" si="324"/>
        <v>-0.32055933071628095</v>
      </c>
      <c r="K2957" t="b">
        <f t="shared" si="325"/>
        <v>0</v>
      </c>
      <c r="L2957">
        <f t="shared" si="326"/>
        <v>-1.1225954644489089</v>
      </c>
      <c r="M2957" t="b">
        <f t="shared" si="327"/>
        <v>0</v>
      </c>
      <c r="N2957" s="24">
        <f t="shared" si="328"/>
        <v>397559.9</v>
      </c>
      <c r="O2957" t="str">
        <f t="shared" si="329"/>
        <v>ASALARIADO</v>
      </c>
      <c r="P2957">
        <f t="shared" si="330"/>
        <v>26</v>
      </c>
      <c r="Q2957"/>
    </row>
    <row r="2958" spans="1:17" x14ac:dyDescent="0.25">
      <c r="A2958">
        <v>2957</v>
      </c>
      <c r="B2958" t="s">
        <v>9</v>
      </c>
      <c r="C2958" s="23">
        <v>566795.41</v>
      </c>
      <c r="D2958" t="s">
        <v>10</v>
      </c>
      <c r="E2958" t="s">
        <v>11</v>
      </c>
      <c r="F2958" t="s">
        <v>12</v>
      </c>
      <c r="G2958" t="s">
        <v>13</v>
      </c>
      <c r="H2958" t="s">
        <v>13</v>
      </c>
      <c r="I2958">
        <v>45</v>
      </c>
      <c r="J2958">
        <f t="shared" si="324"/>
        <v>-0.11188484810984727</v>
      </c>
      <c r="K2958" t="b">
        <f t="shared" si="325"/>
        <v>0</v>
      </c>
      <c r="L2958">
        <f t="shared" si="326"/>
        <v>0.21833580701670366</v>
      </c>
      <c r="M2958" t="b">
        <f t="shared" si="327"/>
        <v>0</v>
      </c>
      <c r="N2958" s="24">
        <f t="shared" si="328"/>
        <v>566795.41</v>
      </c>
      <c r="O2958" t="str">
        <f t="shared" si="329"/>
        <v>ASALARIADO</v>
      </c>
      <c r="P2958">
        <f t="shared" si="330"/>
        <v>45</v>
      </c>
      <c r="Q2958"/>
    </row>
    <row r="2959" spans="1:17" x14ac:dyDescent="0.25">
      <c r="A2959">
        <v>2958</v>
      </c>
      <c r="B2959" t="s">
        <v>9</v>
      </c>
      <c r="C2959" s="23">
        <v>590421.69999999995</v>
      </c>
      <c r="D2959" t="s">
        <v>10</v>
      </c>
      <c r="E2959" t="s">
        <v>11</v>
      </c>
      <c r="F2959" t="s">
        <v>12</v>
      </c>
      <c r="G2959" t="s">
        <v>13</v>
      </c>
      <c r="H2959" t="s">
        <v>13</v>
      </c>
      <c r="I2959">
        <v>34</v>
      </c>
      <c r="J2959">
        <f t="shared" si="324"/>
        <v>-8.2752641508174005E-2</v>
      </c>
      <c r="K2959" t="b">
        <f t="shared" si="325"/>
        <v>0</v>
      </c>
      <c r="L2959">
        <f t="shared" si="326"/>
        <v>-0.55799282383180893</v>
      </c>
      <c r="M2959" t="b">
        <f t="shared" si="327"/>
        <v>0</v>
      </c>
      <c r="N2959" s="24">
        <f t="shared" si="328"/>
        <v>590421.69999999995</v>
      </c>
      <c r="O2959" t="str">
        <f t="shared" si="329"/>
        <v>ASALARIADO</v>
      </c>
      <c r="P2959">
        <f t="shared" si="330"/>
        <v>34</v>
      </c>
      <c r="Q2959"/>
    </row>
    <row r="2960" spans="1:17" x14ac:dyDescent="0.25">
      <c r="A2960">
        <v>2959</v>
      </c>
      <c r="B2960" t="s">
        <v>9</v>
      </c>
      <c r="C2960" s="23">
        <v>363833.34</v>
      </c>
      <c r="D2960" t="s">
        <v>10</v>
      </c>
      <c r="E2960" t="s">
        <v>16</v>
      </c>
      <c r="F2960" t="s">
        <v>12</v>
      </c>
      <c r="G2960" t="s">
        <v>13</v>
      </c>
      <c r="H2960" t="s">
        <v>13</v>
      </c>
      <c r="I2960">
        <v>33</v>
      </c>
      <c r="J2960">
        <f t="shared" si="324"/>
        <v>-0.3621455938952961</v>
      </c>
      <c r="K2960" t="b">
        <f t="shared" si="325"/>
        <v>0</v>
      </c>
      <c r="L2960">
        <f t="shared" si="326"/>
        <v>-0.62856815390894638</v>
      </c>
      <c r="M2960" t="b">
        <f t="shared" si="327"/>
        <v>0</v>
      </c>
      <c r="N2960" s="24">
        <f t="shared" si="328"/>
        <v>363833.34</v>
      </c>
      <c r="O2960" t="str">
        <f t="shared" si="329"/>
        <v>ASALARIADO</v>
      </c>
      <c r="P2960">
        <f t="shared" si="330"/>
        <v>33</v>
      </c>
      <c r="Q2960"/>
    </row>
    <row r="2961" spans="1:17" x14ac:dyDescent="0.25">
      <c r="A2961">
        <v>2960</v>
      </c>
      <c r="B2961" t="s">
        <v>9</v>
      </c>
      <c r="C2961" s="23">
        <v>297046</v>
      </c>
      <c r="D2961" t="s">
        <v>18</v>
      </c>
      <c r="E2961" t="s">
        <v>16</v>
      </c>
      <c r="F2961" t="s">
        <v>12</v>
      </c>
      <c r="G2961" t="s">
        <v>12</v>
      </c>
      <c r="H2961" t="s">
        <v>12</v>
      </c>
      <c r="I2961">
        <v>36</v>
      </c>
      <c r="J2961">
        <f t="shared" si="324"/>
        <v>-0.44449718558642509</v>
      </c>
      <c r="K2961" t="b">
        <f t="shared" si="325"/>
        <v>0</v>
      </c>
      <c r="L2961">
        <f t="shared" si="326"/>
        <v>-0.41684216367753391</v>
      </c>
      <c r="M2961" t="b">
        <f t="shared" si="327"/>
        <v>0</v>
      </c>
      <c r="N2961" s="24">
        <f t="shared" si="328"/>
        <v>297046</v>
      </c>
      <c r="O2961" t="str">
        <f t="shared" si="329"/>
        <v>TRABAJADOR INDEPENDIENTE</v>
      </c>
      <c r="P2961">
        <f t="shared" si="330"/>
        <v>36</v>
      </c>
      <c r="Q2961"/>
    </row>
    <row r="2962" spans="1:17" x14ac:dyDescent="0.25">
      <c r="A2962">
        <v>2961</v>
      </c>
      <c r="B2962" t="s">
        <v>9</v>
      </c>
      <c r="C2962" s="23">
        <v>225000</v>
      </c>
      <c r="D2962" t="s">
        <v>10</v>
      </c>
      <c r="E2962" t="s">
        <v>16</v>
      </c>
      <c r="F2962" t="s">
        <v>12</v>
      </c>
      <c r="G2962" t="s">
        <v>12</v>
      </c>
      <c r="H2962" t="s">
        <v>12</v>
      </c>
      <c r="I2962">
        <v>47</v>
      </c>
      <c r="J2962">
        <f t="shared" si="324"/>
        <v>-0.5333329256380438</v>
      </c>
      <c r="K2962" t="b">
        <f t="shared" si="325"/>
        <v>0</v>
      </c>
      <c r="L2962">
        <f t="shared" si="326"/>
        <v>0.35948646717097865</v>
      </c>
      <c r="M2962" t="b">
        <f t="shared" si="327"/>
        <v>0</v>
      </c>
      <c r="N2962" s="24">
        <f t="shared" si="328"/>
        <v>225000</v>
      </c>
      <c r="O2962" t="str">
        <f t="shared" si="329"/>
        <v>ASALARIADO</v>
      </c>
      <c r="P2962">
        <f t="shared" si="330"/>
        <v>47</v>
      </c>
      <c r="Q2962"/>
    </row>
    <row r="2963" spans="1:17" x14ac:dyDescent="0.25">
      <c r="A2963">
        <v>2962</v>
      </c>
      <c r="B2963" t="s">
        <v>9</v>
      </c>
      <c r="C2963" s="23">
        <v>1054914.8899999999</v>
      </c>
      <c r="D2963" t="s">
        <v>10</v>
      </c>
      <c r="E2963" t="s">
        <v>11</v>
      </c>
      <c r="F2963" t="s">
        <v>12</v>
      </c>
      <c r="G2963" t="s">
        <v>13</v>
      </c>
      <c r="H2963" t="s">
        <v>13</v>
      </c>
      <c r="I2963">
        <v>50</v>
      </c>
      <c r="J2963">
        <f t="shared" si="324"/>
        <v>0.48998694545830773</v>
      </c>
      <c r="K2963" t="b">
        <f t="shared" si="325"/>
        <v>0</v>
      </c>
      <c r="L2963">
        <f t="shared" si="326"/>
        <v>0.57121245740239113</v>
      </c>
      <c r="M2963" t="b">
        <f t="shared" si="327"/>
        <v>0</v>
      </c>
      <c r="N2963" s="24">
        <f t="shared" si="328"/>
        <v>1054914.8899999999</v>
      </c>
      <c r="O2963" t="str">
        <f t="shared" si="329"/>
        <v>ASALARIADO</v>
      </c>
      <c r="P2963">
        <f t="shared" si="330"/>
        <v>50</v>
      </c>
      <c r="Q2963"/>
    </row>
    <row r="2964" spans="1:17" x14ac:dyDescent="0.25">
      <c r="A2964">
        <v>2963</v>
      </c>
      <c r="B2964" t="s">
        <v>9</v>
      </c>
      <c r="C2964" s="23">
        <v>229028</v>
      </c>
      <c r="D2964" t="s">
        <v>10</v>
      </c>
      <c r="E2964" t="s">
        <v>16</v>
      </c>
      <c r="F2964" t="s">
        <v>12</v>
      </c>
      <c r="G2964" t="s">
        <v>13</v>
      </c>
      <c r="H2964" t="s">
        <v>13</v>
      </c>
      <c r="I2964">
        <v>20</v>
      </c>
      <c r="J2964">
        <f t="shared" si="324"/>
        <v>-0.52836623267899097</v>
      </c>
      <c r="K2964" t="b">
        <f t="shared" si="325"/>
        <v>0</v>
      </c>
      <c r="L2964">
        <f t="shared" si="326"/>
        <v>-1.5460474449117341</v>
      </c>
      <c r="M2964" t="b">
        <f t="shared" si="327"/>
        <v>0</v>
      </c>
      <c r="N2964" s="24">
        <f t="shared" si="328"/>
        <v>229028</v>
      </c>
      <c r="O2964" t="str">
        <f t="shared" si="329"/>
        <v>ASALARIADO</v>
      </c>
      <c r="P2964">
        <f t="shared" si="330"/>
        <v>20</v>
      </c>
      <c r="Q2964"/>
    </row>
    <row r="2965" spans="1:17" x14ac:dyDescent="0.25">
      <c r="A2965">
        <v>2964</v>
      </c>
      <c r="B2965" t="s">
        <v>9</v>
      </c>
      <c r="C2965" s="23">
        <v>836076</v>
      </c>
      <c r="D2965" t="s">
        <v>10</v>
      </c>
      <c r="E2965" t="s">
        <v>11</v>
      </c>
      <c r="F2965" t="s">
        <v>12</v>
      </c>
      <c r="G2965" t="s">
        <v>13</v>
      </c>
      <c r="H2965" t="s">
        <v>13</v>
      </c>
      <c r="I2965">
        <v>32</v>
      </c>
      <c r="J2965">
        <f t="shared" si="324"/>
        <v>0.220149414641541</v>
      </c>
      <c r="K2965" t="b">
        <f t="shared" si="325"/>
        <v>0</v>
      </c>
      <c r="L2965">
        <f t="shared" si="326"/>
        <v>-0.69914348398608395</v>
      </c>
      <c r="M2965" t="b">
        <f t="shared" si="327"/>
        <v>0</v>
      </c>
      <c r="N2965" s="24">
        <f t="shared" si="328"/>
        <v>836076</v>
      </c>
      <c r="O2965" t="str">
        <f t="shared" si="329"/>
        <v>ASALARIADO</v>
      </c>
      <c r="P2965">
        <f t="shared" si="330"/>
        <v>32</v>
      </c>
      <c r="Q2965"/>
    </row>
    <row r="2966" spans="1:17" x14ac:dyDescent="0.25">
      <c r="A2966">
        <v>2965</v>
      </c>
      <c r="B2966" t="s">
        <v>15</v>
      </c>
      <c r="C2966" s="23">
        <v>297046</v>
      </c>
      <c r="D2966" t="s">
        <v>18</v>
      </c>
      <c r="E2966" t="s">
        <v>16</v>
      </c>
      <c r="F2966" t="s">
        <v>12</v>
      </c>
      <c r="G2966" t="s">
        <v>13</v>
      </c>
      <c r="H2966" t="s">
        <v>12</v>
      </c>
      <c r="I2966">
        <v>38</v>
      </c>
      <c r="J2966">
        <f t="shared" si="324"/>
        <v>-0.44449718558642509</v>
      </c>
      <c r="K2966" t="b">
        <f t="shared" si="325"/>
        <v>0</v>
      </c>
      <c r="L2966">
        <f t="shared" si="326"/>
        <v>-0.27569150352325889</v>
      </c>
      <c r="M2966" t="b">
        <f t="shared" si="327"/>
        <v>0</v>
      </c>
      <c r="N2966" s="24">
        <f t="shared" si="328"/>
        <v>297046</v>
      </c>
      <c r="O2966" t="str">
        <f t="shared" si="329"/>
        <v>TRABAJADOR INDEPENDIENTE</v>
      </c>
      <c r="P2966">
        <f t="shared" si="330"/>
        <v>38</v>
      </c>
      <c r="Q2966"/>
    </row>
    <row r="2967" spans="1:17" x14ac:dyDescent="0.25">
      <c r="A2967">
        <v>2966</v>
      </c>
      <c r="B2967" t="s">
        <v>15</v>
      </c>
      <c r="C2967" s="23">
        <v>660259.69999999995</v>
      </c>
      <c r="D2967" t="s">
        <v>10</v>
      </c>
      <c r="E2967" t="s">
        <v>11</v>
      </c>
      <c r="F2967" t="s">
        <v>12</v>
      </c>
      <c r="G2967" t="s">
        <v>13</v>
      </c>
      <c r="H2967" t="s">
        <v>13</v>
      </c>
      <c r="I2967">
        <v>24</v>
      </c>
      <c r="J2967">
        <f t="shared" si="324"/>
        <v>3.3605419263671135E-3</v>
      </c>
      <c r="K2967" t="b">
        <f t="shared" si="325"/>
        <v>0</v>
      </c>
      <c r="L2967">
        <f t="shared" si="326"/>
        <v>-1.263746124603184</v>
      </c>
      <c r="M2967" t="b">
        <f t="shared" si="327"/>
        <v>0</v>
      </c>
      <c r="N2967" s="24">
        <f t="shared" si="328"/>
        <v>660259.69999999995</v>
      </c>
      <c r="O2967" t="str">
        <f t="shared" si="329"/>
        <v>ASALARIADO</v>
      </c>
      <c r="P2967">
        <f t="shared" si="330"/>
        <v>24</v>
      </c>
      <c r="Q2967"/>
    </row>
    <row r="2968" spans="1:17" x14ac:dyDescent="0.25">
      <c r="A2968">
        <v>2967</v>
      </c>
      <c r="B2968" t="s">
        <v>15</v>
      </c>
      <c r="C2968" s="23">
        <v>297139</v>
      </c>
      <c r="D2968" t="s">
        <v>17</v>
      </c>
      <c r="E2968" t="s">
        <v>16</v>
      </c>
      <c r="F2968" t="s">
        <v>12</v>
      </c>
      <c r="G2968" t="s">
        <v>13</v>
      </c>
      <c r="H2968" t="s">
        <v>13</v>
      </c>
      <c r="I2968">
        <v>56</v>
      </c>
      <c r="J2968">
        <f t="shared" si="324"/>
        <v>-0.44438251268543405</v>
      </c>
      <c r="K2968" t="b">
        <f t="shared" si="325"/>
        <v>0</v>
      </c>
      <c r="L2968">
        <f t="shared" si="326"/>
        <v>0.99466443786521619</v>
      </c>
      <c r="M2968" t="b">
        <f t="shared" si="327"/>
        <v>0</v>
      </c>
      <c r="N2968" s="24">
        <f t="shared" si="328"/>
        <v>297139</v>
      </c>
      <c r="O2968" t="str">
        <f t="shared" si="329"/>
        <v>ASEGURADO VOLUNTARIO</v>
      </c>
      <c r="P2968">
        <f t="shared" si="330"/>
        <v>56</v>
      </c>
      <c r="Q2968"/>
    </row>
    <row r="2969" spans="1:17" x14ac:dyDescent="0.25">
      <c r="A2969">
        <v>2968</v>
      </c>
      <c r="B2969" t="s">
        <v>15</v>
      </c>
      <c r="C2969" s="23">
        <v>1253343.1200000001</v>
      </c>
      <c r="D2969" t="s">
        <v>10</v>
      </c>
      <c r="E2969" t="s">
        <v>16</v>
      </c>
      <c r="F2969" t="s">
        <v>12</v>
      </c>
      <c r="G2969" t="s">
        <v>13</v>
      </c>
      <c r="H2969" t="s">
        <v>13</v>
      </c>
      <c r="I2969">
        <v>35</v>
      </c>
      <c r="J2969">
        <f t="shared" si="324"/>
        <v>0.73465727634666844</v>
      </c>
      <c r="K2969" t="b">
        <f t="shared" si="325"/>
        <v>0</v>
      </c>
      <c r="L2969">
        <f t="shared" si="326"/>
        <v>-0.48741749375467142</v>
      </c>
      <c r="M2969" t="b">
        <f t="shared" si="327"/>
        <v>0</v>
      </c>
      <c r="N2969" s="24">
        <f t="shared" si="328"/>
        <v>1253343.1200000001</v>
      </c>
      <c r="O2969" t="str">
        <f t="shared" si="329"/>
        <v>ASALARIADO</v>
      </c>
      <c r="P2969">
        <f t="shared" si="330"/>
        <v>35</v>
      </c>
      <c r="Q2969"/>
    </row>
    <row r="2970" spans="1:17" x14ac:dyDescent="0.25">
      <c r="A2970">
        <v>2969</v>
      </c>
      <c r="B2970" t="s">
        <v>9</v>
      </c>
      <c r="C2970" s="23">
        <v>297046</v>
      </c>
      <c r="D2970" t="s">
        <v>18</v>
      </c>
      <c r="E2970" t="s">
        <v>16</v>
      </c>
      <c r="F2970" t="s">
        <v>12</v>
      </c>
      <c r="G2970" t="s">
        <v>13</v>
      </c>
      <c r="H2970" t="s">
        <v>13</v>
      </c>
      <c r="I2970">
        <v>59</v>
      </c>
      <c r="J2970">
        <f t="shared" si="324"/>
        <v>-0.44449718558642509</v>
      </c>
      <c r="K2970" t="b">
        <f t="shared" si="325"/>
        <v>0</v>
      </c>
      <c r="L2970">
        <f t="shared" si="326"/>
        <v>1.2063904280966287</v>
      </c>
      <c r="M2970" t="b">
        <f t="shared" si="327"/>
        <v>0</v>
      </c>
      <c r="N2970" s="24">
        <f t="shared" si="328"/>
        <v>297046</v>
      </c>
      <c r="O2970" t="str">
        <f t="shared" si="329"/>
        <v>TRABAJADOR INDEPENDIENTE</v>
      </c>
      <c r="P2970">
        <f t="shared" si="330"/>
        <v>59</v>
      </c>
      <c r="Q2970"/>
    </row>
    <row r="2971" spans="1:17" x14ac:dyDescent="0.25">
      <c r="A2971">
        <v>2970</v>
      </c>
      <c r="B2971" t="s">
        <v>9</v>
      </c>
      <c r="C2971" s="23">
        <v>392675</v>
      </c>
      <c r="D2971" t="s">
        <v>18</v>
      </c>
      <c r="E2971" t="s">
        <v>16</v>
      </c>
      <c r="F2971" t="s">
        <v>12</v>
      </c>
      <c r="G2971" t="s">
        <v>13</v>
      </c>
      <c r="H2971" t="s">
        <v>13</v>
      </c>
      <c r="I2971">
        <v>44</v>
      </c>
      <c r="J2971">
        <f t="shared" si="324"/>
        <v>-0.32658261731898142</v>
      </c>
      <c r="K2971" t="b">
        <f t="shared" si="325"/>
        <v>0</v>
      </c>
      <c r="L2971">
        <f t="shared" si="326"/>
        <v>0.14776047693956615</v>
      </c>
      <c r="M2971" t="b">
        <f t="shared" si="327"/>
        <v>0</v>
      </c>
      <c r="N2971" s="24">
        <f t="shared" si="328"/>
        <v>392675</v>
      </c>
      <c r="O2971" t="str">
        <f t="shared" si="329"/>
        <v>TRABAJADOR INDEPENDIENTE</v>
      </c>
      <c r="P2971">
        <f t="shared" si="330"/>
        <v>44</v>
      </c>
      <c r="Q2971"/>
    </row>
    <row r="2972" spans="1:17" x14ac:dyDescent="0.25">
      <c r="A2972">
        <v>2971</v>
      </c>
      <c r="B2972" t="s">
        <v>15</v>
      </c>
      <c r="C2972" s="23">
        <v>300018</v>
      </c>
      <c r="D2972" t="s">
        <v>17</v>
      </c>
      <c r="E2972" t="s">
        <v>16</v>
      </c>
      <c r="F2972" t="s">
        <v>12</v>
      </c>
      <c r="G2972" t="s">
        <v>13</v>
      </c>
      <c r="H2972" t="s">
        <v>13</v>
      </c>
      <c r="I2972">
        <v>58</v>
      </c>
      <c r="J2972">
        <f t="shared" si="324"/>
        <v>-0.44083258492249633</v>
      </c>
      <c r="K2972" t="b">
        <f t="shared" si="325"/>
        <v>0</v>
      </c>
      <c r="L2972">
        <f t="shared" si="326"/>
        <v>1.1358150980194912</v>
      </c>
      <c r="M2972" t="b">
        <f t="shared" si="327"/>
        <v>0</v>
      </c>
      <c r="N2972" s="24">
        <f t="shared" si="328"/>
        <v>300018</v>
      </c>
      <c r="O2972" t="str">
        <f t="shared" si="329"/>
        <v>ASEGURADO VOLUNTARIO</v>
      </c>
      <c r="P2972">
        <f t="shared" si="330"/>
        <v>58</v>
      </c>
      <c r="Q2972"/>
    </row>
    <row r="2973" spans="1:17" x14ac:dyDescent="0.25">
      <c r="A2973">
        <v>2972</v>
      </c>
      <c r="B2973" t="s">
        <v>15</v>
      </c>
      <c r="C2973" s="23">
        <v>127500</v>
      </c>
      <c r="D2973" t="s">
        <v>10</v>
      </c>
      <c r="E2973" t="s">
        <v>16</v>
      </c>
      <c r="F2973" t="s">
        <v>12</v>
      </c>
      <c r="G2973" t="s">
        <v>13</v>
      </c>
      <c r="H2973" t="s">
        <v>12</v>
      </c>
      <c r="I2973">
        <v>52</v>
      </c>
      <c r="J2973">
        <f t="shared" si="324"/>
        <v>-0.65355451538671583</v>
      </c>
      <c r="K2973" t="b">
        <f t="shared" si="325"/>
        <v>0</v>
      </c>
      <c r="L2973">
        <f t="shared" si="326"/>
        <v>0.71236311755666615</v>
      </c>
      <c r="M2973" t="b">
        <f t="shared" si="327"/>
        <v>0</v>
      </c>
      <c r="N2973" s="24">
        <f t="shared" si="328"/>
        <v>127500</v>
      </c>
      <c r="O2973" t="str">
        <f t="shared" si="329"/>
        <v>ASALARIADO</v>
      </c>
      <c r="P2973">
        <f t="shared" si="330"/>
        <v>52</v>
      </c>
      <c r="Q2973"/>
    </row>
    <row r="2974" spans="1:17" x14ac:dyDescent="0.25">
      <c r="A2974">
        <v>2973</v>
      </c>
      <c r="B2974" t="s">
        <v>15</v>
      </c>
      <c r="C2974" s="23">
        <v>296000</v>
      </c>
      <c r="D2974" t="s">
        <v>10</v>
      </c>
      <c r="E2974" t="s">
        <v>16</v>
      </c>
      <c r="F2974" t="s">
        <v>12</v>
      </c>
      <c r="G2974" t="s">
        <v>13</v>
      </c>
      <c r="H2974" t="s">
        <v>13</v>
      </c>
      <c r="I2974">
        <v>57</v>
      </c>
      <c r="J2974">
        <f t="shared" si="324"/>
        <v>-0.44578694746208775</v>
      </c>
      <c r="K2974" t="b">
        <f t="shared" si="325"/>
        <v>0</v>
      </c>
      <c r="L2974">
        <f t="shared" si="326"/>
        <v>1.0652397679423538</v>
      </c>
      <c r="M2974" t="b">
        <f t="shared" si="327"/>
        <v>0</v>
      </c>
      <c r="N2974" s="24">
        <f t="shared" si="328"/>
        <v>296000</v>
      </c>
      <c r="O2974" t="str">
        <f t="shared" si="329"/>
        <v>ASALARIADO</v>
      </c>
      <c r="P2974">
        <f t="shared" si="330"/>
        <v>57</v>
      </c>
      <c r="Q2974"/>
    </row>
    <row r="2975" spans="1:17" x14ac:dyDescent="0.25">
      <c r="A2975">
        <v>2974</v>
      </c>
      <c r="B2975" t="s">
        <v>15</v>
      </c>
      <c r="C2975" s="23">
        <v>64851.19</v>
      </c>
      <c r="D2975" t="s">
        <v>10</v>
      </c>
      <c r="E2975" t="s">
        <v>16</v>
      </c>
      <c r="F2975" t="s">
        <v>12</v>
      </c>
      <c r="G2975" t="s">
        <v>13</v>
      </c>
      <c r="H2975" t="s">
        <v>13</v>
      </c>
      <c r="I2975">
        <v>25</v>
      </c>
      <c r="J2975">
        <f t="shared" si="324"/>
        <v>-0.7308031259924852</v>
      </c>
      <c r="K2975" t="b">
        <f t="shared" si="325"/>
        <v>0</v>
      </c>
      <c r="L2975">
        <f t="shared" si="326"/>
        <v>-1.1931707945260464</v>
      </c>
      <c r="M2975" t="b">
        <f t="shared" si="327"/>
        <v>0</v>
      </c>
      <c r="N2975" s="24">
        <f t="shared" si="328"/>
        <v>64851.19</v>
      </c>
      <c r="O2975" t="str">
        <f t="shared" si="329"/>
        <v>ASALARIADO</v>
      </c>
      <c r="P2975">
        <f t="shared" si="330"/>
        <v>25</v>
      </c>
      <c r="Q2975"/>
    </row>
    <row r="2976" spans="1:17" x14ac:dyDescent="0.25">
      <c r="A2976">
        <v>2975</v>
      </c>
      <c r="B2976" t="s">
        <v>15</v>
      </c>
      <c r="C2976" s="23">
        <v>10</v>
      </c>
      <c r="D2976" t="s">
        <v>10</v>
      </c>
      <c r="E2976" t="s">
        <v>11</v>
      </c>
      <c r="F2976" t="s">
        <v>12</v>
      </c>
      <c r="G2976" t="s">
        <v>13</v>
      </c>
      <c r="H2976" t="s">
        <v>13</v>
      </c>
      <c r="I2976">
        <v>51</v>
      </c>
      <c r="J2976">
        <f t="shared" si="324"/>
        <v>-0.8107550331001333</v>
      </c>
      <c r="K2976" t="b">
        <f t="shared" si="325"/>
        <v>0</v>
      </c>
      <c r="L2976">
        <f t="shared" si="326"/>
        <v>0.64178778747952869</v>
      </c>
      <c r="M2976" t="b">
        <f t="shared" si="327"/>
        <v>0</v>
      </c>
      <c r="N2976" s="24">
        <f t="shared" si="328"/>
        <v>10</v>
      </c>
      <c r="O2976" t="str">
        <f t="shared" si="329"/>
        <v>ASALARIADO</v>
      </c>
      <c r="P2976">
        <f t="shared" si="330"/>
        <v>51</v>
      </c>
      <c r="Q2976"/>
    </row>
    <row r="2977" spans="1:17" x14ac:dyDescent="0.25">
      <c r="A2977">
        <v>2976</v>
      </c>
      <c r="B2977" t="s">
        <v>15</v>
      </c>
      <c r="C2977" s="23">
        <v>976868.32</v>
      </c>
      <c r="D2977" t="s">
        <v>10</v>
      </c>
      <c r="E2977" t="s">
        <v>16</v>
      </c>
      <c r="F2977" t="s">
        <v>12</v>
      </c>
      <c r="G2977" t="s">
        <v>13</v>
      </c>
      <c r="H2977" t="s">
        <v>13</v>
      </c>
      <c r="I2977">
        <v>37</v>
      </c>
      <c r="J2977">
        <f t="shared" si="324"/>
        <v>0.3937522508959384</v>
      </c>
      <c r="K2977" t="b">
        <f t="shared" si="325"/>
        <v>0</v>
      </c>
      <c r="L2977">
        <f t="shared" si="326"/>
        <v>-0.3462668336003964</v>
      </c>
      <c r="M2977" t="b">
        <f t="shared" si="327"/>
        <v>0</v>
      </c>
      <c r="N2977" s="24">
        <f t="shared" si="328"/>
        <v>976868.32</v>
      </c>
      <c r="O2977" t="str">
        <f t="shared" si="329"/>
        <v>ASALARIADO</v>
      </c>
      <c r="P2977">
        <f t="shared" si="330"/>
        <v>37</v>
      </c>
      <c r="Q2977"/>
    </row>
    <row r="2978" spans="1:17" x14ac:dyDescent="0.25">
      <c r="A2978">
        <v>2977</v>
      </c>
      <c r="B2978" t="s">
        <v>9</v>
      </c>
      <c r="C2978" s="23">
        <v>301783</v>
      </c>
      <c r="D2978" t="s">
        <v>10</v>
      </c>
      <c r="E2978" t="s">
        <v>16</v>
      </c>
      <c r="F2978" t="s">
        <v>12</v>
      </c>
      <c r="G2978" t="s">
        <v>13</v>
      </c>
      <c r="H2978" t="s">
        <v>12</v>
      </c>
      <c r="I2978">
        <v>36</v>
      </c>
      <c r="J2978">
        <f t="shared" si="324"/>
        <v>-0.43865626588755885</v>
      </c>
      <c r="K2978" t="b">
        <f t="shared" si="325"/>
        <v>0</v>
      </c>
      <c r="L2978">
        <f t="shared" si="326"/>
        <v>-0.41684216367753391</v>
      </c>
      <c r="M2978" t="b">
        <f t="shared" si="327"/>
        <v>0</v>
      </c>
      <c r="N2978" s="24">
        <f t="shared" si="328"/>
        <v>301783</v>
      </c>
      <c r="O2978" t="str">
        <f t="shared" si="329"/>
        <v>ASALARIADO</v>
      </c>
      <c r="P2978">
        <f t="shared" si="330"/>
        <v>36</v>
      </c>
      <c r="Q2978"/>
    </row>
    <row r="2979" spans="1:17" x14ac:dyDescent="0.25">
      <c r="A2979">
        <v>2978</v>
      </c>
      <c r="B2979" t="s">
        <v>9</v>
      </c>
      <c r="C2979" s="23">
        <v>299647</v>
      </c>
      <c r="D2979" t="s">
        <v>17</v>
      </c>
      <c r="E2979" t="s">
        <v>16</v>
      </c>
      <c r="F2979" t="s">
        <v>12</v>
      </c>
      <c r="G2979" t="s">
        <v>13</v>
      </c>
      <c r="H2979" t="s">
        <v>13</v>
      </c>
      <c r="I2979">
        <v>62</v>
      </c>
      <c r="J2979">
        <f t="shared" si="324"/>
        <v>-0.44129004348451434</v>
      </c>
      <c r="K2979" t="b">
        <f t="shared" si="325"/>
        <v>0</v>
      </c>
      <c r="L2979">
        <f t="shared" si="326"/>
        <v>1.4181164183280413</v>
      </c>
      <c r="M2979" t="b">
        <f t="shared" si="327"/>
        <v>0</v>
      </c>
      <c r="N2979" s="24">
        <f t="shared" si="328"/>
        <v>299647</v>
      </c>
      <c r="O2979" t="str">
        <f t="shared" si="329"/>
        <v>ASEGURADO VOLUNTARIO</v>
      </c>
      <c r="P2979">
        <f t="shared" si="330"/>
        <v>62</v>
      </c>
      <c r="Q2979"/>
    </row>
    <row r="2980" spans="1:17" x14ac:dyDescent="0.25">
      <c r="A2980">
        <v>2979</v>
      </c>
      <c r="B2980" t="s">
        <v>15</v>
      </c>
      <c r="C2980" s="23">
        <v>1893569.1</v>
      </c>
      <c r="D2980" t="s">
        <v>10</v>
      </c>
      <c r="E2980" t="s">
        <v>11</v>
      </c>
      <c r="F2980" t="s">
        <v>12</v>
      </c>
      <c r="G2980" t="s">
        <v>13</v>
      </c>
      <c r="H2980" t="s">
        <v>13</v>
      </c>
      <c r="I2980">
        <v>54</v>
      </c>
      <c r="J2980">
        <f t="shared" si="324"/>
        <v>1.5240827646954018</v>
      </c>
      <c r="K2980" t="b">
        <f t="shared" si="325"/>
        <v>0</v>
      </c>
      <c r="L2980">
        <f t="shared" si="326"/>
        <v>0.85351377771094117</v>
      </c>
      <c r="M2980" t="b">
        <f t="shared" si="327"/>
        <v>0</v>
      </c>
      <c r="N2980" s="24">
        <f t="shared" si="328"/>
        <v>1893569.1</v>
      </c>
      <c r="O2980" t="str">
        <f t="shared" si="329"/>
        <v>ASALARIADO</v>
      </c>
      <c r="P2980">
        <f t="shared" si="330"/>
        <v>54</v>
      </c>
      <c r="Q2980"/>
    </row>
    <row r="2981" spans="1:17" x14ac:dyDescent="0.25">
      <c r="A2981">
        <v>2980</v>
      </c>
      <c r="B2981" t="s">
        <v>9</v>
      </c>
      <c r="C2981" s="23">
        <v>173700</v>
      </c>
      <c r="D2981" t="s">
        <v>10</v>
      </c>
      <c r="E2981" t="s">
        <v>16</v>
      </c>
      <c r="F2981" t="s">
        <v>12</v>
      </c>
      <c r="G2981" t="s">
        <v>13</v>
      </c>
      <c r="H2981" t="s">
        <v>13</v>
      </c>
      <c r="I2981">
        <v>51</v>
      </c>
      <c r="J2981">
        <f t="shared" si="324"/>
        <v>-0.59658797747503745</v>
      </c>
      <c r="K2981" t="b">
        <f t="shared" si="325"/>
        <v>0</v>
      </c>
      <c r="L2981">
        <f t="shared" si="326"/>
        <v>0.64178778747952869</v>
      </c>
      <c r="M2981" t="b">
        <f t="shared" si="327"/>
        <v>0</v>
      </c>
      <c r="N2981" s="24">
        <f t="shared" si="328"/>
        <v>173700</v>
      </c>
      <c r="O2981" t="str">
        <f t="shared" si="329"/>
        <v>ASALARIADO</v>
      </c>
      <c r="P2981">
        <f t="shared" si="330"/>
        <v>51</v>
      </c>
      <c r="Q2981"/>
    </row>
    <row r="2982" spans="1:17" x14ac:dyDescent="0.25">
      <c r="A2982">
        <v>2981</v>
      </c>
      <c r="B2982" t="s">
        <v>15</v>
      </c>
      <c r="C2982" s="23">
        <v>766774</v>
      </c>
      <c r="D2982" t="s">
        <v>10</v>
      </c>
      <c r="E2982" t="s">
        <v>16</v>
      </c>
      <c r="F2982" t="s">
        <v>12</v>
      </c>
      <c r="G2982" t="s">
        <v>12</v>
      </c>
      <c r="H2982" t="s">
        <v>13</v>
      </c>
      <c r="I2982">
        <v>52</v>
      </c>
      <c r="J2982">
        <f t="shared" si="324"/>
        <v>0.13469714169013106</v>
      </c>
      <c r="K2982" t="b">
        <f t="shared" si="325"/>
        <v>0</v>
      </c>
      <c r="L2982">
        <f t="shared" si="326"/>
        <v>0.71236311755666615</v>
      </c>
      <c r="M2982" t="b">
        <f t="shared" si="327"/>
        <v>0</v>
      </c>
      <c r="N2982" s="24">
        <f t="shared" si="328"/>
        <v>766774</v>
      </c>
      <c r="O2982" t="str">
        <f t="shared" si="329"/>
        <v>ASALARIADO</v>
      </c>
      <c r="P2982">
        <f t="shared" si="330"/>
        <v>52</v>
      </c>
      <c r="Q2982"/>
    </row>
    <row r="2983" spans="1:17" x14ac:dyDescent="0.25">
      <c r="A2983">
        <v>2982</v>
      </c>
      <c r="B2983" t="s">
        <v>9</v>
      </c>
      <c r="C2983" s="23">
        <v>291514</v>
      </c>
      <c r="D2983" t="s">
        <v>17</v>
      </c>
      <c r="E2983" t="s">
        <v>16</v>
      </c>
      <c r="F2983" t="s">
        <v>12</v>
      </c>
      <c r="G2983" t="s">
        <v>13</v>
      </c>
      <c r="H2983" t="s">
        <v>13</v>
      </c>
      <c r="I2983">
        <v>51</v>
      </c>
      <c r="J2983">
        <f t="shared" si="324"/>
        <v>-0.45131837363247279</v>
      </c>
      <c r="K2983" t="b">
        <f t="shared" si="325"/>
        <v>0</v>
      </c>
      <c r="L2983">
        <f t="shared" si="326"/>
        <v>0.64178778747952869</v>
      </c>
      <c r="M2983" t="b">
        <f t="shared" si="327"/>
        <v>0</v>
      </c>
      <c r="N2983" s="24">
        <f t="shared" si="328"/>
        <v>291514</v>
      </c>
      <c r="O2983" t="str">
        <f t="shared" si="329"/>
        <v>ASEGURADO VOLUNTARIO</v>
      </c>
      <c r="P2983">
        <f t="shared" si="330"/>
        <v>51</v>
      </c>
      <c r="Q2983"/>
    </row>
    <row r="2984" spans="1:17" x14ac:dyDescent="0.25">
      <c r="A2984">
        <v>2983</v>
      </c>
      <c r="B2984" t="s">
        <v>9</v>
      </c>
      <c r="C2984" s="23">
        <v>490122</v>
      </c>
      <c r="D2984" t="s">
        <v>18</v>
      </c>
      <c r="E2984" t="s">
        <v>16</v>
      </c>
      <c r="F2984" t="s">
        <v>12</v>
      </c>
      <c r="G2984" t="s">
        <v>13</v>
      </c>
      <c r="H2984" t="s">
        <v>13</v>
      </c>
      <c r="I2984">
        <v>63</v>
      </c>
      <c r="J2984">
        <f t="shared" si="324"/>
        <v>-0.20642637879345477</v>
      </c>
      <c r="K2984" t="b">
        <f t="shared" si="325"/>
        <v>0</v>
      </c>
      <c r="L2984">
        <f t="shared" si="326"/>
        <v>1.4886917484051787</v>
      </c>
      <c r="M2984" t="b">
        <f t="shared" si="327"/>
        <v>0</v>
      </c>
      <c r="N2984" s="24">
        <f t="shared" si="328"/>
        <v>490122</v>
      </c>
      <c r="O2984" t="str">
        <f t="shared" si="329"/>
        <v>TRABAJADOR INDEPENDIENTE</v>
      </c>
      <c r="P2984">
        <f t="shared" si="330"/>
        <v>63</v>
      </c>
      <c r="Q2984"/>
    </row>
    <row r="2985" spans="1:17" x14ac:dyDescent="0.25">
      <c r="A2985">
        <v>2984</v>
      </c>
      <c r="B2985" t="s">
        <v>15</v>
      </c>
      <c r="C2985" s="23">
        <v>299647</v>
      </c>
      <c r="D2985" t="s">
        <v>17</v>
      </c>
      <c r="E2985" t="s">
        <v>16</v>
      </c>
      <c r="F2985" t="s">
        <v>12</v>
      </c>
      <c r="G2985" t="s">
        <v>12</v>
      </c>
      <c r="H2985" t="s">
        <v>13</v>
      </c>
      <c r="I2985">
        <v>69</v>
      </c>
      <c r="J2985">
        <f t="shared" si="324"/>
        <v>-0.44129004348451434</v>
      </c>
      <c r="K2985" t="b">
        <f t="shared" si="325"/>
        <v>0</v>
      </c>
      <c r="L2985">
        <f t="shared" si="326"/>
        <v>1.9121437288680037</v>
      </c>
      <c r="M2985" t="b">
        <f t="shared" si="327"/>
        <v>0</v>
      </c>
      <c r="N2985" s="24">
        <f t="shared" si="328"/>
        <v>299647</v>
      </c>
      <c r="O2985" t="str">
        <f t="shared" si="329"/>
        <v>ASEGURADO VOLUNTARIO</v>
      </c>
      <c r="P2985">
        <f t="shared" si="330"/>
        <v>69</v>
      </c>
      <c r="Q2985"/>
    </row>
    <row r="2986" spans="1:17" x14ac:dyDescent="0.25">
      <c r="A2986">
        <v>2985</v>
      </c>
      <c r="B2986" t="s">
        <v>9</v>
      </c>
      <c r="C2986" s="23">
        <v>297046</v>
      </c>
      <c r="D2986" t="s">
        <v>18</v>
      </c>
      <c r="E2986" t="s">
        <v>16</v>
      </c>
      <c r="F2986" t="s">
        <v>13</v>
      </c>
      <c r="G2986" t="s">
        <v>13</v>
      </c>
      <c r="H2986" t="s">
        <v>12</v>
      </c>
      <c r="I2986">
        <v>55</v>
      </c>
      <c r="J2986">
        <f t="shared" si="324"/>
        <v>-0.44449718558642509</v>
      </c>
      <c r="K2986" t="b">
        <f t="shared" si="325"/>
        <v>0</v>
      </c>
      <c r="L2986">
        <f t="shared" si="326"/>
        <v>0.92408910778807873</v>
      </c>
      <c r="M2986" t="b">
        <f t="shared" si="327"/>
        <v>0</v>
      </c>
      <c r="N2986" s="24">
        <f t="shared" si="328"/>
        <v>297046</v>
      </c>
      <c r="O2986" t="str">
        <f t="shared" si="329"/>
        <v>TRABAJADOR INDEPENDIENTE</v>
      </c>
      <c r="P2986">
        <f t="shared" si="330"/>
        <v>55</v>
      </c>
      <c r="Q2986"/>
    </row>
    <row r="2987" spans="1:17" x14ac:dyDescent="0.25">
      <c r="A2987">
        <v>2986</v>
      </c>
      <c r="B2987" t="s">
        <v>15</v>
      </c>
      <c r="C2987" s="23">
        <v>300018</v>
      </c>
      <c r="D2987" t="s">
        <v>17</v>
      </c>
      <c r="E2987" t="s">
        <v>16</v>
      </c>
      <c r="F2987" t="s">
        <v>12</v>
      </c>
      <c r="G2987" t="s">
        <v>13</v>
      </c>
      <c r="H2987" t="s">
        <v>13</v>
      </c>
      <c r="I2987">
        <v>53</v>
      </c>
      <c r="J2987">
        <f t="shared" si="324"/>
        <v>-0.44083258492249633</v>
      </c>
      <c r="K2987" t="b">
        <f t="shared" si="325"/>
        <v>0</v>
      </c>
      <c r="L2987">
        <f t="shared" si="326"/>
        <v>0.78293844763380371</v>
      </c>
      <c r="M2987" t="b">
        <f t="shared" si="327"/>
        <v>0</v>
      </c>
      <c r="N2987" s="24">
        <f t="shared" si="328"/>
        <v>300018</v>
      </c>
      <c r="O2987" t="str">
        <f t="shared" si="329"/>
        <v>ASEGURADO VOLUNTARIO</v>
      </c>
      <c r="P2987">
        <f t="shared" si="330"/>
        <v>53</v>
      </c>
      <c r="Q2987"/>
    </row>
    <row r="2988" spans="1:17" x14ac:dyDescent="0.25">
      <c r="A2988">
        <v>2987</v>
      </c>
      <c r="B2988" t="s">
        <v>9</v>
      </c>
      <c r="C2988" s="23">
        <v>321550</v>
      </c>
      <c r="D2988" t="s">
        <v>18</v>
      </c>
      <c r="E2988" t="s">
        <v>16</v>
      </c>
      <c r="F2988" t="s">
        <v>12</v>
      </c>
      <c r="G2988" t="s">
        <v>13</v>
      </c>
      <c r="H2988" t="s">
        <v>12</v>
      </c>
      <c r="I2988">
        <v>51</v>
      </c>
      <c r="J2988">
        <f t="shared" si="324"/>
        <v>-0.41428272573820496</v>
      </c>
      <c r="K2988" t="b">
        <f t="shared" si="325"/>
        <v>0</v>
      </c>
      <c r="L2988">
        <f t="shared" si="326"/>
        <v>0.64178778747952869</v>
      </c>
      <c r="M2988" t="b">
        <f t="shared" si="327"/>
        <v>0</v>
      </c>
      <c r="N2988" s="24">
        <f t="shared" si="328"/>
        <v>321550</v>
      </c>
      <c r="O2988" t="str">
        <f t="shared" si="329"/>
        <v>TRABAJADOR INDEPENDIENTE</v>
      </c>
      <c r="P2988">
        <f t="shared" si="330"/>
        <v>51</v>
      </c>
      <c r="Q2988"/>
    </row>
    <row r="2989" spans="1:17" x14ac:dyDescent="0.25">
      <c r="A2989">
        <v>2988</v>
      </c>
      <c r="B2989" t="s">
        <v>9</v>
      </c>
      <c r="C2989" s="23">
        <v>422424</v>
      </c>
      <c r="D2989" t="s">
        <v>10</v>
      </c>
      <c r="E2989" t="s">
        <v>16</v>
      </c>
      <c r="F2989" t="s">
        <v>12</v>
      </c>
      <c r="G2989" t="s">
        <v>13</v>
      </c>
      <c r="H2989" t="s">
        <v>13</v>
      </c>
      <c r="I2989">
        <v>27</v>
      </c>
      <c r="J2989">
        <f t="shared" si="324"/>
        <v>-0.28990085246325581</v>
      </c>
      <c r="K2989" t="b">
        <f t="shared" si="325"/>
        <v>0</v>
      </c>
      <c r="L2989">
        <f t="shared" si="326"/>
        <v>-1.0520201343717714</v>
      </c>
      <c r="M2989" t="b">
        <f t="shared" si="327"/>
        <v>0</v>
      </c>
      <c r="N2989" s="24">
        <f t="shared" si="328"/>
        <v>422424</v>
      </c>
      <c r="O2989" t="str">
        <f t="shared" si="329"/>
        <v>ASALARIADO</v>
      </c>
      <c r="P2989">
        <f t="shared" si="330"/>
        <v>27</v>
      </c>
      <c r="Q2989"/>
    </row>
    <row r="2990" spans="1:17" x14ac:dyDescent="0.25">
      <c r="A2990">
        <v>2989</v>
      </c>
      <c r="B2990" t="s">
        <v>15</v>
      </c>
      <c r="C2990" s="23">
        <v>351531.84</v>
      </c>
      <c r="D2990" t="s">
        <v>10</v>
      </c>
      <c r="E2990" t="s">
        <v>16</v>
      </c>
      <c r="F2990" t="s">
        <v>12</v>
      </c>
      <c r="G2990" t="s">
        <v>13</v>
      </c>
      <c r="H2990" t="s">
        <v>13</v>
      </c>
      <c r="I2990">
        <v>38</v>
      </c>
      <c r="J2990">
        <f t="shared" si="324"/>
        <v>-0.37731385939574008</v>
      </c>
      <c r="K2990" t="b">
        <f t="shared" si="325"/>
        <v>0</v>
      </c>
      <c r="L2990">
        <f t="shared" si="326"/>
        <v>-0.27569150352325889</v>
      </c>
      <c r="M2990" t="b">
        <f t="shared" si="327"/>
        <v>0</v>
      </c>
      <c r="N2990" s="24">
        <f t="shared" si="328"/>
        <v>351531.84</v>
      </c>
      <c r="O2990" t="str">
        <f t="shared" si="329"/>
        <v>ASALARIADO</v>
      </c>
      <c r="P2990">
        <f t="shared" si="330"/>
        <v>38</v>
      </c>
      <c r="Q2990"/>
    </row>
    <row r="2991" spans="1:17" x14ac:dyDescent="0.25">
      <c r="A2991">
        <v>2990</v>
      </c>
      <c r="B2991" t="s">
        <v>9</v>
      </c>
      <c r="C2991" s="23">
        <v>356000</v>
      </c>
      <c r="D2991" t="s">
        <v>10</v>
      </c>
      <c r="E2991" t="s">
        <v>16</v>
      </c>
      <c r="F2991" t="s">
        <v>12</v>
      </c>
      <c r="G2991" t="s">
        <v>13</v>
      </c>
      <c r="H2991" t="s">
        <v>13</v>
      </c>
      <c r="I2991">
        <v>57</v>
      </c>
      <c r="J2991">
        <f t="shared" si="324"/>
        <v>-0.37180443069367419</v>
      </c>
      <c r="K2991" t="b">
        <f t="shared" si="325"/>
        <v>0</v>
      </c>
      <c r="L2991">
        <f t="shared" si="326"/>
        <v>1.0652397679423538</v>
      </c>
      <c r="M2991" t="b">
        <f t="shared" si="327"/>
        <v>0</v>
      </c>
      <c r="N2991" s="24">
        <f t="shared" si="328"/>
        <v>356000</v>
      </c>
      <c r="O2991" t="str">
        <f t="shared" si="329"/>
        <v>ASALARIADO</v>
      </c>
      <c r="P2991">
        <f t="shared" si="330"/>
        <v>57</v>
      </c>
      <c r="Q2991"/>
    </row>
    <row r="2992" spans="1:17" x14ac:dyDescent="0.25">
      <c r="A2992">
        <v>2991</v>
      </c>
      <c r="B2992" t="s">
        <v>15</v>
      </c>
      <c r="C2992" s="23">
        <v>278031</v>
      </c>
      <c r="D2992" t="s">
        <v>17</v>
      </c>
      <c r="E2992" t="s">
        <v>16</v>
      </c>
      <c r="F2992" t="s">
        <v>12</v>
      </c>
      <c r="G2992" t="s">
        <v>13</v>
      </c>
      <c r="H2992" t="s">
        <v>13</v>
      </c>
      <c r="I2992">
        <v>39</v>
      </c>
      <c r="J2992">
        <f t="shared" si="324"/>
        <v>-0.46794347819228149</v>
      </c>
      <c r="K2992" t="b">
        <f t="shared" si="325"/>
        <v>0</v>
      </c>
      <c r="L2992">
        <f t="shared" si="326"/>
        <v>-0.20511617344612137</v>
      </c>
      <c r="M2992" t="b">
        <f t="shared" si="327"/>
        <v>0</v>
      </c>
      <c r="N2992" s="24">
        <f t="shared" si="328"/>
        <v>278031</v>
      </c>
      <c r="O2992" t="str">
        <f t="shared" si="329"/>
        <v>ASEGURADO VOLUNTARIO</v>
      </c>
      <c r="P2992">
        <f t="shared" si="330"/>
        <v>39</v>
      </c>
      <c r="Q2992"/>
    </row>
    <row r="2993" spans="1:17" x14ac:dyDescent="0.25">
      <c r="A2993">
        <v>2992</v>
      </c>
      <c r="B2993" t="s">
        <v>9</v>
      </c>
      <c r="C2993" s="23">
        <v>2247500</v>
      </c>
      <c r="D2993" t="s">
        <v>10</v>
      </c>
      <c r="E2993" t="s">
        <v>16</v>
      </c>
      <c r="F2993" t="s">
        <v>12</v>
      </c>
      <c r="G2993" t="s">
        <v>13</v>
      </c>
      <c r="H2993" t="s">
        <v>13</v>
      </c>
      <c r="I2993">
        <v>45</v>
      </c>
      <c r="J2993">
        <f t="shared" si="324"/>
        <v>1.9604944104305635</v>
      </c>
      <c r="K2993" t="b">
        <f t="shared" si="325"/>
        <v>1</v>
      </c>
      <c r="L2993">
        <f t="shared" si="326"/>
        <v>0.21833580701670366</v>
      </c>
      <c r="M2993" t="b">
        <f t="shared" si="327"/>
        <v>0</v>
      </c>
      <c r="N2993" s="24">
        <f t="shared" si="328"/>
        <v>2247500</v>
      </c>
      <c r="O2993" t="str">
        <f t="shared" si="329"/>
        <v>ASALARIADO</v>
      </c>
      <c r="P2993">
        <f t="shared" si="330"/>
        <v>45</v>
      </c>
      <c r="Q2993"/>
    </row>
    <row r="2994" spans="1:17" x14ac:dyDescent="0.25">
      <c r="A2994">
        <v>2993</v>
      </c>
      <c r="B2994" t="s">
        <v>9</v>
      </c>
      <c r="C2994" s="23">
        <v>340000</v>
      </c>
      <c r="D2994" t="s">
        <v>10</v>
      </c>
      <c r="E2994" t="s">
        <v>16</v>
      </c>
      <c r="F2994" t="s">
        <v>12</v>
      </c>
      <c r="G2994" t="s">
        <v>13</v>
      </c>
      <c r="H2994" t="s">
        <v>13</v>
      </c>
      <c r="I2994">
        <v>34</v>
      </c>
      <c r="J2994">
        <f t="shared" si="324"/>
        <v>-0.39153310183191781</v>
      </c>
      <c r="K2994" t="b">
        <f t="shared" si="325"/>
        <v>0</v>
      </c>
      <c r="L2994">
        <f t="shared" si="326"/>
        <v>-0.55799282383180893</v>
      </c>
      <c r="M2994" t="b">
        <f t="shared" si="327"/>
        <v>0</v>
      </c>
      <c r="N2994" s="24">
        <f t="shared" si="328"/>
        <v>340000</v>
      </c>
      <c r="O2994" t="str">
        <f t="shared" si="329"/>
        <v>ASALARIADO</v>
      </c>
      <c r="P2994">
        <f t="shared" si="330"/>
        <v>34</v>
      </c>
      <c r="Q2994"/>
    </row>
    <row r="2995" spans="1:17" x14ac:dyDescent="0.25">
      <c r="A2995">
        <v>2994</v>
      </c>
      <c r="B2995" t="s">
        <v>9</v>
      </c>
      <c r="C2995" s="23">
        <v>50000</v>
      </c>
      <c r="D2995" t="s">
        <v>10</v>
      </c>
      <c r="E2995" t="s">
        <v>16</v>
      </c>
      <c r="F2995" t="s">
        <v>12</v>
      </c>
      <c r="G2995" t="s">
        <v>12</v>
      </c>
      <c r="H2995" t="s">
        <v>12</v>
      </c>
      <c r="I2995">
        <v>53</v>
      </c>
      <c r="J2995">
        <f t="shared" si="324"/>
        <v>-0.7491152662125834</v>
      </c>
      <c r="K2995" t="b">
        <f t="shared" si="325"/>
        <v>0</v>
      </c>
      <c r="L2995">
        <f t="shared" si="326"/>
        <v>0.78293844763380371</v>
      </c>
      <c r="M2995" t="b">
        <f t="shared" si="327"/>
        <v>0</v>
      </c>
      <c r="N2995" s="24">
        <f t="shared" si="328"/>
        <v>50000</v>
      </c>
      <c r="O2995" t="str">
        <f t="shared" si="329"/>
        <v>ASALARIADO</v>
      </c>
      <c r="P2995">
        <f t="shared" si="330"/>
        <v>53</v>
      </c>
      <c r="Q2995"/>
    </row>
    <row r="2996" spans="1:17" x14ac:dyDescent="0.25">
      <c r="A2996">
        <v>2995</v>
      </c>
      <c r="B2996" t="s">
        <v>9</v>
      </c>
      <c r="C2996" s="23">
        <v>389718</v>
      </c>
      <c r="D2996" t="s">
        <v>10</v>
      </c>
      <c r="E2996" t="s">
        <v>16</v>
      </c>
      <c r="F2996" t="s">
        <v>12</v>
      </c>
      <c r="G2996" t="s">
        <v>13</v>
      </c>
      <c r="H2996" t="s">
        <v>13</v>
      </c>
      <c r="I2996">
        <v>41</v>
      </c>
      <c r="J2996">
        <f t="shared" si="324"/>
        <v>-0.33022872235371803</v>
      </c>
      <c r="K2996" t="b">
        <f t="shared" si="325"/>
        <v>0</v>
      </c>
      <c r="L2996">
        <f t="shared" si="326"/>
        <v>-6.3965513291846368E-2</v>
      </c>
      <c r="M2996" t="b">
        <f t="shared" si="327"/>
        <v>0</v>
      </c>
      <c r="N2996" s="24">
        <f t="shared" si="328"/>
        <v>389718</v>
      </c>
      <c r="O2996" t="str">
        <f t="shared" si="329"/>
        <v>ASALARIADO</v>
      </c>
      <c r="P2996">
        <f t="shared" si="330"/>
        <v>41</v>
      </c>
      <c r="Q2996"/>
    </row>
    <row r="2997" spans="1:17" x14ac:dyDescent="0.25">
      <c r="A2997">
        <v>2996</v>
      </c>
      <c r="B2997" t="s">
        <v>15</v>
      </c>
      <c r="C2997" s="23">
        <v>2032262.93</v>
      </c>
      <c r="D2997" t="s">
        <v>10</v>
      </c>
      <c r="E2997" t="s">
        <v>16</v>
      </c>
      <c r="F2997" t="s">
        <v>12</v>
      </c>
      <c r="G2997" t="s">
        <v>13</v>
      </c>
      <c r="H2997" t="s">
        <v>13</v>
      </c>
      <c r="I2997">
        <v>54</v>
      </c>
      <c r="J2997">
        <f t="shared" si="324"/>
        <v>1.6950980747562434</v>
      </c>
      <c r="K2997" t="b">
        <f t="shared" si="325"/>
        <v>0</v>
      </c>
      <c r="L2997">
        <f t="shared" si="326"/>
        <v>0.85351377771094117</v>
      </c>
      <c r="M2997" t="b">
        <f t="shared" si="327"/>
        <v>0</v>
      </c>
      <c r="N2997" s="24">
        <f t="shared" si="328"/>
        <v>2032262.93</v>
      </c>
      <c r="O2997" t="str">
        <f t="shared" si="329"/>
        <v>ASALARIADO</v>
      </c>
      <c r="P2997">
        <f t="shared" si="330"/>
        <v>54</v>
      </c>
      <c r="Q2997"/>
    </row>
    <row r="2998" spans="1:17" x14ac:dyDescent="0.25">
      <c r="A2998">
        <v>2997</v>
      </c>
      <c r="B2998" t="s">
        <v>15</v>
      </c>
      <c r="C2998" s="23">
        <v>89567</v>
      </c>
      <c r="D2998" t="s">
        <v>10</v>
      </c>
      <c r="E2998" t="s">
        <v>11</v>
      </c>
      <c r="F2998" t="s">
        <v>12</v>
      </c>
      <c r="G2998" t="s">
        <v>13</v>
      </c>
      <c r="H2998" t="s">
        <v>13</v>
      </c>
      <c r="I2998">
        <v>34</v>
      </c>
      <c r="J2998">
        <f t="shared" si="324"/>
        <v>-0.70032749552965301</v>
      </c>
      <c r="K2998" t="b">
        <f t="shared" si="325"/>
        <v>0</v>
      </c>
      <c r="L2998">
        <f t="shared" si="326"/>
        <v>-0.55799282383180893</v>
      </c>
      <c r="M2998" t="b">
        <f t="shared" si="327"/>
        <v>0</v>
      </c>
      <c r="N2998" s="24">
        <f t="shared" si="328"/>
        <v>89567</v>
      </c>
      <c r="O2998" t="str">
        <f t="shared" si="329"/>
        <v>ASALARIADO</v>
      </c>
      <c r="P2998">
        <f t="shared" si="330"/>
        <v>34</v>
      </c>
      <c r="Q2998"/>
    </row>
    <row r="2999" spans="1:17" x14ac:dyDescent="0.25">
      <c r="A2999">
        <v>2998</v>
      </c>
      <c r="B2999" t="s">
        <v>9</v>
      </c>
      <c r="C2999" s="23">
        <v>316965</v>
      </c>
      <c r="D2999" t="s">
        <v>10</v>
      </c>
      <c r="E2999" t="s">
        <v>16</v>
      </c>
      <c r="F2999" t="s">
        <v>12</v>
      </c>
      <c r="G2999" t="s">
        <v>13</v>
      </c>
      <c r="H2999" t="s">
        <v>13</v>
      </c>
      <c r="I2999">
        <v>25</v>
      </c>
      <c r="J2999">
        <f t="shared" si="324"/>
        <v>-0.41993622306125794</v>
      </c>
      <c r="K2999" t="b">
        <f t="shared" si="325"/>
        <v>0</v>
      </c>
      <c r="L2999">
        <f t="shared" si="326"/>
        <v>-1.1931707945260464</v>
      </c>
      <c r="M2999" t="b">
        <f t="shared" si="327"/>
        <v>0</v>
      </c>
      <c r="N2999" s="24">
        <f t="shared" si="328"/>
        <v>316965</v>
      </c>
      <c r="O2999" t="str">
        <f t="shared" si="329"/>
        <v>ASALARIADO</v>
      </c>
      <c r="P2999">
        <f t="shared" si="330"/>
        <v>25</v>
      </c>
      <c r="Q2999"/>
    </row>
    <row r="3000" spans="1:17" x14ac:dyDescent="0.25">
      <c r="A3000">
        <v>2999</v>
      </c>
      <c r="B3000" t="s">
        <v>15</v>
      </c>
      <c r="C3000" s="23">
        <v>347135</v>
      </c>
      <c r="D3000" t="s">
        <v>17</v>
      </c>
      <c r="E3000" t="s">
        <v>16</v>
      </c>
      <c r="F3000" t="s">
        <v>12</v>
      </c>
      <c r="G3000" t="s">
        <v>12</v>
      </c>
      <c r="H3000" t="s">
        <v>13</v>
      </c>
      <c r="I3000">
        <v>63</v>
      </c>
      <c r="J3000">
        <f t="shared" si="324"/>
        <v>-0.38273534754620731</v>
      </c>
      <c r="K3000" t="b">
        <f t="shared" si="325"/>
        <v>0</v>
      </c>
      <c r="L3000">
        <f t="shared" si="326"/>
        <v>1.4886917484051787</v>
      </c>
      <c r="M3000" t="b">
        <f t="shared" si="327"/>
        <v>0</v>
      </c>
      <c r="N3000" s="24">
        <f t="shared" si="328"/>
        <v>347135</v>
      </c>
      <c r="O3000" t="str">
        <f t="shared" si="329"/>
        <v>ASEGURADO VOLUNTARIO</v>
      </c>
      <c r="P3000">
        <f t="shared" si="330"/>
        <v>63</v>
      </c>
      <c r="Q3000"/>
    </row>
    <row r="3001" spans="1:17" x14ac:dyDescent="0.25">
      <c r="A3001">
        <v>3000</v>
      </c>
      <c r="B3001" t="s">
        <v>15</v>
      </c>
      <c r="C3001" s="23">
        <v>1501649.3</v>
      </c>
      <c r="D3001" t="s">
        <v>10</v>
      </c>
      <c r="E3001" t="s">
        <v>16</v>
      </c>
      <c r="F3001" t="s">
        <v>12</v>
      </c>
      <c r="G3001" t="s">
        <v>12</v>
      </c>
      <c r="H3001" t="s">
        <v>13</v>
      </c>
      <c r="I3001">
        <v>35</v>
      </c>
      <c r="J3001">
        <f t="shared" si="324"/>
        <v>1.0408292117725135</v>
      </c>
      <c r="K3001" t="b">
        <f t="shared" si="325"/>
        <v>0</v>
      </c>
      <c r="L3001">
        <f t="shared" si="326"/>
        <v>-0.48741749375467142</v>
      </c>
      <c r="M3001" t="b">
        <f t="shared" si="327"/>
        <v>0</v>
      </c>
      <c r="N3001" s="24">
        <f t="shared" si="328"/>
        <v>1501649.3</v>
      </c>
      <c r="O3001" t="str">
        <f t="shared" si="329"/>
        <v>ASALARIADO</v>
      </c>
      <c r="P3001">
        <f t="shared" si="330"/>
        <v>35</v>
      </c>
      <c r="Q3001"/>
    </row>
    <row r="3002" spans="1:17" x14ac:dyDescent="0.25">
      <c r="A3002">
        <v>3001</v>
      </c>
      <c r="B3002" t="s">
        <v>9</v>
      </c>
      <c r="C3002" s="23">
        <v>302470</v>
      </c>
      <c r="D3002" t="s">
        <v>18</v>
      </c>
      <c r="E3002" t="s">
        <v>16</v>
      </c>
      <c r="F3002" t="s">
        <v>12</v>
      </c>
      <c r="G3002" t="s">
        <v>13</v>
      </c>
      <c r="H3002" t="s">
        <v>13</v>
      </c>
      <c r="I3002">
        <v>61</v>
      </c>
      <c r="J3002">
        <f t="shared" si="324"/>
        <v>-0.43780916607056047</v>
      </c>
      <c r="K3002" t="b">
        <f t="shared" si="325"/>
        <v>0</v>
      </c>
      <c r="L3002">
        <f t="shared" si="326"/>
        <v>1.3475410882509038</v>
      </c>
      <c r="M3002" t="b">
        <f t="shared" si="327"/>
        <v>0</v>
      </c>
      <c r="N3002" s="24">
        <f t="shared" si="328"/>
        <v>302470</v>
      </c>
      <c r="O3002" t="str">
        <f t="shared" si="329"/>
        <v>TRABAJADOR INDEPENDIENTE</v>
      </c>
      <c r="P3002">
        <f t="shared" si="330"/>
        <v>61</v>
      </c>
      <c r="Q3002"/>
    </row>
    <row r="3003" spans="1:17" x14ac:dyDescent="0.25">
      <c r="A3003">
        <v>3002</v>
      </c>
      <c r="B3003" t="s">
        <v>15</v>
      </c>
      <c r="C3003" s="23">
        <v>477140</v>
      </c>
      <c r="D3003" t="s">
        <v>10</v>
      </c>
      <c r="E3003" t="s">
        <v>11</v>
      </c>
      <c r="F3003" t="s">
        <v>12</v>
      </c>
      <c r="G3003" t="s">
        <v>13</v>
      </c>
      <c r="H3003" t="s">
        <v>13</v>
      </c>
      <c r="I3003">
        <v>48</v>
      </c>
      <c r="J3003">
        <f t="shared" si="324"/>
        <v>-0.2224337293382472</v>
      </c>
      <c r="K3003" t="b">
        <f t="shared" si="325"/>
        <v>0</v>
      </c>
      <c r="L3003">
        <f t="shared" si="326"/>
        <v>0.43006179724811616</v>
      </c>
      <c r="M3003" t="b">
        <f t="shared" si="327"/>
        <v>0</v>
      </c>
      <c r="N3003" s="24">
        <f t="shared" si="328"/>
        <v>477140</v>
      </c>
      <c r="O3003" t="str">
        <f t="shared" si="329"/>
        <v>ASALARIADO</v>
      </c>
      <c r="P3003">
        <f t="shared" si="330"/>
        <v>48</v>
      </c>
      <c r="Q3003"/>
    </row>
    <row r="3004" spans="1:17" x14ac:dyDescent="0.25">
      <c r="A3004">
        <v>3003</v>
      </c>
      <c r="B3004" t="s">
        <v>9</v>
      </c>
      <c r="C3004" s="23">
        <v>1194392</v>
      </c>
      <c r="D3004" t="s">
        <v>10</v>
      </c>
      <c r="E3004" t="s">
        <v>16</v>
      </c>
      <c r="F3004" t="s">
        <v>12</v>
      </c>
      <c r="G3004" t="s">
        <v>13</v>
      </c>
      <c r="H3004" t="s">
        <v>13</v>
      </c>
      <c r="I3004">
        <v>28</v>
      </c>
      <c r="J3004">
        <f t="shared" si="324"/>
        <v>0.66196807261472224</v>
      </c>
      <c r="K3004" t="b">
        <f t="shared" si="325"/>
        <v>0</v>
      </c>
      <c r="L3004">
        <f t="shared" si="326"/>
        <v>-0.98144480429463388</v>
      </c>
      <c r="M3004" t="b">
        <f t="shared" si="327"/>
        <v>0</v>
      </c>
      <c r="N3004" s="24">
        <f t="shared" si="328"/>
        <v>1194392</v>
      </c>
      <c r="O3004" t="str">
        <f t="shared" si="329"/>
        <v>ASALARIADO</v>
      </c>
      <c r="P3004">
        <f t="shared" si="330"/>
        <v>28</v>
      </c>
      <c r="Q3004"/>
    </row>
    <row r="3005" spans="1:17" x14ac:dyDescent="0.25">
      <c r="A3005">
        <v>3004</v>
      </c>
      <c r="B3005" t="s">
        <v>15</v>
      </c>
      <c r="C3005" s="23">
        <v>1876023.5</v>
      </c>
      <c r="D3005" t="s">
        <v>10</v>
      </c>
      <c r="E3005" t="s">
        <v>11</v>
      </c>
      <c r="F3005" t="s">
        <v>12</v>
      </c>
      <c r="G3005" t="s">
        <v>13</v>
      </c>
      <c r="H3005" t="s">
        <v>13</v>
      </c>
      <c r="I3005">
        <v>46</v>
      </c>
      <c r="J3005">
        <f t="shared" si="324"/>
        <v>1.5024483039252039</v>
      </c>
      <c r="K3005" t="b">
        <f t="shared" si="325"/>
        <v>0</v>
      </c>
      <c r="L3005">
        <f t="shared" si="326"/>
        <v>0.28891113709384114</v>
      </c>
      <c r="M3005" t="b">
        <f t="shared" si="327"/>
        <v>0</v>
      </c>
      <c r="N3005" s="24">
        <f t="shared" si="328"/>
        <v>1876023.5</v>
      </c>
      <c r="O3005" t="str">
        <f t="shared" si="329"/>
        <v>ASALARIADO</v>
      </c>
      <c r="P3005">
        <f t="shared" si="330"/>
        <v>46</v>
      </c>
      <c r="Q3005"/>
    </row>
    <row r="3006" spans="1:17" x14ac:dyDescent="0.25">
      <c r="A3006">
        <v>3005</v>
      </c>
      <c r="B3006" t="s">
        <v>15</v>
      </c>
      <c r="C3006" s="23">
        <v>582000</v>
      </c>
      <c r="D3006" t="s">
        <v>10</v>
      </c>
      <c r="E3006" t="s">
        <v>16</v>
      </c>
      <c r="F3006" t="s">
        <v>12</v>
      </c>
      <c r="G3006" t="s">
        <v>13</v>
      </c>
      <c r="H3006" t="s">
        <v>13</v>
      </c>
      <c r="I3006">
        <v>23</v>
      </c>
      <c r="J3006">
        <f t="shared" si="324"/>
        <v>-9.3136950865983087E-2</v>
      </c>
      <c r="K3006" t="b">
        <f t="shared" si="325"/>
        <v>0</v>
      </c>
      <c r="L3006">
        <f t="shared" si="326"/>
        <v>-1.3343214546803215</v>
      </c>
      <c r="M3006" t="b">
        <f t="shared" si="327"/>
        <v>0</v>
      </c>
      <c r="N3006" s="24">
        <f t="shared" si="328"/>
        <v>582000</v>
      </c>
      <c r="O3006" t="str">
        <f t="shared" si="329"/>
        <v>ASALARIADO</v>
      </c>
      <c r="P3006">
        <f t="shared" si="330"/>
        <v>23</v>
      </c>
      <c r="Q3006"/>
    </row>
    <row r="3007" spans="1:17" x14ac:dyDescent="0.25">
      <c r="A3007">
        <v>3006</v>
      </c>
      <c r="B3007" t="s">
        <v>15</v>
      </c>
      <c r="C3007" s="23">
        <v>627691</v>
      </c>
      <c r="D3007" t="s">
        <v>10</v>
      </c>
      <c r="E3007" t="s">
        <v>11</v>
      </c>
      <c r="F3007" t="s">
        <v>12</v>
      </c>
      <c r="G3007" t="s">
        <v>13</v>
      </c>
      <c r="H3007" t="s">
        <v>13</v>
      </c>
      <c r="I3007">
        <v>41</v>
      </c>
      <c r="J3007">
        <f t="shared" si="324"/>
        <v>-3.6798031304890011E-2</v>
      </c>
      <c r="K3007" t="b">
        <f t="shared" si="325"/>
        <v>0</v>
      </c>
      <c r="L3007">
        <f t="shared" si="326"/>
        <v>-6.3965513291846368E-2</v>
      </c>
      <c r="M3007" t="b">
        <f t="shared" si="327"/>
        <v>0</v>
      </c>
      <c r="N3007" s="24">
        <f t="shared" si="328"/>
        <v>627691</v>
      </c>
      <c r="O3007" t="str">
        <f t="shared" si="329"/>
        <v>ASALARIADO</v>
      </c>
      <c r="P3007">
        <f t="shared" si="330"/>
        <v>41</v>
      </c>
      <c r="Q3007"/>
    </row>
    <row r="3008" spans="1:17" x14ac:dyDescent="0.25">
      <c r="A3008">
        <v>3007</v>
      </c>
      <c r="B3008" t="s">
        <v>9</v>
      </c>
      <c r="C3008" s="23">
        <v>297046</v>
      </c>
      <c r="D3008" t="s">
        <v>17</v>
      </c>
      <c r="E3008" t="s">
        <v>16</v>
      </c>
      <c r="F3008" t="s">
        <v>12</v>
      </c>
      <c r="G3008" t="s">
        <v>13</v>
      </c>
      <c r="H3008" t="s">
        <v>13</v>
      </c>
      <c r="I3008">
        <v>59</v>
      </c>
      <c r="J3008">
        <f t="shared" si="324"/>
        <v>-0.44449718558642509</v>
      </c>
      <c r="K3008" t="b">
        <f t="shared" si="325"/>
        <v>0</v>
      </c>
      <c r="L3008">
        <f t="shared" si="326"/>
        <v>1.2063904280966287</v>
      </c>
      <c r="M3008" t="b">
        <f t="shared" si="327"/>
        <v>0</v>
      </c>
      <c r="N3008" s="24">
        <f t="shared" si="328"/>
        <v>297046</v>
      </c>
      <c r="O3008" t="str">
        <f t="shared" si="329"/>
        <v>ASEGURADO VOLUNTARIO</v>
      </c>
      <c r="P3008">
        <f t="shared" si="330"/>
        <v>59</v>
      </c>
      <c r="Q3008"/>
    </row>
    <row r="3009" spans="1:17" x14ac:dyDescent="0.25">
      <c r="A3009">
        <v>3008</v>
      </c>
      <c r="B3009" t="s">
        <v>15</v>
      </c>
      <c r="C3009" s="23">
        <v>944226</v>
      </c>
      <c r="D3009" t="s">
        <v>10</v>
      </c>
      <c r="E3009" t="s">
        <v>11</v>
      </c>
      <c r="F3009" t="s">
        <v>12</v>
      </c>
      <c r="G3009" t="s">
        <v>13</v>
      </c>
      <c r="H3009" t="s">
        <v>12</v>
      </c>
      <c r="I3009">
        <v>40</v>
      </c>
      <c r="J3009">
        <f t="shared" si="324"/>
        <v>0.35350290111660648</v>
      </c>
      <c r="K3009" t="b">
        <f t="shared" si="325"/>
        <v>0</v>
      </c>
      <c r="L3009">
        <f t="shared" si="326"/>
        <v>-0.13454084336898386</v>
      </c>
      <c r="M3009" t="b">
        <f t="shared" si="327"/>
        <v>0</v>
      </c>
      <c r="N3009" s="24">
        <f t="shared" si="328"/>
        <v>944226</v>
      </c>
      <c r="O3009" t="str">
        <f t="shared" si="329"/>
        <v>ASALARIADO</v>
      </c>
      <c r="P3009">
        <f t="shared" si="330"/>
        <v>40</v>
      </c>
      <c r="Q3009"/>
    </row>
    <row r="3010" spans="1:17" x14ac:dyDescent="0.25">
      <c r="A3010">
        <v>3009</v>
      </c>
      <c r="B3010" t="s">
        <v>15</v>
      </c>
      <c r="C3010" s="23">
        <v>5249730</v>
      </c>
      <c r="D3010" t="s">
        <v>10</v>
      </c>
      <c r="E3010" t="s">
        <v>11</v>
      </c>
      <c r="F3010" t="s">
        <v>12</v>
      </c>
      <c r="G3010" t="s">
        <v>13</v>
      </c>
      <c r="H3010" t="s">
        <v>13</v>
      </c>
      <c r="I3010">
        <v>63</v>
      </c>
      <c r="J3010">
        <f t="shared" ref="J3010:J3073" si="331">(C3010-$S$4)/STDEV($C$2:$C$5001)</f>
        <v>5.662369932391135</v>
      </c>
      <c r="K3010" t="b">
        <f t="shared" ref="K3010:K3073" si="332">ABS(J3010)&gt;1.96</f>
        <v>1</v>
      </c>
      <c r="L3010">
        <f t="shared" ref="L3010:L3073" si="333">(I3010-$S$5)/_xlfn.STDEV.S($I$2:$I$5001)</f>
        <v>1.4886917484051787</v>
      </c>
      <c r="M3010" t="b">
        <f t="shared" ref="M3010:M3073" si="334">ABS(L3010)&gt;1.96</f>
        <v>0</v>
      </c>
      <c r="N3010" s="24">
        <f t="shared" ref="N3010:N3073" si="335">IF(ISBLANK(C3010), $S$4, C3010)</f>
        <v>5249730</v>
      </c>
      <c r="O3010" t="str">
        <f t="shared" ref="O3010:O3073" si="336">IF(D3010="", "ASALARIADO", D3010)</f>
        <v>ASALARIADO</v>
      </c>
      <c r="P3010">
        <f t="shared" ref="P3010:P3073" si="337">IF(ISBLANK(I3010), $S$5, I3010)</f>
        <v>63</v>
      </c>
      <c r="Q3010"/>
    </row>
    <row r="3011" spans="1:17" x14ac:dyDescent="0.25">
      <c r="A3011">
        <v>3010</v>
      </c>
      <c r="B3011" t="s">
        <v>15</v>
      </c>
      <c r="C3011" s="23">
        <v>737925</v>
      </c>
      <c r="D3011" t="s">
        <v>10</v>
      </c>
      <c r="E3011" t="s">
        <v>16</v>
      </c>
      <c r="F3011" t="s">
        <v>12</v>
      </c>
      <c r="G3011" t="s">
        <v>13</v>
      </c>
      <c r="H3011" t="s">
        <v>13</v>
      </c>
      <c r="I3011">
        <v>51</v>
      </c>
      <c r="J3011">
        <f t="shared" si="331"/>
        <v>9.9125114585931678E-2</v>
      </c>
      <c r="K3011" t="b">
        <f t="shared" si="332"/>
        <v>0</v>
      </c>
      <c r="L3011">
        <f t="shared" si="333"/>
        <v>0.64178778747952869</v>
      </c>
      <c r="M3011" t="b">
        <f t="shared" si="334"/>
        <v>0</v>
      </c>
      <c r="N3011" s="24">
        <f t="shared" si="335"/>
        <v>737925</v>
      </c>
      <c r="O3011" t="str">
        <f t="shared" si="336"/>
        <v>ASALARIADO</v>
      </c>
      <c r="P3011">
        <f t="shared" si="337"/>
        <v>51</v>
      </c>
      <c r="Q3011"/>
    </row>
    <row r="3012" spans="1:17" x14ac:dyDescent="0.25">
      <c r="A3012">
        <v>3011</v>
      </c>
      <c r="B3012" t="s">
        <v>15</v>
      </c>
      <c r="C3012" s="23">
        <v>700000</v>
      </c>
      <c r="D3012" t="s">
        <v>10</v>
      </c>
      <c r="E3012" t="s">
        <v>16</v>
      </c>
      <c r="F3012" t="s">
        <v>12</v>
      </c>
      <c r="G3012" t="s">
        <v>13</v>
      </c>
      <c r="H3012" t="s">
        <v>13</v>
      </c>
      <c r="I3012">
        <v>27</v>
      </c>
      <c r="J3012">
        <f t="shared" si="331"/>
        <v>5.2361998778563602E-2</v>
      </c>
      <c r="K3012" t="b">
        <f t="shared" si="332"/>
        <v>0</v>
      </c>
      <c r="L3012">
        <f t="shared" si="333"/>
        <v>-1.0520201343717714</v>
      </c>
      <c r="M3012" t="b">
        <f t="shared" si="334"/>
        <v>0</v>
      </c>
      <c r="N3012" s="24">
        <f t="shared" si="335"/>
        <v>700000</v>
      </c>
      <c r="O3012" t="str">
        <f t="shared" si="336"/>
        <v>ASALARIADO</v>
      </c>
      <c r="P3012">
        <f t="shared" si="337"/>
        <v>27</v>
      </c>
      <c r="Q3012"/>
    </row>
    <row r="3013" spans="1:17" x14ac:dyDescent="0.25">
      <c r="A3013">
        <v>3012</v>
      </c>
      <c r="B3013" t="s">
        <v>9</v>
      </c>
      <c r="C3013" s="23">
        <v>278030</v>
      </c>
      <c r="D3013" t="s">
        <v>19</v>
      </c>
      <c r="E3013" t="s">
        <v>16</v>
      </c>
      <c r="F3013" t="s">
        <v>12</v>
      </c>
      <c r="G3013" t="s">
        <v>13</v>
      </c>
      <c r="H3013" t="s">
        <v>13</v>
      </c>
      <c r="I3013">
        <v>42</v>
      </c>
      <c r="J3013">
        <f t="shared" si="331"/>
        <v>-0.46794471123422759</v>
      </c>
      <c r="K3013" t="b">
        <f t="shared" si="332"/>
        <v>0</v>
      </c>
      <c r="L3013">
        <f t="shared" si="333"/>
        <v>6.6098167852911317E-3</v>
      </c>
      <c r="M3013" t="b">
        <f t="shared" si="334"/>
        <v>0</v>
      </c>
      <c r="N3013" s="24">
        <f t="shared" si="335"/>
        <v>278030</v>
      </c>
      <c r="O3013" t="str">
        <f t="shared" si="336"/>
        <v>CONVENIOS ESPECIALES DE TRABAJADORES INDEPENDIENTES</v>
      </c>
      <c r="P3013">
        <f t="shared" si="337"/>
        <v>42</v>
      </c>
      <c r="Q3013"/>
    </row>
    <row r="3014" spans="1:17" x14ac:dyDescent="0.25">
      <c r="A3014">
        <v>3013</v>
      </c>
      <c r="B3014" t="s">
        <v>9</v>
      </c>
      <c r="C3014" s="23">
        <v>398401.34</v>
      </c>
      <c r="D3014" t="s">
        <v>10</v>
      </c>
      <c r="E3014" t="s">
        <v>16</v>
      </c>
      <c r="F3014" t="s">
        <v>12</v>
      </c>
      <c r="G3014" t="s">
        <v>13</v>
      </c>
      <c r="H3014" t="s">
        <v>13</v>
      </c>
      <c r="I3014">
        <v>38</v>
      </c>
      <c r="J3014">
        <f t="shared" si="331"/>
        <v>-0.31952179990112073</v>
      </c>
      <c r="K3014" t="b">
        <f t="shared" si="332"/>
        <v>0</v>
      </c>
      <c r="L3014">
        <f t="shared" si="333"/>
        <v>-0.27569150352325889</v>
      </c>
      <c r="M3014" t="b">
        <f t="shared" si="334"/>
        <v>0</v>
      </c>
      <c r="N3014" s="24">
        <f t="shared" si="335"/>
        <v>398401.34</v>
      </c>
      <c r="O3014" t="str">
        <f t="shared" si="336"/>
        <v>ASALARIADO</v>
      </c>
      <c r="P3014">
        <f t="shared" si="337"/>
        <v>38</v>
      </c>
      <c r="Q3014"/>
    </row>
    <row r="3015" spans="1:17" x14ac:dyDescent="0.25">
      <c r="A3015">
        <v>3014</v>
      </c>
      <c r="B3015" t="s">
        <v>9</v>
      </c>
      <c r="C3015" s="23">
        <v>361529.4</v>
      </c>
      <c r="D3015" t="s">
        <v>10</v>
      </c>
      <c r="E3015" t="s">
        <v>16</v>
      </c>
      <c r="F3015" t="s">
        <v>12</v>
      </c>
      <c r="G3015" t="s">
        <v>13</v>
      </c>
      <c r="H3015" t="s">
        <v>13</v>
      </c>
      <c r="I3015">
        <v>32</v>
      </c>
      <c r="J3015">
        <f t="shared" si="331"/>
        <v>-0.36498644855668638</v>
      </c>
      <c r="K3015" t="b">
        <f t="shared" si="332"/>
        <v>0</v>
      </c>
      <c r="L3015">
        <f t="shared" si="333"/>
        <v>-0.69914348398608395</v>
      </c>
      <c r="M3015" t="b">
        <f t="shared" si="334"/>
        <v>0</v>
      </c>
      <c r="N3015" s="24">
        <f t="shared" si="335"/>
        <v>361529.4</v>
      </c>
      <c r="O3015" t="str">
        <f t="shared" si="336"/>
        <v>ASALARIADO</v>
      </c>
      <c r="P3015">
        <f t="shared" si="337"/>
        <v>32</v>
      </c>
      <c r="Q3015"/>
    </row>
    <row r="3016" spans="1:17" x14ac:dyDescent="0.25">
      <c r="A3016">
        <v>3015</v>
      </c>
      <c r="B3016" t="s">
        <v>9</v>
      </c>
      <c r="C3016" s="23">
        <v>2399594.0699999998</v>
      </c>
      <c r="D3016" t="s">
        <v>10</v>
      </c>
      <c r="E3016" t="s">
        <v>16</v>
      </c>
      <c r="F3016" t="s">
        <v>12</v>
      </c>
      <c r="G3016" t="s">
        <v>13</v>
      </c>
      <c r="H3016" t="s">
        <v>13</v>
      </c>
      <c r="I3016">
        <v>44</v>
      </c>
      <c r="J3016">
        <f t="shared" si="331"/>
        <v>2.148032778499751</v>
      </c>
      <c r="K3016" t="b">
        <f t="shared" si="332"/>
        <v>1</v>
      </c>
      <c r="L3016">
        <f t="shared" si="333"/>
        <v>0.14776047693956615</v>
      </c>
      <c r="M3016" t="b">
        <f t="shared" si="334"/>
        <v>0</v>
      </c>
      <c r="N3016" s="24">
        <f t="shared" si="335"/>
        <v>2399594.0699999998</v>
      </c>
      <c r="O3016" t="str">
        <f t="shared" si="336"/>
        <v>ASALARIADO</v>
      </c>
      <c r="P3016">
        <f t="shared" si="337"/>
        <v>44</v>
      </c>
      <c r="Q3016"/>
    </row>
    <row r="3017" spans="1:17" x14ac:dyDescent="0.25">
      <c r="A3017">
        <v>3016</v>
      </c>
      <c r="B3017" t="s">
        <v>15</v>
      </c>
      <c r="C3017" s="23">
        <v>610142</v>
      </c>
      <c r="D3017" t="s">
        <v>18</v>
      </c>
      <c r="E3017" t="s">
        <v>16</v>
      </c>
      <c r="F3017" t="s">
        <v>12</v>
      </c>
      <c r="G3017" t="s">
        <v>13</v>
      </c>
      <c r="H3017" t="s">
        <v>13</v>
      </c>
      <c r="I3017">
        <v>46</v>
      </c>
      <c r="J3017">
        <f t="shared" si="331"/>
        <v>-5.8436684417704839E-2</v>
      </c>
      <c r="K3017" t="b">
        <f t="shared" si="332"/>
        <v>0</v>
      </c>
      <c r="L3017">
        <f t="shared" si="333"/>
        <v>0.28891113709384114</v>
      </c>
      <c r="M3017" t="b">
        <f t="shared" si="334"/>
        <v>0</v>
      </c>
      <c r="N3017" s="24">
        <f t="shared" si="335"/>
        <v>610142</v>
      </c>
      <c r="O3017" t="str">
        <f t="shared" si="336"/>
        <v>TRABAJADOR INDEPENDIENTE</v>
      </c>
      <c r="P3017">
        <f t="shared" si="337"/>
        <v>46</v>
      </c>
      <c r="Q3017"/>
    </row>
    <row r="3018" spans="1:17" x14ac:dyDescent="0.25">
      <c r="A3018">
        <v>3017</v>
      </c>
      <c r="B3018" t="s">
        <v>9</v>
      </c>
      <c r="C3018" s="23">
        <v>1465627.44</v>
      </c>
      <c r="D3018" t="s">
        <v>14</v>
      </c>
      <c r="E3018" t="s">
        <v>11</v>
      </c>
      <c r="F3018" t="s">
        <v>12</v>
      </c>
      <c r="G3018" t="s">
        <v>13</v>
      </c>
      <c r="H3018" t="s">
        <v>13</v>
      </c>
      <c r="I3018">
        <v>61</v>
      </c>
      <c r="J3018">
        <f t="shared" si="331"/>
        <v>0.99641274741452279</v>
      </c>
      <c r="K3018" t="b">
        <f t="shared" si="332"/>
        <v>0</v>
      </c>
      <c r="L3018">
        <f t="shared" si="333"/>
        <v>1.3475410882509038</v>
      </c>
      <c r="M3018" t="b">
        <f t="shared" si="334"/>
        <v>0</v>
      </c>
      <c r="N3018" s="24">
        <f t="shared" si="335"/>
        <v>1465627.44</v>
      </c>
      <c r="O3018" t="str">
        <f t="shared" si="336"/>
        <v>PENSIONADOS EN SU PROPIO SISTEMA</v>
      </c>
      <c r="P3018">
        <f t="shared" si="337"/>
        <v>61</v>
      </c>
      <c r="Q3018"/>
    </row>
    <row r="3019" spans="1:17" x14ac:dyDescent="0.25">
      <c r="A3019">
        <v>3018</v>
      </c>
      <c r="B3019" t="s">
        <v>9</v>
      </c>
      <c r="C3019" s="23">
        <v>298500</v>
      </c>
      <c r="D3019" t="s">
        <v>17</v>
      </c>
      <c r="E3019" t="s">
        <v>16</v>
      </c>
      <c r="F3019" t="s">
        <v>12</v>
      </c>
      <c r="G3019" t="s">
        <v>12</v>
      </c>
      <c r="H3019" t="s">
        <v>13</v>
      </c>
      <c r="I3019">
        <v>27</v>
      </c>
      <c r="J3019">
        <f t="shared" si="331"/>
        <v>-0.44270434259673719</v>
      </c>
      <c r="K3019" t="b">
        <f t="shared" si="332"/>
        <v>0</v>
      </c>
      <c r="L3019">
        <f t="shared" si="333"/>
        <v>-1.0520201343717714</v>
      </c>
      <c r="M3019" t="b">
        <f t="shared" si="334"/>
        <v>0</v>
      </c>
      <c r="N3019" s="24">
        <f t="shared" si="335"/>
        <v>298500</v>
      </c>
      <c r="O3019" t="str">
        <f t="shared" si="336"/>
        <v>ASEGURADO VOLUNTARIO</v>
      </c>
      <c r="P3019">
        <f t="shared" si="337"/>
        <v>27</v>
      </c>
      <c r="Q3019"/>
    </row>
    <row r="3020" spans="1:17" x14ac:dyDescent="0.25">
      <c r="A3020">
        <v>3019</v>
      </c>
      <c r="B3020" t="s">
        <v>9</v>
      </c>
      <c r="C3020" s="23">
        <v>278030</v>
      </c>
      <c r="D3020" t="s">
        <v>19</v>
      </c>
      <c r="E3020" t="s">
        <v>16</v>
      </c>
      <c r="F3020" t="s">
        <v>12</v>
      </c>
      <c r="G3020" t="s">
        <v>13</v>
      </c>
      <c r="H3020" t="s">
        <v>13</v>
      </c>
      <c r="I3020">
        <v>50</v>
      </c>
      <c r="J3020">
        <f t="shared" si="331"/>
        <v>-0.46794471123422759</v>
      </c>
      <c r="K3020" t="b">
        <f t="shared" si="332"/>
        <v>0</v>
      </c>
      <c r="L3020">
        <f t="shared" si="333"/>
        <v>0.57121245740239113</v>
      </c>
      <c r="M3020" t="b">
        <f t="shared" si="334"/>
        <v>0</v>
      </c>
      <c r="N3020" s="24">
        <f t="shared" si="335"/>
        <v>278030</v>
      </c>
      <c r="O3020" t="str">
        <f t="shared" si="336"/>
        <v>CONVENIOS ESPECIALES DE TRABAJADORES INDEPENDIENTES</v>
      </c>
      <c r="P3020">
        <f t="shared" si="337"/>
        <v>50</v>
      </c>
      <c r="Q3020"/>
    </row>
    <row r="3021" spans="1:17" x14ac:dyDescent="0.25">
      <c r="A3021">
        <v>3020</v>
      </c>
      <c r="B3021" t="s">
        <v>15</v>
      </c>
      <c r="C3021" s="23">
        <v>1921928.32</v>
      </c>
      <c r="D3021" t="s">
        <v>10</v>
      </c>
      <c r="E3021" t="s">
        <v>11</v>
      </c>
      <c r="F3021" t="s">
        <v>12</v>
      </c>
      <c r="G3021" t="s">
        <v>13</v>
      </c>
      <c r="H3021" t="s">
        <v>13</v>
      </c>
      <c r="I3021">
        <v>51</v>
      </c>
      <c r="J3021">
        <f t="shared" si="331"/>
        <v>1.5590508725152208</v>
      </c>
      <c r="K3021" t="b">
        <f t="shared" si="332"/>
        <v>0</v>
      </c>
      <c r="L3021">
        <f t="shared" si="333"/>
        <v>0.64178778747952869</v>
      </c>
      <c r="M3021" t="b">
        <f t="shared" si="334"/>
        <v>0</v>
      </c>
      <c r="N3021" s="24">
        <f t="shared" si="335"/>
        <v>1921928.32</v>
      </c>
      <c r="O3021" t="str">
        <f t="shared" si="336"/>
        <v>ASALARIADO</v>
      </c>
      <c r="P3021">
        <f t="shared" si="337"/>
        <v>51</v>
      </c>
      <c r="Q3021"/>
    </row>
    <row r="3022" spans="1:17" x14ac:dyDescent="0.25">
      <c r="A3022">
        <v>3021</v>
      </c>
      <c r="B3022" t="s">
        <v>9</v>
      </c>
      <c r="C3022" s="23">
        <v>639148</v>
      </c>
      <c r="D3022" t="s">
        <v>17</v>
      </c>
      <c r="E3022" t="s">
        <v>16</v>
      </c>
      <c r="F3022" t="s">
        <v>12</v>
      </c>
      <c r="G3022" t="s">
        <v>12</v>
      </c>
      <c r="H3022" t="s">
        <v>13</v>
      </c>
      <c r="I3022">
        <v>79</v>
      </c>
      <c r="J3022">
        <f t="shared" si="331"/>
        <v>-2.267106972796144E-2</v>
      </c>
      <c r="K3022" t="b">
        <f t="shared" si="332"/>
        <v>0</v>
      </c>
      <c r="L3022">
        <f t="shared" si="333"/>
        <v>2.6178970296393786</v>
      </c>
      <c r="M3022" t="b">
        <f t="shared" si="334"/>
        <v>1</v>
      </c>
      <c r="N3022" s="24">
        <f t="shared" si="335"/>
        <v>639148</v>
      </c>
      <c r="O3022" t="str">
        <f t="shared" si="336"/>
        <v>ASEGURADO VOLUNTARIO</v>
      </c>
      <c r="P3022">
        <f t="shared" si="337"/>
        <v>79</v>
      </c>
      <c r="Q3022"/>
    </row>
    <row r="3023" spans="1:17" x14ac:dyDescent="0.25">
      <c r="A3023">
        <v>3022</v>
      </c>
      <c r="B3023" t="s">
        <v>15</v>
      </c>
      <c r="C3023" s="23">
        <v>322866</v>
      </c>
      <c r="D3023" t="s">
        <v>10</v>
      </c>
      <c r="E3023" t="s">
        <v>16</v>
      </c>
      <c r="F3023" t="s">
        <v>12</v>
      </c>
      <c r="G3023" t="s">
        <v>13</v>
      </c>
      <c r="H3023" t="s">
        <v>13</v>
      </c>
      <c r="I3023">
        <v>19</v>
      </c>
      <c r="J3023">
        <f t="shared" si="331"/>
        <v>-0.41266004253708444</v>
      </c>
      <c r="K3023" t="b">
        <f t="shared" si="332"/>
        <v>0</v>
      </c>
      <c r="L3023">
        <f t="shared" si="333"/>
        <v>-1.6166227749888715</v>
      </c>
      <c r="M3023" t="b">
        <f t="shared" si="334"/>
        <v>0</v>
      </c>
      <c r="N3023" s="24">
        <f t="shared" si="335"/>
        <v>322866</v>
      </c>
      <c r="O3023" t="str">
        <f t="shared" si="336"/>
        <v>ASALARIADO</v>
      </c>
      <c r="P3023">
        <f t="shared" si="337"/>
        <v>19</v>
      </c>
      <c r="Q3023"/>
    </row>
    <row r="3024" spans="1:17" x14ac:dyDescent="0.25">
      <c r="A3024">
        <v>3023</v>
      </c>
      <c r="B3024" t="s">
        <v>9</v>
      </c>
      <c r="C3024" s="23">
        <v>405002.33</v>
      </c>
      <c r="D3024" t="s">
        <v>10</v>
      </c>
      <c r="E3024" t="s">
        <v>11</v>
      </c>
      <c r="F3024" t="s">
        <v>12</v>
      </c>
      <c r="G3024" t="s">
        <v>13</v>
      </c>
      <c r="H3024" t="s">
        <v>13</v>
      </c>
      <c r="I3024">
        <v>47</v>
      </c>
      <c r="J3024">
        <f t="shared" si="331"/>
        <v>-0.31138250234506859</v>
      </c>
      <c r="K3024" t="b">
        <f t="shared" si="332"/>
        <v>0</v>
      </c>
      <c r="L3024">
        <f t="shared" si="333"/>
        <v>0.35948646717097865</v>
      </c>
      <c r="M3024" t="b">
        <f t="shared" si="334"/>
        <v>0</v>
      </c>
      <c r="N3024" s="24">
        <f t="shared" si="335"/>
        <v>405002.33</v>
      </c>
      <c r="O3024" t="str">
        <f t="shared" si="336"/>
        <v>ASALARIADO</v>
      </c>
      <c r="P3024">
        <f t="shared" si="337"/>
        <v>47</v>
      </c>
      <c r="Q3024"/>
    </row>
    <row r="3025" spans="1:17" x14ac:dyDescent="0.25">
      <c r="A3025">
        <v>3024</v>
      </c>
      <c r="B3025" t="s">
        <v>9</v>
      </c>
      <c r="C3025" s="23">
        <v>297046</v>
      </c>
      <c r="D3025" t="s">
        <v>17</v>
      </c>
      <c r="E3025" t="s">
        <v>16</v>
      </c>
      <c r="F3025" t="s">
        <v>12</v>
      </c>
      <c r="G3025" t="s">
        <v>13</v>
      </c>
      <c r="H3025" t="s">
        <v>13</v>
      </c>
      <c r="I3025">
        <v>64</v>
      </c>
      <c r="J3025">
        <f t="shared" si="331"/>
        <v>-0.44449718558642509</v>
      </c>
      <c r="K3025" t="b">
        <f t="shared" si="332"/>
        <v>0</v>
      </c>
      <c r="L3025">
        <f t="shared" si="333"/>
        <v>1.5592670784823162</v>
      </c>
      <c r="M3025" t="b">
        <f t="shared" si="334"/>
        <v>0</v>
      </c>
      <c r="N3025" s="24">
        <f t="shared" si="335"/>
        <v>297046</v>
      </c>
      <c r="O3025" t="str">
        <f t="shared" si="336"/>
        <v>ASEGURADO VOLUNTARIO</v>
      </c>
      <c r="P3025">
        <f t="shared" si="337"/>
        <v>64</v>
      </c>
      <c r="Q3025"/>
    </row>
    <row r="3026" spans="1:17" x14ac:dyDescent="0.25">
      <c r="A3026">
        <v>3025</v>
      </c>
      <c r="B3026" t="s">
        <v>15</v>
      </c>
      <c r="C3026" s="23">
        <v>651333.19999999995</v>
      </c>
      <c r="D3026" t="s">
        <v>10</v>
      </c>
      <c r="E3026" t="s">
        <v>11</v>
      </c>
      <c r="F3026" t="s">
        <v>12</v>
      </c>
      <c r="G3026" t="s">
        <v>13</v>
      </c>
      <c r="H3026" t="s">
        <v>13</v>
      </c>
      <c r="I3026">
        <v>36</v>
      </c>
      <c r="J3026">
        <f t="shared" si="331"/>
        <v>-7.6462070058536148E-3</v>
      </c>
      <c r="K3026" t="b">
        <f t="shared" si="332"/>
        <v>0</v>
      </c>
      <c r="L3026">
        <f t="shared" si="333"/>
        <v>-0.41684216367753391</v>
      </c>
      <c r="M3026" t="b">
        <f t="shared" si="334"/>
        <v>0</v>
      </c>
      <c r="N3026" s="24">
        <f t="shared" si="335"/>
        <v>651333.19999999995</v>
      </c>
      <c r="O3026" t="str">
        <f t="shared" si="336"/>
        <v>ASALARIADO</v>
      </c>
      <c r="P3026">
        <f t="shared" si="337"/>
        <v>36</v>
      </c>
      <c r="Q3026"/>
    </row>
    <row r="3027" spans="1:17" x14ac:dyDescent="0.25">
      <c r="A3027">
        <v>3026</v>
      </c>
      <c r="B3027" t="s">
        <v>9</v>
      </c>
      <c r="C3027" s="23">
        <v>577384</v>
      </c>
      <c r="D3027" t="s">
        <v>10</v>
      </c>
      <c r="E3027" t="s">
        <v>16</v>
      </c>
      <c r="F3027" t="s">
        <v>12</v>
      </c>
      <c r="G3027" t="s">
        <v>13</v>
      </c>
      <c r="H3027" t="s">
        <v>13</v>
      </c>
      <c r="I3027">
        <v>41</v>
      </c>
      <c r="J3027">
        <f t="shared" si="331"/>
        <v>-9.8828672489366373E-2</v>
      </c>
      <c r="K3027" t="b">
        <f t="shared" si="332"/>
        <v>0</v>
      </c>
      <c r="L3027">
        <f t="shared" si="333"/>
        <v>-6.3965513291846368E-2</v>
      </c>
      <c r="M3027" t="b">
        <f t="shared" si="334"/>
        <v>0</v>
      </c>
      <c r="N3027" s="24">
        <f t="shared" si="335"/>
        <v>577384</v>
      </c>
      <c r="O3027" t="str">
        <f t="shared" si="336"/>
        <v>ASALARIADO</v>
      </c>
      <c r="P3027">
        <f t="shared" si="337"/>
        <v>41</v>
      </c>
      <c r="Q3027"/>
    </row>
    <row r="3028" spans="1:17" x14ac:dyDescent="0.25">
      <c r="A3028">
        <v>3027</v>
      </c>
      <c r="B3028" t="s">
        <v>15</v>
      </c>
      <c r="C3028" s="23">
        <v>1207004.3999999999</v>
      </c>
      <c r="D3028" t="s">
        <v>10</v>
      </c>
      <c r="E3028" t="s">
        <v>11</v>
      </c>
      <c r="F3028" t="s">
        <v>12</v>
      </c>
      <c r="G3028" t="s">
        <v>13</v>
      </c>
      <c r="H3028" t="s">
        <v>13</v>
      </c>
      <c r="I3028">
        <v>45</v>
      </c>
      <c r="J3028">
        <f t="shared" si="331"/>
        <v>0.6775196908562211</v>
      </c>
      <c r="K3028" t="b">
        <f t="shared" si="332"/>
        <v>0</v>
      </c>
      <c r="L3028">
        <f t="shared" si="333"/>
        <v>0.21833580701670366</v>
      </c>
      <c r="M3028" t="b">
        <f t="shared" si="334"/>
        <v>0</v>
      </c>
      <c r="N3028" s="24">
        <f t="shared" si="335"/>
        <v>1207004.3999999999</v>
      </c>
      <c r="O3028" t="str">
        <f t="shared" si="336"/>
        <v>ASALARIADO</v>
      </c>
      <c r="P3028">
        <f t="shared" si="337"/>
        <v>45</v>
      </c>
      <c r="Q3028"/>
    </row>
    <row r="3029" spans="1:17" x14ac:dyDescent="0.25">
      <c r="A3029">
        <v>3028</v>
      </c>
      <c r="B3029" t="s">
        <v>9</v>
      </c>
      <c r="C3029" s="23">
        <v>355880</v>
      </c>
      <c r="D3029" t="s">
        <v>10</v>
      </c>
      <c r="E3029" t="s">
        <v>16</v>
      </c>
      <c r="F3029" t="s">
        <v>12</v>
      </c>
      <c r="G3029" t="s">
        <v>13</v>
      </c>
      <c r="H3029" t="s">
        <v>13</v>
      </c>
      <c r="I3029">
        <v>41</v>
      </c>
      <c r="J3029">
        <f t="shared" si="331"/>
        <v>-0.371952395727211</v>
      </c>
      <c r="K3029" t="b">
        <f t="shared" si="332"/>
        <v>0</v>
      </c>
      <c r="L3029">
        <f t="shared" si="333"/>
        <v>-6.3965513291846368E-2</v>
      </c>
      <c r="M3029" t="b">
        <f t="shared" si="334"/>
        <v>0</v>
      </c>
      <c r="N3029" s="24">
        <f t="shared" si="335"/>
        <v>355880</v>
      </c>
      <c r="O3029" t="str">
        <f t="shared" si="336"/>
        <v>ASALARIADO</v>
      </c>
      <c r="P3029">
        <f t="shared" si="337"/>
        <v>41</v>
      </c>
      <c r="Q3029"/>
    </row>
    <row r="3030" spans="1:17" x14ac:dyDescent="0.25">
      <c r="A3030">
        <v>3029</v>
      </c>
      <c r="B3030" t="s">
        <v>15</v>
      </c>
      <c r="C3030" s="23">
        <v>278030</v>
      </c>
      <c r="D3030" t="s">
        <v>19</v>
      </c>
      <c r="E3030" t="s">
        <v>16</v>
      </c>
      <c r="F3030" t="s">
        <v>12</v>
      </c>
      <c r="G3030" t="s">
        <v>13</v>
      </c>
      <c r="H3030" t="s">
        <v>13</v>
      </c>
      <c r="I3030">
        <v>40</v>
      </c>
      <c r="J3030">
        <f t="shared" si="331"/>
        <v>-0.46794471123422759</v>
      </c>
      <c r="K3030" t="b">
        <f t="shared" si="332"/>
        <v>0</v>
      </c>
      <c r="L3030">
        <f t="shared" si="333"/>
        <v>-0.13454084336898386</v>
      </c>
      <c r="M3030" t="b">
        <f t="shared" si="334"/>
        <v>0</v>
      </c>
      <c r="N3030" s="24">
        <f t="shared" si="335"/>
        <v>278030</v>
      </c>
      <c r="O3030" t="str">
        <f t="shared" si="336"/>
        <v>CONVENIOS ESPECIALES DE TRABAJADORES INDEPENDIENTES</v>
      </c>
      <c r="P3030">
        <f t="shared" si="337"/>
        <v>40</v>
      </c>
      <c r="Q3030"/>
    </row>
    <row r="3031" spans="1:17" x14ac:dyDescent="0.25">
      <c r="A3031">
        <v>3030</v>
      </c>
      <c r="B3031" t="s">
        <v>9</v>
      </c>
      <c r="C3031" s="23">
        <v>156631.5</v>
      </c>
      <c r="D3031" t="s">
        <v>14</v>
      </c>
      <c r="E3031" t="s">
        <v>11</v>
      </c>
      <c r="F3031" t="s">
        <v>12</v>
      </c>
      <c r="G3031" t="s">
        <v>13</v>
      </c>
      <c r="H3031" t="s">
        <v>13</v>
      </c>
      <c r="I3031">
        <v>91</v>
      </c>
      <c r="J3031">
        <f t="shared" si="331"/>
        <v>-0.61763415393273191</v>
      </c>
      <c r="K3031" t="b">
        <f t="shared" si="332"/>
        <v>0</v>
      </c>
      <c r="L3031">
        <f t="shared" si="333"/>
        <v>3.464800990565029</v>
      </c>
      <c r="M3031" t="b">
        <f t="shared" si="334"/>
        <v>1</v>
      </c>
      <c r="N3031" s="24">
        <f t="shared" si="335"/>
        <v>156631.5</v>
      </c>
      <c r="O3031" t="str">
        <f t="shared" si="336"/>
        <v>PENSIONADOS EN SU PROPIO SISTEMA</v>
      </c>
      <c r="P3031">
        <f t="shared" si="337"/>
        <v>91</v>
      </c>
      <c r="Q3031"/>
    </row>
    <row r="3032" spans="1:17" x14ac:dyDescent="0.25">
      <c r="A3032">
        <v>3031</v>
      </c>
      <c r="B3032" t="s">
        <v>9</v>
      </c>
      <c r="C3032" s="23">
        <v>341207</v>
      </c>
      <c r="D3032" t="s">
        <v>10</v>
      </c>
      <c r="E3032" t="s">
        <v>16</v>
      </c>
      <c r="F3032" t="s">
        <v>12</v>
      </c>
      <c r="G3032" t="s">
        <v>13</v>
      </c>
      <c r="H3032" t="s">
        <v>12</v>
      </c>
      <c r="I3032">
        <v>38</v>
      </c>
      <c r="J3032">
        <f t="shared" si="331"/>
        <v>-0.39004482020292658</v>
      </c>
      <c r="K3032" t="b">
        <f t="shared" si="332"/>
        <v>0</v>
      </c>
      <c r="L3032">
        <f t="shared" si="333"/>
        <v>-0.27569150352325889</v>
      </c>
      <c r="M3032" t="b">
        <f t="shared" si="334"/>
        <v>0</v>
      </c>
      <c r="N3032" s="24">
        <f t="shared" si="335"/>
        <v>341207</v>
      </c>
      <c r="O3032" t="str">
        <f t="shared" si="336"/>
        <v>ASALARIADO</v>
      </c>
      <c r="P3032">
        <f t="shared" si="337"/>
        <v>38</v>
      </c>
      <c r="Q3032"/>
    </row>
    <row r="3033" spans="1:17" x14ac:dyDescent="0.25">
      <c r="A3033">
        <v>3032</v>
      </c>
      <c r="B3033" t="s">
        <v>15</v>
      </c>
      <c r="C3033" s="23">
        <v>1517417.52</v>
      </c>
      <c r="D3033" t="s">
        <v>10</v>
      </c>
      <c r="E3033" t="s">
        <v>11</v>
      </c>
      <c r="F3033" t="s">
        <v>12</v>
      </c>
      <c r="G3033" t="s">
        <v>13</v>
      </c>
      <c r="H3033" t="s">
        <v>13</v>
      </c>
      <c r="I3033">
        <v>42</v>
      </c>
      <c r="J3033">
        <f t="shared" si="331"/>
        <v>1.0602720884484809</v>
      </c>
      <c r="K3033" t="b">
        <f t="shared" si="332"/>
        <v>0</v>
      </c>
      <c r="L3033">
        <f t="shared" si="333"/>
        <v>6.6098167852911317E-3</v>
      </c>
      <c r="M3033" t="b">
        <f t="shared" si="334"/>
        <v>0</v>
      </c>
      <c r="N3033" s="24">
        <f t="shared" si="335"/>
        <v>1517417.52</v>
      </c>
      <c r="O3033" t="str">
        <f t="shared" si="336"/>
        <v>ASALARIADO</v>
      </c>
      <c r="P3033">
        <f t="shared" si="337"/>
        <v>42</v>
      </c>
      <c r="Q3033"/>
    </row>
    <row r="3034" spans="1:17" x14ac:dyDescent="0.25">
      <c r="A3034">
        <v>3033</v>
      </c>
      <c r="B3034" t="s">
        <v>9</v>
      </c>
      <c r="C3034" s="23">
        <v>292945.2</v>
      </c>
      <c r="D3034" t="s">
        <v>10</v>
      </c>
      <c r="E3034" t="s">
        <v>16</v>
      </c>
      <c r="F3034" t="s">
        <v>12</v>
      </c>
      <c r="G3034" t="s">
        <v>13</v>
      </c>
      <c r="H3034" t="s">
        <v>13</v>
      </c>
      <c r="I3034">
        <v>47</v>
      </c>
      <c r="J3034">
        <f t="shared" si="331"/>
        <v>-0.44955364399915693</v>
      </c>
      <c r="K3034" t="b">
        <f t="shared" si="332"/>
        <v>0</v>
      </c>
      <c r="L3034">
        <f t="shared" si="333"/>
        <v>0.35948646717097865</v>
      </c>
      <c r="M3034" t="b">
        <f t="shared" si="334"/>
        <v>0</v>
      </c>
      <c r="N3034" s="24">
        <f t="shared" si="335"/>
        <v>292945.2</v>
      </c>
      <c r="O3034" t="str">
        <f t="shared" si="336"/>
        <v>ASALARIADO</v>
      </c>
      <c r="P3034">
        <f t="shared" si="337"/>
        <v>47</v>
      </c>
      <c r="Q3034"/>
    </row>
    <row r="3035" spans="1:17" x14ac:dyDescent="0.25">
      <c r="A3035">
        <v>3034</v>
      </c>
      <c r="B3035" t="s">
        <v>9</v>
      </c>
      <c r="C3035" s="23">
        <v>514062</v>
      </c>
      <c r="D3035" t="s">
        <v>18</v>
      </c>
      <c r="E3035" t="s">
        <v>16</v>
      </c>
      <c r="F3035" t="s">
        <v>12</v>
      </c>
      <c r="G3035" t="s">
        <v>13</v>
      </c>
      <c r="H3035" t="s">
        <v>12</v>
      </c>
      <c r="I3035">
        <v>45</v>
      </c>
      <c r="J3035">
        <f t="shared" si="331"/>
        <v>-0.17690735460285778</v>
      </c>
      <c r="K3035" t="b">
        <f t="shared" si="332"/>
        <v>0</v>
      </c>
      <c r="L3035">
        <f t="shared" si="333"/>
        <v>0.21833580701670366</v>
      </c>
      <c r="M3035" t="b">
        <f t="shared" si="334"/>
        <v>0</v>
      </c>
      <c r="N3035" s="24">
        <f t="shared" si="335"/>
        <v>514062</v>
      </c>
      <c r="O3035" t="str">
        <f t="shared" si="336"/>
        <v>TRABAJADOR INDEPENDIENTE</v>
      </c>
      <c r="P3035">
        <f t="shared" si="337"/>
        <v>45</v>
      </c>
      <c r="Q3035"/>
    </row>
    <row r="3036" spans="1:17" x14ac:dyDescent="0.25">
      <c r="A3036">
        <v>3035</v>
      </c>
      <c r="B3036" t="s">
        <v>15</v>
      </c>
      <c r="C3036" s="23">
        <v>192657.4</v>
      </c>
      <c r="D3036" t="s">
        <v>10</v>
      </c>
      <c r="E3036" t="s">
        <v>11</v>
      </c>
      <c r="F3036" t="s">
        <v>12</v>
      </c>
      <c r="G3036" t="s">
        <v>13</v>
      </c>
      <c r="H3036" t="s">
        <v>13</v>
      </c>
      <c r="I3036">
        <v>36</v>
      </c>
      <c r="J3036">
        <f t="shared" si="331"/>
        <v>-0.57321270808527869</v>
      </c>
      <c r="K3036" t="b">
        <f t="shared" si="332"/>
        <v>0</v>
      </c>
      <c r="L3036">
        <f t="shared" si="333"/>
        <v>-0.41684216367753391</v>
      </c>
      <c r="M3036" t="b">
        <f t="shared" si="334"/>
        <v>0</v>
      </c>
      <c r="N3036" s="24">
        <f t="shared" si="335"/>
        <v>192657.4</v>
      </c>
      <c r="O3036" t="str">
        <f t="shared" si="336"/>
        <v>ASALARIADO</v>
      </c>
      <c r="P3036">
        <f t="shared" si="337"/>
        <v>36</v>
      </c>
      <c r="Q3036"/>
    </row>
    <row r="3037" spans="1:17" x14ac:dyDescent="0.25">
      <c r="A3037">
        <v>3036</v>
      </c>
      <c r="B3037" t="s">
        <v>9</v>
      </c>
      <c r="C3037" s="23">
        <v>331181</v>
      </c>
      <c r="D3037" t="s">
        <v>17</v>
      </c>
      <c r="E3037" t="s">
        <v>16</v>
      </c>
      <c r="F3037" t="s">
        <v>12</v>
      </c>
      <c r="G3037" t="s">
        <v>13</v>
      </c>
      <c r="H3037" t="s">
        <v>13</v>
      </c>
      <c r="I3037">
        <v>41</v>
      </c>
      <c r="J3037">
        <f t="shared" si="331"/>
        <v>-0.40240729875492848</v>
      </c>
      <c r="K3037" t="b">
        <f t="shared" si="332"/>
        <v>0</v>
      </c>
      <c r="L3037">
        <f t="shared" si="333"/>
        <v>-6.3965513291846368E-2</v>
      </c>
      <c r="M3037" t="b">
        <f t="shared" si="334"/>
        <v>0</v>
      </c>
      <c r="N3037" s="24">
        <f t="shared" si="335"/>
        <v>331181</v>
      </c>
      <c r="O3037" t="str">
        <f t="shared" si="336"/>
        <v>ASEGURADO VOLUNTARIO</v>
      </c>
      <c r="P3037">
        <f t="shared" si="337"/>
        <v>41</v>
      </c>
      <c r="Q3037"/>
    </row>
    <row r="3038" spans="1:17" x14ac:dyDescent="0.25">
      <c r="A3038">
        <v>3037</v>
      </c>
      <c r="B3038" t="s">
        <v>9</v>
      </c>
      <c r="C3038" s="23">
        <v>1346208.75</v>
      </c>
      <c r="D3038" t="s">
        <v>10</v>
      </c>
      <c r="E3038" t="s">
        <v>16</v>
      </c>
      <c r="F3038" t="s">
        <v>12</v>
      </c>
      <c r="G3038" t="s">
        <v>13</v>
      </c>
      <c r="H3038" t="s">
        <v>13</v>
      </c>
      <c r="I3038">
        <v>38</v>
      </c>
      <c r="J3038">
        <f t="shared" si="331"/>
        <v>0.84916449349140644</v>
      </c>
      <c r="K3038" t="b">
        <f t="shared" si="332"/>
        <v>0</v>
      </c>
      <c r="L3038">
        <f t="shared" si="333"/>
        <v>-0.27569150352325889</v>
      </c>
      <c r="M3038" t="b">
        <f t="shared" si="334"/>
        <v>0</v>
      </c>
      <c r="N3038" s="24">
        <f t="shared" si="335"/>
        <v>1346208.75</v>
      </c>
      <c r="O3038" t="str">
        <f t="shared" si="336"/>
        <v>ASALARIADO</v>
      </c>
      <c r="P3038">
        <f t="shared" si="337"/>
        <v>38</v>
      </c>
      <c r="Q3038"/>
    </row>
    <row r="3039" spans="1:17" x14ac:dyDescent="0.25">
      <c r="A3039">
        <v>3038</v>
      </c>
      <c r="B3039" t="s">
        <v>9</v>
      </c>
      <c r="C3039" s="23">
        <v>639143</v>
      </c>
      <c r="D3039" t="s">
        <v>21</v>
      </c>
      <c r="E3039" t="s">
        <v>16</v>
      </c>
      <c r="F3039" t="s">
        <v>12</v>
      </c>
      <c r="G3039" t="s">
        <v>12</v>
      </c>
      <c r="H3039" t="s">
        <v>13</v>
      </c>
      <c r="I3039">
        <v>75</v>
      </c>
      <c r="J3039">
        <f t="shared" si="331"/>
        <v>-2.2677234937692144E-2</v>
      </c>
      <c r="K3039" t="b">
        <f t="shared" si="332"/>
        <v>0</v>
      </c>
      <c r="L3039">
        <f t="shared" si="333"/>
        <v>2.3355957093308288</v>
      </c>
      <c r="M3039" t="b">
        <f t="shared" si="334"/>
        <v>1</v>
      </c>
      <c r="N3039" s="24">
        <f t="shared" si="335"/>
        <v>639143</v>
      </c>
      <c r="O3039" t="str">
        <f t="shared" si="336"/>
        <v>CONVENIOS ESPECIALES DE ASEGURADOS VOLUNTARIOS</v>
      </c>
      <c r="P3039">
        <f t="shared" si="337"/>
        <v>75</v>
      </c>
      <c r="Q3039"/>
    </row>
    <row r="3040" spans="1:17" x14ac:dyDescent="0.25">
      <c r="A3040">
        <v>3039</v>
      </c>
      <c r="B3040" t="s">
        <v>15</v>
      </c>
      <c r="C3040" s="23">
        <v>545338.75</v>
      </c>
      <c r="D3040" t="s">
        <v>10</v>
      </c>
      <c r="E3040" t="s">
        <v>11</v>
      </c>
      <c r="F3040" t="s">
        <v>12</v>
      </c>
      <c r="G3040" t="s">
        <v>13</v>
      </c>
      <c r="H3040" t="s">
        <v>13</v>
      </c>
      <c r="I3040">
        <v>27</v>
      </c>
      <c r="J3040">
        <f t="shared" si="331"/>
        <v>-0.13834180991391645</v>
      </c>
      <c r="K3040" t="b">
        <f t="shared" si="332"/>
        <v>0</v>
      </c>
      <c r="L3040">
        <f t="shared" si="333"/>
        <v>-1.0520201343717714</v>
      </c>
      <c r="M3040" t="b">
        <f t="shared" si="334"/>
        <v>0</v>
      </c>
      <c r="N3040" s="24">
        <f t="shared" si="335"/>
        <v>545338.75</v>
      </c>
      <c r="O3040" t="str">
        <f t="shared" si="336"/>
        <v>ASALARIADO</v>
      </c>
      <c r="P3040">
        <f t="shared" si="337"/>
        <v>27</v>
      </c>
      <c r="Q3040"/>
    </row>
    <row r="3041" spans="1:17" x14ac:dyDescent="0.25">
      <c r="A3041">
        <v>3040</v>
      </c>
      <c r="B3041" t="s">
        <v>9</v>
      </c>
      <c r="C3041" s="23">
        <v>396543.85</v>
      </c>
      <c r="D3041" t="s">
        <v>10</v>
      </c>
      <c r="E3041" t="s">
        <v>16</v>
      </c>
      <c r="F3041" t="s">
        <v>12</v>
      </c>
      <c r="G3041" t="s">
        <v>13</v>
      </c>
      <c r="H3041" t="s">
        <v>13</v>
      </c>
      <c r="I3041">
        <v>27</v>
      </c>
      <c r="J3041">
        <f t="shared" si="331"/>
        <v>-0.32181216298565679</v>
      </c>
      <c r="K3041" t="b">
        <f t="shared" si="332"/>
        <v>0</v>
      </c>
      <c r="L3041">
        <f t="shared" si="333"/>
        <v>-1.0520201343717714</v>
      </c>
      <c r="M3041" t="b">
        <f t="shared" si="334"/>
        <v>0</v>
      </c>
      <c r="N3041" s="24">
        <f t="shared" si="335"/>
        <v>396543.85</v>
      </c>
      <c r="O3041" t="str">
        <f t="shared" si="336"/>
        <v>ASALARIADO</v>
      </c>
      <c r="P3041">
        <f t="shared" si="337"/>
        <v>27</v>
      </c>
      <c r="Q3041"/>
    </row>
    <row r="3042" spans="1:17" x14ac:dyDescent="0.25">
      <c r="A3042">
        <v>3041</v>
      </c>
      <c r="B3042" t="s">
        <v>15</v>
      </c>
      <c r="C3042" s="23">
        <v>941448</v>
      </c>
      <c r="D3042" t="s">
        <v>10</v>
      </c>
      <c r="E3042" t="s">
        <v>11</v>
      </c>
      <c r="F3042" t="s">
        <v>12</v>
      </c>
      <c r="G3042" t="s">
        <v>13</v>
      </c>
      <c r="H3042" t="s">
        <v>13</v>
      </c>
      <c r="I3042">
        <v>27</v>
      </c>
      <c r="J3042">
        <f t="shared" si="331"/>
        <v>0.3500775105902289</v>
      </c>
      <c r="K3042" t="b">
        <f t="shared" si="332"/>
        <v>0</v>
      </c>
      <c r="L3042">
        <f t="shared" si="333"/>
        <v>-1.0520201343717714</v>
      </c>
      <c r="M3042" t="b">
        <f t="shared" si="334"/>
        <v>0</v>
      </c>
      <c r="N3042" s="24">
        <f t="shared" si="335"/>
        <v>941448</v>
      </c>
      <c r="O3042" t="str">
        <f t="shared" si="336"/>
        <v>ASALARIADO</v>
      </c>
      <c r="P3042">
        <f t="shared" si="337"/>
        <v>27</v>
      </c>
      <c r="Q3042"/>
    </row>
    <row r="3043" spans="1:17" x14ac:dyDescent="0.25">
      <c r="A3043">
        <v>3042</v>
      </c>
      <c r="B3043" t="s">
        <v>15</v>
      </c>
      <c r="C3043" s="23">
        <v>929129</v>
      </c>
      <c r="D3043" t="s">
        <v>10</v>
      </c>
      <c r="E3043" t="s">
        <v>11</v>
      </c>
      <c r="F3043" t="s">
        <v>12</v>
      </c>
      <c r="G3043" t="s">
        <v>13</v>
      </c>
      <c r="H3043" t="s">
        <v>13</v>
      </c>
      <c r="I3043">
        <v>38</v>
      </c>
      <c r="J3043">
        <f t="shared" si="331"/>
        <v>0.33488766685572746</v>
      </c>
      <c r="K3043" t="b">
        <f t="shared" si="332"/>
        <v>0</v>
      </c>
      <c r="L3043">
        <f t="shared" si="333"/>
        <v>-0.27569150352325889</v>
      </c>
      <c r="M3043" t="b">
        <f t="shared" si="334"/>
        <v>0</v>
      </c>
      <c r="N3043" s="24">
        <f t="shared" si="335"/>
        <v>929129</v>
      </c>
      <c r="O3043" t="str">
        <f t="shared" si="336"/>
        <v>ASALARIADO</v>
      </c>
      <c r="P3043">
        <f t="shared" si="337"/>
        <v>38</v>
      </c>
      <c r="Q3043"/>
    </row>
    <row r="3044" spans="1:17" x14ac:dyDescent="0.25">
      <c r="A3044">
        <v>3043</v>
      </c>
      <c r="B3044" t="s">
        <v>9</v>
      </c>
      <c r="C3044" s="23">
        <v>352881</v>
      </c>
      <c r="D3044" t="s">
        <v>17</v>
      </c>
      <c r="E3044" t="s">
        <v>16</v>
      </c>
      <c r="F3044" t="s">
        <v>12</v>
      </c>
      <c r="G3044" t="s">
        <v>12</v>
      </c>
      <c r="H3044" t="s">
        <v>13</v>
      </c>
      <c r="I3044">
        <v>57</v>
      </c>
      <c r="J3044">
        <f t="shared" si="331"/>
        <v>-0.37565028852368554</v>
      </c>
      <c r="K3044" t="b">
        <f t="shared" si="332"/>
        <v>0</v>
      </c>
      <c r="L3044">
        <f t="shared" si="333"/>
        <v>1.0652397679423538</v>
      </c>
      <c r="M3044" t="b">
        <f t="shared" si="334"/>
        <v>0</v>
      </c>
      <c r="N3044" s="24">
        <f t="shared" si="335"/>
        <v>352881</v>
      </c>
      <c r="O3044" t="str">
        <f t="shared" si="336"/>
        <v>ASEGURADO VOLUNTARIO</v>
      </c>
      <c r="P3044">
        <f t="shared" si="337"/>
        <v>57</v>
      </c>
      <c r="Q3044"/>
    </row>
    <row r="3045" spans="1:17" x14ac:dyDescent="0.25">
      <c r="A3045">
        <v>3044</v>
      </c>
      <c r="B3045" t="s">
        <v>9</v>
      </c>
      <c r="C3045" s="23">
        <v>340369.08</v>
      </c>
      <c r="D3045" t="s">
        <v>10</v>
      </c>
      <c r="E3045" t="s">
        <v>16</v>
      </c>
      <c r="F3045" t="s">
        <v>12</v>
      </c>
      <c r="G3045" t="s">
        <v>13</v>
      </c>
      <c r="H3045" t="s">
        <v>13</v>
      </c>
      <c r="I3045">
        <v>29</v>
      </c>
      <c r="J3045">
        <f t="shared" si="331"/>
        <v>-0.39107801071043635</v>
      </c>
      <c r="K3045" t="b">
        <f t="shared" si="332"/>
        <v>0</v>
      </c>
      <c r="L3045">
        <f t="shared" si="333"/>
        <v>-0.91086947421749642</v>
      </c>
      <c r="M3045" t="b">
        <f t="shared" si="334"/>
        <v>0</v>
      </c>
      <c r="N3045" s="24">
        <f t="shared" si="335"/>
        <v>340369.08</v>
      </c>
      <c r="O3045" t="str">
        <f t="shared" si="336"/>
        <v>ASALARIADO</v>
      </c>
      <c r="P3045">
        <f t="shared" si="337"/>
        <v>29</v>
      </c>
      <c r="Q3045"/>
    </row>
    <row r="3046" spans="1:17" x14ac:dyDescent="0.25">
      <c r="A3046">
        <v>3045</v>
      </c>
      <c r="B3046" t="s">
        <v>9</v>
      </c>
      <c r="C3046" s="23">
        <v>358468</v>
      </c>
      <c r="D3046" t="s">
        <v>10</v>
      </c>
      <c r="E3046" t="s">
        <v>16</v>
      </c>
      <c r="F3046" t="s">
        <v>12</v>
      </c>
      <c r="G3046" t="s">
        <v>13</v>
      </c>
      <c r="H3046" t="s">
        <v>13</v>
      </c>
      <c r="I3046">
        <v>42</v>
      </c>
      <c r="J3046">
        <f t="shared" si="331"/>
        <v>-0.36876128317060008</v>
      </c>
      <c r="K3046" t="b">
        <f t="shared" si="332"/>
        <v>0</v>
      </c>
      <c r="L3046">
        <f t="shared" si="333"/>
        <v>6.6098167852911317E-3</v>
      </c>
      <c r="M3046" t="b">
        <f t="shared" si="334"/>
        <v>0</v>
      </c>
      <c r="N3046" s="24">
        <f t="shared" si="335"/>
        <v>358468</v>
      </c>
      <c r="O3046" t="str">
        <f t="shared" si="336"/>
        <v>ASALARIADO</v>
      </c>
      <c r="P3046">
        <f t="shared" si="337"/>
        <v>42</v>
      </c>
      <c r="Q3046"/>
    </row>
    <row r="3047" spans="1:17" x14ac:dyDescent="0.25">
      <c r="A3047">
        <v>3046</v>
      </c>
      <c r="B3047" t="s">
        <v>9</v>
      </c>
      <c r="C3047" s="23">
        <v>814688</v>
      </c>
      <c r="D3047" t="s">
        <v>10</v>
      </c>
      <c r="E3047" t="s">
        <v>16</v>
      </c>
      <c r="F3047" t="s">
        <v>12</v>
      </c>
      <c r="G3047" t="s">
        <v>13</v>
      </c>
      <c r="H3047" t="s">
        <v>13</v>
      </c>
      <c r="I3047">
        <v>36</v>
      </c>
      <c r="J3047">
        <f t="shared" si="331"/>
        <v>0.19377711349749385</v>
      </c>
      <c r="K3047" t="b">
        <f t="shared" si="332"/>
        <v>0</v>
      </c>
      <c r="L3047">
        <f t="shared" si="333"/>
        <v>-0.41684216367753391</v>
      </c>
      <c r="M3047" t="b">
        <f t="shared" si="334"/>
        <v>0</v>
      </c>
      <c r="N3047" s="24">
        <f t="shared" si="335"/>
        <v>814688</v>
      </c>
      <c r="O3047" t="str">
        <f t="shared" si="336"/>
        <v>ASALARIADO</v>
      </c>
      <c r="P3047">
        <f t="shared" si="337"/>
        <v>36</v>
      </c>
      <c r="Q3047"/>
    </row>
    <row r="3048" spans="1:17" x14ac:dyDescent="0.25">
      <c r="A3048">
        <v>3047</v>
      </c>
      <c r="B3048" t="s">
        <v>15</v>
      </c>
      <c r="C3048" s="23">
        <v>358640</v>
      </c>
      <c r="D3048" t="s">
        <v>17</v>
      </c>
      <c r="E3048" t="s">
        <v>16</v>
      </c>
      <c r="F3048" t="s">
        <v>12</v>
      </c>
      <c r="G3048" t="s">
        <v>12</v>
      </c>
      <c r="H3048" t="s">
        <v>13</v>
      </c>
      <c r="I3048">
        <v>67</v>
      </c>
      <c r="J3048">
        <f t="shared" si="331"/>
        <v>-0.36854919995586399</v>
      </c>
      <c r="K3048" t="b">
        <f t="shared" si="332"/>
        <v>0</v>
      </c>
      <c r="L3048">
        <f t="shared" si="333"/>
        <v>1.7709930687137287</v>
      </c>
      <c r="M3048" t="b">
        <f t="shared" si="334"/>
        <v>0</v>
      </c>
      <c r="N3048" s="24">
        <f t="shared" si="335"/>
        <v>358640</v>
      </c>
      <c r="O3048" t="str">
        <f t="shared" si="336"/>
        <v>ASEGURADO VOLUNTARIO</v>
      </c>
      <c r="P3048">
        <f t="shared" si="337"/>
        <v>67</v>
      </c>
      <c r="Q3048"/>
    </row>
    <row r="3049" spans="1:17" x14ac:dyDescent="0.25">
      <c r="A3049">
        <v>3048</v>
      </c>
      <c r="B3049" t="s">
        <v>15</v>
      </c>
      <c r="C3049" s="23">
        <v>1324052</v>
      </c>
      <c r="D3049" t="s">
        <v>10</v>
      </c>
      <c r="E3049" t="s">
        <v>11</v>
      </c>
      <c r="F3049" t="s">
        <v>12</v>
      </c>
      <c r="G3049" t="s">
        <v>13</v>
      </c>
      <c r="H3049" t="s">
        <v>12</v>
      </c>
      <c r="I3049">
        <v>43</v>
      </c>
      <c r="J3049">
        <f t="shared" si="331"/>
        <v>0.82184429135126402</v>
      </c>
      <c r="K3049" t="b">
        <f t="shared" si="332"/>
        <v>0</v>
      </c>
      <c r="L3049">
        <f t="shared" si="333"/>
        <v>7.7185146862428639E-2</v>
      </c>
      <c r="M3049" t="b">
        <f t="shared" si="334"/>
        <v>0</v>
      </c>
      <c r="N3049" s="24">
        <f t="shared" si="335"/>
        <v>1324052</v>
      </c>
      <c r="O3049" t="str">
        <f t="shared" si="336"/>
        <v>ASALARIADO</v>
      </c>
      <c r="P3049">
        <f t="shared" si="337"/>
        <v>43</v>
      </c>
      <c r="Q3049"/>
    </row>
    <row r="3050" spans="1:17" x14ac:dyDescent="0.25">
      <c r="A3050">
        <v>3049</v>
      </c>
      <c r="B3050" t="s">
        <v>9</v>
      </c>
      <c r="C3050" s="23">
        <v>298018</v>
      </c>
      <c r="D3050" t="s">
        <v>17</v>
      </c>
      <c r="E3050" t="s">
        <v>16</v>
      </c>
      <c r="F3050" t="s">
        <v>12</v>
      </c>
      <c r="G3050" t="s">
        <v>13</v>
      </c>
      <c r="H3050" t="s">
        <v>13</v>
      </c>
      <c r="I3050">
        <v>29</v>
      </c>
      <c r="J3050">
        <f t="shared" si="331"/>
        <v>-0.44329866881477681</v>
      </c>
      <c r="K3050" t="b">
        <f t="shared" si="332"/>
        <v>0</v>
      </c>
      <c r="L3050">
        <f t="shared" si="333"/>
        <v>-0.91086947421749642</v>
      </c>
      <c r="M3050" t="b">
        <f t="shared" si="334"/>
        <v>0</v>
      </c>
      <c r="N3050" s="24">
        <f t="shared" si="335"/>
        <v>298018</v>
      </c>
      <c r="O3050" t="str">
        <f t="shared" si="336"/>
        <v>ASEGURADO VOLUNTARIO</v>
      </c>
      <c r="P3050">
        <f t="shared" si="337"/>
        <v>29</v>
      </c>
      <c r="Q3050"/>
    </row>
    <row r="3051" spans="1:17" x14ac:dyDescent="0.25">
      <c r="A3051">
        <v>3050</v>
      </c>
      <c r="B3051" t="s">
        <v>9</v>
      </c>
      <c r="C3051" s="23">
        <v>316030</v>
      </c>
      <c r="D3051" t="s">
        <v>10</v>
      </c>
      <c r="E3051" t="s">
        <v>16</v>
      </c>
      <c r="F3051" t="s">
        <v>12</v>
      </c>
      <c r="G3051" t="s">
        <v>13</v>
      </c>
      <c r="H3051" t="s">
        <v>13</v>
      </c>
      <c r="I3051">
        <v>52</v>
      </c>
      <c r="J3051">
        <f t="shared" si="331"/>
        <v>-0.42108911728089904</v>
      </c>
      <c r="K3051" t="b">
        <f t="shared" si="332"/>
        <v>0</v>
      </c>
      <c r="L3051">
        <f t="shared" si="333"/>
        <v>0.71236311755666615</v>
      </c>
      <c r="M3051" t="b">
        <f t="shared" si="334"/>
        <v>0</v>
      </c>
      <c r="N3051" s="24">
        <f t="shared" si="335"/>
        <v>316030</v>
      </c>
      <c r="O3051" t="str">
        <f t="shared" si="336"/>
        <v>ASALARIADO</v>
      </c>
      <c r="P3051">
        <f t="shared" si="337"/>
        <v>52</v>
      </c>
      <c r="Q3051"/>
    </row>
    <row r="3052" spans="1:17" x14ac:dyDescent="0.25">
      <c r="A3052">
        <v>3051</v>
      </c>
      <c r="B3052" t="s">
        <v>9</v>
      </c>
      <c r="C3052" s="23">
        <v>304299.8</v>
      </c>
      <c r="D3052" t="s">
        <v>14</v>
      </c>
      <c r="E3052" t="s">
        <v>11</v>
      </c>
      <c r="F3052" t="s">
        <v>12</v>
      </c>
      <c r="G3052" t="s">
        <v>13</v>
      </c>
      <c r="H3052" t="s">
        <v>13</v>
      </c>
      <c r="I3052">
        <v>55</v>
      </c>
      <c r="J3052">
        <f t="shared" si="331"/>
        <v>-0.43555294591751315</v>
      </c>
      <c r="K3052" t="b">
        <f t="shared" si="332"/>
        <v>0</v>
      </c>
      <c r="L3052">
        <f t="shared" si="333"/>
        <v>0.92408910778807873</v>
      </c>
      <c r="M3052" t="b">
        <f t="shared" si="334"/>
        <v>0</v>
      </c>
      <c r="N3052" s="24">
        <f t="shared" si="335"/>
        <v>304299.8</v>
      </c>
      <c r="O3052" t="str">
        <f t="shared" si="336"/>
        <v>PENSIONADOS EN SU PROPIO SISTEMA</v>
      </c>
      <c r="P3052">
        <f t="shared" si="337"/>
        <v>55</v>
      </c>
      <c r="Q3052"/>
    </row>
    <row r="3053" spans="1:17" x14ac:dyDescent="0.25">
      <c r="A3053">
        <v>3052</v>
      </c>
      <c r="B3053" t="s">
        <v>15</v>
      </c>
      <c r="C3053" s="23">
        <v>297046</v>
      </c>
      <c r="D3053" t="s">
        <v>17</v>
      </c>
      <c r="E3053" t="s">
        <v>16</v>
      </c>
      <c r="F3053" t="s">
        <v>12</v>
      </c>
      <c r="G3053" t="s">
        <v>13</v>
      </c>
      <c r="H3053" t="s">
        <v>12</v>
      </c>
      <c r="I3053">
        <v>36</v>
      </c>
      <c r="J3053">
        <f t="shared" si="331"/>
        <v>-0.44449718558642509</v>
      </c>
      <c r="K3053" t="b">
        <f t="shared" si="332"/>
        <v>0</v>
      </c>
      <c r="L3053">
        <f t="shared" si="333"/>
        <v>-0.41684216367753391</v>
      </c>
      <c r="M3053" t="b">
        <f t="shared" si="334"/>
        <v>0</v>
      </c>
      <c r="N3053" s="24">
        <f t="shared" si="335"/>
        <v>297046</v>
      </c>
      <c r="O3053" t="str">
        <f t="shared" si="336"/>
        <v>ASEGURADO VOLUNTARIO</v>
      </c>
      <c r="P3053">
        <f t="shared" si="337"/>
        <v>36</v>
      </c>
      <c r="Q3053"/>
    </row>
    <row r="3054" spans="1:17" x14ac:dyDescent="0.25">
      <c r="A3054">
        <v>3053</v>
      </c>
      <c r="B3054" t="s">
        <v>9</v>
      </c>
      <c r="C3054" s="23">
        <v>106560</v>
      </c>
      <c r="D3054" t="s">
        <v>10</v>
      </c>
      <c r="E3054" t="s">
        <v>16</v>
      </c>
      <c r="F3054" t="s">
        <v>12</v>
      </c>
      <c r="G3054" t="s">
        <v>13</v>
      </c>
      <c r="H3054" t="s">
        <v>13</v>
      </c>
      <c r="I3054">
        <v>47</v>
      </c>
      <c r="J3054">
        <f t="shared" si="331"/>
        <v>-0.67937441373889218</v>
      </c>
      <c r="K3054" t="b">
        <f t="shared" si="332"/>
        <v>0</v>
      </c>
      <c r="L3054">
        <f t="shared" si="333"/>
        <v>0.35948646717097865</v>
      </c>
      <c r="M3054" t="b">
        <f t="shared" si="334"/>
        <v>0</v>
      </c>
      <c r="N3054" s="24">
        <f t="shared" si="335"/>
        <v>106560</v>
      </c>
      <c r="O3054" t="str">
        <f t="shared" si="336"/>
        <v>ASALARIADO</v>
      </c>
      <c r="P3054">
        <f t="shared" si="337"/>
        <v>47</v>
      </c>
      <c r="Q3054"/>
    </row>
    <row r="3055" spans="1:17" x14ac:dyDescent="0.25">
      <c r="A3055">
        <v>3054</v>
      </c>
      <c r="B3055" t="s">
        <v>15</v>
      </c>
      <c r="C3055" s="23">
        <v>407609</v>
      </c>
      <c r="D3055" t="s">
        <v>18</v>
      </c>
      <c r="E3055" t="s">
        <v>16</v>
      </c>
      <c r="F3055" t="s">
        <v>12</v>
      </c>
      <c r="G3055" t="s">
        <v>13</v>
      </c>
      <c r="H3055" t="s">
        <v>13</v>
      </c>
      <c r="I3055">
        <v>59</v>
      </c>
      <c r="J3055">
        <f t="shared" si="331"/>
        <v>-0.30816836889532329</v>
      </c>
      <c r="K3055" t="b">
        <f t="shared" si="332"/>
        <v>0</v>
      </c>
      <c r="L3055">
        <f t="shared" si="333"/>
        <v>1.2063904280966287</v>
      </c>
      <c r="M3055" t="b">
        <f t="shared" si="334"/>
        <v>0</v>
      </c>
      <c r="N3055" s="24">
        <f t="shared" si="335"/>
        <v>407609</v>
      </c>
      <c r="O3055" t="str">
        <f t="shared" si="336"/>
        <v>TRABAJADOR INDEPENDIENTE</v>
      </c>
      <c r="P3055">
        <f t="shared" si="337"/>
        <v>59</v>
      </c>
      <c r="Q3055"/>
    </row>
    <row r="3056" spans="1:17" x14ac:dyDescent="0.25">
      <c r="A3056">
        <v>3055</v>
      </c>
      <c r="B3056" t="s">
        <v>9</v>
      </c>
      <c r="C3056" s="23">
        <v>639148</v>
      </c>
      <c r="D3056" t="s">
        <v>18</v>
      </c>
      <c r="E3056" t="s">
        <v>16</v>
      </c>
      <c r="F3056" t="s">
        <v>12</v>
      </c>
      <c r="G3056" t="s">
        <v>13</v>
      </c>
      <c r="H3056" t="s">
        <v>13</v>
      </c>
      <c r="I3056">
        <v>53</v>
      </c>
      <c r="J3056">
        <f t="shared" si="331"/>
        <v>-2.267106972796144E-2</v>
      </c>
      <c r="K3056" t="b">
        <f t="shared" si="332"/>
        <v>0</v>
      </c>
      <c r="L3056">
        <f t="shared" si="333"/>
        <v>0.78293844763380371</v>
      </c>
      <c r="M3056" t="b">
        <f t="shared" si="334"/>
        <v>0</v>
      </c>
      <c r="N3056" s="24">
        <f t="shared" si="335"/>
        <v>639148</v>
      </c>
      <c r="O3056" t="str">
        <f t="shared" si="336"/>
        <v>TRABAJADOR INDEPENDIENTE</v>
      </c>
      <c r="P3056">
        <f t="shared" si="337"/>
        <v>53</v>
      </c>
      <c r="Q3056"/>
    </row>
    <row r="3057" spans="1:17" x14ac:dyDescent="0.25">
      <c r="A3057">
        <v>3056</v>
      </c>
      <c r="B3057" t="s">
        <v>9</v>
      </c>
      <c r="C3057" s="23">
        <v>405063</v>
      </c>
      <c r="D3057" t="s">
        <v>18</v>
      </c>
      <c r="E3057" t="s">
        <v>16</v>
      </c>
      <c r="F3057" t="s">
        <v>12</v>
      </c>
      <c r="G3057" t="s">
        <v>13</v>
      </c>
      <c r="H3057" t="s">
        <v>12</v>
      </c>
      <c r="I3057">
        <v>42</v>
      </c>
      <c r="J3057">
        <f t="shared" si="331"/>
        <v>-0.31130769369019629</v>
      </c>
      <c r="K3057" t="b">
        <f t="shared" si="332"/>
        <v>0</v>
      </c>
      <c r="L3057">
        <f t="shared" si="333"/>
        <v>6.6098167852911317E-3</v>
      </c>
      <c r="M3057" t="b">
        <f t="shared" si="334"/>
        <v>0</v>
      </c>
      <c r="N3057" s="24">
        <f t="shared" si="335"/>
        <v>405063</v>
      </c>
      <c r="O3057" t="str">
        <f t="shared" si="336"/>
        <v>TRABAJADOR INDEPENDIENTE</v>
      </c>
      <c r="P3057">
        <f t="shared" si="337"/>
        <v>42</v>
      </c>
      <c r="Q3057"/>
    </row>
    <row r="3058" spans="1:17" x14ac:dyDescent="0.25">
      <c r="A3058">
        <v>3057</v>
      </c>
      <c r="B3058" t="s">
        <v>15</v>
      </c>
      <c r="C3058" s="23">
        <v>1828114.74</v>
      </c>
      <c r="D3058" t="s">
        <v>10</v>
      </c>
      <c r="E3058" t="s">
        <v>11</v>
      </c>
      <c r="F3058" t="s">
        <v>12</v>
      </c>
      <c r="G3058" t="s">
        <v>13</v>
      </c>
      <c r="H3058" t="s">
        <v>13</v>
      </c>
      <c r="I3058">
        <v>33</v>
      </c>
      <c r="J3058">
        <f t="shared" si="331"/>
        <v>1.4433747932576388</v>
      </c>
      <c r="K3058" t="b">
        <f t="shared" si="332"/>
        <v>0</v>
      </c>
      <c r="L3058">
        <f t="shared" si="333"/>
        <v>-0.62856815390894638</v>
      </c>
      <c r="M3058" t="b">
        <f t="shared" si="334"/>
        <v>0</v>
      </c>
      <c r="N3058" s="24">
        <f t="shared" si="335"/>
        <v>1828114.74</v>
      </c>
      <c r="O3058" t="str">
        <f t="shared" si="336"/>
        <v>ASALARIADO</v>
      </c>
      <c r="P3058">
        <f t="shared" si="337"/>
        <v>33</v>
      </c>
      <c r="Q3058"/>
    </row>
    <row r="3059" spans="1:17" x14ac:dyDescent="0.25">
      <c r="A3059">
        <v>3058</v>
      </c>
      <c r="B3059" t="s">
        <v>15</v>
      </c>
      <c r="C3059" s="23">
        <v>383625</v>
      </c>
      <c r="D3059" t="s">
        <v>10</v>
      </c>
      <c r="E3059" t="s">
        <v>16</v>
      </c>
      <c r="F3059" t="s">
        <v>12</v>
      </c>
      <c r="G3059" t="s">
        <v>13</v>
      </c>
      <c r="H3059" t="s">
        <v>13</v>
      </c>
      <c r="I3059">
        <v>26</v>
      </c>
      <c r="J3059">
        <f t="shared" si="331"/>
        <v>-0.33774164693155045</v>
      </c>
      <c r="K3059" t="b">
        <f t="shared" si="332"/>
        <v>0</v>
      </c>
      <c r="L3059">
        <f t="shared" si="333"/>
        <v>-1.1225954644489089</v>
      </c>
      <c r="M3059" t="b">
        <f t="shared" si="334"/>
        <v>0</v>
      </c>
      <c r="N3059" s="24">
        <f t="shared" si="335"/>
        <v>383625</v>
      </c>
      <c r="O3059" t="str">
        <f t="shared" si="336"/>
        <v>ASALARIADO</v>
      </c>
      <c r="P3059">
        <f t="shared" si="337"/>
        <v>26</v>
      </c>
      <c r="Q3059"/>
    </row>
    <row r="3060" spans="1:17" x14ac:dyDescent="0.25">
      <c r="A3060">
        <v>3059</v>
      </c>
      <c r="B3060" t="s">
        <v>9</v>
      </c>
      <c r="C3060" s="23">
        <v>278030</v>
      </c>
      <c r="D3060" t="s">
        <v>19</v>
      </c>
      <c r="E3060" t="s">
        <v>16</v>
      </c>
      <c r="F3060" t="s">
        <v>12</v>
      </c>
      <c r="G3060" t="s">
        <v>13</v>
      </c>
      <c r="H3060" t="s">
        <v>13</v>
      </c>
      <c r="I3060">
        <v>26</v>
      </c>
      <c r="J3060">
        <f t="shared" si="331"/>
        <v>-0.46794471123422759</v>
      </c>
      <c r="K3060" t="b">
        <f t="shared" si="332"/>
        <v>0</v>
      </c>
      <c r="L3060">
        <f t="shared" si="333"/>
        <v>-1.1225954644489089</v>
      </c>
      <c r="M3060" t="b">
        <f t="shared" si="334"/>
        <v>0</v>
      </c>
      <c r="N3060" s="24">
        <f t="shared" si="335"/>
        <v>278030</v>
      </c>
      <c r="O3060" t="str">
        <f t="shared" si="336"/>
        <v>CONVENIOS ESPECIALES DE TRABAJADORES INDEPENDIENTES</v>
      </c>
      <c r="P3060">
        <f t="shared" si="337"/>
        <v>26</v>
      </c>
      <c r="Q3060"/>
    </row>
    <row r="3061" spans="1:17" x14ac:dyDescent="0.25">
      <c r="A3061">
        <v>3060</v>
      </c>
      <c r="B3061" t="s">
        <v>15</v>
      </c>
      <c r="C3061" s="23">
        <v>381783.6</v>
      </c>
      <c r="D3061" t="s">
        <v>10</v>
      </c>
      <c r="E3061" t="s">
        <v>16</v>
      </c>
      <c r="F3061" t="s">
        <v>12</v>
      </c>
      <c r="G3061" t="s">
        <v>13</v>
      </c>
      <c r="H3061" t="s">
        <v>13</v>
      </c>
      <c r="I3061">
        <v>31</v>
      </c>
      <c r="J3061">
        <f t="shared" si="331"/>
        <v>-0.34001217037117309</v>
      </c>
      <c r="K3061" t="b">
        <f t="shared" si="332"/>
        <v>0</v>
      </c>
      <c r="L3061">
        <f t="shared" si="333"/>
        <v>-0.7697188140632214</v>
      </c>
      <c r="M3061" t="b">
        <f t="shared" si="334"/>
        <v>0</v>
      </c>
      <c r="N3061" s="24">
        <f t="shared" si="335"/>
        <v>381783.6</v>
      </c>
      <c r="O3061" t="str">
        <f t="shared" si="336"/>
        <v>ASALARIADO</v>
      </c>
      <c r="P3061">
        <f t="shared" si="337"/>
        <v>31</v>
      </c>
      <c r="Q3061"/>
    </row>
    <row r="3062" spans="1:17" x14ac:dyDescent="0.25">
      <c r="A3062">
        <v>3061</v>
      </c>
      <c r="B3062" t="s">
        <v>15</v>
      </c>
      <c r="C3062" s="23">
        <v>485000</v>
      </c>
      <c r="D3062" t="s">
        <v>10</v>
      </c>
      <c r="E3062" t="s">
        <v>16</v>
      </c>
      <c r="F3062" t="s">
        <v>12</v>
      </c>
      <c r="G3062" t="s">
        <v>13</v>
      </c>
      <c r="H3062" t="s">
        <v>13</v>
      </c>
      <c r="I3062">
        <v>39</v>
      </c>
      <c r="J3062">
        <f t="shared" si="331"/>
        <v>-0.21274201964158501</v>
      </c>
      <c r="K3062" t="b">
        <f t="shared" si="332"/>
        <v>0</v>
      </c>
      <c r="L3062">
        <f t="shared" si="333"/>
        <v>-0.20511617344612137</v>
      </c>
      <c r="M3062" t="b">
        <f t="shared" si="334"/>
        <v>0</v>
      </c>
      <c r="N3062" s="24">
        <f t="shared" si="335"/>
        <v>485000</v>
      </c>
      <c r="O3062" t="str">
        <f t="shared" si="336"/>
        <v>ASALARIADO</v>
      </c>
      <c r="P3062">
        <f t="shared" si="337"/>
        <v>39</v>
      </c>
      <c r="Q3062"/>
    </row>
    <row r="3063" spans="1:17" x14ac:dyDescent="0.25">
      <c r="A3063">
        <v>3062</v>
      </c>
      <c r="B3063" t="s">
        <v>9</v>
      </c>
      <c r="C3063" s="23">
        <v>301566</v>
      </c>
      <c r="D3063" t="s">
        <v>18</v>
      </c>
      <c r="E3063" t="s">
        <v>16</v>
      </c>
      <c r="F3063" t="s">
        <v>12</v>
      </c>
      <c r="G3063" t="s">
        <v>13</v>
      </c>
      <c r="H3063" t="s">
        <v>12</v>
      </c>
      <c r="I3063">
        <v>28</v>
      </c>
      <c r="J3063">
        <f t="shared" si="331"/>
        <v>-0.43892383598987128</v>
      </c>
      <c r="K3063" t="b">
        <f t="shared" si="332"/>
        <v>0</v>
      </c>
      <c r="L3063">
        <f t="shared" si="333"/>
        <v>-0.98144480429463388</v>
      </c>
      <c r="M3063" t="b">
        <f t="shared" si="334"/>
        <v>0</v>
      </c>
      <c r="N3063" s="24">
        <f t="shared" si="335"/>
        <v>301566</v>
      </c>
      <c r="O3063" t="str">
        <f t="shared" si="336"/>
        <v>TRABAJADOR INDEPENDIENTE</v>
      </c>
      <c r="P3063">
        <f t="shared" si="337"/>
        <v>28</v>
      </c>
      <c r="Q3063"/>
    </row>
    <row r="3064" spans="1:17" x14ac:dyDescent="0.25">
      <c r="A3064">
        <v>3063</v>
      </c>
      <c r="B3064" t="s">
        <v>9</v>
      </c>
      <c r="C3064" s="23">
        <v>1492800.6</v>
      </c>
      <c r="D3064" t="s">
        <v>10</v>
      </c>
      <c r="E3064" t="s">
        <v>11</v>
      </c>
      <c r="F3064" t="s">
        <v>12</v>
      </c>
      <c r="G3064" t="s">
        <v>13</v>
      </c>
      <c r="H3064" t="s">
        <v>13</v>
      </c>
      <c r="I3064">
        <v>37</v>
      </c>
      <c r="J3064">
        <f t="shared" si="331"/>
        <v>1.0299183935037026</v>
      </c>
      <c r="K3064" t="b">
        <f t="shared" si="332"/>
        <v>0</v>
      </c>
      <c r="L3064">
        <f t="shared" si="333"/>
        <v>-0.3462668336003964</v>
      </c>
      <c r="M3064" t="b">
        <f t="shared" si="334"/>
        <v>0</v>
      </c>
      <c r="N3064" s="24">
        <f t="shared" si="335"/>
        <v>1492800.6</v>
      </c>
      <c r="O3064" t="str">
        <f t="shared" si="336"/>
        <v>ASALARIADO</v>
      </c>
      <c r="P3064">
        <f t="shared" si="337"/>
        <v>37</v>
      </c>
      <c r="Q3064"/>
    </row>
    <row r="3065" spans="1:17" x14ac:dyDescent="0.25">
      <c r="A3065">
        <v>3064</v>
      </c>
      <c r="B3065" t="s">
        <v>15</v>
      </c>
      <c r="C3065" s="23">
        <v>749840</v>
      </c>
      <c r="D3065" t="s">
        <v>10</v>
      </c>
      <c r="E3065" t="s">
        <v>16</v>
      </c>
      <c r="F3065" t="s">
        <v>12</v>
      </c>
      <c r="G3065" t="s">
        <v>13</v>
      </c>
      <c r="H3065" t="s">
        <v>13</v>
      </c>
      <c r="I3065">
        <v>23</v>
      </c>
      <c r="J3065">
        <f t="shared" si="331"/>
        <v>0.11381680937419247</v>
      </c>
      <c r="K3065" t="b">
        <f t="shared" si="332"/>
        <v>0</v>
      </c>
      <c r="L3065">
        <f t="shared" si="333"/>
        <v>-1.3343214546803215</v>
      </c>
      <c r="M3065" t="b">
        <f t="shared" si="334"/>
        <v>0</v>
      </c>
      <c r="N3065" s="24">
        <f t="shared" si="335"/>
        <v>749840</v>
      </c>
      <c r="O3065" t="str">
        <f t="shared" si="336"/>
        <v>ASALARIADO</v>
      </c>
      <c r="P3065">
        <f t="shared" si="337"/>
        <v>23</v>
      </c>
      <c r="Q3065"/>
    </row>
    <row r="3066" spans="1:17" x14ac:dyDescent="0.25">
      <c r="A3066">
        <v>3065</v>
      </c>
      <c r="B3066" t="s">
        <v>15</v>
      </c>
      <c r="C3066" s="23">
        <v>371527</v>
      </c>
      <c r="D3066" t="s">
        <v>10</v>
      </c>
      <c r="E3066" t="s">
        <v>16</v>
      </c>
      <c r="F3066" t="s">
        <v>12</v>
      </c>
      <c r="G3066" t="s">
        <v>13</v>
      </c>
      <c r="H3066" t="s">
        <v>13</v>
      </c>
      <c r="I3066">
        <v>35</v>
      </c>
      <c r="J3066">
        <f t="shared" si="331"/>
        <v>-0.35265898839595489</v>
      </c>
      <c r="K3066" t="b">
        <f t="shared" si="332"/>
        <v>0</v>
      </c>
      <c r="L3066">
        <f t="shared" si="333"/>
        <v>-0.48741749375467142</v>
      </c>
      <c r="M3066" t="b">
        <f t="shared" si="334"/>
        <v>0</v>
      </c>
      <c r="N3066" s="24">
        <f t="shared" si="335"/>
        <v>371527</v>
      </c>
      <c r="O3066" t="str">
        <f t="shared" si="336"/>
        <v>ASALARIADO</v>
      </c>
      <c r="P3066">
        <f t="shared" si="337"/>
        <v>35</v>
      </c>
      <c r="Q3066"/>
    </row>
    <row r="3067" spans="1:17" x14ac:dyDescent="0.25">
      <c r="A3067">
        <v>3066</v>
      </c>
      <c r="B3067" t="s">
        <v>15</v>
      </c>
      <c r="C3067" s="23">
        <v>297044</v>
      </c>
      <c r="D3067" t="s">
        <v>17</v>
      </c>
      <c r="E3067" t="s">
        <v>16</v>
      </c>
      <c r="F3067" t="s">
        <v>12</v>
      </c>
      <c r="G3067" t="s">
        <v>12</v>
      </c>
      <c r="H3067" t="s">
        <v>12</v>
      </c>
      <c r="I3067">
        <v>33</v>
      </c>
      <c r="J3067">
        <f t="shared" si="331"/>
        <v>-0.44449965167031735</v>
      </c>
      <c r="K3067" t="b">
        <f t="shared" si="332"/>
        <v>0</v>
      </c>
      <c r="L3067">
        <f t="shared" si="333"/>
        <v>-0.62856815390894638</v>
      </c>
      <c r="M3067" t="b">
        <f t="shared" si="334"/>
        <v>0</v>
      </c>
      <c r="N3067" s="24">
        <f t="shared" si="335"/>
        <v>297044</v>
      </c>
      <c r="O3067" t="str">
        <f t="shared" si="336"/>
        <v>ASEGURADO VOLUNTARIO</v>
      </c>
      <c r="P3067">
        <f t="shared" si="337"/>
        <v>33</v>
      </c>
      <c r="Q3067"/>
    </row>
    <row r="3068" spans="1:17" x14ac:dyDescent="0.25">
      <c r="A3068">
        <v>3067</v>
      </c>
      <c r="B3068" t="s">
        <v>15</v>
      </c>
      <c r="C3068" s="23">
        <v>1498971</v>
      </c>
      <c r="D3068" t="s">
        <v>10</v>
      </c>
      <c r="E3068" t="s">
        <v>11</v>
      </c>
      <c r="F3068" t="s">
        <v>12</v>
      </c>
      <c r="G3068" t="s">
        <v>13</v>
      </c>
      <c r="H3068" t="s">
        <v>12</v>
      </c>
      <c r="I3068">
        <v>42</v>
      </c>
      <c r="J3068">
        <f t="shared" si="331"/>
        <v>1.0375267555281662</v>
      </c>
      <c r="K3068" t="b">
        <f t="shared" si="332"/>
        <v>0</v>
      </c>
      <c r="L3068">
        <f t="shared" si="333"/>
        <v>6.6098167852911317E-3</v>
      </c>
      <c r="M3068" t="b">
        <f t="shared" si="334"/>
        <v>0</v>
      </c>
      <c r="N3068" s="24">
        <f t="shared" si="335"/>
        <v>1498971</v>
      </c>
      <c r="O3068" t="str">
        <f t="shared" si="336"/>
        <v>ASALARIADO</v>
      </c>
      <c r="P3068">
        <f t="shared" si="337"/>
        <v>42</v>
      </c>
      <c r="Q3068"/>
    </row>
    <row r="3069" spans="1:17" x14ac:dyDescent="0.25">
      <c r="A3069">
        <v>3068</v>
      </c>
      <c r="B3069" t="s">
        <v>9</v>
      </c>
      <c r="C3069" s="23">
        <v>611409</v>
      </c>
      <c r="D3069" t="s">
        <v>18</v>
      </c>
      <c r="E3069" t="s">
        <v>16</v>
      </c>
      <c r="F3069" t="s">
        <v>12</v>
      </c>
      <c r="G3069" t="s">
        <v>13</v>
      </c>
      <c r="H3069" t="s">
        <v>13</v>
      </c>
      <c r="I3069">
        <v>45</v>
      </c>
      <c r="J3069">
        <f t="shared" si="331"/>
        <v>-5.6874420271945177E-2</v>
      </c>
      <c r="K3069" t="b">
        <f t="shared" si="332"/>
        <v>0</v>
      </c>
      <c r="L3069">
        <f t="shared" si="333"/>
        <v>0.21833580701670366</v>
      </c>
      <c r="M3069" t="b">
        <f t="shared" si="334"/>
        <v>0</v>
      </c>
      <c r="N3069" s="24">
        <f t="shared" si="335"/>
        <v>611409</v>
      </c>
      <c r="O3069" t="str">
        <f t="shared" si="336"/>
        <v>TRABAJADOR INDEPENDIENTE</v>
      </c>
      <c r="P3069">
        <f t="shared" si="337"/>
        <v>45</v>
      </c>
      <c r="Q3069"/>
    </row>
    <row r="3070" spans="1:17" x14ac:dyDescent="0.25">
      <c r="A3070">
        <v>3069</v>
      </c>
      <c r="B3070" t="s">
        <v>15</v>
      </c>
      <c r="C3070" s="23">
        <v>390655</v>
      </c>
      <c r="D3070" t="s">
        <v>14</v>
      </c>
      <c r="E3070" t="s">
        <v>11</v>
      </c>
      <c r="F3070" t="s">
        <v>12</v>
      </c>
      <c r="G3070" t="s">
        <v>13</v>
      </c>
      <c r="H3070" t="s">
        <v>13</v>
      </c>
      <c r="I3070">
        <v>57</v>
      </c>
      <c r="J3070">
        <f t="shared" si="331"/>
        <v>-0.32907336205018467</v>
      </c>
      <c r="K3070" t="b">
        <f t="shared" si="332"/>
        <v>0</v>
      </c>
      <c r="L3070">
        <f t="shared" si="333"/>
        <v>1.0652397679423538</v>
      </c>
      <c r="M3070" t="b">
        <f t="shared" si="334"/>
        <v>0</v>
      </c>
      <c r="N3070" s="24">
        <f t="shared" si="335"/>
        <v>390655</v>
      </c>
      <c r="O3070" t="str">
        <f t="shared" si="336"/>
        <v>PENSIONADOS EN SU PROPIO SISTEMA</v>
      </c>
      <c r="P3070">
        <f t="shared" si="337"/>
        <v>57</v>
      </c>
      <c r="Q3070"/>
    </row>
    <row r="3071" spans="1:17" x14ac:dyDescent="0.25">
      <c r="A3071">
        <v>3070</v>
      </c>
      <c r="B3071" t="s">
        <v>9</v>
      </c>
      <c r="C3071" s="23">
        <v>406358</v>
      </c>
      <c r="D3071" t="s">
        <v>18</v>
      </c>
      <c r="E3071" t="s">
        <v>16</v>
      </c>
      <c r="F3071" t="s">
        <v>12</v>
      </c>
      <c r="G3071" t="s">
        <v>12</v>
      </c>
      <c r="H3071" t="s">
        <v>12</v>
      </c>
      <c r="I3071">
        <v>71</v>
      </c>
      <c r="J3071">
        <f t="shared" si="331"/>
        <v>-0.3097109043699447</v>
      </c>
      <c r="K3071" t="b">
        <f t="shared" si="332"/>
        <v>0</v>
      </c>
      <c r="L3071">
        <f t="shared" si="333"/>
        <v>2.0532943890222786</v>
      </c>
      <c r="M3071" t="b">
        <f t="shared" si="334"/>
        <v>1</v>
      </c>
      <c r="N3071" s="24">
        <f t="shared" si="335"/>
        <v>406358</v>
      </c>
      <c r="O3071" t="str">
        <f t="shared" si="336"/>
        <v>TRABAJADOR INDEPENDIENTE</v>
      </c>
      <c r="P3071">
        <f t="shared" si="337"/>
        <v>71</v>
      </c>
      <c r="Q3071"/>
    </row>
    <row r="3072" spans="1:17" x14ac:dyDescent="0.25">
      <c r="A3072">
        <v>3071</v>
      </c>
      <c r="B3072" t="s">
        <v>15</v>
      </c>
      <c r="C3072" s="23">
        <v>148986.9</v>
      </c>
      <c r="D3072" t="s">
        <v>10</v>
      </c>
      <c r="E3072" t="s">
        <v>11</v>
      </c>
      <c r="F3072" t="s">
        <v>12</v>
      </c>
      <c r="G3072" t="s">
        <v>13</v>
      </c>
      <c r="H3072" t="s">
        <v>13</v>
      </c>
      <c r="I3072">
        <v>28</v>
      </c>
      <c r="J3072">
        <f t="shared" si="331"/>
        <v>-0.62706026639419543</v>
      </c>
      <c r="K3072" t="b">
        <f t="shared" si="332"/>
        <v>0</v>
      </c>
      <c r="L3072">
        <f t="shared" si="333"/>
        <v>-0.98144480429463388</v>
      </c>
      <c r="M3072" t="b">
        <f t="shared" si="334"/>
        <v>0</v>
      </c>
      <c r="N3072" s="24">
        <f t="shared" si="335"/>
        <v>148986.9</v>
      </c>
      <c r="O3072" t="str">
        <f t="shared" si="336"/>
        <v>ASALARIADO</v>
      </c>
      <c r="P3072">
        <f t="shared" si="337"/>
        <v>28</v>
      </c>
      <c r="Q3072"/>
    </row>
    <row r="3073" spans="1:17" x14ac:dyDescent="0.25">
      <c r="A3073">
        <v>3072</v>
      </c>
      <c r="B3073" t="s">
        <v>15</v>
      </c>
      <c r="C3073" s="23">
        <v>1044634.5</v>
      </c>
      <c r="D3073" t="s">
        <v>10</v>
      </c>
      <c r="E3073" t="s">
        <v>11</v>
      </c>
      <c r="F3073" t="s">
        <v>12</v>
      </c>
      <c r="G3073" t="s">
        <v>13</v>
      </c>
      <c r="H3073" t="s">
        <v>13</v>
      </c>
      <c r="I3073">
        <v>37</v>
      </c>
      <c r="J3073">
        <f t="shared" si="331"/>
        <v>0.47731079336562737</v>
      </c>
      <c r="K3073" t="b">
        <f t="shared" si="332"/>
        <v>0</v>
      </c>
      <c r="L3073">
        <f t="shared" si="333"/>
        <v>-0.3462668336003964</v>
      </c>
      <c r="M3073" t="b">
        <f t="shared" si="334"/>
        <v>0</v>
      </c>
      <c r="N3073" s="24">
        <f t="shared" si="335"/>
        <v>1044634.5</v>
      </c>
      <c r="O3073" t="str">
        <f t="shared" si="336"/>
        <v>ASALARIADO</v>
      </c>
      <c r="P3073">
        <f t="shared" si="337"/>
        <v>37</v>
      </c>
      <c r="Q3073"/>
    </row>
    <row r="3074" spans="1:17" x14ac:dyDescent="0.25">
      <c r="A3074">
        <v>3073</v>
      </c>
      <c r="B3074" t="s">
        <v>15</v>
      </c>
      <c r="C3074" s="23">
        <v>377729.94</v>
      </c>
      <c r="D3074" t="s">
        <v>10</v>
      </c>
      <c r="E3074" t="s">
        <v>16</v>
      </c>
      <c r="F3074" t="s">
        <v>12</v>
      </c>
      <c r="G3074" t="s">
        <v>13</v>
      </c>
      <c r="H3074" t="s">
        <v>13</v>
      </c>
      <c r="I3074">
        <v>40</v>
      </c>
      <c r="J3074">
        <f t="shared" ref="J3074:J3137" si="338">(C3074-$S$4)/STDEV($C$2:$C$5001)</f>
        <v>-0.34501050318656384</v>
      </c>
      <c r="K3074" t="b">
        <f t="shared" ref="K3074:K3137" si="339">ABS(J3074)&gt;1.96</f>
        <v>0</v>
      </c>
      <c r="L3074">
        <f t="shared" ref="L3074:L3137" si="340">(I3074-$S$5)/_xlfn.STDEV.S($I$2:$I$5001)</f>
        <v>-0.13454084336898386</v>
      </c>
      <c r="M3074" t="b">
        <f t="shared" ref="M3074:M3137" si="341">ABS(L3074)&gt;1.96</f>
        <v>0</v>
      </c>
      <c r="N3074" s="24">
        <f t="shared" ref="N3074:N3137" si="342">IF(ISBLANK(C3074), $S$4, C3074)</f>
        <v>377729.94</v>
      </c>
      <c r="O3074" t="str">
        <f t="shared" ref="O3074:O3137" si="343">IF(D3074="", "ASALARIADO", D3074)</f>
        <v>ASALARIADO</v>
      </c>
      <c r="P3074">
        <f t="shared" ref="P3074:P3137" si="344">IF(ISBLANK(I3074), $S$5, I3074)</f>
        <v>40</v>
      </c>
      <c r="Q3074"/>
    </row>
    <row r="3075" spans="1:17" x14ac:dyDescent="0.25">
      <c r="A3075">
        <v>3074</v>
      </c>
      <c r="B3075" t="s">
        <v>9</v>
      </c>
      <c r="C3075" s="23">
        <v>75000</v>
      </c>
      <c r="D3075" t="s">
        <v>10</v>
      </c>
      <c r="E3075" t="s">
        <v>16</v>
      </c>
      <c r="F3075" t="s">
        <v>12</v>
      </c>
      <c r="G3075" t="s">
        <v>13</v>
      </c>
      <c r="H3075" t="s">
        <v>13</v>
      </c>
      <c r="I3075">
        <v>29</v>
      </c>
      <c r="J3075">
        <f t="shared" si="338"/>
        <v>-0.71828921755907771</v>
      </c>
      <c r="K3075" t="b">
        <f t="shared" si="339"/>
        <v>0</v>
      </c>
      <c r="L3075">
        <f t="shared" si="340"/>
        <v>-0.91086947421749642</v>
      </c>
      <c r="M3075" t="b">
        <f t="shared" si="341"/>
        <v>0</v>
      </c>
      <c r="N3075" s="24">
        <f t="shared" si="342"/>
        <v>75000</v>
      </c>
      <c r="O3075" t="str">
        <f t="shared" si="343"/>
        <v>ASALARIADO</v>
      </c>
      <c r="P3075">
        <f t="shared" si="344"/>
        <v>29</v>
      </c>
      <c r="Q3075"/>
    </row>
    <row r="3076" spans="1:17" x14ac:dyDescent="0.25">
      <c r="A3076">
        <v>3075</v>
      </c>
      <c r="B3076" t="s">
        <v>15</v>
      </c>
      <c r="C3076" s="23">
        <v>341091</v>
      </c>
      <c r="D3076" t="s">
        <v>10</v>
      </c>
      <c r="E3076" t="s">
        <v>16</v>
      </c>
      <c r="F3076" t="s">
        <v>12</v>
      </c>
      <c r="G3076" t="s">
        <v>13</v>
      </c>
      <c r="H3076" t="s">
        <v>13</v>
      </c>
      <c r="I3076">
        <v>43</v>
      </c>
      <c r="J3076">
        <f t="shared" si="338"/>
        <v>-0.39018785306867881</v>
      </c>
      <c r="K3076" t="b">
        <f t="shared" si="339"/>
        <v>0</v>
      </c>
      <c r="L3076">
        <f t="shared" si="340"/>
        <v>7.7185146862428639E-2</v>
      </c>
      <c r="M3076" t="b">
        <f t="shared" si="341"/>
        <v>0</v>
      </c>
      <c r="N3076" s="24">
        <f t="shared" si="342"/>
        <v>341091</v>
      </c>
      <c r="O3076" t="str">
        <f t="shared" si="343"/>
        <v>ASALARIADO</v>
      </c>
      <c r="P3076">
        <f t="shared" si="344"/>
        <v>43</v>
      </c>
      <c r="Q3076"/>
    </row>
    <row r="3077" spans="1:17" x14ac:dyDescent="0.25">
      <c r="A3077">
        <v>3076</v>
      </c>
      <c r="B3077" t="s">
        <v>15</v>
      </c>
      <c r="C3077" s="23">
        <v>297045</v>
      </c>
      <c r="D3077" t="s">
        <v>17</v>
      </c>
      <c r="E3077" t="s">
        <v>16</v>
      </c>
      <c r="F3077" t="s">
        <v>12</v>
      </c>
      <c r="G3077" t="s">
        <v>13</v>
      </c>
      <c r="H3077" t="s">
        <v>13</v>
      </c>
      <c r="I3077">
        <v>54</v>
      </c>
      <c r="J3077">
        <f t="shared" si="338"/>
        <v>-0.44449841862837125</v>
      </c>
      <c r="K3077" t="b">
        <f t="shared" si="339"/>
        <v>0</v>
      </c>
      <c r="L3077">
        <f t="shared" si="340"/>
        <v>0.85351377771094117</v>
      </c>
      <c r="M3077" t="b">
        <f t="shared" si="341"/>
        <v>0</v>
      </c>
      <c r="N3077" s="24">
        <f t="shared" si="342"/>
        <v>297045</v>
      </c>
      <c r="O3077" t="str">
        <f t="shared" si="343"/>
        <v>ASEGURADO VOLUNTARIO</v>
      </c>
      <c r="P3077">
        <f t="shared" si="344"/>
        <v>54</v>
      </c>
      <c r="Q3077"/>
    </row>
    <row r="3078" spans="1:17" x14ac:dyDescent="0.25">
      <c r="A3078">
        <v>3077</v>
      </c>
      <c r="B3078" t="s">
        <v>9</v>
      </c>
      <c r="C3078" s="23">
        <v>300000</v>
      </c>
      <c r="D3078" t="s">
        <v>10</v>
      </c>
      <c r="E3078" t="s">
        <v>16</v>
      </c>
      <c r="F3078" t="s">
        <v>12</v>
      </c>
      <c r="G3078" t="s">
        <v>12</v>
      </c>
      <c r="H3078" t="s">
        <v>13</v>
      </c>
      <c r="I3078">
        <v>33</v>
      </c>
      <c r="J3078">
        <f t="shared" si="338"/>
        <v>-0.44085477967752684</v>
      </c>
      <c r="K3078" t="b">
        <f t="shared" si="339"/>
        <v>0</v>
      </c>
      <c r="L3078">
        <f t="shared" si="340"/>
        <v>-0.62856815390894638</v>
      </c>
      <c r="M3078" t="b">
        <f t="shared" si="341"/>
        <v>0</v>
      </c>
      <c r="N3078" s="24">
        <f t="shared" si="342"/>
        <v>300000</v>
      </c>
      <c r="O3078" t="str">
        <f t="shared" si="343"/>
        <v>ASALARIADO</v>
      </c>
      <c r="P3078">
        <f t="shared" si="344"/>
        <v>33</v>
      </c>
      <c r="Q3078"/>
    </row>
    <row r="3079" spans="1:17" x14ac:dyDescent="0.25">
      <c r="A3079">
        <v>3078</v>
      </c>
      <c r="B3079" t="s">
        <v>9</v>
      </c>
      <c r="C3079" s="23">
        <v>488266.33</v>
      </c>
      <c r="D3079" t="s">
        <v>10</v>
      </c>
      <c r="E3079" t="s">
        <v>16</v>
      </c>
      <c r="F3079" t="s">
        <v>12</v>
      </c>
      <c r="G3079" t="s">
        <v>13</v>
      </c>
      <c r="H3079" t="s">
        <v>13</v>
      </c>
      <c r="I3079">
        <v>31</v>
      </c>
      <c r="J3079">
        <f t="shared" si="338"/>
        <v>-0.2087144977416488</v>
      </c>
      <c r="K3079" t="b">
        <f t="shared" si="339"/>
        <v>0</v>
      </c>
      <c r="L3079">
        <f t="shared" si="340"/>
        <v>-0.7697188140632214</v>
      </c>
      <c r="M3079" t="b">
        <f t="shared" si="341"/>
        <v>0</v>
      </c>
      <c r="N3079" s="24">
        <f t="shared" si="342"/>
        <v>488266.33</v>
      </c>
      <c r="O3079" t="str">
        <f t="shared" si="343"/>
        <v>ASALARIADO</v>
      </c>
      <c r="P3079">
        <f t="shared" si="344"/>
        <v>31</v>
      </c>
      <c r="Q3079"/>
    </row>
    <row r="3080" spans="1:17" x14ac:dyDescent="0.25">
      <c r="A3080">
        <v>3079</v>
      </c>
      <c r="B3080" t="s">
        <v>9</v>
      </c>
      <c r="C3080" s="23">
        <v>278031</v>
      </c>
      <c r="D3080" t="s">
        <v>17</v>
      </c>
      <c r="E3080" t="s">
        <v>16</v>
      </c>
      <c r="F3080" t="s">
        <v>13</v>
      </c>
      <c r="G3080" t="s">
        <v>13</v>
      </c>
      <c r="H3080" t="s">
        <v>12</v>
      </c>
      <c r="I3080">
        <v>47</v>
      </c>
      <c r="J3080">
        <f t="shared" si="338"/>
        <v>-0.46794347819228149</v>
      </c>
      <c r="K3080" t="b">
        <f t="shared" si="339"/>
        <v>0</v>
      </c>
      <c r="L3080">
        <f t="shared" si="340"/>
        <v>0.35948646717097865</v>
      </c>
      <c r="M3080" t="b">
        <f t="shared" si="341"/>
        <v>0</v>
      </c>
      <c r="N3080" s="24">
        <f t="shared" si="342"/>
        <v>278031</v>
      </c>
      <c r="O3080" t="str">
        <f t="shared" si="343"/>
        <v>ASEGURADO VOLUNTARIO</v>
      </c>
      <c r="P3080">
        <f t="shared" si="344"/>
        <v>47</v>
      </c>
      <c r="Q3080"/>
    </row>
    <row r="3081" spans="1:17" x14ac:dyDescent="0.25">
      <c r="A3081">
        <v>3080</v>
      </c>
      <c r="B3081" t="s">
        <v>9</v>
      </c>
      <c r="C3081" s="23">
        <v>705577.5</v>
      </c>
      <c r="D3081" t="s">
        <v>10</v>
      </c>
      <c r="E3081" t="s">
        <v>16</v>
      </c>
      <c r="F3081" t="s">
        <v>12</v>
      </c>
      <c r="G3081" t="s">
        <v>13</v>
      </c>
      <c r="H3081" t="s">
        <v>13</v>
      </c>
      <c r="I3081">
        <v>53</v>
      </c>
      <c r="J3081">
        <f t="shared" si="338"/>
        <v>5.9239290233160713E-2</v>
      </c>
      <c r="K3081" t="b">
        <f t="shared" si="339"/>
        <v>0</v>
      </c>
      <c r="L3081">
        <f t="shared" si="340"/>
        <v>0.78293844763380371</v>
      </c>
      <c r="M3081" t="b">
        <f t="shared" si="341"/>
        <v>0</v>
      </c>
      <c r="N3081" s="24">
        <f t="shared" si="342"/>
        <v>705577.5</v>
      </c>
      <c r="O3081" t="str">
        <f t="shared" si="343"/>
        <v>ASALARIADO</v>
      </c>
      <c r="P3081">
        <f t="shared" si="344"/>
        <v>53</v>
      </c>
      <c r="Q3081"/>
    </row>
    <row r="3082" spans="1:17" x14ac:dyDescent="0.25">
      <c r="A3082">
        <v>3081</v>
      </c>
      <c r="B3082" t="s">
        <v>9</v>
      </c>
      <c r="C3082" s="23">
        <v>1291732</v>
      </c>
      <c r="D3082" t="s">
        <v>10</v>
      </c>
      <c r="E3082" t="s">
        <v>11</v>
      </c>
      <c r="F3082" t="s">
        <v>12</v>
      </c>
      <c r="G3082" t="s">
        <v>13</v>
      </c>
      <c r="H3082" t="s">
        <v>13</v>
      </c>
      <c r="I3082">
        <v>49</v>
      </c>
      <c r="J3082">
        <f t="shared" si="338"/>
        <v>0.78199237565201185</v>
      </c>
      <c r="K3082" t="b">
        <f t="shared" si="339"/>
        <v>0</v>
      </c>
      <c r="L3082">
        <f t="shared" si="340"/>
        <v>0.50063712732525367</v>
      </c>
      <c r="M3082" t="b">
        <f t="shared" si="341"/>
        <v>0</v>
      </c>
      <c r="N3082" s="24">
        <f t="shared" si="342"/>
        <v>1291732</v>
      </c>
      <c r="O3082" t="str">
        <f t="shared" si="343"/>
        <v>ASALARIADO</v>
      </c>
      <c r="P3082">
        <f t="shared" si="344"/>
        <v>49</v>
      </c>
      <c r="Q3082"/>
    </row>
    <row r="3083" spans="1:17" x14ac:dyDescent="0.25">
      <c r="A3083">
        <v>3082</v>
      </c>
      <c r="B3083" t="s">
        <v>9</v>
      </c>
      <c r="C3083" s="23">
        <v>786256.75</v>
      </c>
      <c r="D3083" t="s">
        <v>10</v>
      </c>
      <c r="E3083" t="s">
        <v>11</v>
      </c>
      <c r="F3083" t="s">
        <v>12</v>
      </c>
      <c r="G3083" t="s">
        <v>13</v>
      </c>
      <c r="H3083" t="s">
        <v>13</v>
      </c>
      <c r="I3083">
        <v>26</v>
      </c>
      <c r="J3083">
        <f t="shared" si="338"/>
        <v>0.15872018966629456</v>
      </c>
      <c r="K3083" t="b">
        <f t="shared" si="339"/>
        <v>0</v>
      </c>
      <c r="L3083">
        <f t="shared" si="340"/>
        <v>-1.1225954644489089</v>
      </c>
      <c r="M3083" t="b">
        <f t="shared" si="341"/>
        <v>0</v>
      </c>
      <c r="N3083" s="24">
        <f t="shared" si="342"/>
        <v>786256.75</v>
      </c>
      <c r="O3083" t="str">
        <f t="shared" si="343"/>
        <v>ASALARIADO</v>
      </c>
      <c r="P3083">
        <f t="shared" si="344"/>
        <v>26</v>
      </c>
      <c r="Q3083"/>
    </row>
    <row r="3084" spans="1:17" x14ac:dyDescent="0.25">
      <c r="A3084">
        <v>3083</v>
      </c>
      <c r="B3084" t="s">
        <v>15</v>
      </c>
      <c r="C3084" s="23">
        <v>385548</v>
      </c>
      <c r="D3084" t="s">
        <v>18</v>
      </c>
      <c r="E3084" t="s">
        <v>16</v>
      </c>
      <c r="F3084" t="s">
        <v>12</v>
      </c>
      <c r="G3084" t="s">
        <v>13</v>
      </c>
      <c r="H3084" t="s">
        <v>12</v>
      </c>
      <c r="I3084">
        <v>37</v>
      </c>
      <c r="J3084">
        <f t="shared" si="338"/>
        <v>-0.33537050726912276</v>
      </c>
      <c r="K3084" t="b">
        <f t="shared" si="339"/>
        <v>0</v>
      </c>
      <c r="L3084">
        <f t="shared" si="340"/>
        <v>-0.3462668336003964</v>
      </c>
      <c r="M3084" t="b">
        <f t="shared" si="341"/>
        <v>0</v>
      </c>
      <c r="N3084" s="24">
        <f t="shared" si="342"/>
        <v>385548</v>
      </c>
      <c r="O3084" t="str">
        <f t="shared" si="343"/>
        <v>TRABAJADOR INDEPENDIENTE</v>
      </c>
      <c r="P3084">
        <f t="shared" si="344"/>
        <v>37</v>
      </c>
      <c r="Q3084"/>
    </row>
    <row r="3085" spans="1:17" x14ac:dyDescent="0.25">
      <c r="A3085">
        <v>3084</v>
      </c>
      <c r="B3085" t="s">
        <v>9</v>
      </c>
      <c r="C3085" s="23">
        <v>793190.96</v>
      </c>
      <c r="D3085" t="s">
        <v>10</v>
      </c>
      <c r="E3085" t="s">
        <v>16</v>
      </c>
      <c r="F3085" t="s">
        <v>12</v>
      </c>
      <c r="G3085" t="s">
        <v>13</v>
      </c>
      <c r="H3085" t="s">
        <v>13</v>
      </c>
      <c r="I3085">
        <v>59</v>
      </c>
      <c r="J3085">
        <f t="shared" si="338"/>
        <v>0.16727036145963953</v>
      </c>
      <c r="K3085" t="b">
        <f t="shared" si="339"/>
        <v>0</v>
      </c>
      <c r="L3085">
        <f t="shared" si="340"/>
        <v>1.2063904280966287</v>
      </c>
      <c r="M3085" t="b">
        <f t="shared" si="341"/>
        <v>0</v>
      </c>
      <c r="N3085" s="24">
        <f t="shared" si="342"/>
        <v>793190.96</v>
      </c>
      <c r="O3085" t="str">
        <f t="shared" si="343"/>
        <v>ASALARIADO</v>
      </c>
      <c r="P3085">
        <f t="shared" si="344"/>
        <v>59</v>
      </c>
      <c r="Q3085"/>
    </row>
    <row r="3086" spans="1:17" x14ac:dyDescent="0.25">
      <c r="A3086">
        <v>3085</v>
      </c>
      <c r="B3086" t="s">
        <v>9</v>
      </c>
      <c r="C3086" s="23">
        <v>297046</v>
      </c>
      <c r="D3086" t="s">
        <v>18</v>
      </c>
      <c r="E3086" t="s">
        <v>16</v>
      </c>
      <c r="F3086" t="s">
        <v>12</v>
      </c>
      <c r="G3086" t="s">
        <v>13</v>
      </c>
      <c r="H3086" t="s">
        <v>13</v>
      </c>
      <c r="I3086">
        <v>60</v>
      </c>
      <c r="J3086">
        <f t="shared" si="338"/>
        <v>-0.44449718558642509</v>
      </c>
      <c r="K3086" t="b">
        <f t="shared" si="339"/>
        <v>0</v>
      </c>
      <c r="L3086">
        <f t="shared" si="340"/>
        <v>1.2769657581737661</v>
      </c>
      <c r="M3086" t="b">
        <f t="shared" si="341"/>
        <v>0</v>
      </c>
      <c r="N3086" s="24">
        <f t="shared" si="342"/>
        <v>297046</v>
      </c>
      <c r="O3086" t="str">
        <f t="shared" si="343"/>
        <v>TRABAJADOR INDEPENDIENTE</v>
      </c>
      <c r="P3086">
        <f t="shared" si="344"/>
        <v>60</v>
      </c>
      <c r="Q3086"/>
    </row>
    <row r="3087" spans="1:17" x14ac:dyDescent="0.25">
      <c r="A3087">
        <v>3086</v>
      </c>
      <c r="B3087" t="s">
        <v>15</v>
      </c>
      <c r="C3087" s="23">
        <v>1762215.6</v>
      </c>
      <c r="D3087" t="s">
        <v>10</v>
      </c>
      <c r="E3087" t="s">
        <v>11</v>
      </c>
      <c r="F3087" t="s">
        <v>12</v>
      </c>
      <c r="G3087" t="s">
        <v>13</v>
      </c>
      <c r="H3087" t="s">
        <v>13</v>
      </c>
      <c r="I3087">
        <v>57</v>
      </c>
      <c r="J3087">
        <f t="shared" si="338"/>
        <v>1.3621183894230717</v>
      </c>
      <c r="K3087" t="b">
        <f t="shared" si="339"/>
        <v>0</v>
      </c>
      <c r="L3087">
        <f t="shared" si="340"/>
        <v>1.0652397679423538</v>
      </c>
      <c r="M3087" t="b">
        <f t="shared" si="341"/>
        <v>0</v>
      </c>
      <c r="N3087" s="24">
        <f t="shared" si="342"/>
        <v>1762215.6</v>
      </c>
      <c r="O3087" t="str">
        <f t="shared" si="343"/>
        <v>ASALARIADO</v>
      </c>
      <c r="P3087">
        <f t="shared" si="344"/>
        <v>57</v>
      </c>
      <c r="Q3087"/>
    </row>
    <row r="3088" spans="1:17" x14ac:dyDescent="0.25">
      <c r="A3088">
        <v>3087</v>
      </c>
      <c r="B3088" t="s">
        <v>15</v>
      </c>
      <c r="C3088" s="23">
        <v>615850.17000000004</v>
      </c>
      <c r="D3088" t="s">
        <v>10</v>
      </c>
      <c r="E3088" t="s">
        <v>16</v>
      </c>
      <c r="F3088" t="s">
        <v>12</v>
      </c>
      <c r="G3088" t="s">
        <v>13</v>
      </c>
      <c r="H3088" t="s">
        <v>13</v>
      </c>
      <c r="I3088">
        <v>53</v>
      </c>
      <c r="J3088">
        <f t="shared" si="338"/>
        <v>-5.1398271372005533E-2</v>
      </c>
      <c r="K3088" t="b">
        <f t="shared" si="339"/>
        <v>0</v>
      </c>
      <c r="L3088">
        <f t="shared" si="340"/>
        <v>0.78293844763380371</v>
      </c>
      <c r="M3088" t="b">
        <f t="shared" si="341"/>
        <v>0</v>
      </c>
      <c r="N3088" s="24">
        <f t="shared" si="342"/>
        <v>615850.17000000004</v>
      </c>
      <c r="O3088" t="str">
        <f t="shared" si="343"/>
        <v>ASALARIADO</v>
      </c>
      <c r="P3088">
        <f t="shared" si="344"/>
        <v>53</v>
      </c>
      <c r="Q3088"/>
    </row>
    <row r="3089" spans="1:17" x14ac:dyDescent="0.25">
      <c r="A3089">
        <v>3088</v>
      </c>
      <c r="B3089" t="s">
        <v>9</v>
      </c>
      <c r="C3089" s="23">
        <v>299647</v>
      </c>
      <c r="D3089" t="s">
        <v>17</v>
      </c>
      <c r="E3089" t="s">
        <v>16</v>
      </c>
      <c r="F3089" t="s">
        <v>12</v>
      </c>
      <c r="G3089" t="s">
        <v>13</v>
      </c>
      <c r="H3089" t="s">
        <v>12</v>
      </c>
      <c r="I3089">
        <v>46</v>
      </c>
      <c r="J3089">
        <f t="shared" si="338"/>
        <v>-0.44129004348451434</v>
      </c>
      <c r="K3089" t="b">
        <f t="shared" si="339"/>
        <v>0</v>
      </c>
      <c r="L3089">
        <f t="shared" si="340"/>
        <v>0.28891113709384114</v>
      </c>
      <c r="M3089" t="b">
        <f t="shared" si="341"/>
        <v>0</v>
      </c>
      <c r="N3089" s="24">
        <f t="shared" si="342"/>
        <v>299647</v>
      </c>
      <c r="O3089" t="str">
        <f t="shared" si="343"/>
        <v>ASEGURADO VOLUNTARIO</v>
      </c>
      <c r="P3089">
        <f t="shared" si="344"/>
        <v>46</v>
      </c>
      <c r="Q3089"/>
    </row>
    <row r="3090" spans="1:17" x14ac:dyDescent="0.25">
      <c r="A3090">
        <v>3089</v>
      </c>
      <c r="B3090" t="s">
        <v>9</v>
      </c>
      <c r="C3090" s="23">
        <v>1400000</v>
      </c>
      <c r="D3090" t="s">
        <v>10</v>
      </c>
      <c r="E3090" t="s">
        <v>16</v>
      </c>
      <c r="F3090" t="s">
        <v>12</v>
      </c>
      <c r="G3090" t="s">
        <v>13</v>
      </c>
      <c r="H3090" t="s">
        <v>13</v>
      </c>
      <c r="I3090">
        <v>68</v>
      </c>
      <c r="J3090">
        <f t="shared" si="338"/>
        <v>0.91549136107672191</v>
      </c>
      <c r="K3090" t="b">
        <f t="shared" si="339"/>
        <v>0</v>
      </c>
      <c r="L3090">
        <f t="shared" si="340"/>
        <v>1.8415683987908662</v>
      </c>
      <c r="M3090" t="b">
        <f t="shared" si="341"/>
        <v>0</v>
      </c>
      <c r="N3090" s="24">
        <f t="shared" si="342"/>
        <v>1400000</v>
      </c>
      <c r="O3090" t="str">
        <f t="shared" si="343"/>
        <v>ASALARIADO</v>
      </c>
      <c r="P3090">
        <f t="shared" si="344"/>
        <v>68</v>
      </c>
      <c r="Q3090"/>
    </row>
    <row r="3091" spans="1:17" x14ac:dyDescent="0.25">
      <c r="A3091">
        <v>3090</v>
      </c>
      <c r="B3091" t="s">
        <v>15</v>
      </c>
      <c r="C3091" s="23">
        <v>370682.66</v>
      </c>
      <c r="D3091" t="s">
        <v>10</v>
      </c>
      <c r="E3091" t="s">
        <v>16</v>
      </c>
      <c r="F3091" t="s">
        <v>12</v>
      </c>
      <c r="G3091" t="s">
        <v>13</v>
      </c>
      <c r="H3091" t="s">
        <v>12</v>
      </c>
      <c r="I3091">
        <v>50</v>
      </c>
      <c r="J3091">
        <f t="shared" si="338"/>
        <v>-0.35370009503275895</v>
      </c>
      <c r="K3091" t="b">
        <f t="shared" si="339"/>
        <v>0</v>
      </c>
      <c r="L3091">
        <f t="shared" si="340"/>
        <v>0.57121245740239113</v>
      </c>
      <c r="M3091" t="b">
        <f t="shared" si="341"/>
        <v>0</v>
      </c>
      <c r="N3091" s="24">
        <f t="shared" si="342"/>
        <v>370682.66</v>
      </c>
      <c r="O3091" t="str">
        <f t="shared" si="343"/>
        <v>ASALARIADO</v>
      </c>
      <c r="P3091">
        <f t="shared" si="344"/>
        <v>50</v>
      </c>
      <c r="Q3091"/>
    </row>
    <row r="3092" spans="1:17" x14ac:dyDescent="0.25">
      <c r="A3092">
        <v>3091</v>
      </c>
      <c r="B3092" t="s">
        <v>9</v>
      </c>
      <c r="C3092" s="23">
        <v>299441</v>
      </c>
      <c r="D3092" t="s">
        <v>18</v>
      </c>
      <c r="E3092" t="s">
        <v>16</v>
      </c>
      <c r="F3092" t="s">
        <v>12</v>
      </c>
      <c r="G3092" t="s">
        <v>12</v>
      </c>
      <c r="H3092" t="s">
        <v>12</v>
      </c>
      <c r="I3092">
        <v>40</v>
      </c>
      <c r="J3092">
        <f t="shared" si="338"/>
        <v>-0.44154405012541925</v>
      </c>
      <c r="K3092" t="b">
        <f t="shared" si="339"/>
        <v>0</v>
      </c>
      <c r="L3092">
        <f t="shared" si="340"/>
        <v>-0.13454084336898386</v>
      </c>
      <c r="M3092" t="b">
        <f t="shared" si="341"/>
        <v>0</v>
      </c>
      <c r="N3092" s="24">
        <f t="shared" si="342"/>
        <v>299441</v>
      </c>
      <c r="O3092" t="str">
        <f t="shared" si="343"/>
        <v>TRABAJADOR INDEPENDIENTE</v>
      </c>
      <c r="P3092">
        <f t="shared" si="344"/>
        <v>40</v>
      </c>
      <c r="Q3092"/>
    </row>
    <row r="3093" spans="1:17" x14ac:dyDescent="0.25">
      <c r="A3093">
        <v>3092</v>
      </c>
      <c r="B3093" t="s">
        <v>15</v>
      </c>
      <c r="C3093" s="23">
        <v>1095319</v>
      </c>
      <c r="D3093" t="s">
        <v>10</v>
      </c>
      <c r="E3093" t="s">
        <v>11</v>
      </c>
      <c r="F3093" t="s">
        <v>12</v>
      </c>
      <c r="G3093" t="s">
        <v>13</v>
      </c>
      <c r="H3093" t="s">
        <v>12</v>
      </c>
      <c r="I3093">
        <v>28</v>
      </c>
      <c r="J3093">
        <f t="shared" si="338"/>
        <v>0.5398069078847717</v>
      </c>
      <c r="K3093" t="b">
        <f t="shared" si="339"/>
        <v>0</v>
      </c>
      <c r="L3093">
        <f t="shared" si="340"/>
        <v>-0.98144480429463388</v>
      </c>
      <c r="M3093" t="b">
        <f t="shared" si="341"/>
        <v>0</v>
      </c>
      <c r="N3093" s="24">
        <f t="shared" si="342"/>
        <v>1095319</v>
      </c>
      <c r="O3093" t="str">
        <f t="shared" si="343"/>
        <v>ASALARIADO</v>
      </c>
      <c r="P3093">
        <f t="shared" si="344"/>
        <v>28</v>
      </c>
      <c r="Q3093"/>
    </row>
    <row r="3094" spans="1:17" x14ac:dyDescent="0.25">
      <c r="A3094">
        <v>3093</v>
      </c>
      <c r="B3094" t="s">
        <v>9</v>
      </c>
      <c r="C3094" s="23">
        <v>298698</v>
      </c>
      <c r="D3094" t="s">
        <v>10</v>
      </c>
      <c r="E3094" t="s">
        <v>16</v>
      </c>
      <c r="F3094" t="s">
        <v>12</v>
      </c>
      <c r="G3094" t="s">
        <v>12</v>
      </c>
      <c r="H3094" t="s">
        <v>13</v>
      </c>
      <c r="I3094">
        <v>49</v>
      </c>
      <c r="J3094">
        <f t="shared" si="338"/>
        <v>-0.44246020029140143</v>
      </c>
      <c r="K3094" t="b">
        <f t="shared" si="339"/>
        <v>0</v>
      </c>
      <c r="L3094">
        <f t="shared" si="340"/>
        <v>0.50063712732525367</v>
      </c>
      <c r="M3094" t="b">
        <f t="shared" si="341"/>
        <v>0</v>
      </c>
      <c r="N3094" s="24">
        <f t="shared" si="342"/>
        <v>298698</v>
      </c>
      <c r="O3094" t="str">
        <f t="shared" si="343"/>
        <v>ASALARIADO</v>
      </c>
      <c r="P3094">
        <f t="shared" si="344"/>
        <v>49</v>
      </c>
      <c r="Q3094"/>
    </row>
    <row r="3095" spans="1:17" x14ac:dyDescent="0.25">
      <c r="A3095">
        <v>3094</v>
      </c>
      <c r="B3095" t="s">
        <v>15</v>
      </c>
      <c r="C3095" s="23">
        <v>1248224.55</v>
      </c>
      <c r="D3095" t="s">
        <v>10</v>
      </c>
      <c r="E3095" t="s">
        <v>16</v>
      </c>
      <c r="F3095" t="s">
        <v>12</v>
      </c>
      <c r="G3095" t="s">
        <v>13</v>
      </c>
      <c r="H3095" t="s">
        <v>13</v>
      </c>
      <c r="I3095">
        <v>35</v>
      </c>
      <c r="J3095">
        <f t="shared" si="338"/>
        <v>0.72834586483241337</v>
      </c>
      <c r="K3095" t="b">
        <f t="shared" si="339"/>
        <v>0</v>
      </c>
      <c r="L3095">
        <f t="shared" si="340"/>
        <v>-0.48741749375467142</v>
      </c>
      <c r="M3095" t="b">
        <f t="shared" si="341"/>
        <v>0</v>
      </c>
      <c r="N3095" s="24">
        <f t="shared" si="342"/>
        <v>1248224.55</v>
      </c>
      <c r="O3095" t="str">
        <f t="shared" si="343"/>
        <v>ASALARIADO</v>
      </c>
      <c r="P3095">
        <f t="shared" si="344"/>
        <v>35</v>
      </c>
      <c r="Q3095"/>
    </row>
    <row r="3096" spans="1:17" x14ac:dyDescent="0.25">
      <c r="A3096">
        <v>3095</v>
      </c>
      <c r="B3096" t="s">
        <v>15</v>
      </c>
      <c r="C3096" s="23">
        <v>329333.44</v>
      </c>
      <c r="D3096" t="s">
        <v>10</v>
      </c>
      <c r="E3096" t="s">
        <v>16</v>
      </c>
      <c r="F3096" t="s">
        <v>12</v>
      </c>
      <c r="G3096" t="s">
        <v>13</v>
      </c>
      <c r="H3096" t="s">
        <v>13</v>
      </c>
      <c r="I3096">
        <v>43</v>
      </c>
      <c r="J3096">
        <f t="shared" si="338"/>
        <v>-0.40468541773293931</v>
      </c>
      <c r="K3096" t="b">
        <f t="shared" si="339"/>
        <v>0</v>
      </c>
      <c r="L3096">
        <f t="shared" si="340"/>
        <v>7.7185146862428639E-2</v>
      </c>
      <c r="M3096" t="b">
        <f t="shared" si="341"/>
        <v>0</v>
      </c>
      <c r="N3096" s="24">
        <f t="shared" si="342"/>
        <v>329333.44</v>
      </c>
      <c r="O3096" t="str">
        <f t="shared" si="343"/>
        <v>ASALARIADO</v>
      </c>
      <c r="P3096">
        <f t="shared" si="344"/>
        <v>43</v>
      </c>
      <c r="Q3096"/>
    </row>
    <row r="3097" spans="1:17" x14ac:dyDescent="0.25">
      <c r="A3097">
        <v>3096</v>
      </c>
      <c r="B3097" t="s">
        <v>9</v>
      </c>
      <c r="C3097" s="23">
        <v>465084.15999999997</v>
      </c>
      <c r="D3097" t="s">
        <v>10</v>
      </c>
      <c r="E3097" t="s">
        <v>16</v>
      </c>
      <c r="F3097" t="s">
        <v>12</v>
      </c>
      <c r="G3097" t="s">
        <v>13</v>
      </c>
      <c r="H3097" t="s">
        <v>13</v>
      </c>
      <c r="I3097">
        <v>27</v>
      </c>
      <c r="J3097">
        <f t="shared" si="338"/>
        <v>-0.23729908575420242</v>
      </c>
      <c r="K3097" t="b">
        <f t="shared" si="339"/>
        <v>0</v>
      </c>
      <c r="L3097">
        <f t="shared" si="340"/>
        <v>-1.0520201343717714</v>
      </c>
      <c r="M3097" t="b">
        <f t="shared" si="341"/>
        <v>0</v>
      </c>
      <c r="N3097" s="24">
        <f t="shared" si="342"/>
        <v>465084.15999999997</v>
      </c>
      <c r="O3097" t="str">
        <f t="shared" si="343"/>
        <v>ASALARIADO</v>
      </c>
      <c r="P3097">
        <f t="shared" si="344"/>
        <v>27</v>
      </c>
      <c r="Q3097"/>
    </row>
    <row r="3098" spans="1:17" x14ac:dyDescent="0.25">
      <c r="A3098">
        <v>3097</v>
      </c>
      <c r="B3098" t="s">
        <v>15</v>
      </c>
      <c r="C3098" s="23">
        <v>446160</v>
      </c>
      <c r="D3098" t="s">
        <v>10</v>
      </c>
      <c r="E3098" t="s">
        <v>16</v>
      </c>
      <c r="F3098" t="s">
        <v>12</v>
      </c>
      <c r="G3098" t="s">
        <v>12</v>
      </c>
      <c r="H3098" t="s">
        <v>13</v>
      </c>
      <c r="I3098">
        <v>29</v>
      </c>
      <c r="J3098">
        <f t="shared" si="338"/>
        <v>-0.26063336882967142</v>
      </c>
      <c r="K3098" t="b">
        <f t="shared" si="339"/>
        <v>0</v>
      </c>
      <c r="L3098">
        <f t="shared" si="340"/>
        <v>-0.91086947421749642</v>
      </c>
      <c r="M3098" t="b">
        <f t="shared" si="341"/>
        <v>0</v>
      </c>
      <c r="N3098" s="24">
        <f t="shared" si="342"/>
        <v>446160</v>
      </c>
      <c r="O3098" t="str">
        <f t="shared" si="343"/>
        <v>ASALARIADO</v>
      </c>
      <c r="P3098">
        <f t="shared" si="344"/>
        <v>29</v>
      </c>
      <c r="Q3098"/>
    </row>
    <row r="3099" spans="1:17" x14ac:dyDescent="0.25">
      <c r="A3099">
        <v>3098</v>
      </c>
      <c r="B3099" t="s">
        <v>9</v>
      </c>
      <c r="C3099" s="23">
        <v>1484376</v>
      </c>
      <c r="D3099" t="s">
        <v>10</v>
      </c>
      <c r="E3099" t="s">
        <v>16</v>
      </c>
      <c r="F3099" t="s">
        <v>12</v>
      </c>
      <c r="G3099" t="s">
        <v>13</v>
      </c>
      <c r="H3099" t="s">
        <v>13</v>
      </c>
      <c r="I3099">
        <v>55</v>
      </c>
      <c r="J3099">
        <f t="shared" si="338"/>
        <v>1.0195305083242496</v>
      </c>
      <c r="K3099" t="b">
        <f t="shared" si="339"/>
        <v>0</v>
      </c>
      <c r="L3099">
        <f t="shared" si="340"/>
        <v>0.92408910778807873</v>
      </c>
      <c r="M3099" t="b">
        <f t="shared" si="341"/>
        <v>0</v>
      </c>
      <c r="N3099" s="24">
        <f t="shared" si="342"/>
        <v>1484376</v>
      </c>
      <c r="O3099" t="str">
        <f t="shared" si="343"/>
        <v>ASALARIADO</v>
      </c>
      <c r="P3099">
        <f t="shared" si="344"/>
        <v>55</v>
      </c>
      <c r="Q3099"/>
    </row>
    <row r="3100" spans="1:17" x14ac:dyDescent="0.25">
      <c r="A3100">
        <v>3099</v>
      </c>
      <c r="B3100" t="s">
        <v>9</v>
      </c>
      <c r="C3100" s="23">
        <v>604899.99</v>
      </c>
      <c r="D3100" t="s">
        <v>10</v>
      </c>
      <c r="E3100" t="s">
        <v>16</v>
      </c>
      <c r="F3100" t="s">
        <v>12</v>
      </c>
      <c r="G3100" t="s">
        <v>13</v>
      </c>
      <c r="H3100" t="s">
        <v>13</v>
      </c>
      <c r="I3100">
        <v>22</v>
      </c>
      <c r="J3100">
        <f t="shared" si="338"/>
        <v>-6.4900302629791379E-2</v>
      </c>
      <c r="K3100" t="b">
        <f t="shared" si="339"/>
        <v>0</v>
      </c>
      <c r="L3100">
        <f t="shared" si="340"/>
        <v>-1.4048967847574589</v>
      </c>
      <c r="M3100" t="b">
        <f t="shared" si="341"/>
        <v>0</v>
      </c>
      <c r="N3100" s="24">
        <f t="shared" si="342"/>
        <v>604899.99</v>
      </c>
      <c r="O3100" t="str">
        <f t="shared" si="343"/>
        <v>ASALARIADO</v>
      </c>
      <c r="P3100">
        <f t="shared" si="344"/>
        <v>22</v>
      </c>
      <c r="Q3100"/>
    </row>
    <row r="3101" spans="1:17" x14ac:dyDescent="0.25">
      <c r="A3101">
        <v>3100</v>
      </c>
      <c r="B3101" t="s">
        <v>9</v>
      </c>
      <c r="C3101" s="23">
        <v>758002.24</v>
      </c>
      <c r="D3101" t="s">
        <v>10</v>
      </c>
      <c r="E3101" t="s">
        <v>16</v>
      </c>
      <c r="F3101" t="s">
        <v>12</v>
      </c>
      <c r="G3101" t="s">
        <v>13</v>
      </c>
      <c r="H3101" t="s">
        <v>13</v>
      </c>
      <c r="I3101">
        <v>32</v>
      </c>
      <c r="J3101">
        <f t="shared" si="338"/>
        <v>0.12388119366865606</v>
      </c>
      <c r="K3101" t="b">
        <f t="shared" si="339"/>
        <v>0</v>
      </c>
      <c r="L3101">
        <f t="shared" si="340"/>
        <v>-0.69914348398608395</v>
      </c>
      <c r="M3101" t="b">
        <f t="shared" si="341"/>
        <v>0</v>
      </c>
      <c r="N3101" s="24">
        <f t="shared" si="342"/>
        <v>758002.24</v>
      </c>
      <c r="O3101" t="str">
        <f t="shared" si="343"/>
        <v>ASALARIADO</v>
      </c>
      <c r="P3101">
        <f t="shared" si="344"/>
        <v>32</v>
      </c>
      <c r="Q3101"/>
    </row>
    <row r="3102" spans="1:17" x14ac:dyDescent="0.25">
      <c r="A3102">
        <v>3101</v>
      </c>
      <c r="B3102" t="s">
        <v>15</v>
      </c>
      <c r="C3102" s="23">
        <v>146988</v>
      </c>
      <c r="D3102" t="s">
        <v>10</v>
      </c>
      <c r="E3102" t="s">
        <v>16</v>
      </c>
      <c r="F3102" t="s">
        <v>12</v>
      </c>
      <c r="G3102" t="s">
        <v>13</v>
      </c>
      <c r="H3102" t="s">
        <v>13</v>
      </c>
      <c r="I3102">
        <v>36</v>
      </c>
      <c r="J3102">
        <f t="shared" si="338"/>
        <v>-0.62952499394033512</v>
      </c>
      <c r="K3102" t="b">
        <f t="shared" si="339"/>
        <v>0</v>
      </c>
      <c r="L3102">
        <f t="shared" si="340"/>
        <v>-0.41684216367753391</v>
      </c>
      <c r="M3102" t="b">
        <f t="shared" si="341"/>
        <v>0</v>
      </c>
      <c r="N3102" s="24">
        <f t="shared" si="342"/>
        <v>146988</v>
      </c>
      <c r="O3102" t="str">
        <f t="shared" si="343"/>
        <v>ASALARIADO</v>
      </c>
      <c r="P3102">
        <f t="shared" si="344"/>
        <v>36</v>
      </c>
      <c r="Q3102"/>
    </row>
    <row r="3103" spans="1:17" x14ac:dyDescent="0.25">
      <c r="A3103">
        <v>3102</v>
      </c>
      <c r="B3103" t="s">
        <v>9</v>
      </c>
      <c r="C3103" s="23">
        <v>278031</v>
      </c>
      <c r="D3103" t="s">
        <v>17</v>
      </c>
      <c r="E3103" t="s">
        <v>16</v>
      </c>
      <c r="F3103" t="s">
        <v>13</v>
      </c>
      <c r="G3103" t="s">
        <v>13</v>
      </c>
      <c r="H3103" t="s">
        <v>13</v>
      </c>
      <c r="I3103">
        <v>34</v>
      </c>
      <c r="J3103">
        <f t="shared" si="338"/>
        <v>-0.46794347819228149</v>
      </c>
      <c r="K3103" t="b">
        <f t="shared" si="339"/>
        <v>0</v>
      </c>
      <c r="L3103">
        <f t="shared" si="340"/>
        <v>-0.55799282383180893</v>
      </c>
      <c r="M3103" t="b">
        <f t="shared" si="341"/>
        <v>0</v>
      </c>
      <c r="N3103" s="24">
        <f t="shared" si="342"/>
        <v>278031</v>
      </c>
      <c r="O3103" t="str">
        <f t="shared" si="343"/>
        <v>ASEGURADO VOLUNTARIO</v>
      </c>
      <c r="P3103">
        <f t="shared" si="344"/>
        <v>34</v>
      </c>
      <c r="Q3103"/>
    </row>
    <row r="3104" spans="1:17" x14ac:dyDescent="0.25">
      <c r="A3104">
        <v>3103</v>
      </c>
      <c r="B3104" t="s">
        <v>15</v>
      </c>
      <c r="C3104" s="23">
        <v>477903</v>
      </c>
      <c r="D3104" t="s">
        <v>18</v>
      </c>
      <c r="E3104" t="s">
        <v>16</v>
      </c>
      <c r="F3104" t="s">
        <v>12</v>
      </c>
      <c r="G3104" t="s">
        <v>13</v>
      </c>
      <c r="H3104" t="s">
        <v>13</v>
      </c>
      <c r="I3104">
        <v>51</v>
      </c>
      <c r="J3104">
        <f t="shared" si="338"/>
        <v>-0.2214929183333422</v>
      </c>
      <c r="K3104" t="b">
        <f t="shared" si="339"/>
        <v>0</v>
      </c>
      <c r="L3104">
        <f t="shared" si="340"/>
        <v>0.64178778747952869</v>
      </c>
      <c r="M3104" t="b">
        <f t="shared" si="341"/>
        <v>0</v>
      </c>
      <c r="N3104" s="24">
        <f t="shared" si="342"/>
        <v>477903</v>
      </c>
      <c r="O3104" t="str">
        <f t="shared" si="343"/>
        <v>TRABAJADOR INDEPENDIENTE</v>
      </c>
      <c r="P3104">
        <f t="shared" si="344"/>
        <v>51</v>
      </c>
      <c r="Q3104"/>
    </row>
    <row r="3105" spans="1:17" x14ac:dyDescent="0.25">
      <c r="A3105">
        <v>3104</v>
      </c>
      <c r="B3105" t="s">
        <v>9</v>
      </c>
      <c r="C3105" s="23">
        <v>744238</v>
      </c>
      <c r="D3105" t="s">
        <v>14</v>
      </c>
      <c r="E3105" t="s">
        <v>11</v>
      </c>
      <c r="F3105" t="s">
        <v>12</v>
      </c>
      <c r="G3105" t="s">
        <v>13</v>
      </c>
      <c r="H3105" t="s">
        <v>13</v>
      </c>
      <c r="I3105">
        <v>56</v>
      </c>
      <c r="J3105">
        <f t="shared" si="338"/>
        <v>0.10690930839191493</v>
      </c>
      <c r="K3105" t="b">
        <f t="shared" si="339"/>
        <v>0</v>
      </c>
      <c r="L3105">
        <f t="shared" si="340"/>
        <v>0.99466443786521619</v>
      </c>
      <c r="M3105" t="b">
        <f t="shared" si="341"/>
        <v>0</v>
      </c>
      <c r="N3105" s="24">
        <f t="shared" si="342"/>
        <v>744238</v>
      </c>
      <c r="O3105" t="str">
        <f t="shared" si="343"/>
        <v>PENSIONADOS EN SU PROPIO SISTEMA</v>
      </c>
      <c r="P3105">
        <f t="shared" si="344"/>
        <v>56</v>
      </c>
      <c r="Q3105"/>
    </row>
    <row r="3106" spans="1:17" x14ac:dyDescent="0.25">
      <c r="A3106">
        <v>3105</v>
      </c>
      <c r="B3106" t="s">
        <v>15</v>
      </c>
      <c r="C3106" s="23">
        <v>297046</v>
      </c>
      <c r="D3106" t="s">
        <v>17</v>
      </c>
      <c r="E3106" t="s">
        <v>16</v>
      </c>
      <c r="F3106" t="s">
        <v>12</v>
      </c>
      <c r="G3106" t="s">
        <v>13</v>
      </c>
      <c r="H3106" t="s">
        <v>13</v>
      </c>
      <c r="I3106">
        <v>60</v>
      </c>
      <c r="J3106">
        <f t="shared" si="338"/>
        <v>-0.44449718558642509</v>
      </c>
      <c r="K3106" t="b">
        <f t="shared" si="339"/>
        <v>0</v>
      </c>
      <c r="L3106">
        <f t="shared" si="340"/>
        <v>1.2769657581737661</v>
      </c>
      <c r="M3106" t="b">
        <f t="shared" si="341"/>
        <v>0</v>
      </c>
      <c r="N3106" s="24">
        <f t="shared" si="342"/>
        <v>297046</v>
      </c>
      <c r="O3106" t="str">
        <f t="shared" si="343"/>
        <v>ASEGURADO VOLUNTARIO</v>
      </c>
      <c r="P3106">
        <f t="shared" si="344"/>
        <v>60</v>
      </c>
      <c r="Q3106"/>
    </row>
    <row r="3107" spans="1:17" x14ac:dyDescent="0.25">
      <c r="A3107">
        <v>3106</v>
      </c>
      <c r="B3107" t="s">
        <v>9</v>
      </c>
      <c r="C3107" s="23">
        <v>1353797</v>
      </c>
      <c r="D3107" t="s">
        <v>10</v>
      </c>
      <c r="E3107" t="s">
        <v>11</v>
      </c>
      <c r="F3107" t="s">
        <v>12</v>
      </c>
      <c r="G3107" t="s">
        <v>13</v>
      </c>
      <c r="H3107" t="s">
        <v>12</v>
      </c>
      <c r="I3107">
        <v>44</v>
      </c>
      <c r="J3107">
        <f t="shared" si="338"/>
        <v>0.858521124039205</v>
      </c>
      <c r="K3107" t="b">
        <f t="shared" si="339"/>
        <v>0</v>
      </c>
      <c r="L3107">
        <f t="shared" si="340"/>
        <v>0.14776047693956615</v>
      </c>
      <c r="M3107" t="b">
        <f t="shared" si="341"/>
        <v>0</v>
      </c>
      <c r="N3107" s="24">
        <f t="shared" si="342"/>
        <v>1353797</v>
      </c>
      <c r="O3107" t="str">
        <f t="shared" si="343"/>
        <v>ASALARIADO</v>
      </c>
      <c r="P3107">
        <f t="shared" si="344"/>
        <v>44</v>
      </c>
      <c r="Q3107"/>
    </row>
    <row r="3108" spans="1:17" x14ac:dyDescent="0.25">
      <c r="A3108">
        <v>3107</v>
      </c>
      <c r="B3108" t="s">
        <v>15</v>
      </c>
      <c r="C3108" s="23">
        <v>486013</v>
      </c>
      <c r="D3108" t="s">
        <v>18</v>
      </c>
      <c r="E3108" t="s">
        <v>16</v>
      </c>
      <c r="F3108" t="s">
        <v>12</v>
      </c>
      <c r="G3108" t="s">
        <v>13</v>
      </c>
      <c r="H3108" t="s">
        <v>13</v>
      </c>
      <c r="I3108">
        <v>63</v>
      </c>
      <c r="J3108">
        <f t="shared" si="338"/>
        <v>-0.21149294815014497</v>
      </c>
      <c r="K3108" t="b">
        <f t="shared" si="339"/>
        <v>0</v>
      </c>
      <c r="L3108">
        <f t="shared" si="340"/>
        <v>1.4886917484051787</v>
      </c>
      <c r="M3108" t="b">
        <f t="shared" si="341"/>
        <v>0</v>
      </c>
      <c r="N3108" s="24">
        <f t="shared" si="342"/>
        <v>486013</v>
      </c>
      <c r="O3108" t="str">
        <f t="shared" si="343"/>
        <v>TRABAJADOR INDEPENDIENTE</v>
      </c>
      <c r="P3108">
        <f t="shared" si="344"/>
        <v>63</v>
      </c>
      <c r="Q3108"/>
    </row>
    <row r="3109" spans="1:17" x14ac:dyDescent="0.25">
      <c r="A3109">
        <v>3108</v>
      </c>
      <c r="B3109" t="s">
        <v>9</v>
      </c>
      <c r="C3109" s="23">
        <v>278030</v>
      </c>
      <c r="D3109" t="s">
        <v>19</v>
      </c>
      <c r="E3109" t="s">
        <v>16</v>
      </c>
      <c r="F3109" t="s">
        <v>12</v>
      </c>
      <c r="G3109" t="s">
        <v>13</v>
      </c>
      <c r="H3109" t="s">
        <v>13</v>
      </c>
      <c r="I3109">
        <v>33</v>
      </c>
      <c r="J3109">
        <f t="shared" si="338"/>
        <v>-0.46794471123422759</v>
      </c>
      <c r="K3109" t="b">
        <f t="shared" si="339"/>
        <v>0</v>
      </c>
      <c r="L3109">
        <f t="shared" si="340"/>
        <v>-0.62856815390894638</v>
      </c>
      <c r="M3109" t="b">
        <f t="shared" si="341"/>
        <v>0</v>
      </c>
      <c r="N3109" s="24">
        <f t="shared" si="342"/>
        <v>278030</v>
      </c>
      <c r="O3109" t="str">
        <f t="shared" si="343"/>
        <v>CONVENIOS ESPECIALES DE TRABAJADORES INDEPENDIENTES</v>
      </c>
      <c r="P3109">
        <f t="shared" si="344"/>
        <v>33</v>
      </c>
      <c r="Q3109"/>
    </row>
    <row r="3110" spans="1:17" x14ac:dyDescent="0.25">
      <c r="A3110">
        <v>3109</v>
      </c>
      <c r="B3110" t="s">
        <v>15</v>
      </c>
      <c r="C3110" s="23">
        <v>278030</v>
      </c>
      <c r="D3110" t="s">
        <v>19</v>
      </c>
      <c r="E3110" t="s">
        <v>16</v>
      </c>
      <c r="F3110" t="s">
        <v>12</v>
      </c>
      <c r="G3110" t="s">
        <v>13</v>
      </c>
      <c r="H3110" t="s">
        <v>13</v>
      </c>
      <c r="I3110">
        <v>40</v>
      </c>
      <c r="J3110">
        <f t="shared" si="338"/>
        <v>-0.46794471123422759</v>
      </c>
      <c r="K3110" t="b">
        <f t="shared" si="339"/>
        <v>0</v>
      </c>
      <c r="L3110">
        <f t="shared" si="340"/>
        <v>-0.13454084336898386</v>
      </c>
      <c r="M3110" t="b">
        <f t="shared" si="341"/>
        <v>0</v>
      </c>
      <c r="N3110" s="24">
        <f t="shared" si="342"/>
        <v>278030</v>
      </c>
      <c r="O3110" t="str">
        <f t="shared" si="343"/>
        <v>CONVENIOS ESPECIALES DE TRABAJADORES INDEPENDIENTES</v>
      </c>
      <c r="P3110">
        <f t="shared" si="344"/>
        <v>40</v>
      </c>
      <c r="Q3110"/>
    </row>
    <row r="3111" spans="1:17" x14ac:dyDescent="0.25">
      <c r="A3111">
        <v>3110</v>
      </c>
      <c r="B3111" t="s">
        <v>9</v>
      </c>
      <c r="C3111" s="23">
        <v>255744</v>
      </c>
      <c r="D3111" t="s">
        <v>10</v>
      </c>
      <c r="E3111" t="s">
        <v>16</v>
      </c>
      <c r="F3111" t="s">
        <v>12</v>
      </c>
      <c r="G3111" t="s">
        <v>13</v>
      </c>
      <c r="H3111" t="s">
        <v>12</v>
      </c>
      <c r="I3111">
        <v>26</v>
      </c>
      <c r="J3111">
        <f t="shared" si="338"/>
        <v>-0.49542428404590871</v>
      </c>
      <c r="K3111" t="b">
        <f t="shared" si="339"/>
        <v>0</v>
      </c>
      <c r="L3111">
        <f t="shared" si="340"/>
        <v>-1.1225954644489089</v>
      </c>
      <c r="M3111" t="b">
        <f t="shared" si="341"/>
        <v>0</v>
      </c>
      <c r="N3111" s="24">
        <f t="shared" si="342"/>
        <v>255744</v>
      </c>
      <c r="O3111" t="str">
        <f t="shared" si="343"/>
        <v>ASALARIADO</v>
      </c>
      <c r="P3111">
        <f t="shared" si="344"/>
        <v>26</v>
      </c>
      <c r="Q3111"/>
    </row>
    <row r="3112" spans="1:17" x14ac:dyDescent="0.25">
      <c r="A3112">
        <v>3111</v>
      </c>
      <c r="B3112" t="s">
        <v>9</v>
      </c>
      <c r="C3112" s="23">
        <v>1602326.3</v>
      </c>
      <c r="D3112" t="s">
        <v>10</v>
      </c>
      <c r="E3112" t="s">
        <v>11</v>
      </c>
      <c r="F3112" t="s">
        <v>12</v>
      </c>
      <c r="G3112" t="s">
        <v>13</v>
      </c>
      <c r="H3112" t="s">
        <v>13</v>
      </c>
      <c r="I3112">
        <v>62</v>
      </c>
      <c r="J3112">
        <f t="shared" si="338"/>
        <v>1.1649681757840731</v>
      </c>
      <c r="K3112" t="b">
        <f t="shared" si="339"/>
        <v>0</v>
      </c>
      <c r="L3112">
        <f t="shared" si="340"/>
        <v>1.4181164183280413</v>
      </c>
      <c r="M3112" t="b">
        <f t="shared" si="341"/>
        <v>0</v>
      </c>
      <c r="N3112" s="24">
        <f t="shared" si="342"/>
        <v>1602326.3</v>
      </c>
      <c r="O3112" t="str">
        <f t="shared" si="343"/>
        <v>ASALARIADO</v>
      </c>
      <c r="P3112">
        <f t="shared" si="344"/>
        <v>62</v>
      </c>
      <c r="Q3112"/>
    </row>
    <row r="3113" spans="1:17" x14ac:dyDescent="0.25">
      <c r="A3113">
        <v>3112</v>
      </c>
      <c r="B3113" t="s">
        <v>9</v>
      </c>
      <c r="C3113" s="23">
        <v>356455</v>
      </c>
      <c r="D3113" t="s">
        <v>18</v>
      </c>
      <c r="E3113" t="s">
        <v>16</v>
      </c>
      <c r="F3113" t="s">
        <v>12</v>
      </c>
      <c r="G3113" t="s">
        <v>13</v>
      </c>
      <c r="H3113" t="s">
        <v>12</v>
      </c>
      <c r="I3113">
        <v>41</v>
      </c>
      <c r="J3113">
        <f t="shared" si="338"/>
        <v>-0.3712433966081804</v>
      </c>
      <c r="K3113" t="b">
        <f t="shared" si="339"/>
        <v>0</v>
      </c>
      <c r="L3113">
        <f t="shared" si="340"/>
        <v>-6.3965513291846368E-2</v>
      </c>
      <c r="M3113" t="b">
        <f t="shared" si="341"/>
        <v>0</v>
      </c>
      <c r="N3113" s="24">
        <f t="shared" si="342"/>
        <v>356455</v>
      </c>
      <c r="O3113" t="str">
        <f t="shared" si="343"/>
        <v>TRABAJADOR INDEPENDIENTE</v>
      </c>
      <c r="P3113">
        <f t="shared" si="344"/>
        <v>41</v>
      </c>
      <c r="Q3113"/>
    </row>
    <row r="3114" spans="1:17" x14ac:dyDescent="0.25">
      <c r="A3114">
        <v>3113</v>
      </c>
      <c r="B3114" t="s">
        <v>9</v>
      </c>
      <c r="C3114" s="23">
        <v>389940</v>
      </c>
      <c r="D3114" t="s">
        <v>18</v>
      </c>
      <c r="E3114" t="s">
        <v>16</v>
      </c>
      <c r="F3114" t="s">
        <v>12</v>
      </c>
      <c r="G3114" t="s">
        <v>13</v>
      </c>
      <c r="H3114" t="s">
        <v>12</v>
      </c>
      <c r="I3114">
        <v>47</v>
      </c>
      <c r="J3114">
        <f t="shared" si="338"/>
        <v>-0.32995498704167492</v>
      </c>
      <c r="K3114" t="b">
        <f t="shared" si="339"/>
        <v>0</v>
      </c>
      <c r="L3114">
        <f t="shared" si="340"/>
        <v>0.35948646717097865</v>
      </c>
      <c r="M3114" t="b">
        <f t="shared" si="341"/>
        <v>0</v>
      </c>
      <c r="N3114" s="24">
        <f t="shared" si="342"/>
        <v>389940</v>
      </c>
      <c r="O3114" t="str">
        <f t="shared" si="343"/>
        <v>TRABAJADOR INDEPENDIENTE</v>
      </c>
      <c r="P3114">
        <f t="shared" si="344"/>
        <v>47</v>
      </c>
      <c r="Q3114"/>
    </row>
    <row r="3115" spans="1:17" x14ac:dyDescent="0.25">
      <c r="A3115">
        <v>3114</v>
      </c>
      <c r="B3115" t="s">
        <v>15</v>
      </c>
      <c r="C3115" s="23">
        <v>300018</v>
      </c>
      <c r="D3115" t="s">
        <v>17</v>
      </c>
      <c r="E3115" t="s">
        <v>16</v>
      </c>
      <c r="F3115" t="s">
        <v>12</v>
      </c>
      <c r="G3115" t="s">
        <v>13</v>
      </c>
      <c r="H3115" t="s">
        <v>13</v>
      </c>
      <c r="I3115">
        <v>43</v>
      </c>
      <c r="J3115">
        <f t="shared" si="338"/>
        <v>-0.44083258492249633</v>
      </c>
      <c r="K3115" t="b">
        <f t="shared" si="339"/>
        <v>0</v>
      </c>
      <c r="L3115">
        <f t="shared" si="340"/>
        <v>7.7185146862428639E-2</v>
      </c>
      <c r="M3115" t="b">
        <f t="shared" si="341"/>
        <v>0</v>
      </c>
      <c r="N3115" s="24">
        <f t="shared" si="342"/>
        <v>300018</v>
      </c>
      <c r="O3115" t="str">
        <f t="shared" si="343"/>
        <v>ASEGURADO VOLUNTARIO</v>
      </c>
      <c r="P3115">
        <f t="shared" si="344"/>
        <v>43</v>
      </c>
      <c r="Q3115"/>
    </row>
    <row r="3116" spans="1:17" x14ac:dyDescent="0.25">
      <c r="A3116">
        <v>3115</v>
      </c>
      <c r="B3116" t="s">
        <v>15</v>
      </c>
      <c r="C3116" s="23">
        <v>110300</v>
      </c>
      <c r="D3116" t="s">
        <v>10</v>
      </c>
      <c r="E3116" t="s">
        <v>16</v>
      </c>
      <c r="F3116" t="s">
        <v>12</v>
      </c>
      <c r="G3116" t="s">
        <v>13</v>
      </c>
      <c r="H3116" t="s">
        <v>13</v>
      </c>
      <c r="I3116">
        <v>53</v>
      </c>
      <c r="J3116">
        <f t="shared" si="338"/>
        <v>-0.67476283686032779</v>
      </c>
      <c r="K3116" t="b">
        <f t="shared" si="339"/>
        <v>0</v>
      </c>
      <c r="L3116">
        <f t="shared" si="340"/>
        <v>0.78293844763380371</v>
      </c>
      <c r="M3116" t="b">
        <f t="shared" si="341"/>
        <v>0</v>
      </c>
      <c r="N3116" s="24">
        <f t="shared" si="342"/>
        <v>110300</v>
      </c>
      <c r="O3116" t="str">
        <f t="shared" si="343"/>
        <v>ASALARIADO</v>
      </c>
      <c r="P3116">
        <f t="shared" si="344"/>
        <v>53</v>
      </c>
      <c r="Q3116"/>
    </row>
    <row r="3117" spans="1:17" x14ac:dyDescent="0.25">
      <c r="A3117">
        <v>3116</v>
      </c>
      <c r="B3117" t="s">
        <v>9</v>
      </c>
      <c r="C3117" s="23">
        <v>247406.29</v>
      </c>
      <c r="D3117" t="s">
        <v>10</v>
      </c>
      <c r="E3117" t="s">
        <v>16</v>
      </c>
      <c r="F3117" t="s">
        <v>12</v>
      </c>
      <c r="G3117" t="s">
        <v>13</v>
      </c>
      <c r="H3117" t="s">
        <v>13</v>
      </c>
      <c r="I3117">
        <v>33</v>
      </c>
      <c r="J3117">
        <f t="shared" si="338"/>
        <v>-0.50570503021066149</v>
      </c>
      <c r="K3117" t="b">
        <f t="shared" si="339"/>
        <v>0</v>
      </c>
      <c r="L3117">
        <f t="shared" si="340"/>
        <v>-0.62856815390894638</v>
      </c>
      <c r="M3117" t="b">
        <f t="shared" si="341"/>
        <v>0</v>
      </c>
      <c r="N3117" s="24">
        <f t="shared" si="342"/>
        <v>247406.29</v>
      </c>
      <c r="O3117" t="str">
        <f t="shared" si="343"/>
        <v>ASALARIADO</v>
      </c>
      <c r="P3117">
        <f t="shared" si="344"/>
        <v>33</v>
      </c>
      <c r="Q3117"/>
    </row>
    <row r="3118" spans="1:17" x14ac:dyDescent="0.25">
      <c r="A3118">
        <v>3117</v>
      </c>
      <c r="B3118" t="s">
        <v>9</v>
      </c>
      <c r="C3118" s="23">
        <v>594092</v>
      </c>
      <c r="D3118" t="s">
        <v>18</v>
      </c>
      <c r="E3118" t="s">
        <v>16</v>
      </c>
      <c r="F3118" t="s">
        <v>12</v>
      </c>
      <c r="G3118" t="s">
        <v>13</v>
      </c>
      <c r="H3118" t="s">
        <v>12</v>
      </c>
      <c r="I3118">
        <v>62</v>
      </c>
      <c r="J3118">
        <f t="shared" si="338"/>
        <v>-7.8227007653255465E-2</v>
      </c>
      <c r="K3118" t="b">
        <f t="shared" si="339"/>
        <v>0</v>
      </c>
      <c r="L3118">
        <f t="shared" si="340"/>
        <v>1.4181164183280413</v>
      </c>
      <c r="M3118" t="b">
        <f t="shared" si="341"/>
        <v>0</v>
      </c>
      <c r="N3118" s="24">
        <f t="shared" si="342"/>
        <v>594092</v>
      </c>
      <c r="O3118" t="str">
        <f t="shared" si="343"/>
        <v>TRABAJADOR INDEPENDIENTE</v>
      </c>
      <c r="P3118">
        <f t="shared" si="344"/>
        <v>62</v>
      </c>
      <c r="Q3118"/>
    </row>
    <row r="3119" spans="1:17" x14ac:dyDescent="0.25">
      <c r="A3119">
        <v>3118</v>
      </c>
      <c r="B3119" t="s">
        <v>15</v>
      </c>
      <c r="C3119" s="23">
        <v>297046</v>
      </c>
      <c r="D3119" t="s">
        <v>18</v>
      </c>
      <c r="E3119" t="s">
        <v>16</v>
      </c>
      <c r="F3119" t="s">
        <v>12</v>
      </c>
      <c r="G3119" t="s">
        <v>13</v>
      </c>
      <c r="H3119" t="s">
        <v>12</v>
      </c>
      <c r="I3119">
        <v>40</v>
      </c>
      <c r="J3119">
        <f t="shared" si="338"/>
        <v>-0.44449718558642509</v>
      </c>
      <c r="K3119" t="b">
        <f t="shared" si="339"/>
        <v>0</v>
      </c>
      <c r="L3119">
        <f t="shared" si="340"/>
        <v>-0.13454084336898386</v>
      </c>
      <c r="M3119" t="b">
        <f t="shared" si="341"/>
        <v>0</v>
      </c>
      <c r="N3119" s="24">
        <f t="shared" si="342"/>
        <v>297046</v>
      </c>
      <c r="O3119" t="str">
        <f t="shared" si="343"/>
        <v>TRABAJADOR INDEPENDIENTE</v>
      </c>
      <c r="P3119">
        <f t="shared" si="344"/>
        <v>40</v>
      </c>
      <c r="Q3119"/>
    </row>
    <row r="3120" spans="1:17" x14ac:dyDescent="0.25">
      <c r="A3120">
        <v>3119</v>
      </c>
      <c r="B3120" t="s">
        <v>9</v>
      </c>
      <c r="C3120" s="23">
        <v>546000</v>
      </c>
      <c r="D3120" t="s">
        <v>10</v>
      </c>
      <c r="E3120" t="s">
        <v>16</v>
      </c>
      <c r="F3120" t="s">
        <v>12</v>
      </c>
      <c r="G3120" t="s">
        <v>13</v>
      </c>
      <c r="H3120" t="s">
        <v>13</v>
      </c>
      <c r="I3120">
        <v>54</v>
      </c>
      <c r="J3120">
        <f t="shared" si="338"/>
        <v>-0.13752646092703122</v>
      </c>
      <c r="K3120" t="b">
        <f t="shared" si="339"/>
        <v>0</v>
      </c>
      <c r="L3120">
        <f t="shared" si="340"/>
        <v>0.85351377771094117</v>
      </c>
      <c r="M3120" t="b">
        <f t="shared" si="341"/>
        <v>0</v>
      </c>
      <c r="N3120" s="24">
        <f t="shared" si="342"/>
        <v>546000</v>
      </c>
      <c r="O3120" t="str">
        <f t="shared" si="343"/>
        <v>ASALARIADO</v>
      </c>
      <c r="P3120">
        <f t="shared" si="344"/>
        <v>54</v>
      </c>
      <c r="Q3120"/>
    </row>
    <row r="3121" spans="1:17" x14ac:dyDescent="0.25">
      <c r="A3121">
        <v>3120</v>
      </c>
      <c r="B3121" t="s">
        <v>9</v>
      </c>
      <c r="C3121" s="23">
        <v>3446699</v>
      </c>
      <c r="D3121" t="s">
        <v>10</v>
      </c>
      <c r="E3121" t="s">
        <v>11</v>
      </c>
      <c r="F3121" t="s">
        <v>12</v>
      </c>
      <c r="G3121" t="s">
        <v>13</v>
      </c>
      <c r="H3121" t="s">
        <v>13</v>
      </c>
      <c r="I3121">
        <v>57</v>
      </c>
      <c r="J3121">
        <f t="shared" si="338"/>
        <v>3.4391570791999766</v>
      </c>
      <c r="K3121" t="b">
        <f t="shared" si="339"/>
        <v>1</v>
      </c>
      <c r="L3121">
        <f t="shared" si="340"/>
        <v>1.0652397679423538</v>
      </c>
      <c r="M3121" t="b">
        <f t="shared" si="341"/>
        <v>0</v>
      </c>
      <c r="N3121" s="24">
        <f t="shared" si="342"/>
        <v>3446699</v>
      </c>
      <c r="O3121" t="str">
        <f t="shared" si="343"/>
        <v>ASALARIADO</v>
      </c>
      <c r="P3121">
        <f t="shared" si="344"/>
        <v>57</v>
      </c>
      <c r="Q3121"/>
    </row>
    <row r="3122" spans="1:17" x14ac:dyDescent="0.25">
      <c r="A3122">
        <v>3121</v>
      </c>
      <c r="B3122" t="s">
        <v>9</v>
      </c>
      <c r="C3122" s="23">
        <v>442605.85</v>
      </c>
      <c r="D3122" t="s">
        <v>10</v>
      </c>
      <c r="E3122" t="s">
        <v>16</v>
      </c>
      <c r="F3122" t="s">
        <v>12</v>
      </c>
      <c r="G3122" t="s">
        <v>13</v>
      </c>
      <c r="H3122" t="s">
        <v>13</v>
      </c>
      <c r="I3122">
        <v>22</v>
      </c>
      <c r="J3122">
        <f t="shared" si="338"/>
        <v>-0.26501578486254573</v>
      </c>
      <c r="K3122" t="b">
        <f t="shared" si="339"/>
        <v>0</v>
      </c>
      <c r="L3122">
        <f t="shared" si="340"/>
        <v>-1.4048967847574589</v>
      </c>
      <c r="M3122" t="b">
        <f t="shared" si="341"/>
        <v>0</v>
      </c>
      <c r="N3122" s="24">
        <f t="shared" si="342"/>
        <v>442605.85</v>
      </c>
      <c r="O3122" t="str">
        <f t="shared" si="343"/>
        <v>ASALARIADO</v>
      </c>
      <c r="P3122">
        <f t="shared" si="344"/>
        <v>22</v>
      </c>
      <c r="Q3122"/>
    </row>
    <row r="3123" spans="1:17" x14ac:dyDescent="0.25">
      <c r="A3123">
        <v>3122</v>
      </c>
      <c r="B3123" t="s">
        <v>9</v>
      </c>
      <c r="C3123" s="23">
        <v>1326601</v>
      </c>
      <c r="D3123" t="s">
        <v>14</v>
      </c>
      <c r="E3123" t="s">
        <v>11</v>
      </c>
      <c r="F3123" t="s">
        <v>12</v>
      </c>
      <c r="G3123" t="s">
        <v>13</v>
      </c>
      <c r="H3123" t="s">
        <v>13</v>
      </c>
      <c r="I3123">
        <v>72</v>
      </c>
      <c r="J3123">
        <f t="shared" si="338"/>
        <v>0.82498731527197544</v>
      </c>
      <c r="K3123" t="b">
        <f t="shared" si="339"/>
        <v>0</v>
      </c>
      <c r="L3123">
        <f t="shared" si="340"/>
        <v>2.1238697190994165</v>
      </c>
      <c r="M3123" t="b">
        <f t="shared" si="341"/>
        <v>1</v>
      </c>
      <c r="N3123" s="24">
        <f t="shared" si="342"/>
        <v>1326601</v>
      </c>
      <c r="O3123" t="str">
        <f t="shared" si="343"/>
        <v>PENSIONADOS EN SU PROPIO SISTEMA</v>
      </c>
      <c r="P3123">
        <f t="shared" si="344"/>
        <v>72</v>
      </c>
      <c r="Q3123"/>
    </row>
    <row r="3124" spans="1:17" x14ac:dyDescent="0.25">
      <c r="A3124">
        <v>3123</v>
      </c>
      <c r="B3124" t="s">
        <v>9</v>
      </c>
      <c r="C3124" s="23">
        <v>300018</v>
      </c>
      <c r="D3124" t="s">
        <v>18</v>
      </c>
      <c r="E3124" t="s">
        <v>16</v>
      </c>
      <c r="F3124" t="s">
        <v>12</v>
      </c>
      <c r="G3124" t="s">
        <v>12</v>
      </c>
      <c r="H3124" t="s">
        <v>12</v>
      </c>
      <c r="I3124">
        <v>45</v>
      </c>
      <c r="J3124">
        <f t="shared" si="338"/>
        <v>-0.44083258492249633</v>
      </c>
      <c r="K3124" t="b">
        <f t="shared" si="339"/>
        <v>0</v>
      </c>
      <c r="L3124">
        <f t="shared" si="340"/>
        <v>0.21833580701670366</v>
      </c>
      <c r="M3124" t="b">
        <f t="shared" si="341"/>
        <v>0</v>
      </c>
      <c r="N3124" s="24">
        <f t="shared" si="342"/>
        <v>300018</v>
      </c>
      <c r="O3124" t="str">
        <f t="shared" si="343"/>
        <v>TRABAJADOR INDEPENDIENTE</v>
      </c>
      <c r="P3124">
        <f t="shared" si="344"/>
        <v>45</v>
      </c>
      <c r="Q3124"/>
    </row>
    <row r="3125" spans="1:17" x14ac:dyDescent="0.25">
      <c r="A3125">
        <v>3124</v>
      </c>
      <c r="B3125" t="s">
        <v>15</v>
      </c>
      <c r="C3125" s="23">
        <v>299000</v>
      </c>
      <c r="D3125" t="s">
        <v>18</v>
      </c>
      <c r="E3125" t="s">
        <v>16</v>
      </c>
      <c r="F3125" t="s">
        <v>12</v>
      </c>
      <c r="G3125" t="s">
        <v>13</v>
      </c>
      <c r="H3125" t="s">
        <v>13</v>
      </c>
      <c r="I3125">
        <v>28</v>
      </c>
      <c r="J3125">
        <f t="shared" si="338"/>
        <v>-0.44208782162366705</v>
      </c>
      <c r="K3125" t="b">
        <f t="shared" si="339"/>
        <v>0</v>
      </c>
      <c r="L3125">
        <f t="shared" si="340"/>
        <v>-0.98144480429463388</v>
      </c>
      <c r="M3125" t="b">
        <f t="shared" si="341"/>
        <v>0</v>
      </c>
      <c r="N3125" s="24">
        <f t="shared" si="342"/>
        <v>299000</v>
      </c>
      <c r="O3125" t="str">
        <f t="shared" si="343"/>
        <v>TRABAJADOR INDEPENDIENTE</v>
      </c>
      <c r="P3125">
        <f t="shared" si="344"/>
        <v>28</v>
      </c>
      <c r="Q3125"/>
    </row>
    <row r="3126" spans="1:17" x14ac:dyDescent="0.25">
      <c r="A3126">
        <v>3125</v>
      </c>
      <c r="B3126" t="s">
        <v>9</v>
      </c>
      <c r="C3126" s="23">
        <v>296540</v>
      </c>
      <c r="D3126" t="s">
        <v>18</v>
      </c>
      <c r="E3126" t="s">
        <v>16</v>
      </c>
      <c r="F3126" t="s">
        <v>12</v>
      </c>
      <c r="G3126" t="s">
        <v>13</v>
      </c>
      <c r="H3126" t="s">
        <v>12</v>
      </c>
      <c r="I3126">
        <v>44</v>
      </c>
      <c r="J3126">
        <f t="shared" si="338"/>
        <v>-0.44512110481117206</v>
      </c>
      <c r="K3126" t="b">
        <f t="shared" si="339"/>
        <v>0</v>
      </c>
      <c r="L3126">
        <f t="shared" si="340"/>
        <v>0.14776047693956615</v>
      </c>
      <c r="M3126" t="b">
        <f t="shared" si="341"/>
        <v>0</v>
      </c>
      <c r="N3126" s="24">
        <f t="shared" si="342"/>
        <v>296540</v>
      </c>
      <c r="O3126" t="str">
        <f t="shared" si="343"/>
        <v>TRABAJADOR INDEPENDIENTE</v>
      </c>
      <c r="P3126">
        <f t="shared" si="344"/>
        <v>44</v>
      </c>
      <c r="Q3126"/>
    </row>
    <row r="3127" spans="1:17" x14ac:dyDescent="0.25">
      <c r="A3127">
        <v>3126</v>
      </c>
      <c r="B3127" t="s">
        <v>9</v>
      </c>
      <c r="C3127" s="23">
        <v>639148</v>
      </c>
      <c r="D3127" t="s">
        <v>17</v>
      </c>
      <c r="E3127" t="s">
        <v>16</v>
      </c>
      <c r="F3127" t="s">
        <v>12</v>
      </c>
      <c r="G3127" t="s">
        <v>12</v>
      </c>
      <c r="H3127" t="s">
        <v>13</v>
      </c>
      <c r="I3127">
        <v>76</v>
      </c>
      <c r="J3127">
        <f t="shared" si="338"/>
        <v>-2.267106972796144E-2</v>
      </c>
      <c r="K3127" t="b">
        <f t="shared" si="339"/>
        <v>0</v>
      </c>
      <c r="L3127">
        <f t="shared" si="340"/>
        <v>2.4061710394079663</v>
      </c>
      <c r="M3127" t="b">
        <f t="shared" si="341"/>
        <v>1</v>
      </c>
      <c r="N3127" s="24">
        <f t="shared" si="342"/>
        <v>639148</v>
      </c>
      <c r="O3127" t="str">
        <f t="shared" si="343"/>
        <v>ASEGURADO VOLUNTARIO</v>
      </c>
      <c r="P3127">
        <f t="shared" si="344"/>
        <v>76</v>
      </c>
      <c r="Q3127"/>
    </row>
    <row r="3128" spans="1:17" x14ac:dyDescent="0.25">
      <c r="A3128">
        <v>3127</v>
      </c>
      <c r="B3128" t="s">
        <v>9</v>
      </c>
      <c r="C3128" s="23">
        <v>616500</v>
      </c>
      <c r="D3128" t="s">
        <v>10</v>
      </c>
      <c r="E3128" t="s">
        <v>16</v>
      </c>
      <c r="F3128" t="s">
        <v>12</v>
      </c>
      <c r="G3128" t="s">
        <v>13</v>
      </c>
      <c r="H3128" t="s">
        <v>13</v>
      </c>
      <c r="I3128">
        <v>21</v>
      </c>
      <c r="J3128">
        <f t="shared" si="338"/>
        <v>-5.059700372414528E-2</v>
      </c>
      <c r="K3128" t="b">
        <f t="shared" si="339"/>
        <v>0</v>
      </c>
      <c r="L3128">
        <f t="shared" si="340"/>
        <v>-1.4754721148345964</v>
      </c>
      <c r="M3128" t="b">
        <f t="shared" si="341"/>
        <v>0</v>
      </c>
      <c r="N3128" s="24">
        <f t="shared" si="342"/>
        <v>616500</v>
      </c>
      <c r="O3128" t="str">
        <f t="shared" si="343"/>
        <v>ASALARIADO</v>
      </c>
      <c r="P3128">
        <f t="shared" si="344"/>
        <v>21</v>
      </c>
      <c r="Q3128"/>
    </row>
    <row r="3129" spans="1:17" x14ac:dyDescent="0.25">
      <c r="A3129">
        <v>3128</v>
      </c>
      <c r="B3129" t="s">
        <v>15</v>
      </c>
      <c r="C3129" s="23">
        <v>557959.78</v>
      </c>
      <c r="D3129" t="s">
        <v>10</v>
      </c>
      <c r="E3129" t="s">
        <v>11</v>
      </c>
      <c r="F3129" t="s">
        <v>12</v>
      </c>
      <c r="G3129" t="s">
        <v>13</v>
      </c>
      <c r="H3129" t="s">
        <v>13</v>
      </c>
      <c r="I3129">
        <v>30</v>
      </c>
      <c r="J3129">
        <f t="shared" si="338"/>
        <v>-0.12277955052042223</v>
      </c>
      <c r="K3129" t="b">
        <f t="shared" si="339"/>
        <v>0</v>
      </c>
      <c r="L3129">
        <f t="shared" si="340"/>
        <v>-0.84029414414035897</v>
      </c>
      <c r="M3129" t="b">
        <f t="shared" si="341"/>
        <v>0</v>
      </c>
      <c r="N3129" s="24">
        <f t="shared" si="342"/>
        <v>557959.78</v>
      </c>
      <c r="O3129" t="str">
        <f t="shared" si="343"/>
        <v>ASALARIADO</v>
      </c>
      <c r="P3129">
        <f t="shared" si="344"/>
        <v>30</v>
      </c>
      <c r="Q3129"/>
    </row>
    <row r="3130" spans="1:17" x14ac:dyDescent="0.25">
      <c r="A3130">
        <v>3129</v>
      </c>
      <c r="B3130" t="s">
        <v>9</v>
      </c>
      <c r="C3130" s="23">
        <v>594267.31999999995</v>
      </c>
      <c r="D3130" t="s">
        <v>10</v>
      </c>
      <c r="E3130" t="s">
        <v>16</v>
      </c>
      <c r="F3130" t="s">
        <v>12</v>
      </c>
      <c r="G3130" t="s">
        <v>13</v>
      </c>
      <c r="H3130" t="s">
        <v>13</v>
      </c>
      <c r="I3130">
        <v>34</v>
      </c>
      <c r="J3130">
        <f t="shared" si="338"/>
        <v>-7.8010830739258227E-2</v>
      </c>
      <c r="K3130" t="b">
        <f t="shared" si="339"/>
        <v>0</v>
      </c>
      <c r="L3130">
        <f t="shared" si="340"/>
        <v>-0.55799282383180893</v>
      </c>
      <c r="M3130" t="b">
        <f t="shared" si="341"/>
        <v>0</v>
      </c>
      <c r="N3130" s="24">
        <f t="shared" si="342"/>
        <v>594267.31999999995</v>
      </c>
      <c r="O3130" t="str">
        <f t="shared" si="343"/>
        <v>ASALARIADO</v>
      </c>
      <c r="P3130">
        <f t="shared" si="344"/>
        <v>34</v>
      </c>
      <c r="Q3130"/>
    </row>
    <row r="3131" spans="1:17" x14ac:dyDescent="0.25">
      <c r="A3131">
        <v>3130</v>
      </c>
      <c r="B3131" t="s">
        <v>9</v>
      </c>
      <c r="C3131" s="23">
        <v>375277</v>
      </c>
      <c r="D3131" t="s">
        <v>10</v>
      </c>
      <c r="E3131" t="s">
        <v>11</v>
      </c>
      <c r="F3131" t="s">
        <v>12</v>
      </c>
      <c r="G3131" t="s">
        <v>13</v>
      </c>
      <c r="H3131" t="s">
        <v>13</v>
      </c>
      <c r="I3131">
        <v>63</v>
      </c>
      <c r="J3131">
        <f t="shared" si="338"/>
        <v>-0.34803508109792908</v>
      </c>
      <c r="K3131" t="b">
        <f t="shared" si="339"/>
        <v>0</v>
      </c>
      <c r="L3131">
        <f t="shared" si="340"/>
        <v>1.4886917484051787</v>
      </c>
      <c r="M3131" t="b">
        <f t="shared" si="341"/>
        <v>0</v>
      </c>
      <c r="N3131" s="24">
        <f t="shared" si="342"/>
        <v>375277</v>
      </c>
      <c r="O3131" t="str">
        <f t="shared" si="343"/>
        <v>ASALARIADO</v>
      </c>
      <c r="P3131">
        <f t="shared" si="344"/>
        <v>63</v>
      </c>
      <c r="Q3131"/>
    </row>
    <row r="3132" spans="1:17" x14ac:dyDescent="0.25">
      <c r="A3132">
        <v>3131</v>
      </c>
      <c r="B3132" t="s">
        <v>9</v>
      </c>
      <c r="C3132" s="23">
        <v>153968</v>
      </c>
      <c r="D3132" t="s">
        <v>10</v>
      </c>
      <c r="E3132" t="s">
        <v>16</v>
      </c>
      <c r="F3132" t="s">
        <v>12</v>
      </c>
      <c r="G3132" t="s">
        <v>13</v>
      </c>
      <c r="H3132" t="s">
        <v>13</v>
      </c>
      <c r="I3132">
        <v>42</v>
      </c>
      <c r="J3132">
        <f t="shared" si="338"/>
        <v>-0.62091836115627641</v>
      </c>
      <c r="K3132" t="b">
        <f t="shared" si="339"/>
        <v>0</v>
      </c>
      <c r="L3132">
        <f t="shared" si="340"/>
        <v>6.6098167852911317E-3</v>
      </c>
      <c r="M3132" t="b">
        <f t="shared" si="341"/>
        <v>0</v>
      </c>
      <c r="N3132" s="24">
        <f t="shared" si="342"/>
        <v>153968</v>
      </c>
      <c r="O3132" t="str">
        <f t="shared" si="343"/>
        <v>ASALARIADO</v>
      </c>
      <c r="P3132">
        <f t="shared" si="344"/>
        <v>42</v>
      </c>
      <c r="Q3132"/>
    </row>
    <row r="3133" spans="1:17" x14ac:dyDescent="0.25">
      <c r="A3133">
        <v>3132</v>
      </c>
      <c r="B3133" t="s">
        <v>9</v>
      </c>
      <c r="C3133" s="23">
        <v>352314</v>
      </c>
      <c r="D3133" t="s">
        <v>18</v>
      </c>
      <c r="E3133" t="s">
        <v>16</v>
      </c>
      <c r="F3133" t="s">
        <v>12</v>
      </c>
      <c r="G3133" t="s">
        <v>13</v>
      </c>
      <c r="H3133" t="s">
        <v>12</v>
      </c>
      <c r="I3133">
        <v>37</v>
      </c>
      <c r="J3133">
        <f t="shared" si="338"/>
        <v>-0.37634942330714705</v>
      </c>
      <c r="K3133" t="b">
        <f t="shared" si="339"/>
        <v>0</v>
      </c>
      <c r="L3133">
        <f t="shared" si="340"/>
        <v>-0.3462668336003964</v>
      </c>
      <c r="M3133" t="b">
        <f t="shared" si="341"/>
        <v>0</v>
      </c>
      <c r="N3133" s="24">
        <f t="shared" si="342"/>
        <v>352314</v>
      </c>
      <c r="O3133" t="str">
        <f t="shared" si="343"/>
        <v>TRABAJADOR INDEPENDIENTE</v>
      </c>
      <c r="P3133">
        <f t="shared" si="344"/>
        <v>37</v>
      </c>
      <c r="Q3133"/>
    </row>
    <row r="3134" spans="1:17" x14ac:dyDescent="0.25">
      <c r="A3134">
        <v>3133</v>
      </c>
      <c r="B3134" t="s">
        <v>9</v>
      </c>
      <c r="C3134" s="23">
        <v>1389242.41</v>
      </c>
      <c r="D3134" t="s">
        <v>10</v>
      </c>
      <c r="E3134" t="s">
        <v>16</v>
      </c>
      <c r="F3134" t="s">
        <v>12</v>
      </c>
      <c r="G3134" t="s">
        <v>13</v>
      </c>
      <c r="H3134" t="s">
        <v>13</v>
      </c>
      <c r="I3134">
        <v>45</v>
      </c>
      <c r="J3134">
        <f t="shared" si="338"/>
        <v>0.90222680136734312</v>
      </c>
      <c r="K3134" t="b">
        <f t="shared" si="339"/>
        <v>0</v>
      </c>
      <c r="L3134">
        <f t="shared" si="340"/>
        <v>0.21833580701670366</v>
      </c>
      <c r="M3134" t="b">
        <f t="shared" si="341"/>
        <v>0</v>
      </c>
      <c r="N3134" s="24">
        <f t="shared" si="342"/>
        <v>1389242.41</v>
      </c>
      <c r="O3134" t="str">
        <f t="shared" si="343"/>
        <v>ASALARIADO</v>
      </c>
      <c r="P3134">
        <f t="shared" si="344"/>
        <v>45</v>
      </c>
      <c r="Q3134"/>
    </row>
    <row r="3135" spans="1:17" x14ac:dyDescent="0.25">
      <c r="A3135">
        <v>3134</v>
      </c>
      <c r="B3135" t="s">
        <v>9</v>
      </c>
      <c r="C3135" s="23">
        <v>376977.2</v>
      </c>
      <c r="D3135" t="s">
        <v>10</v>
      </c>
      <c r="E3135" t="s">
        <v>11</v>
      </c>
      <c r="F3135" t="s">
        <v>12</v>
      </c>
      <c r="G3135" t="s">
        <v>13</v>
      </c>
      <c r="H3135" t="s">
        <v>13</v>
      </c>
      <c r="I3135">
        <v>47</v>
      </c>
      <c r="J3135">
        <f t="shared" si="338"/>
        <v>-0.34593866318110145</v>
      </c>
      <c r="K3135" t="b">
        <f t="shared" si="339"/>
        <v>0</v>
      </c>
      <c r="L3135">
        <f t="shared" si="340"/>
        <v>0.35948646717097865</v>
      </c>
      <c r="M3135" t="b">
        <f t="shared" si="341"/>
        <v>0</v>
      </c>
      <c r="N3135" s="24">
        <f t="shared" si="342"/>
        <v>376977.2</v>
      </c>
      <c r="O3135" t="str">
        <f t="shared" si="343"/>
        <v>ASALARIADO</v>
      </c>
      <c r="P3135">
        <f t="shared" si="344"/>
        <v>47</v>
      </c>
      <c r="Q3135"/>
    </row>
    <row r="3136" spans="1:17" x14ac:dyDescent="0.25">
      <c r="A3136">
        <v>3135</v>
      </c>
      <c r="B3136" t="s">
        <v>9</v>
      </c>
      <c r="C3136" s="23">
        <v>350955</v>
      </c>
      <c r="D3136" t="s">
        <v>10</v>
      </c>
      <c r="E3136" t="s">
        <v>16</v>
      </c>
      <c r="F3136" t="s">
        <v>12</v>
      </c>
      <c r="G3136" t="s">
        <v>13</v>
      </c>
      <c r="H3136" t="s">
        <v>13</v>
      </c>
      <c r="I3136">
        <v>41</v>
      </c>
      <c r="J3136">
        <f t="shared" si="338"/>
        <v>-0.37802512731195165</v>
      </c>
      <c r="K3136" t="b">
        <f t="shared" si="339"/>
        <v>0</v>
      </c>
      <c r="L3136">
        <f t="shared" si="340"/>
        <v>-6.3965513291846368E-2</v>
      </c>
      <c r="M3136" t="b">
        <f t="shared" si="341"/>
        <v>0</v>
      </c>
      <c r="N3136" s="24">
        <f t="shared" si="342"/>
        <v>350955</v>
      </c>
      <c r="O3136" t="str">
        <f t="shared" si="343"/>
        <v>ASALARIADO</v>
      </c>
      <c r="P3136">
        <f t="shared" si="344"/>
        <v>41</v>
      </c>
      <c r="Q3136"/>
    </row>
    <row r="3137" spans="1:17" x14ac:dyDescent="0.25">
      <c r="A3137">
        <v>3136</v>
      </c>
      <c r="B3137" t="s">
        <v>15</v>
      </c>
      <c r="C3137" s="23">
        <v>1275143</v>
      </c>
      <c r="D3137" t="s">
        <v>10</v>
      </c>
      <c r="E3137" t="s">
        <v>16</v>
      </c>
      <c r="F3137" t="s">
        <v>12</v>
      </c>
      <c r="G3137" t="s">
        <v>13</v>
      </c>
      <c r="H3137" t="s">
        <v>13</v>
      </c>
      <c r="I3137">
        <v>53</v>
      </c>
      <c r="J3137">
        <f t="shared" si="338"/>
        <v>0.76153744280749169</v>
      </c>
      <c r="K3137" t="b">
        <f t="shared" si="339"/>
        <v>0</v>
      </c>
      <c r="L3137">
        <f t="shared" si="340"/>
        <v>0.78293844763380371</v>
      </c>
      <c r="M3137" t="b">
        <f t="shared" si="341"/>
        <v>0</v>
      </c>
      <c r="N3137" s="24">
        <f t="shared" si="342"/>
        <v>1275143</v>
      </c>
      <c r="O3137" t="str">
        <f t="shared" si="343"/>
        <v>ASALARIADO</v>
      </c>
      <c r="P3137">
        <f t="shared" si="344"/>
        <v>53</v>
      </c>
      <c r="Q3137"/>
    </row>
    <row r="3138" spans="1:17" x14ac:dyDescent="0.25">
      <c r="A3138">
        <v>3137</v>
      </c>
      <c r="B3138" t="s">
        <v>15</v>
      </c>
      <c r="C3138" s="23">
        <v>666437.5</v>
      </c>
      <c r="D3138" t="s">
        <v>10</v>
      </c>
      <c r="E3138" t="s">
        <v>11</v>
      </c>
      <c r="F3138" t="s">
        <v>12</v>
      </c>
      <c r="G3138" t="s">
        <v>13</v>
      </c>
      <c r="H3138" t="s">
        <v>13</v>
      </c>
      <c r="I3138">
        <v>26</v>
      </c>
      <c r="J3138">
        <f t="shared" ref="J3138:J3201" si="345">(C3138-$S$4)/STDEV($C$2:$C$5001)</f>
        <v>1.097802846123226E-2</v>
      </c>
      <c r="K3138" t="b">
        <f t="shared" ref="K3138:K3201" si="346">ABS(J3138)&gt;1.96</f>
        <v>0</v>
      </c>
      <c r="L3138">
        <f t="shared" ref="L3138:L3201" si="347">(I3138-$S$5)/_xlfn.STDEV.S($I$2:$I$5001)</f>
        <v>-1.1225954644489089</v>
      </c>
      <c r="M3138" t="b">
        <f t="shared" ref="M3138:M3201" si="348">ABS(L3138)&gt;1.96</f>
        <v>0</v>
      </c>
      <c r="N3138" s="24">
        <f t="shared" ref="N3138:N3201" si="349">IF(ISBLANK(C3138), $S$4, C3138)</f>
        <v>666437.5</v>
      </c>
      <c r="O3138" t="str">
        <f t="shared" ref="O3138:O3201" si="350">IF(D3138="", "ASALARIADO", D3138)</f>
        <v>ASALARIADO</v>
      </c>
      <c r="P3138">
        <f t="shared" ref="P3138:P3201" si="351">IF(ISBLANK(I3138), $S$5, I3138)</f>
        <v>26</v>
      </c>
      <c r="Q3138"/>
    </row>
    <row r="3139" spans="1:17" x14ac:dyDescent="0.25">
      <c r="A3139">
        <v>3138</v>
      </c>
      <c r="B3139" t="s">
        <v>9</v>
      </c>
      <c r="C3139" s="23">
        <v>10652</v>
      </c>
      <c r="D3139" t="s">
        <v>10</v>
      </c>
      <c r="E3139" t="s">
        <v>16</v>
      </c>
      <c r="F3139" t="s">
        <v>12</v>
      </c>
      <c r="G3139" t="s">
        <v>12</v>
      </c>
      <c r="H3139" t="s">
        <v>13</v>
      </c>
      <c r="I3139">
        <v>23</v>
      </c>
      <c r="J3139">
        <f t="shared" si="345"/>
        <v>-0.79763300070930898</v>
      </c>
      <c r="K3139" t="b">
        <f t="shared" si="346"/>
        <v>0</v>
      </c>
      <c r="L3139">
        <f t="shared" si="347"/>
        <v>-1.3343214546803215</v>
      </c>
      <c r="M3139" t="b">
        <f t="shared" si="348"/>
        <v>0</v>
      </c>
      <c r="N3139" s="24">
        <f t="shared" si="349"/>
        <v>10652</v>
      </c>
      <c r="O3139" t="str">
        <f t="shared" si="350"/>
        <v>ASALARIADO</v>
      </c>
      <c r="P3139">
        <f t="shared" si="351"/>
        <v>23</v>
      </c>
      <c r="Q3139"/>
    </row>
    <row r="3140" spans="1:17" x14ac:dyDescent="0.25">
      <c r="A3140">
        <v>3139</v>
      </c>
      <c r="B3140" t="s">
        <v>9</v>
      </c>
      <c r="C3140" s="23">
        <v>698559.5</v>
      </c>
      <c r="D3140" t="s">
        <v>10</v>
      </c>
      <c r="E3140" t="s">
        <v>11</v>
      </c>
      <c r="F3140" t="s">
        <v>12</v>
      </c>
      <c r="G3140" t="s">
        <v>13</v>
      </c>
      <c r="H3140" t="s">
        <v>13</v>
      </c>
      <c r="I3140">
        <v>31</v>
      </c>
      <c r="J3140">
        <f t="shared" si="345"/>
        <v>5.0585801855148604E-2</v>
      </c>
      <c r="K3140" t="b">
        <f t="shared" si="346"/>
        <v>0</v>
      </c>
      <c r="L3140">
        <f t="shared" si="347"/>
        <v>-0.7697188140632214</v>
      </c>
      <c r="M3140" t="b">
        <f t="shared" si="348"/>
        <v>0</v>
      </c>
      <c r="N3140" s="24">
        <f t="shared" si="349"/>
        <v>698559.5</v>
      </c>
      <c r="O3140" t="str">
        <f t="shared" si="350"/>
        <v>ASALARIADO</v>
      </c>
      <c r="P3140">
        <f t="shared" si="351"/>
        <v>31</v>
      </c>
      <c r="Q3140"/>
    </row>
    <row r="3141" spans="1:17" x14ac:dyDescent="0.25">
      <c r="A3141">
        <v>3140</v>
      </c>
      <c r="B3141" t="s">
        <v>15</v>
      </c>
      <c r="C3141" s="23">
        <v>150000</v>
      </c>
      <c r="D3141" t="s">
        <v>10</v>
      </c>
      <c r="E3141" t="s">
        <v>16</v>
      </c>
      <c r="F3141" t="s">
        <v>12</v>
      </c>
      <c r="G3141" t="s">
        <v>13</v>
      </c>
      <c r="H3141" t="s">
        <v>13</v>
      </c>
      <c r="I3141">
        <v>21</v>
      </c>
      <c r="J3141">
        <f t="shared" si="345"/>
        <v>-0.62581107159856075</v>
      </c>
      <c r="K3141" t="b">
        <f t="shared" si="346"/>
        <v>0</v>
      </c>
      <c r="L3141">
        <f t="shared" si="347"/>
        <v>-1.4754721148345964</v>
      </c>
      <c r="M3141" t="b">
        <f t="shared" si="348"/>
        <v>0</v>
      </c>
      <c r="N3141" s="24">
        <f t="shared" si="349"/>
        <v>150000</v>
      </c>
      <c r="O3141" t="str">
        <f t="shared" si="350"/>
        <v>ASALARIADO</v>
      </c>
      <c r="P3141">
        <f t="shared" si="351"/>
        <v>21</v>
      </c>
      <c r="Q3141"/>
    </row>
    <row r="3142" spans="1:17" x14ac:dyDescent="0.25">
      <c r="A3142">
        <v>3141</v>
      </c>
      <c r="B3142" t="s">
        <v>15</v>
      </c>
      <c r="C3142" s="23">
        <v>406159.28</v>
      </c>
      <c r="D3142" t="s">
        <v>10</v>
      </c>
      <c r="E3142" t="s">
        <v>16</v>
      </c>
      <c r="F3142" t="s">
        <v>12</v>
      </c>
      <c r="G3142" t="s">
        <v>13</v>
      </c>
      <c r="H3142" t="s">
        <v>13</v>
      </c>
      <c r="I3142">
        <v>25</v>
      </c>
      <c r="J3142">
        <f t="shared" si="345"/>
        <v>-0.30995593446548164</v>
      </c>
      <c r="K3142" t="b">
        <f t="shared" si="346"/>
        <v>0</v>
      </c>
      <c r="L3142">
        <f t="shared" si="347"/>
        <v>-1.1931707945260464</v>
      </c>
      <c r="M3142" t="b">
        <f t="shared" si="348"/>
        <v>0</v>
      </c>
      <c r="N3142" s="24">
        <f t="shared" si="349"/>
        <v>406159.28</v>
      </c>
      <c r="O3142" t="str">
        <f t="shared" si="350"/>
        <v>ASALARIADO</v>
      </c>
      <c r="P3142">
        <f t="shared" si="351"/>
        <v>25</v>
      </c>
      <c r="Q3142"/>
    </row>
    <row r="3143" spans="1:17" x14ac:dyDescent="0.25">
      <c r="A3143">
        <v>3142</v>
      </c>
      <c r="B3143" t="s">
        <v>15</v>
      </c>
      <c r="C3143" s="23">
        <v>801190.2</v>
      </c>
      <c r="D3143" t="s">
        <v>10</v>
      </c>
      <c r="E3143" t="s">
        <v>16</v>
      </c>
      <c r="F3143" t="s">
        <v>12</v>
      </c>
      <c r="G3143" t="s">
        <v>13</v>
      </c>
      <c r="H3143" t="s">
        <v>13</v>
      </c>
      <c r="I3143">
        <v>43</v>
      </c>
      <c r="J3143">
        <f t="shared" si="345"/>
        <v>0.17713375991688227</v>
      </c>
      <c r="K3143" t="b">
        <f t="shared" si="346"/>
        <v>0</v>
      </c>
      <c r="L3143">
        <f t="shared" si="347"/>
        <v>7.7185146862428639E-2</v>
      </c>
      <c r="M3143" t="b">
        <f t="shared" si="348"/>
        <v>0</v>
      </c>
      <c r="N3143" s="24">
        <f t="shared" si="349"/>
        <v>801190.2</v>
      </c>
      <c r="O3143" t="str">
        <f t="shared" si="350"/>
        <v>ASALARIADO</v>
      </c>
      <c r="P3143">
        <f t="shared" si="351"/>
        <v>43</v>
      </c>
      <c r="Q3143"/>
    </row>
    <row r="3144" spans="1:17" x14ac:dyDescent="0.25">
      <c r="A3144">
        <v>3143</v>
      </c>
      <c r="B3144" t="s">
        <v>9</v>
      </c>
      <c r="C3144" s="23">
        <v>980353.5</v>
      </c>
      <c r="D3144" t="s">
        <v>10</v>
      </c>
      <c r="E3144" t="s">
        <v>11</v>
      </c>
      <c r="F3144" t="s">
        <v>12</v>
      </c>
      <c r="G3144" t="s">
        <v>13</v>
      </c>
      <c r="H3144" t="s">
        <v>13</v>
      </c>
      <c r="I3144">
        <v>34</v>
      </c>
      <c r="J3144">
        <f t="shared" si="345"/>
        <v>0.39804962402578747</v>
      </c>
      <c r="K3144" t="b">
        <f t="shared" si="346"/>
        <v>0</v>
      </c>
      <c r="L3144">
        <f t="shared" si="347"/>
        <v>-0.55799282383180893</v>
      </c>
      <c r="M3144" t="b">
        <f t="shared" si="348"/>
        <v>0</v>
      </c>
      <c r="N3144" s="24">
        <f t="shared" si="349"/>
        <v>980353.5</v>
      </c>
      <c r="O3144" t="str">
        <f t="shared" si="350"/>
        <v>ASALARIADO</v>
      </c>
      <c r="P3144">
        <f t="shared" si="351"/>
        <v>34</v>
      </c>
      <c r="Q3144"/>
    </row>
    <row r="3145" spans="1:17" x14ac:dyDescent="0.25">
      <c r="A3145">
        <v>3144</v>
      </c>
      <c r="B3145" t="s">
        <v>9</v>
      </c>
      <c r="C3145" s="23">
        <v>847403.34</v>
      </c>
      <c r="D3145" t="s">
        <v>10</v>
      </c>
      <c r="E3145" t="s">
        <v>16</v>
      </c>
      <c r="F3145" t="s">
        <v>12</v>
      </c>
      <c r="G3145" t="s">
        <v>13</v>
      </c>
      <c r="H3145" t="s">
        <v>13</v>
      </c>
      <c r="I3145">
        <v>45</v>
      </c>
      <c r="J3145">
        <f t="shared" si="345"/>
        <v>0.234116499999733</v>
      </c>
      <c r="K3145" t="b">
        <f t="shared" si="346"/>
        <v>0</v>
      </c>
      <c r="L3145">
        <f t="shared" si="347"/>
        <v>0.21833580701670366</v>
      </c>
      <c r="M3145" t="b">
        <f t="shared" si="348"/>
        <v>0</v>
      </c>
      <c r="N3145" s="24">
        <f t="shared" si="349"/>
        <v>847403.34</v>
      </c>
      <c r="O3145" t="str">
        <f t="shared" si="350"/>
        <v>ASALARIADO</v>
      </c>
      <c r="P3145">
        <f t="shared" si="351"/>
        <v>45</v>
      </c>
      <c r="Q3145"/>
    </row>
    <row r="3146" spans="1:17" x14ac:dyDescent="0.25">
      <c r="A3146">
        <v>3145</v>
      </c>
      <c r="B3146" t="s">
        <v>9</v>
      </c>
      <c r="C3146" s="23">
        <v>295505</v>
      </c>
      <c r="D3146" t="s">
        <v>10</v>
      </c>
      <c r="E3146" t="s">
        <v>16</v>
      </c>
      <c r="F3146" t="s">
        <v>12</v>
      </c>
      <c r="G3146" t="s">
        <v>13</v>
      </c>
      <c r="H3146" t="s">
        <v>13</v>
      </c>
      <c r="I3146">
        <v>36</v>
      </c>
      <c r="J3146">
        <f t="shared" si="345"/>
        <v>-0.44639730322542714</v>
      </c>
      <c r="K3146" t="b">
        <f t="shared" si="346"/>
        <v>0</v>
      </c>
      <c r="L3146">
        <f t="shared" si="347"/>
        <v>-0.41684216367753391</v>
      </c>
      <c r="M3146" t="b">
        <f t="shared" si="348"/>
        <v>0</v>
      </c>
      <c r="N3146" s="24">
        <f t="shared" si="349"/>
        <v>295505</v>
      </c>
      <c r="O3146" t="str">
        <f t="shared" si="350"/>
        <v>ASALARIADO</v>
      </c>
      <c r="P3146">
        <f t="shared" si="351"/>
        <v>36</v>
      </c>
      <c r="Q3146"/>
    </row>
    <row r="3147" spans="1:17" x14ac:dyDescent="0.25">
      <c r="A3147">
        <v>3146</v>
      </c>
      <c r="B3147" t="s">
        <v>9</v>
      </c>
      <c r="C3147" s="23">
        <v>297046</v>
      </c>
      <c r="D3147" t="s">
        <v>17</v>
      </c>
      <c r="E3147" t="s">
        <v>16</v>
      </c>
      <c r="F3147" t="s">
        <v>12</v>
      </c>
      <c r="G3147" t="s">
        <v>13</v>
      </c>
      <c r="H3147" t="s">
        <v>13</v>
      </c>
      <c r="I3147">
        <v>25</v>
      </c>
      <c r="J3147">
        <f t="shared" si="345"/>
        <v>-0.44449718558642509</v>
      </c>
      <c r="K3147" t="b">
        <f t="shared" si="346"/>
        <v>0</v>
      </c>
      <c r="L3147">
        <f t="shared" si="347"/>
        <v>-1.1931707945260464</v>
      </c>
      <c r="M3147" t="b">
        <f t="shared" si="348"/>
        <v>0</v>
      </c>
      <c r="N3147" s="24">
        <f t="shared" si="349"/>
        <v>297046</v>
      </c>
      <c r="O3147" t="str">
        <f t="shared" si="350"/>
        <v>ASEGURADO VOLUNTARIO</v>
      </c>
      <c r="P3147">
        <f t="shared" si="351"/>
        <v>25</v>
      </c>
      <c r="Q3147"/>
    </row>
    <row r="3148" spans="1:17" x14ac:dyDescent="0.25">
      <c r="A3148">
        <v>3147</v>
      </c>
      <c r="B3148" t="s">
        <v>15</v>
      </c>
      <c r="C3148" s="23">
        <v>457220</v>
      </c>
      <c r="D3148" t="s">
        <v>10</v>
      </c>
      <c r="E3148" t="s">
        <v>11</v>
      </c>
      <c r="F3148" t="s">
        <v>12</v>
      </c>
      <c r="G3148" t="s">
        <v>13</v>
      </c>
      <c r="H3148" t="s">
        <v>13</v>
      </c>
      <c r="I3148">
        <v>25</v>
      </c>
      <c r="J3148">
        <f t="shared" si="345"/>
        <v>-0.24699592490536051</v>
      </c>
      <c r="K3148" t="b">
        <f t="shared" si="346"/>
        <v>0</v>
      </c>
      <c r="L3148">
        <f t="shared" si="347"/>
        <v>-1.1931707945260464</v>
      </c>
      <c r="M3148" t="b">
        <f t="shared" si="348"/>
        <v>0</v>
      </c>
      <c r="N3148" s="24">
        <f t="shared" si="349"/>
        <v>457220</v>
      </c>
      <c r="O3148" t="str">
        <f t="shared" si="350"/>
        <v>ASALARIADO</v>
      </c>
      <c r="P3148">
        <f t="shared" si="351"/>
        <v>25</v>
      </c>
      <c r="Q3148"/>
    </row>
    <row r="3149" spans="1:17" x14ac:dyDescent="0.25">
      <c r="A3149">
        <v>3148</v>
      </c>
      <c r="B3149" t="s">
        <v>9</v>
      </c>
      <c r="C3149" s="23">
        <v>458557</v>
      </c>
      <c r="D3149" t="s">
        <v>18</v>
      </c>
      <c r="E3149" t="s">
        <v>16</v>
      </c>
      <c r="F3149" t="s">
        <v>12</v>
      </c>
      <c r="G3149" t="s">
        <v>13</v>
      </c>
      <c r="H3149" t="s">
        <v>12</v>
      </c>
      <c r="I3149">
        <v>33</v>
      </c>
      <c r="J3149">
        <f t="shared" si="345"/>
        <v>-0.24534734782337103</v>
      </c>
      <c r="K3149" t="b">
        <f t="shared" si="346"/>
        <v>0</v>
      </c>
      <c r="L3149">
        <f t="shared" si="347"/>
        <v>-0.62856815390894638</v>
      </c>
      <c r="M3149" t="b">
        <f t="shared" si="348"/>
        <v>0</v>
      </c>
      <c r="N3149" s="24">
        <f t="shared" si="349"/>
        <v>458557</v>
      </c>
      <c r="O3149" t="str">
        <f t="shared" si="350"/>
        <v>TRABAJADOR INDEPENDIENTE</v>
      </c>
      <c r="P3149">
        <f t="shared" si="351"/>
        <v>33</v>
      </c>
      <c r="Q3149"/>
    </row>
    <row r="3150" spans="1:17" x14ac:dyDescent="0.25">
      <c r="A3150">
        <v>3149</v>
      </c>
      <c r="B3150" t="s">
        <v>15</v>
      </c>
      <c r="C3150" s="23">
        <v>308439</v>
      </c>
      <c r="D3150" t="s">
        <v>18</v>
      </c>
      <c r="E3150" t="s">
        <v>16</v>
      </c>
      <c r="F3150" t="s">
        <v>12</v>
      </c>
      <c r="G3150" t="s">
        <v>13</v>
      </c>
      <c r="H3150" t="s">
        <v>12</v>
      </c>
      <c r="I3150">
        <v>31</v>
      </c>
      <c r="J3150">
        <f t="shared" si="345"/>
        <v>-0.43044913869404949</v>
      </c>
      <c r="K3150" t="b">
        <f t="shared" si="346"/>
        <v>0</v>
      </c>
      <c r="L3150">
        <f t="shared" si="347"/>
        <v>-0.7697188140632214</v>
      </c>
      <c r="M3150" t="b">
        <f t="shared" si="348"/>
        <v>0</v>
      </c>
      <c r="N3150" s="24">
        <f t="shared" si="349"/>
        <v>308439</v>
      </c>
      <c r="O3150" t="str">
        <f t="shared" si="350"/>
        <v>TRABAJADOR INDEPENDIENTE</v>
      </c>
      <c r="P3150">
        <f t="shared" si="351"/>
        <v>31</v>
      </c>
      <c r="Q3150"/>
    </row>
    <row r="3151" spans="1:17" x14ac:dyDescent="0.25">
      <c r="A3151">
        <v>3150</v>
      </c>
      <c r="B3151" t="s">
        <v>15</v>
      </c>
      <c r="C3151" s="23">
        <v>456605</v>
      </c>
      <c r="D3151" t="s">
        <v>14</v>
      </c>
      <c r="E3151" t="s">
        <v>11</v>
      </c>
      <c r="F3151" t="s">
        <v>12</v>
      </c>
      <c r="G3151" t="s">
        <v>13</v>
      </c>
      <c r="H3151" t="s">
        <v>13</v>
      </c>
      <c r="I3151">
        <v>67</v>
      </c>
      <c r="J3151">
        <f t="shared" si="345"/>
        <v>-0.24775424570223675</v>
      </c>
      <c r="K3151" t="b">
        <f t="shared" si="346"/>
        <v>0</v>
      </c>
      <c r="L3151">
        <f t="shared" si="347"/>
        <v>1.7709930687137287</v>
      </c>
      <c r="M3151" t="b">
        <f t="shared" si="348"/>
        <v>0</v>
      </c>
      <c r="N3151" s="24">
        <f t="shared" si="349"/>
        <v>456605</v>
      </c>
      <c r="O3151" t="str">
        <f t="shared" si="350"/>
        <v>PENSIONADOS EN SU PROPIO SISTEMA</v>
      </c>
      <c r="P3151">
        <f t="shared" si="351"/>
        <v>67</v>
      </c>
      <c r="Q3151"/>
    </row>
    <row r="3152" spans="1:17" x14ac:dyDescent="0.25">
      <c r="A3152">
        <v>3151</v>
      </c>
      <c r="B3152" t="s">
        <v>15</v>
      </c>
      <c r="C3152" s="23">
        <v>1542959.58</v>
      </c>
      <c r="D3152" t="s">
        <v>10</v>
      </c>
      <c r="E3152" t="s">
        <v>16</v>
      </c>
      <c r="F3152" t="s">
        <v>12</v>
      </c>
      <c r="G3152" t="s">
        <v>13</v>
      </c>
      <c r="H3152" t="s">
        <v>13</v>
      </c>
      <c r="I3152">
        <v>58</v>
      </c>
      <c r="J3152">
        <f t="shared" si="345"/>
        <v>1.0917665198193114</v>
      </c>
      <c r="K3152" t="b">
        <f t="shared" si="346"/>
        <v>0</v>
      </c>
      <c r="L3152">
        <f t="shared" si="347"/>
        <v>1.1358150980194912</v>
      </c>
      <c r="M3152" t="b">
        <f t="shared" si="348"/>
        <v>0</v>
      </c>
      <c r="N3152" s="24">
        <f t="shared" si="349"/>
        <v>1542959.58</v>
      </c>
      <c r="O3152" t="str">
        <f t="shared" si="350"/>
        <v>ASALARIADO</v>
      </c>
      <c r="P3152">
        <f t="shared" si="351"/>
        <v>58</v>
      </c>
      <c r="Q3152"/>
    </row>
    <row r="3153" spans="1:17" x14ac:dyDescent="0.25">
      <c r="A3153">
        <v>3152</v>
      </c>
      <c r="B3153" t="s">
        <v>9</v>
      </c>
      <c r="C3153" s="23">
        <v>297046</v>
      </c>
      <c r="D3153" t="s">
        <v>18</v>
      </c>
      <c r="E3153" t="s">
        <v>16</v>
      </c>
      <c r="F3153" t="s">
        <v>12</v>
      </c>
      <c r="G3153" t="s">
        <v>13</v>
      </c>
      <c r="H3153" t="s">
        <v>13</v>
      </c>
      <c r="I3153">
        <v>52</v>
      </c>
      <c r="J3153">
        <f t="shared" si="345"/>
        <v>-0.44449718558642509</v>
      </c>
      <c r="K3153" t="b">
        <f t="shared" si="346"/>
        <v>0</v>
      </c>
      <c r="L3153">
        <f t="shared" si="347"/>
        <v>0.71236311755666615</v>
      </c>
      <c r="M3153" t="b">
        <f t="shared" si="348"/>
        <v>0</v>
      </c>
      <c r="N3153" s="24">
        <f t="shared" si="349"/>
        <v>297046</v>
      </c>
      <c r="O3153" t="str">
        <f t="shared" si="350"/>
        <v>TRABAJADOR INDEPENDIENTE</v>
      </c>
      <c r="P3153">
        <f t="shared" si="351"/>
        <v>52</v>
      </c>
      <c r="Q3153"/>
    </row>
    <row r="3154" spans="1:17" x14ac:dyDescent="0.25">
      <c r="A3154">
        <v>3153</v>
      </c>
      <c r="B3154" t="s">
        <v>9</v>
      </c>
      <c r="C3154" s="23">
        <v>433254</v>
      </c>
      <c r="D3154" t="s">
        <v>18</v>
      </c>
      <c r="E3154" t="s">
        <v>16</v>
      </c>
      <c r="F3154" t="s">
        <v>12</v>
      </c>
      <c r="G3154" t="s">
        <v>13</v>
      </c>
      <c r="H3154" t="s">
        <v>12</v>
      </c>
      <c r="I3154">
        <v>59</v>
      </c>
      <c r="J3154">
        <f t="shared" si="345"/>
        <v>-0.27654700818655714</v>
      </c>
      <c r="K3154" t="b">
        <f t="shared" si="346"/>
        <v>0</v>
      </c>
      <c r="L3154">
        <f t="shared" si="347"/>
        <v>1.2063904280966287</v>
      </c>
      <c r="M3154" t="b">
        <f t="shared" si="348"/>
        <v>0</v>
      </c>
      <c r="N3154" s="24">
        <f t="shared" si="349"/>
        <v>433254</v>
      </c>
      <c r="O3154" t="str">
        <f t="shared" si="350"/>
        <v>TRABAJADOR INDEPENDIENTE</v>
      </c>
      <c r="P3154">
        <f t="shared" si="351"/>
        <v>59</v>
      </c>
      <c r="Q3154"/>
    </row>
    <row r="3155" spans="1:17" x14ac:dyDescent="0.25">
      <c r="A3155">
        <v>3154</v>
      </c>
      <c r="B3155" t="s">
        <v>9</v>
      </c>
      <c r="C3155" s="23">
        <v>471223.1</v>
      </c>
      <c r="D3155" t="s">
        <v>10</v>
      </c>
      <c r="E3155" t="s">
        <v>16</v>
      </c>
      <c r="F3155" t="s">
        <v>12</v>
      </c>
      <c r="G3155" t="s">
        <v>13</v>
      </c>
      <c r="H3155" t="s">
        <v>13</v>
      </c>
      <c r="I3155">
        <v>23</v>
      </c>
      <c r="J3155">
        <f t="shared" si="345"/>
        <v>-0.22972951522936433</v>
      </c>
      <c r="K3155" t="b">
        <f t="shared" si="346"/>
        <v>0</v>
      </c>
      <c r="L3155">
        <f t="shared" si="347"/>
        <v>-1.3343214546803215</v>
      </c>
      <c r="M3155" t="b">
        <f t="shared" si="348"/>
        <v>0</v>
      </c>
      <c r="N3155" s="24">
        <f t="shared" si="349"/>
        <v>471223.1</v>
      </c>
      <c r="O3155" t="str">
        <f t="shared" si="350"/>
        <v>ASALARIADO</v>
      </c>
      <c r="P3155">
        <f t="shared" si="351"/>
        <v>23</v>
      </c>
      <c r="Q3155"/>
    </row>
    <row r="3156" spans="1:17" x14ac:dyDescent="0.25">
      <c r="A3156">
        <v>3155</v>
      </c>
      <c r="B3156" t="s">
        <v>15</v>
      </c>
      <c r="C3156" s="23">
        <v>532710.84</v>
      </c>
      <c r="D3156" t="s">
        <v>10</v>
      </c>
      <c r="E3156" t="s">
        <v>11</v>
      </c>
      <c r="F3156" t="s">
        <v>12</v>
      </c>
      <c r="G3156" t="s">
        <v>13</v>
      </c>
      <c r="H3156" t="s">
        <v>13</v>
      </c>
      <c r="I3156">
        <v>44</v>
      </c>
      <c r="J3156">
        <f t="shared" si="345"/>
        <v>-0.15391255263600012</v>
      </c>
      <c r="K3156" t="b">
        <f t="shared" si="346"/>
        <v>0</v>
      </c>
      <c r="L3156">
        <f t="shared" si="347"/>
        <v>0.14776047693956615</v>
      </c>
      <c r="M3156" t="b">
        <f t="shared" si="348"/>
        <v>0</v>
      </c>
      <c r="N3156" s="24">
        <f t="shared" si="349"/>
        <v>532710.84</v>
      </c>
      <c r="O3156" t="str">
        <f t="shared" si="350"/>
        <v>ASALARIADO</v>
      </c>
      <c r="P3156">
        <f t="shared" si="351"/>
        <v>44</v>
      </c>
      <c r="Q3156"/>
    </row>
    <row r="3157" spans="1:17" x14ac:dyDescent="0.25">
      <c r="A3157">
        <v>3156</v>
      </c>
      <c r="B3157" t="s">
        <v>9</v>
      </c>
      <c r="C3157" s="23">
        <v>800000</v>
      </c>
      <c r="D3157" t="s">
        <v>10</v>
      </c>
      <c r="E3157" t="s">
        <v>16</v>
      </c>
      <c r="F3157" t="s">
        <v>12</v>
      </c>
      <c r="G3157" t="s">
        <v>13</v>
      </c>
      <c r="H3157" t="s">
        <v>13</v>
      </c>
      <c r="I3157">
        <v>35</v>
      </c>
      <c r="J3157">
        <f t="shared" si="345"/>
        <v>0.17566619339258621</v>
      </c>
      <c r="K3157" t="b">
        <f t="shared" si="346"/>
        <v>0</v>
      </c>
      <c r="L3157">
        <f t="shared" si="347"/>
        <v>-0.48741749375467142</v>
      </c>
      <c r="M3157" t="b">
        <f t="shared" si="348"/>
        <v>0</v>
      </c>
      <c r="N3157" s="24">
        <f t="shared" si="349"/>
        <v>800000</v>
      </c>
      <c r="O3157" t="str">
        <f t="shared" si="350"/>
        <v>ASALARIADO</v>
      </c>
      <c r="P3157">
        <f t="shared" si="351"/>
        <v>35</v>
      </c>
      <c r="Q3157"/>
    </row>
    <row r="3158" spans="1:17" x14ac:dyDescent="0.25">
      <c r="A3158">
        <v>3157</v>
      </c>
      <c r="B3158" t="s">
        <v>15</v>
      </c>
      <c r="C3158" s="23">
        <v>2467875.73</v>
      </c>
      <c r="D3158" t="s">
        <v>10</v>
      </c>
      <c r="E3158" t="s">
        <v>11</v>
      </c>
      <c r="F3158" t="s">
        <v>12</v>
      </c>
      <c r="G3158" t="s">
        <v>13</v>
      </c>
      <c r="H3158" t="s">
        <v>13</v>
      </c>
      <c r="I3158">
        <v>31</v>
      </c>
      <c r="J3158">
        <f t="shared" si="345"/>
        <v>2.2322269294318366</v>
      </c>
      <c r="K3158" t="b">
        <f t="shared" si="346"/>
        <v>1</v>
      </c>
      <c r="L3158">
        <f t="shared" si="347"/>
        <v>-0.7697188140632214</v>
      </c>
      <c r="M3158" t="b">
        <f t="shared" si="348"/>
        <v>0</v>
      </c>
      <c r="N3158" s="24">
        <f t="shared" si="349"/>
        <v>2467875.73</v>
      </c>
      <c r="O3158" t="str">
        <f t="shared" si="350"/>
        <v>ASALARIADO</v>
      </c>
      <c r="P3158">
        <f t="shared" si="351"/>
        <v>31</v>
      </c>
      <c r="Q3158"/>
    </row>
    <row r="3159" spans="1:17" x14ac:dyDescent="0.25">
      <c r="A3159">
        <v>3158</v>
      </c>
      <c r="B3159" t="s">
        <v>15</v>
      </c>
      <c r="C3159" s="23">
        <v>384515.19</v>
      </c>
      <c r="D3159" t="s">
        <v>10</v>
      </c>
      <c r="E3159" t="s">
        <v>16</v>
      </c>
      <c r="F3159" t="s">
        <v>12</v>
      </c>
      <c r="G3159" t="s">
        <v>13</v>
      </c>
      <c r="H3159" t="s">
        <v>13</v>
      </c>
      <c r="I3159">
        <v>26</v>
      </c>
      <c r="J3159">
        <f t="shared" si="345"/>
        <v>-0.33664400532151589</v>
      </c>
      <c r="K3159" t="b">
        <f t="shared" si="346"/>
        <v>0</v>
      </c>
      <c r="L3159">
        <f t="shared" si="347"/>
        <v>-1.1225954644489089</v>
      </c>
      <c r="M3159" t="b">
        <f t="shared" si="348"/>
        <v>0</v>
      </c>
      <c r="N3159" s="24">
        <f t="shared" si="349"/>
        <v>384515.19</v>
      </c>
      <c r="O3159" t="str">
        <f t="shared" si="350"/>
        <v>ASALARIADO</v>
      </c>
      <c r="P3159">
        <f t="shared" si="351"/>
        <v>26</v>
      </c>
      <c r="Q3159"/>
    </row>
    <row r="3160" spans="1:17" x14ac:dyDescent="0.25">
      <c r="A3160">
        <v>3159</v>
      </c>
      <c r="B3160" t="s">
        <v>9</v>
      </c>
      <c r="C3160" s="23">
        <v>784810.69</v>
      </c>
      <c r="D3160" t="s">
        <v>10</v>
      </c>
      <c r="E3160" t="s">
        <v>11</v>
      </c>
      <c r="F3160" t="s">
        <v>12</v>
      </c>
      <c r="G3160" t="s">
        <v>13</v>
      </c>
      <c r="H3160" t="s">
        <v>13</v>
      </c>
      <c r="I3160">
        <v>35</v>
      </c>
      <c r="J3160">
        <f t="shared" si="345"/>
        <v>0.15693713702965895</v>
      </c>
      <c r="K3160" t="b">
        <f t="shared" si="346"/>
        <v>0</v>
      </c>
      <c r="L3160">
        <f t="shared" si="347"/>
        <v>-0.48741749375467142</v>
      </c>
      <c r="M3160" t="b">
        <f t="shared" si="348"/>
        <v>0</v>
      </c>
      <c r="N3160" s="24">
        <f t="shared" si="349"/>
        <v>784810.69</v>
      </c>
      <c r="O3160" t="str">
        <f t="shared" si="350"/>
        <v>ASALARIADO</v>
      </c>
      <c r="P3160">
        <f t="shared" si="351"/>
        <v>35</v>
      </c>
      <c r="Q3160"/>
    </row>
    <row r="3161" spans="1:17" x14ac:dyDescent="0.25">
      <c r="A3161">
        <v>3160</v>
      </c>
      <c r="B3161" t="s">
        <v>15</v>
      </c>
      <c r="C3161" s="23">
        <v>532793</v>
      </c>
      <c r="D3161" t="s">
        <v>10</v>
      </c>
      <c r="E3161" t="s">
        <v>16</v>
      </c>
      <c r="F3161" t="s">
        <v>12</v>
      </c>
      <c r="G3161" t="s">
        <v>13</v>
      </c>
      <c r="H3161" t="s">
        <v>13</v>
      </c>
      <c r="I3161">
        <v>47</v>
      </c>
      <c r="J3161">
        <f t="shared" si="345"/>
        <v>-0.15381124590970519</v>
      </c>
      <c r="K3161" t="b">
        <f t="shared" si="346"/>
        <v>0</v>
      </c>
      <c r="L3161">
        <f t="shared" si="347"/>
        <v>0.35948646717097865</v>
      </c>
      <c r="M3161" t="b">
        <f t="shared" si="348"/>
        <v>0</v>
      </c>
      <c r="N3161" s="24">
        <f t="shared" si="349"/>
        <v>532793</v>
      </c>
      <c r="O3161" t="str">
        <f t="shared" si="350"/>
        <v>ASALARIADO</v>
      </c>
      <c r="P3161">
        <f t="shared" si="351"/>
        <v>47</v>
      </c>
      <c r="Q3161"/>
    </row>
    <row r="3162" spans="1:17" x14ac:dyDescent="0.25">
      <c r="A3162">
        <v>3161</v>
      </c>
      <c r="B3162" t="s">
        <v>9</v>
      </c>
      <c r="C3162" s="23">
        <v>388390</v>
      </c>
      <c r="D3162" t="s">
        <v>10</v>
      </c>
      <c r="E3162" t="s">
        <v>16</v>
      </c>
      <c r="F3162" t="s">
        <v>12</v>
      </c>
      <c r="G3162" t="s">
        <v>13</v>
      </c>
      <c r="H3162" t="s">
        <v>13</v>
      </c>
      <c r="I3162">
        <v>55</v>
      </c>
      <c r="J3162">
        <f t="shared" si="345"/>
        <v>-0.33186620205819228</v>
      </c>
      <c r="K3162" t="b">
        <f t="shared" si="346"/>
        <v>0</v>
      </c>
      <c r="L3162">
        <f t="shared" si="347"/>
        <v>0.92408910778807873</v>
      </c>
      <c r="M3162" t="b">
        <f t="shared" si="348"/>
        <v>0</v>
      </c>
      <c r="N3162" s="24">
        <f t="shared" si="349"/>
        <v>388390</v>
      </c>
      <c r="O3162" t="str">
        <f t="shared" si="350"/>
        <v>ASALARIADO</v>
      </c>
      <c r="P3162">
        <f t="shared" si="351"/>
        <v>55</v>
      </c>
      <c r="Q3162"/>
    </row>
    <row r="3163" spans="1:17" x14ac:dyDescent="0.25">
      <c r="A3163">
        <v>3162</v>
      </c>
      <c r="B3163" t="s">
        <v>15</v>
      </c>
      <c r="C3163" s="23">
        <v>410367</v>
      </c>
      <c r="D3163" t="s">
        <v>10</v>
      </c>
      <c r="E3163" t="s">
        <v>16</v>
      </c>
      <c r="F3163" t="s">
        <v>12</v>
      </c>
      <c r="G3163" t="s">
        <v>13</v>
      </c>
      <c r="H3163" t="s">
        <v>13</v>
      </c>
      <c r="I3163">
        <v>38</v>
      </c>
      <c r="J3163">
        <f t="shared" si="345"/>
        <v>-0.30476763920786853</v>
      </c>
      <c r="K3163" t="b">
        <f t="shared" si="346"/>
        <v>0</v>
      </c>
      <c r="L3163">
        <f t="shared" si="347"/>
        <v>-0.27569150352325889</v>
      </c>
      <c r="M3163" t="b">
        <f t="shared" si="348"/>
        <v>0</v>
      </c>
      <c r="N3163" s="24">
        <f t="shared" si="349"/>
        <v>410367</v>
      </c>
      <c r="O3163" t="str">
        <f t="shared" si="350"/>
        <v>ASALARIADO</v>
      </c>
      <c r="P3163">
        <f t="shared" si="351"/>
        <v>38</v>
      </c>
      <c r="Q3163"/>
    </row>
    <row r="3164" spans="1:17" x14ac:dyDescent="0.25">
      <c r="A3164">
        <v>3163</v>
      </c>
      <c r="B3164" t="s">
        <v>9</v>
      </c>
      <c r="C3164" s="23">
        <v>1583534</v>
      </c>
      <c r="D3164" t="s">
        <v>10</v>
      </c>
      <c r="E3164" t="s">
        <v>11</v>
      </c>
      <c r="F3164" t="s">
        <v>12</v>
      </c>
      <c r="G3164" t="s">
        <v>13</v>
      </c>
      <c r="H3164" t="s">
        <v>13</v>
      </c>
      <c r="I3164">
        <v>59</v>
      </c>
      <c r="J3164">
        <f t="shared" si="345"/>
        <v>1.1417964816196222</v>
      </c>
      <c r="K3164" t="b">
        <f t="shared" si="346"/>
        <v>0</v>
      </c>
      <c r="L3164">
        <f t="shared" si="347"/>
        <v>1.2063904280966287</v>
      </c>
      <c r="M3164" t="b">
        <f t="shared" si="348"/>
        <v>0</v>
      </c>
      <c r="N3164" s="24">
        <f t="shared" si="349"/>
        <v>1583534</v>
      </c>
      <c r="O3164" t="str">
        <f t="shared" si="350"/>
        <v>ASALARIADO</v>
      </c>
      <c r="P3164">
        <f t="shared" si="351"/>
        <v>59</v>
      </c>
      <c r="Q3164"/>
    </row>
    <row r="3165" spans="1:17" x14ac:dyDescent="0.25">
      <c r="A3165">
        <v>3164</v>
      </c>
      <c r="B3165" t="s">
        <v>9</v>
      </c>
      <c r="C3165" s="23">
        <v>356455</v>
      </c>
      <c r="D3165" t="s">
        <v>18</v>
      </c>
      <c r="E3165" t="s">
        <v>16</v>
      </c>
      <c r="F3165" t="s">
        <v>12</v>
      </c>
      <c r="G3165" t="s">
        <v>13</v>
      </c>
      <c r="H3165" t="s">
        <v>12</v>
      </c>
      <c r="I3165">
        <v>36</v>
      </c>
      <c r="J3165">
        <f t="shared" si="345"/>
        <v>-0.3712433966081804</v>
      </c>
      <c r="K3165" t="b">
        <f t="shared" si="346"/>
        <v>0</v>
      </c>
      <c r="L3165">
        <f t="shared" si="347"/>
        <v>-0.41684216367753391</v>
      </c>
      <c r="M3165" t="b">
        <f t="shared" si="348"/>
        <v>0</v>
      </c>
      <c r="N3165" s="24">
        <f t="shared" si="349"/>
        <v>356455</v>
      </c>
      <c r="O3165" t="str">
        <f t="shared" si="350"/>
        <v>TRABAJADOR INDEPENDIENTE</v>
      </c>
      <c r="P3165">
        <f t="shared" si="351"/>
        <v>36</v>
      </c>
      <c r="Q3165"/>
    </row>
    <row r="3166" spans="1:17" x14ac:dyDescent="0.25">
      <c r="A3166">
        <v>3165</v>
      </c>
      <c r="B3166" t="s">
        <v>15</v>
      </c>
      <c r="C3166" s="23">
        <v>125727.03999999999</v>
      </c>
      <c r="D3166" t="s">
        <v>14</v>
      </c>
      <c r="E3166" t="s">
        <v>11</v>
      </c>
      <c r="F3166" t="s">
        <v>12</v>
      </c>
      <c r="G3166" t="s">
        <v>13</v>
      </c>
      <c r="H3166" t="s">
        <v>13</v>
      </c>
      <c r="I3166">
        <v>73</v>
      </c>
      <c r="J3166">
        <f t="shared" si="345"/>
        <v>-0.65574064943554455</v>
      </c>
      <c r="K3166" t="b">
        <f t="shared" si="346"/>
        <v>0</v>
      </c>
      <c r="L3166">
        <f t="shared" si="347"/>
        <v>2.1944450491765539</v>
      </c>
      <c r="M3166" t="b">
        <f t="shared" si="348"/>
        <v>1</v>
      </c>
      <c r="N3166" s="24">
        <f t="shared" si="349"/>
        <v>125727.03999999999</v>
      </c>
      <c r="O3166" t="str">
        <f t="shared" si="350"/>
        <v>PENSIONADOS EN SU PROPIO SISTEMA</v>
      </c>
      <c r="P3166">
        <f t="shared" si="351"/>
        <v>73</v>
      </c>
      <c r="Q3166"/>
    </row>
    <row r="3167" spans="1:17" x14ac:dyDescent="0.25">
      <c r="A3167">
        <v>3166</v>
      </c>
      <c r="B3167" t="s">
        <v>9</v>
      </c>
      <c r="C3167" s="23">
        <v>268811.75</v>
      </c>
      <c r="D3167" t="s">
        <v>10</v>
      </c>
      <c r="E3167" t="s">
        <v>11</v>
      </c>
      <c r="F3167" t="s">
        <v>12</v>
      </c>
      <c r="G3167" t="s">
        <v>13</v>
      </c>
      <c r="H3167" t="s">
        <v>13</v>
      </c>
      <c r="I3167">
        <v>33</v>
      </c>
      <c r="J3167">
        <f t="shared" si="345"/>
        <v>-0.47931120015423478</v>
      </c>
      <c r="K3167" t="b">
        <f t="shared" si="346"/>
        <v>0</v>
      </c>
      <c r="L3167">
        <f t="shared" si="347"/>
        <v>-0.62856815390894638</v>
      </c>
      <c r="M3167" t="b">
        <f t="shared" si="348"/>
        <v>0</v>
      </c>
      <c r="N3167" s="24">
        <f t="shared" si="349"/>
        <v>268811.75</v>
      </c>
      <c r="O3167" t="str">
        <f t="shared" si="350"/>
        <v>ASALARIADO</v>
      </c>
      <c r="P3167">
        <f t="shared" si="351"/>
        <v>33</v>
      </c>
      <c r="Q3167"/>
    </row>
    <row r="3168" spans="1:17" x14ac:dyDescent="0.25">
      <c r="A3168">
        <v>3167</v>
      </c>
      <c r="B3168" t="s">
        <v>9</v>
      </c>
      <c r="C3168" s="23">
        <v>406824</v>
      </c>
      <c r="D3168" t="s">
        <v>10</v>
      </c>
      <c r="E3168" t="s">
        <v>16</v>
      </c>
      <c r="F3168" t="s">
        <v>12</v>
      </c>
      <c r="G3168" t="s">
        <v>13</v>
      </c>
      <c r="H3168" t="s">
        <v>13</v>
      </c>
      <c r="I3168">
        <v>25</v>
      </c>
      <c r="J3168">
        <f t="shared" si="345"/>
        <v>-0.30913630682304333</v>
      </c>
      <c r="K3168" t="b">
        <f t="shared" si="346"/>
        <v>0</v>
      </c>
      <c r="L3168">
        <f t="shared" si="347"/>
        <v>-1.1931707945260464</v>
      </c>
      <c r="M3168" t="b">
        <f t="shared" si="348"/>
        <v>0</v>
      </c>
      <c r="N3168" s="24">
        <f t="shared" si="349"/>
        <v>406824</v>
      </c>
      <c r="O3168" t="str">
        <f t="shared" si="350"/>
        <v>ASALARIADO</v>
      </c>
      <c r="P3168">
        <f t="shared" si="351"/>
        <v>25</v>
      </c>
      <c r="Q3168"/>
    </row>
    <row r="3169" spans="1:17" x14ac:dyDescent="0.25">
      <c r="A3169">
        <v>3168</v>
      </c>
      <c r="B3169" t="s">
        <v>9</v>
      </c>
      <c r="C3169" s="23">
        <v>1872119</v>
      </c>
      <c r="D3169" t="s">
        <v>10</v>
      </c>
      <c r="E3169" t="s">
        <v>11</v>
      </c>
      <c r="F3169" t="s">
        <v>12</v>
      </c>
      <c r="G3169" t="s">
        <v>13</v>
      </c>
      <c r="H3169" t="s">
        <v>13</v>
      </c>
      <c r="I3169">
        <v>37</v>
      </c>
      <c r="J3169">
        <f t="shared" si="345"/>
        <v>1.4976338916464993</v>
      </c>
      <c r="K3169" t="b">
        <f t="shared" si="346"/>
        <v>0</v>
      </c>
      <c r="L3169">
        <f t="shared" si="347"/>
        <v>-0.3462668336003964</v>
      </c>
      <c r="M3169" t="b">
        <f t="shared" si="348"/>
        <v>0</v>
      </c>
      <c r="N3169" s="24">
        <f t="shared" si="349"/>
        <v>1872119</v>
      </c>
      <c r="O3169" t="str">
        <f t="shared" si="350"/>
        <v>ASALARIADO</v>
      </c>
      <c r="P3169">
        <f t="shared" si="351"/>
        <v>37</v>
      </c>
      <c r="Q3169"/>
    </row>
    <row r="3170" spans="1:17" x14ac:dyDescent="0.25">
      <c r="A3170">
        <v>3169</v>
      </c>
      <c r="B3170" t="s">
        <v>9</v>
      </c>
      <c r="C3170" s="23">
        <v>1562879</v>
      </c>
      <c r="D3170" t="s">
        <v>10</v>
      </c>
      <c r="E3170" t="s">
        <v>11</v>
      </c>
      <c r="F3170" t="s">
        <v>12</v>
      </c>
      <c r="G3170" t="s">
        <v>13</v>
      </c>
      <c r="H3170" t="s">
        <v>12</v>
      </c>
      <c r="I3170">
        <v>42</v>
      </c>
      <c r="J3170">
        <f t="shared" si="345"/>
        <v>1.1163280002220959</v>
      </c>
      <c r="K3170" t="b">
        <f t="shared" si="346"/>
        <v>0</v>
      </c>
      <c r="L3170">
        <f t="shared" si="347"/>
        <v>6.6098167852911317E-3</v>
      </c>
      <c r="M3170" t="b">
        <f t="shared" si="348"/>
        <v>0</v>
      </c>
      <c r="N3170" s="24">
        <f t="shared" si="349"/>
        <v>1562879</v>
      </c>
      <c r="O3170" t="str">
        <f t="shared" si="350"/>
        <v>ASALARIADO</v>
      </c>
      <c r="P3170">
        <f t="shared" si="351"/>
        <v>42</v>
      </c>
      <c r="Q3170"/>
    </row>
    <row r="3171" spans="1:17" x14ac:dyDescent="0.25">
      <c r="A3171">
        <v>3170</v>
      </c>
      <c r="B3171" t="s">
        <v>15</v>
      </c>
      <c r="C3171" s="23">
        <v>501500</v>
      </c>
      <c r="D3171" t="s">
        <v>10</v>
      </c>
      <c r="E3171" t="s">
        <v>16</v>
      </c>
      <c r="F3171" t="s">
        <v>12</v>
      </c>
      <c r="G3171" t="s">
        <v>13</v>
      </c>
      <c r="H3171" t="s">
        <v>12</v>
      </c>
      <c r="I3171">
        <v>55</v>
      </c>
      <c r="J3171">
        <f t="shared" si="345"/>
        <v>-0.19239682753027129</v>
      </c>
      <c r="K3171" t="b">
        <f t="shared" si="346"/>
        <v>0</v>
      </c>
      <c r="L3171">
        <f t="shared" si="347"/>
        <v>0.92408910778807873</v>
      </c>
      <c r="M3171" t="b">
        <f t="shared" si="348"/>
        <v>0</v>
      </c>
      <c r="N3171" s="24">
        <f t="shared" si="349"/>
        <v>501500</v>
      </c>
      <c r="O3171" t="str">
        <f t="shared" si="350"/>
        <v>ASALARIADO</v>
      </c>
      <c r="P3171">
        <f t="shared" si="351"/>
        <v>55</v>
      </c>
      <c r="Q3171"/>
    </row>
    <row r="3172" spans="1:17" x14ac:dyDescent="0.25">
      <c r="A3172">
        <v>3171</v>
      </c>
      <c r="B3172" t="s">
        <v>15</v>
      </c>
      <c r="C3172" s="23">
        <v>458371</v>
      </c>
      <c r="D3172" t="s">
        <v>10</v>
      </c>
      <c r="E3172" t="s">
        <v>11</v>
      </c>
      <c r="F3172" t="s">
        <v>12</v>
      </c>
      <c r="G3172" t="s">
        <v>13</v>
      </c>
      <c r="H3172" t="s">
        <v>12</v>
      </c>
      <c r="I3172">
        <v>43</v>
      </c>
      <c r="J3172">
        <f t="shared" si="345"/>
        <v>-0.24557669362535309</v>
      </c>
      <c r="K3172" t="b">
        <f t="shared" si="346"/>
        <v>0</v>
      </c>
      <c r="L3172">
        <f t="shared" si="347"/>
        <v>7.7185146862428639E-2</v>
      </c>
      <c r="M3172" t="b">
        <f t="shared" si="348"/>
        <v>0</v>
      </c>
      <c r="N3172" s="24">
        <f t="shared" si="349"/>
        <v>458371</v>
      </c>
      <c r="O3172" t="str">
        <f t="shared" si="350"/>
        <v>ASALARIADO</v>
      </c>
      <c r="P3172">
        <f t="shared" si="351"/>
        <v>43</v>
      </c>
      <c r="Q3172"/>
    </row>
    <row r="3173" spans="1:17" x14ac:dyDescent="0.25">
      <c r="A3173">
        <v>3172</v>
      </c>
      <c r="B3173" t="s">
        <v>15</v>
      </c>
      <c r="C3173" s="23">
        <v>466740</v>
      </c>
      <c r="D3173" t="s">
        <v>10</v>
      </c>
      <c r="E3173" t="s">
        <v>11</v>
      </c>
      <c r="F3173" t="s">
        <v>12</v>
      </c>
      <c r="G3173" t="s">
        <v>13</v>
      </c>
      <c r="H3173" t="s">
        <v>12</v>
      </c>
      <c r="I3173">
        <v>30</v>
      </c>
      <c r="J3173">
        <f t="shared" si="345"/>
        <v>-0.23525736557810556</v>
      </c>
      <c r="K3173" t="b">
        <f t="shared" si="346"/>
        <v>0</v>
      </c>
      <c r="L3173">
        <f t="shared" si="347"/>
        <v>-0.84029414414035897</v>
      </c>
      <c r="M3173" t="b">
        <f t="shared" si="348"/>
        <v>0</v>
      </c>
      <c r="N3173" s="24">
        <f t="shared" si="349"/>
        <v>466740</v>
      </c>
      <c r="O3173" t="str">
        <f t="shared" si="350"/>
        <v>ASALARIADO</v>
      </c>
      <c r="P3173">
        <f t="shared" si="351"/>
        <v>30</v>
      </c>
      <c r="Q3173"/>
    </row>
    <row r="3174" spans="1:17" x14ac:dyDescent="0.25">
      <c r="A3174">
        <v>3173</v>
      </c>
      <c r="B3174" t="s">
        <v>9</v>
      </c>
      <c r="C3174" s="23">
        <v>416721.88</v>
      </c>
      <c r="D3174" t="s">
        <v>10</v>
      </c>
      <c r="E3174" t="s">
        <v>16</v>
      </c>
      <c r="F3174" t="s">
        <v>12</v>
      </c>
      <c r="G3174" t="s">
        <v>13</v>
      </c>
      <c r="H3174" t="s">
        <v>13</v>
      </c>
      <c r="I3174">
        <v>29</v>
      </c>
      <c r="J3174">
        <f t="shared" si="345"/>
        <v>-0.2969318056051809</v>
      </c>
      <c r="K3174" t="b">
        <f t="shared" si="346"/>
        <v>0</v>
      </c>
      <c r="L3174">
        <f t="shared" si="347"/>
        <v>-0.91086947421749642</v>
      </c>
      <c r="M3174" t="b">
        <f t="shared" si="348"/>
        <v>0</v>
      </c>
      <c r="N3174" s="24">
        <f t="shared" si="349"/>
        <v>416721.88</v>
      </c>
      <c r="O3174" t="str">
        <f t="shared" si="350"/>
        <v>ASALARIADO</v>
      </c>
      <c r="P3174">
        <f t="shared" si="351"/>
        <v>29</v>
      </c>
      <c r="Q3174"/>
    </row>
    <row r="3175" spans="1:17" x14ac:dyDescent="0.25">
      <c r="A3175">
        <v>3174</v>
      </c>
      <c r="B3175" t="s">
        <v>9</v>
      </c>
      <c r="C3175" s="23">
        <v>518642.73</v>
      </c>
      <c r="D3175" t="s">
        <v>10</v>
      </c>
      <c r="E3175" t="s">
        <v>16</v>
      </c>
      <c r="F3175" t="s">
        <v>12</v>
      </c>
      <c r="G3175" t="s">
        <v>12</v>
      </c>
      <c r="H3175" t="s">
        <v>13</v>
      </c>
      <c r="I3175">
        <v>40</v>
      </c>
      <c r="J3175">
        <f t="shared" si="345"/>
        <v>-0.17125912236891488</v>
      </c>
      <c r="K3175" t="b">
        <f t="shared" si="346"/>
        <v>0</v>
      </c>
      <c r="L3175">
        <f t="shared" si="347"/>
        <v>-0.13454084336898386</v>
      </c>
      <c r="M3175" t="b">
        <f t="shared" si="348"/>
        <v>0</v>
      </c>
      <c r="N3175" s="24">
        <f t="shared" si="349"/>
        <v>518642.73</v>
      </c>
      <c r="O3175" t="str">
        <f t="shared" si="350"/>
        <v>ASALARIADO</v>
      </c>
      <c r="P3175">
        <f t="shared" si="351"/>
        <v>40</v>
      </c>
      <c r="Q3175"/>
    </row>
    <row r="3176" spans="1:17" x14ac:dyDescent="0.25">
      <c r="A3176">
        <v>3175</v>
      </c>
      <c r="B3176" t="s">
        <v>9</v>
      </c>
      <c r="C3176" s="23">
        <v>297046</v>
      </c>
      <c r="D3176" t="s">
        <v>18</v>
      </c>
      <c r="E3176" t="s">
        <v>16</v>
      </c>
      <c r="F3176" t="s">
        <v>12</v>
      </c>
      <c r="G3176" t="s">
        <v>12</v>
      </c>
      <c r="H3176" t="s">
        <v>12</v>
      </c>
      <c r="I3176">
        <v>36</v>
      </c>
      <c r="J3176">
        <f t="shared" si="345"/>
        <v>-0.44449718558642509</v>
      </c>
      <c r="K3176" t="b">
        <f t="shared" si="346"/>
        <v>0</v>
      </c>
      <c r="L3176">
        <f t="shared" si="347"/>
        <v>-0.41684216367753391</v>
      </c>
      <c r="M3176" t="b">
        <f t="shared" si="348"/>
        <v>0</v>
      </c>
      <c r="N3176" s="24">
        <f t="shared" si="349"/>
        <v>297046</v>
      </c>
      <c r="O3176" t="str">
        <f t="shared" si="350"/>
        <v>TRABAJADOR INDEPENDIENTE</v>
      </c>
      <c r="P3176">
        <f t="shared" si="351"/>
        <v>36</v>
      </c>
      <c r="Q3176"/>
    </row>
    <row r="3177" spans="1:17" x14ac:dyDescent="0.25">
      <c r="A3177">
        <v>3176</v>
      </c>
      <c r="B3177" t="s">
        <v>9</v>
      </c>
      <c r="C3177" s="23">
        <v>326749</v>
      </c>
      <c r="D3177" t="s">
        <v>18</v>
      </c>
      <c r="E3177" t="s">
        <v>16</v>
      </c>
      <c r="F3177" t="s">
        <v>12</v>
      </c>
      <c r="G3177" t="s">
        <v>13</v>
      </c>
      <c r="H3177" t="s">
        <v>12</v>
      </c>
      <c r="I3177">
        <v>50</v>
      </c>
      <c r="J3177">
        <f t="shared" si="345"/>
        <v>-0.40787214066022193</v>
      </c>
      <c r="K3177" t="b">
        <f t="shared" si="346"/>
        <v>0</v>
      </c>
      <c r="L3177">
        <f t="shared" si="347"/>
        <v>0.57121245740239113</v>
      </c>
      <c r="M3177" t="b">
        <f t="shared" si="348"/>
        <v>0</v>
      </c>
      <c r="N3177" s="24">
        <f t="shared" si="349"/>
        <v>326749</v>
      </c>
      <c r="O3177" t="str">
        <f t="shared" si="350"/>
        <v>TRABAJADOR INDEPENDIENTE</v>
      </c>
      <c r="P3177">
        <f t="shared" si="351"/>
        <v>50</v>
      </c>
      <c r="Q3177"/>
    </row>
    <row r="3178" spans="1:17" x14ac:dyDescent="0.25">
      <c r="A3178">
        <v>3177</v>
      </c>
      <c r="B3178" t="s">
        <v>15</v>
      </c>
      <c r="C3178" s="23">
        <v>703520.79</v>
      </c>
      <c r="D3178" t="s">
        <v>10</v>
      </c>
      <c r="E3178" t="s">
        <v>16</v>
      </c>
      <c r="F3178" t="s">
        <v>12</v>
      </c>
      <c r="G3178" t="s">
        <v>13</v>
      </c>
      <c r="H3178" t="s">
        <v>13</v>
      </c>
      <c r="I3178">
        <v>36</v>
      </c>
      <c r="J3178">
        <f t="shared" si="345"/>
        <v>5.6703280532114694E-2</v>
      </c>
      <c r="K3178" t="b">
        <f t="shared" si="346"/>
        <v>0</v>
      </c>
      <c r="L3178">
        <f t="shared" si="347"/>
        <v>-0.41684216367753391</v>
      </c>
      <c r="M3178" t="b">
        <f t="shared" si="348"/>
        <v>0</v>
      </c>
      <c r="N3178" s="24">
        <f t="shared" si="349"/>
        <v>703520.79</v>
      </c>
      <c r="O3178" t="str">
        <f t="shared" si="350"/>
        <v>ASALARIADO</v>
      </c>
      <c r="P3178">
        <f t="shared" si="351"/>
        <v>36</v>
      </c>
      <c r="Q3178"/>
    </row>
    <row r="3179" spans="1:17" x14ac:dyDescent="0.25">
      <c r="A3179">
        <v>3178</v>
      </c>
      <c r="B3179" t="s">
        <v>9</v>
      </c>
      <c r="C3179" s="23">
        <v>360000</v>
      </c>
      <c r="D3179" t="s">
        <v>10</v>
      </c>
      <c r="E3179" t="s">
        <v>16</v>
      </c>
      <c r="F3179" t="s">
        <v>12</v>
      </c>
      <c r="G3179" t="s">
        <v>13</v>
      </c>
      <c r="H3179" t="s">
        <v>13</v>
      </c>
      <c r="I3179">
        <v>23</v>
      </c>
      <c r="J3179">
        <f t="shared" si="345"/>
        <v>-0.36687226290911329</v>
      </c>
      <c r="K3179" t="b">
        <f t="shared" si="346"/>
        <v>0</v>
      </c>
      <c r="L3179">
        <f t="shared" si="347"/>
        <v>-1.3343214546803215</v>
      </c>
      <c r="M3179" t="b">
        <f t="shared" si="348"/>
        <v>0</v>
      </c>
      <c r="N3179" s="24">
        <f t="shared" si="349"/>
        <v>360000</v>
      </c>
      <c r="O3179" t="str">
        <f t="shared" si="350"/>
        <v>ASALARIADO</v>
      </c>
      <c r="P3179">
        <f t="shared" si="351"/>
        <v>23</v>
      </c>
      <c r="Q3179"/>
    </row>
    <row r="3180" spans="1:17" x14ac:dyDescent="0.25">
      <c r="A3180">
        <v>3179</v>
      </c>
      <c r="B3180" t="s">
        <v>15</v>
      </c>
      <c r="C3180" s="23">
        <v>1251585</v>
      </c>
      <c r="D3180" t="s">
        <v>10</v>
      </c>
      <c r="E3180" t="s">
        <v>11</v>
      </c>
      <c r="F3180" t="s">
        <v>12</v>
      </c>
      <c r="G3180" t="s">
        <v>13</v>
      </c>
      <c r="H3180" t="s">
        <v>12</v>
      </c>
      <c r="I3180">
        <v>50</v>
      </c>
      <c r="J3180">
        <f t="shared" si="345"/>
        <v>0.73248944064032018</v>
      </c>
      <c r="K3180" t="b">
        <f t="shared" si="346"/>
        <v>0</v>
      </c>
      <c r="L3180">
        <f t="shared" si="347"/>
        <v>0.57121245740239113</v>
      </c>
      <c r="M3180" t="b">
        <f t="shared" si="348"/>
        <v>0</v>
      </c>
      <c r="N3180" s="24">
        <f t="shared" si="349"/>
        <v>1251585</v>
      </c>
      <c r="O3180" t="str">
        <f t="shared" si="350"/>
        <v>ASALARIADO</v>
      </c>
      <c r="P3180">
        <f t="shared" si="351"/>
        <v>50</v>
      </c>
      <c r="Q3180"/>
    </row>
    <row r="3181" spans="1:17" x14ac:dyDescent="0.25">
      <c r="A3181">
        <v>3180</v>
      </c>
      <c r="B3181" t="s">
        <v>15</v>
      </c>
      <c r="C3181" s="23">
        <v>278030</v>
      </c>
      <c r="D3181" t="s">
        <v>19</v>
      </c>
      <c r="E3181" t="s">
        <v>16</v>
      </c>
      <c r="F3181" t="s">
        <v>12</v>
      </c>
      <c r="G3181" t="s">
        <v>13</v>
      </c>
      <c r="H3181" t="s">
        <v>13</v>
      </c>
      <c r="I3181">
        <v>35</v>
      </c>
      <c r="J3181">
        <f t="shared" si="345"/>
        <v>-0.46794471123422759</v>
      </c>
      <c r="K3181" t="b">
        <f t="shared" si="346"/>
        <v>0</v>
      </c>
      <c r="L3181">
        <f t="shared" si="347"/>
        <v>-0.48741749375467142</v>
      </c>
      <c r="M3181" t="b">
        <f t="shared" si="348"/>
        <v>0</v>
      </c>
      <c r="N3181" s="24">
        <f t="shared" si="349"/>
        <v>278030</v>
      </c>
      <c r="O3181" t="str">
        <f t="shared" si="350"/>
        <v>CONVENIOS ESPECIALES DE TRABAJADORES INDEPENDIENTES</v>
      </c>
      <c r="P3181">
        <f t="shared" si="351"/>
        <v>35</v>
      </c>
      <c r="Q3181"/>
    </row>
    <row r="3182" spans="1:17" x14ac:dyDescent="0.25">
      <c r="A3182">
        <v>3181</v>
      </c>
      <c r="B3182" t="s">
        <v>15</v>
      </c>
      <c r="C3182" s="23">
        <v>473621</v>
      </c>
      <c r="D3182" t="s">
        <v>10</v>
      </c>
      <c r="E3182" t="s">
        <v>11</v>
      </c>
      <c r="F3182" t="s">
        <v>12</v>
      </c>
      <c r="G3182" t="s">
        <v>13</v>
      </c>
      <c r="H3182" t="s">
        <v>12</v>
      </c>
      <c r="I3182">
        <v>48</v>
      </c>
      <c r="J3182">
        <f t="shared" si="345"/>
        <v>-0.22677280394671465</v>
      </c>
      <c r="K3182" t="b">
        <f t="shared" si="346"/>
        <v>0</v>
      </c>
      <c r="L3182">
        <f t="shared" si="347"/>
        <v>0.43006179724811616</v>
      </c>
      <c r="M3182" t="b">
        <f t="shared" si="348"/>
        <v>0</v>
      </c>
      <c r="N3182" s="24">
        <f t="shared" si="349"/>
        <v>473621</v>
      </c>
      <c r="O3182" t="str">
        <f t="shared" si="350"/>
        <v>ASALARIADO</v>
      </c>
      <c r="P3182">
        <f t="shared" si="351"/>
        <v>48</v>
      </c>
      <c r="Q3182"/>
    </row>
    <row r="3183" spans="1:17" x14ac:dyDescent="0.25">
      <c r="A3183">
        <v>3182</v>
      </c>
      <c r="B3183" t="s">
        <v>9</v>
      </c>
      <c r="C3183" s="23">
        <v>559000</v>
      </c>
      <c r="D3183" t="s">
        <v>10</v>
      </c>
      <c r="E3183" t="s">
        <v>16</v>
      </c>
      <c r="F3183" t="s">
        <v>12</v>
      </c>
      <c r="G3183" t="s">
        <v>13</v>
      </c>
      <c r="H3183" t="s">
        <v>13</v>
      </c>
      <c r="I3183">
        <v>33</v>
      </c>
      <c r="J3183">
        <f t="shared" si="345"/>
        <v>-0.12149691562720828</v>
      </c>
      <c r="K3183" t="b">
        <f t="shared" si="346"/>
        <v>0</v>
      </c>
      <c r="L3183">
        <f t="shared" si="347"/>
        <v>-0.62856815390894638</v>
      </c>
      <c r="M3183" t="b">
        <f t="shared" si="348"/>
        <v>0</v>
      </c>
      <c r="N3183" s="24">
        <f t="shared" si="349"/>
        <v>559000</v>
      </c>
      <c r="O3183" t="str">
        <f t="shared" si="350"/>
        <v>ASALARIADO</v>
      </c>
      <c r="P3183">
        <f t="shared" si="351"/>
        <v>33</v>
      </c>
      <c r="Q3183"/>
    </row>
    <row r="3184" spans="1:17" x14ac:dyDescent="0.25">
      <c r="A3184">
        <v>3183</v>
      </c>
      <c r="B3184" t="s">
        <v>9</v>
      </c>
      <c r="C3184" s="23">
        <v>484144</v>
      </c>
      <c r="D3184" t="s">
        <v>10</v>
      </c>
      <c r="E3184" t="s">
        <v>16</v>
      </c>
      <c r="F3184" t="s">
        <v>12</v>
      </c>
      <c r="G3184" t="s">
        <v>13</v>
      </c>
      <c r="H3184" t="s">
        <v>13</v>
      </c>
      <c r="I3184">
        <v>46</v>
      </c>
      <c r="J3184">
        <f t="shared" si="345"/>
        <v>-0.21379750354748106</v>
      </c>
      <c r="K3184" t="b">
        <f t="shared" si="346"/>
        <v>0</v>
      </c>
      <c r="L3184">
        <f t="shared" si="347"/>
        <v>0.28891113709384114</v>
      </c>
      <c r="M3184" t="b">
        <f t="shared" si="348"/>
        <v>0</v>
      </c>
      <c r="N3184" s="24">
        <f t="shared" si="349"/>
        <v>484144</v>
      </c>
      <c r="O3184" t="str">
        <f t="shared" si="350"/>
        <v>ASALARIADO</v>
      </c>
      <c r="P3184">
        <f t="shared" si="351"/>
        <v>46</v>
      </c>
      <c r="Q3184"/>
    </row>
    <row r="3185" spans="1:17" x14ac:dyDescent="0.25">
      <c r="A3185">
        <v>3184</v>
      </c>
      <c r="B3185" t="s">
        <v>15</v>
      </c>
      <c r="C3185" s="23">
        <v>278030</v>
      </c>
      <c r="D3185" t="s">
        <v>17</v>
      </c>
      <c r="E3185" t="s">
        <v>16</v>
      </c>
      <c r="F3185" t="s">
        <v>12</v>
      </c>
      <c r="G3185" t="s">
        <v>13</v>
      </c>
      <c r="H3185" t="s">
        <v>13</v>
      </c>
      <c r="I3185">
        <v>26</v>
      </c>
      <c r="J3185">
        <f t="shared" si="345"/>
        <v>-0.46794471123422759</v>
      </c>
      <c r="K3185" t="b">
        <f t="shared" si="346"/>
        <v>0</v>
      </c>
      <c r="L3185">
        <f t="shared" si="347"/>
        <v>-1.1225954644489089</v>
      </c>
      <c r="M3185" t="b">
        <f t="shared" si="348"/>
        <v>0</v>
      </c>
      <c r="N3185" s="24">
        <f t="shared" si="349"/>
        <v>278030</v>
      </c>
      <c r="O3185" t="str">
        <f t="shared" si="350"/>
        <v>ASEGURADO VOLUNTARIO</v>
      </c>
      <c r="P3185">
        <f t="shared" si="351"/>
        <v>26</v>
      </c>
      <c r="Q3185"/>
    </row>
    <row r="3186" spans="1:17" x14ac:dyDescent="0.25">
      <c r="A3186">
        <v>3185</v>
      </c>
      <c r="B3186" t="s">
        <v>9</v>
      </c>
      <c r="C3186" s="23">
        <v>1000000</v>
      </c>
      <c r="D3186" t="s">
        <v>10</v>
      </c>
      <c r="E3186" t="s">
        <v>16</v>
      </c>
      <c r="F3186" t="s">
        <v>12</v>
      </c>
      <c r="G3186" t="s">
        <v>13</v>
      </c>
      <c r="H3186" t="s">
        <v>13</v>
      </c>
      <c r="I3186">
        <v>24</v>
      </c>
      <c r="J3186">
        <f t="shared" si="345"/>
        <v>0.42227458262063144</v>
      </c>
      <c r="K3186" t="b">
        <f t="shared" si="346"/>
        <v>0</v>
      </c>
      <c r="L3186">
        <f t="shared" si="347"/>
        <v>-1.263746124603184</v>
      </c>
      <c r="M3186" t="b">
        <f t="shared" si="348"/>
        <v>0</v>
      </c>
      <c r="N3186" s="24">
        <f t="shared" si="349"/>
        <v>1000000</v>
      </c>
      <c r="O3186" t="str">
        <f t="shared" si="350"/>
        <v>ASALARIADO</v>
      </c>
      <c r="P3186">
        <f t="shared" si="351"/>
        <v>24</v>
      </c>
      <c r="Q3186"/>
    </row>
    <row r="3187" spans="1:17" x14ac:dyDescent="0.25">
      <c r="A3187">
        <v>3186</v>
      </c>
      <c r="B3187" t="s">
        <v>9</v>
      </c>
      <c r="C3187" s="23">
        <v>532896.9</v>
      </c>
      <c r="D3187" t="s">
        <v>10</v>
      </c>
      <c r="E3187" t="s">
        <v>11</v>
      </c>
      <c r="F3187" t="s">
        <v>12</v>
      </c>
      <c r="G3187" t="s">
        <v>13</v>
      </c>
      <c r="H3187" t="s">
        <v>13</v>
      </c>
      <c r="I3187">
        <v>35</v>
      </c>
      <c r="J3187">
        <f t="shared" si="345"/>
        <v>-0.1536831328515012</v>
      </c>
      <c r="K3187" t="b">
        <f t="shared" si="346"/>
        <v>0</v>
      </c>
      <c r="L3187">
        <f t="shared" si="347"/>
        <v>-0.48741749375467142</v>
      </c>
      <c r="M3187" t="b">
        <f t="shared" si="348"/>
        <v>0</v>
      </c>
      <c r="N3187" s="24">
        <f t="shared" si="349"/>
        <v>532896.9</v>
      </c>
      <c r="O3187" t="str">
        <f t="shared" si="350"/>
        <v>ASALARIADO</v>
      </c>
      <c r="P3187">
        <f t="shared" si="351"/>
        <v>35</v>
      </c>
      <c r="Q3187"/>
    </row>
    <row r="3188" spans="1:17" x14ac:dyDescent="0.25">
      <c r="A3188">
        <v>3187</v>
      </c>
      <c r="B3188" t="s">
        <v>9</v>
      </c>
      <c r="C3188" s="23">
        <v>914404.3</v>
      </c>
      <c r="D3188" t="s">
        <v>10</v>
      </c>
      <c r="E3188" t="s">
        <v>16</v>
      </c>
      <c r="F3188" t="s">
        <v>12</v>
      </c>
      <c r="G3188" t="s">
        <v>13</v>
      </c>
      <c r="H3188" t="s">
        <v>13</v>
      </c>
      <c r="I3188">
        <v>29</v>
      </c>
      <c r="J3188">
        <f t="shared" si="345"/>
        <v>0.31673149411139656</v>
      </c>
      <c r="K3188" t="b">
        <f t="shared" si="346"/>
        <v>0</v>
      </c>
      <c r="L3188">
        <f t="shared" si="347"/>
        <v>-0.91086947421749642</v>
      </c>
      <c r="M3188" t="b">
        <f t="shared" si="348"/>
        <v>0</v>
      </c>
      <c r="N3188" s="24">
        <f t="shared" si="349"/>
        <v>914404.3</v>
      </c>
      <c r="O3188" t="str">
        <f t="shared" si="350"/>
        <v>ASALARIADO</v>
      </c>
      <c r="P3188">
        <f t="shared" si="351"/>
        <v>29</v>
      </c>
      <c r="Q3188"/>
    </row>
    <row r="3189" spans="1:17" x14ac:dyDescent="0.25">
      <c r="A3189">
        <v>3188</v>
      </c>
      <c r="B3189" t="s">
        <v>9</v>
      </c>
      <c r="C3189" s="23">
        <v>680960</v>
      </c>
      <c r="D3189" t="s">
        <v>10</v>
      </c>
      <c r="E3189" t="s">
        <v>11</v>
      </c>
      <c r="F3189" t="s">
        <v>12</v>
      </c>
      <c r="G3189" t="s">
        <v>13</v>
      </c>
      <c r="H3189" t="s">
        <v>13</v>
      </c>
      <c r="I3189">
        <v>32</v>
      </c>
      <c r="J3189">
        <f t="shared" si="345"/>
        <v>2.8884880124053693E-2</v>
      </c>
      <c r="K3189" t="b">
        <f t="shared" si="346"/>
        <v>0</v>
      </c>
      <c r="L3189">
        <f t="shared" si="347"/>
        <v>-0.69914348398608395</v>
      </c>
      <c r="M3189" t="b">
        <f t="shared" si="348"/>
        <v>0</v>
      </c>
      <c r="N3189" s="24">
        <f t="shared" si="349"/>
        <v>680960</v>
      </c>
      <c r="O3189" t="str">
        <f t="shared" si="350"/>
        <v>ASALARIADO</v>
      </c>
      <c r="P3189">
        <f t="shared" si="351"/>
        <v>32</v>
      </c>
      <c r="Q3189"/>
    </row>
    <row r="3190" spans="1:17" x14ac:dyDescent="0.25">
      <c r="A3190">
        <v>3189</v>
      </c>
      <c r="B3190" t="s">
        <v>9</v>
      </c>
      <c r="C3190" s="23">
        <v>409256.03</v>
      </c>
      <c r="D3190" t="s">
        <v>10</v>
      </c>
      <c r="E3190" t="s">
        <v>16</v>
      </c>
      <c r="F3190" t="s">
        <v>12</v>
      </c>
      <c r="G3190" t="s">
        <v>13</v>
      </c>
      <c r="H3190" t="s">
        <v>13</v>
      </c>
      <c r="I3190">
        <v>34</v>
      </c>
      <c r="J3190">
        <f t="shared" si="345"/>
        <v>-0.30613751181877191</v>
      </c>
      <c r="K3190" t="b">
        <f t="shared" si="346"/>
        <v>0</v>
      </c>
      <c r="L3190">
        <f t="shared" si="347"/>
        <v>-0.55799282383180893</v>
      </c>
      <c r="M3190" t="b">
        <f t="shared" si="348"/>
        <v>0</v>
      </c>
      <c r="N3190" s="24">
        <f t="shared" si="349"/>
        <v>409256.03</v>
      </c>
      <c r="O3190" t="str">
        <f t="shared" si="350"/>
        <v>ASALARIADO</v>
      </c>
      <c r="P3190">
        <f t="shared" si="351"/>
        <v>34</v>
      </c>
      <c r="Q3190"/>
    </row>
    <row r="3191" spans="1:17" x14ac:dyDescent="0.25">
      <c r="A3191">
        <v>3190</v>
      </c>
      <c r="B3191" t="s">
        <v>15</v>
      </c>
      <c r="C3191" s="23">
        <v>297045</v>
      </c>
      <c r="D3191" t="s">
        <v>18</v>
      </c>
      <c r="E3191" t="s">
        <v>16</v>
      </c>
      <c r="F3191" t="s">
        <v>12</v>
      </c>
      <c r="G3191" t="s">
        <v>13</v>
      </c>
      <c r="H3191" t="s">
        <v>13</v>
      </c>
      <c r="I3191">
        <v>39</v>
      </c>
      <c r="J3191">
        <f t="shared" si="345"/>
        <v>-0.44449841862837125</v>
      </c>
      <c r="K3191" t="b">
        <f t="shared" si="346"/>
        <v>0</v>
      </c>
      <c r="L3191">
        <f t="shared" si="347"/>
        <v>-0.20511617344612137</v>
      </c>
      <c r="M3191" t="b">
        <f t="shared" si="348"/>
        <v>0</v>
      </c>
      <c r="N3191" s="24">
        <f t="shared" si="349"/>
        <v>297045</v>
      </c>
      <c r="O3191" t="str">
        <f t="shared" si="350"/>
        <v>TRABAJADOR INDEPENDIENTE</v>
      </c>
      <c r="P3191">
        <f t="shared" si="351"/>
        <v>39</v>
      </c>
      <c r="Q3191"/>
    </row>
    <row r="3192" spans="1:17" x14ac:dyDescent="0.25">
      <c r="A3192">
        <v>3191</v>
      </c>
      <c r="B3192" t="s">
        <v>9</v>
      </c>
      <c r="C3192" s="23">
        <v>278030</v>
      </c>
      <c r="D3192" t="s">
        <v>19</v>
      </c>
      <c r="E3192" t="s">
        <v>16</v>
      </c>
      <c r="F3192" t="s">
        <v>12</v>
      </c>
      <c r="G3192" t="s">
        <v>13</v>
      </c>
      <c r="H3192" t="s">
        <v>13</v>
      </c>
      <c r="I3192">
        <v>45</v>
      </c>
      <c r="J3192">
        <f t="shared" si="345"/>
        <v>-0.46794471123422759</v>
      </c>
      <c r="K3192" t="b">
        <f t="shared" si="346"/>
        <v>0</v>
      </c>
      <c r="L3192">
        <f t="shared" si="347"/>
        <v>0.21833580701670366</v>
      </c>
      <c r="M3192" t="b">
        <f t="shared" si="348"/>
        <v>0</v>
      </c>
      <c r="N3192" s="24">
        <f t="shared" si="349"/>
        <v>278030</v>
      </c>
      <c r="O3192" t="str">
        <f t="shared" si="350"/>
        <v>CONVENIOS ESPECIALES DE TRABAJADORES INDEPENDIENTES</v>
      </c>
      <c r="P3192">
        <f t="shared" si="351"/>
        <v>45</v>
      </c>
      <c r="Q3192"/>
    </row>
    <row r="3193" spans="1:17" x14ac:dyDescent="0.25">
      <c r="A3193">
        <v>3192</v>
      </c>
      <c r="B3193" t="s">
        <v>9</v>
      </c>
      <c r="C3193" s="23">
        <v>762359.6</v>
      </c>
      <c r="D3193" t="s">
        <v>10</v>
      </c>
      <c r="E3193" t="s">
        <v>16</v>
      </c>
      <c r="F3193" t="s">
        <v>12</v>
      </c>
      <c r="G3193" t="s">
        <v>13</v>
      </c>
      <c r="H3193" t="s">
        <v>13</v>
      </c>
      <c r="I3193">
        <v>34</v>
      </c>
      <c r="J3193">
        <f t="shared" si="345"/>
        <v>0.12925400132308962</v>
      </c>
      <c r="K3193" t="b">
        <f t="shared" si="346"/>
        <v>0</v>
      </c>
      <c r="L3193">
        <f t="shared" si="347"/>
        <v>-0.55799282383180893</v>
      </c>
      <c r="M3193" t="b">
        <f t="shared" si="348"/>
        <v>0</v>
      </c>
      <c r="N3193" s="24">
        <f t="shared" si="349"/>
        <v>762359.6</v>
      </c>
      <c r="O3193" t="str">
        <f t="shared" si="350"/>
        <v>ASALARIADO</v>
      </c>
      <c r="P3193">
        <f t="shared" si="351"/>
        <v>34</v>
      </c>
      <c r="Q3193"/>
    </row>
    <row r="3194" spans="1:17" x14ac:dyDescent="0.25">
      <c r="A3194">
        <v>3193</v>
      </c>
      <c r="B3194" t="s">
        <v>15</v>
      </c>
      <c r="C3194" s="23">
        <v>639148</v>
      </c>
      <c r="D3194" t="s">
        <v>18</v>
      </c>
      <c r="E3194" t="s">
        <v>16</v>
      </c>
      <c r="F3194" t="s">
        <v>12</v>
      </c>
      <c r="G3194" t="s">
        <v>13</v>
      </c>
      <c r="H3194" t="s">
        <v>12</v>
      </c>
      <c r="I3194">
        <v>74</v>
      </c>
      <c r="J3194">
        <f t="shared" si="345"/>
        <v>-2.267106972796144E-2</v>
      </c>
      <c r="K3194" t="b">
        <f t="shared" si="346"/>
        <v>0</v>
      </c>
      <c r="L3194">
        <f t="shared" si="347"/>
        <v>2.2650203792536914</v>
      </c>
      <c r="M3194" t="b">
        <f t="shared" si="348"/>
        <v>1</v>
      </c>
      <c r="N3194" s="24">
        <f t="shared" si="349"/>
        <v>639148</v>
      </c>
      <c r="O3194" t="str">
        <f t="shared" si="350"/>
        <v>TRABAJADOR INDEPENDIENTE</v>
      </c>
      <c r="P3194">
        <f t="shared" si="351"/>
        <v>74</v>
      </c>
      <c r="Q3194"/>
    </row>
    <row r="3195" spans="1:17" x14ac:dyDescent="0.25">
      <c r="A3195">
        <v>3194</v>
      </c>
      <c r="B3195" t="s">
        <v>9</v>
      </c>
      <c r="C3195" s="23">
        <v>410495.2</v>
      </c>
      <c r="D3195" t="s">
        <v>10</v>
      </c>
      <c r="E3195" t="s">
        <v>16</v>
      </c>
      <c r="F3195" t="s">
        <v>12</v>
      </c>
      <c r="G3195" t="s">
        <v>12</v>
      </c>
      <c r="H3195" t="s">
        <v>12</v>
      </c>
      <c r="I3195">
        <v>29</v>
      </c>
      <c r="J3195">
        <f t="shared" si="345"/>
        <v>-0.3046095632303733</v>
      </c>
      <c r="K3195" t="b">
        <f t="shared" si="346"/>
        <v>0</v>
      </c>
      <c r="L3195">
        <f t="shared" si="347"/>
        <v>-0.91086947421749642</v>
      </c>
      <c r="M3195" t="b">
        <f t="shared" si="348"/>
        <v>0</v>
      </c>
      <c r="N3195" s="24">
        <f t="shared" si="349"/>
        <v>410495.2</v>
      </c>
      <c r="O3195" t="str">
        <f t="shared" si="350"/>
        <v>ASALARIADO</v>
      </c>
      <c r="P3195">
        <f t="shared" si="351"/>
        <v>29</v>
      </c>
      <c r="Q3195"/>
    </row>
    <row r="3196" spans="1:17" x14ac:dyDescent="0.25">
      <c r="A3196">
        <v>3195</v>
      </c>
      <c r="B3196" t="s">
        <v>15</v>
      </c>
      <c r="C3196" s="23">
        <v>504218.48</v>
      </c>
      <c r="D3196" t="s">
        <v>10</v>
      </c>
      <c r="E3196" t="s">
        <v>16</v>
      </c>
      <c r="F3196" t="s">
        <v>12</v>
      </c>
      <c r="G3196" t="s">
        <v>12</v>
      </c>
      <c r="H3196" t="s">
        <v>13</v>
      </c>
      <c r="I3196">
        <v>49</v>
      </c>
      <c r="J3196">
        <f t="shared" si="345"/>
        <v>-0.18904482766052802</v>
      </c>
      <c r="K3196" t="b">
        <f t="shared" si="346"/>
        <v>0</v>
      </c>
      <c r="L3196">
        <f t="shared" si="347"/>
        <v>0.50063712732525367</v>
      </c>
      <c r="M3196" t="b">
        <f t="shared" si="348"/>
        <v>0</v>
      </c>
      <c r="N3196" s="24">
        <f t="shared" si="349"/>
        <v>504218.48</v>
      </c>
      <c r="O3196" t="str">
        <f t="shared" si="350"/>
        <v>ASALARIADO</v>
      </c>
      <c r="P3196">
        <f t="shared" si="351"/>
        <v>49</v>
      </c>
      <c r="Q3196"/>
    </row>
    <row r="3197" spans="1:17" x14ac:dyDescent="0.25">
      <c r="A3197">
        <v>3196</v>
      </c>
      <c r="B3197" t="s">
        <v>9</v>
      </c>
      <c r="C3197" s="23">
        <v>660746</v>
      </c>
      <c r="D3197" t="s">
        <v>10</v>
      </c>
      <c r="E3197" t="s">
        <v>11</v>
      </c>
      <c r="F3197" t="s">
        <v>12</v>
      </c>
      <c r="G3197" t="s">
        <v>13</v>
      </c>
      <c r="H3197" t="s">
        <v>13</v>
      </c>
      <c r="I3197">
        <v>35</v>
      </c>
      <c r="J3197">
        <f t="shared" si="345"/>
        <v>3.9601702247751627E-3</v>
      </c>
      <c r="K3197" t="b">
        <f t="shared" si="346"/>
        <v>0</v>
      </c>
      <c r="L3197">
        <f t="shared" si="347"/>
        <v>-0.48741749375467142</v>
      </c>
      <c r="M3197" t="b">
        <f t="shared" si="348"/>
        <v>0</v>
      </c>
      <c r="N3197" s="24">
        <f t="shared" si="349"/>
        <v>660746</v>
      </c>
      <c r="O3197" t="str">
        <f t="shared" si="350"/>
        <v>ASALARIADO</v>
      </c>
      <c r="P3197">
        <f t="shared" si="351"/>
        <v>35</v>
      </c>
      <c r="Q3197"/>
    </row>
    <row r="3198" spans="1:17" x14ac:dyDescent="0.25">
      <c r="A3198">
        <v>3197</v>
      </c>
      <c r="B3198" t="s">
        <v>15</v>
      </c>
      <c r="C3198" s="23">
        <v>874538.66</v>
      </c>
      <c r="D3198" t="s">
        <v>10</v>
      </c>
      <c r="E3198" t="s">
        <v>16</v>
      </c>
      <c r="F3198" t="s">
        <v>12</v>
      </c>
      <c r="G3198" t="s">
        <v>13</v>
      </c>
      <c r="H3198" t="s">
        <v>13</v>
      </c>
      <c r="I3198">
        <v>40</v>
      </c>
      <c r="J3198">
        <f t="shared" si="345"/>
        <v>0.2675754877816709</v>
      </c>
      <c r="K3198" t="b">
        <f t="shared" si="346"/>
        <v>0</v>
      </c>
      <c r="L3198">
        <f t="shared" si="347"/>
        <v>-0.13454084336898386</v>
      </c>
      <c r="M3198" t="b">
        <f t="shared" si="348"/>
        <v>0</v>
      </c>
      <c r="N3198" s="24">
        <f t="shared" si="349"/>
        <v>874538.66</v>
      </c>
      <c r="O3198" t="str">
        <f t="shared" si="350"/>
        <v>ASALARIADO</v>
      </c>
      <c r="P3198">
        <f t="shared" si="351"/>
        <v>40</v>
      </c>
      <c r="Q3198"/>
    </row>
    <row r="3199" spans="1:17" x14ac:dyDescent="0.25">
      <c r="A3199">
        <v>3198</v>
      </c>
      <c r="B3199" t="s">
        <v>15</v>
      </c>
      <c r="C3199" s="23">
        <v>346062</v>
      </c>
      <c r="D3199" t="s">
        <v>17</v>
      </c>
      <c r="E3199" t="s">
        <v>16</v>
      </c>
      <c r="F3199" t="s">
        <v>12</v>
      </c>
      <c r="G3199" t="s">
        <v>13</v>
      </c>
      <c r="H3199" t="s">
        <v>13</v>
      </c>
      <c r="I3199">
        <v>43</v>
      </c>
      <c r="J3199">
        <f t="shared" si="345"/>
        <v>-0.38405840155441578</v>
      </c>
      <c r="K3199" t="b">
        <f t="shared" si="346"/>
        <v>0</v>
      </c>
      <c r="L3199">
        <f t="shared" si="347"/>
        <v>7.7185146862428639E-2</v>
      </c>
      <c r="M3199" t="b">
        <f t="shared" si="348"/>
        <v>0</v>
      </c>
      <c r="N3199" s="24">
        <f t="shared" si="349"/>
        <v>346062</v>
      </c>
      <c r="O3199" t="str">
        <f t="shared" si="350"/>
        <v>ASEGURADO VOLUNTARIO</v>
      </c>
      <c r="P3199">
        <f t="shared" si="351"/>
        <v>43</v>
      </c>
      <c r="Q3199"/>
    </row>
    <row r="3200" spans="1:17" x14ac:dyDescent="0.25">
      <c r="A3200">
        <v>3199</v>
      </c>
      <c r="B3200" t="s">
        <v>15</v>
      </c>
      <c r="C3200" s="23">
        <v>641782.9</v>
      </c>
      <c r="D3200" t="s">
        <v>10</v>
      </c>
      <c r="E3200" t="s">
        <v>11</v>
      </c>
      <c r="F3200" t="s">
        <v>12</v>
      </c>
      <c r="G3200" t="s">
        <v>12</v>
      </c>
      <c r="H3200" t="s">
        <v>13</v>
      </c>
      <c r="I3200">
        <v>55</v>
      </c>
      <c r="J3200">
        <f t="shared" si="345"/>
        <v>-1.9422127504076531E-2</v>
      </c>
      <c r="K3200" t="b">
        <f t="shared" si="346"/>
        <v>0</v>
      </c>
      <c r="L3200">
        <f t="shared" si="347"/>
        <v>0.92408910778807873</v>
      </c>
      <c r="M3200" t="b">
        <f t="shared" si="348"/>
        <v>0</v>
      </c>
      <c r="N3200" s="24">
        <f t="shared" si="349"/>
        <v>641782.9</v>
      </c>
      <c r="O3200" t="str">
        <f t="shared" si="350"/>
        <v>ASALARIADO</v>
      </c>
      <c r="P3200">
        <f t="shared" si="351"/>
        <v>55</v>
      </c>
      <c r="Q3200"/>
    </row>
    <row r="3201" spans="1:17" x14ac:dyDescent="0.25">
      <c r="A3201">
        <v>3200</v>
      </c>
      <c r="B3201" t="s">
        <v>15</v>
      </c>
      <c r="C3201" s="23">
        <v>359544.27</v>
      </c>
      <c r="D3201" t="s">
        <v>21</v>
      </c>
      <c r="E3201" t="s">
        <v>16</v>
      </c>
      <c r="F3201" t="s">
        <v>12</v>
      </c>
      <c r="G3201" t="s">
        <v>12</v>
      </c>
      <c r="H3201" t="s">
        <v>13</v>
      </c>
      <c r="I3201">
        <v>32</v>
      </c>
      <c r="J3201">
        <f t="shared" si="345"/>
        <v>-0.36743419711522773</v>
      </c>
      <c r="K3201" t="b">
        <f t="shared" si="346"/>
        <v>0</v>
      </c>
      <c r="L3201">
        <f t="shared" si="347"/>
        <v>-0.69914348398608395</v>
      </c>
      <c r="M3201" t="b">
        <f t="shared" si="348"/>
        <v>0</v>
      </c>
      <c r="N3201" s="24">
        <f t="shared" si="349"/>
        <v>359544.27</v>
      </c>
      <c r="O3201" t="str">
        <f t="shared" si="350"/>
        <v>CONVENIOS ESPECIALES DE ASEGURADOS VOLUNTARIOS</v>
      </c>
      <c r="P3201">
        <f t="shared" si="351"/>
        <v>32</v>
      </c>
      <c r="Q3201"/>
    </row>
    <row r="3202" spans="1:17" x14ac:dyDescent="0.25">
      <c r="A3202">
        <v>3201</v>
      </c>
      <c r="B3202" t="s">
        <v>9</v>
      </c>
      <c r="C3202" s="23">
        <v>326704.05</v>
      </c>
      <c r="D3202" t="s">
        <v>10</v>
      </c>
      <c r="E3202" t="s">
        <v>11</v>
      </c>
      <c r="F3202" t="s">
        <v>12</v>
      </c>
      <c r="G3202" t="s">
        <v>13</v>
      </c>
      <c r="H3202" t="s">
        <v>13</v>
      </c>
      <c r="I3202">
        <v>33</v>
      </c>
      <c r="J3202">
        <f t="shared" ref="J3202:J3265" si="352">(C3202-$S$4)/STDEV($C$2:$C$5001)</f>
        <v>-0.40792756589570095</v>
      </c>
      <c r="K3202" t="b">
        <f t="shared" ref="K3202:K3265" si="353">ABS(J3202)&gt;1.96</f>
        <v>0</v>
      </c>
      <c r="L3202">
        <f t="shared" ref="L3202:L3265" si="354">(I3202-$S$5)/_xlfn.STDEV.S($I$2:$I$5001)</f>
        <v>-0.62856815390894638</v>
      </c>
      <c r="M3202" t="b">
        <f t="shared" ref="M3202:M3265" si="355">ABS(L3202)&gt;1.96</f>
        <v>0</v>
      </c>
      <c r="N3202" s="24">
        <f t="shared" ref="N3202:N3265" si="356">IF(ISBLANK(C3202), $S$4, C3202)</f>
        <v>326704.05</v>
      </c>
      <c r="O3202" t="str">
        <f t="shared" ref="O3202:O3265" si="357">IF(D3202="", "ASALARIADO", D3202)</f>
        <v>ASALARIADO</v>
      </c>
      <c r="P3202">
        <f t="shared" ref="P3202:P3265" si="358">IF(ISBLANK(I3202), $S$5, I3202)</f>
        <v>33</v>
      </c>
      <c r="Q3202"/>
    </row>
    <row r="3203" spans="1:17" x14ac:dyDescent="0.25">
      <c r="A3203">
        <v>3202</v>
      </c>
      <c r="B3203" t="s">
        <v>9</v>
      </c>
      <c r="C3203" s="23">
        <v>300018</v>
      </c>
      <c r="D3203" t="s">
        <v>17</v>
      </c>
      <c r="E3203" t="s">
        <v>16</v>
      </c>
      <c r="F3203" t="s">
        <v>12</v>
      </c>
      <c r="G3203" t="s">
        <v>13</v>
      </c>
      <c r="H3203" t="s">
        <v>13</v>
      </c>
      <c r="I3203">
        <v>85</v>
      </c>
      <c r="J3203">
        <f t="shared" si="352"/>
        <v>-0.44083258492249633</v>
      </c>
      <c r="K3203" t="b">
        <f t="shared" si="353"/>
        <v>0</v>
      </c>
      <c r="L3203">
        <f t="shared" si="354"/>
        <v>3.0413490101022038</v>
      </c>
      <c r="M3203" t="b">
        <f t="shared" si="355"/>
        <v>1</v>
      </c>
      <c r="N3203" s="24">
        <f t="shared" si="356"/>
        <v>300018</v>
      </c>
      <c r="O3203" t="str">
        <f t="shared" si="357"/>
        <v>ASEGURADO VOLUNTARIO</v>
      </c>
      <c r="P3203">
        <f t="shared" si="358"/>
        <v>85</v>
      </c>
      <c r="Q3203"/>
    </row>
    <row r="3204" spans="1:17" x14ac:dyDescent="0.25">
      <c r="A3204">
        <v>3203</v>
      </c>
      <c r="B3204" t="s">
        <v>9</v>
      </c>
      <c r="C3204" s="23">
        <v>1160637.07</v>
      </c>
      <c r="D3204" t="s">
        <v>10</v>
      </c>
      <c r="E3204" t="s">
        <v>16</v>
      </c>
      <c r="F3204" t="s">
        <v>12</v>
      </c>
      <c r="G3204" t="s">
        <v>13</v>
      </c>
      <c r="H3204" t="s">
        <v>12</v>
      </c>
      <c r="I3204">
        <v>29</v>
      </c>
      <c r="J3204">
        <f t="shared" si="352"/>
        <v>0.6203468280356953</v>
      </c>
      <c r="K3204" t="b">
        <f t="shared" si="353"/>
        <v>0</v>
      </c>
      <c r="L3204">
        <f t="shared" si="354"/>
        <v>-0.91086947421749642</v>
      </c>
      <c r="M3204" t="b">
        <f t="shared" si="355"/>
        <v>0</v>
      </c>
      <c r="N3204" s="24">
        <f t="shared" si="356"/>
        <v>1160637.07</v>
      </c>
      <c r="O3204" t="str">
        <f t="shared" si="357"/>
        <v>ASALARIADO</v>
      </c>
      <c r="P3204">
        <f t="shared" si="358"/>
        <v>29</v>
      </c>
      <c r="Q3204"/>
    </row>
    <row r="3205" spans="1:17" x14ac:dyDescent="0.25">
      <c r="A3205">
        <v>3204</v>
      </c>
      <c r="B3205" t="s">
        <v>9</v>
      </c>
      <c r="C3205" s="23">
        <v>367220</v>
      </c>
      <c r="D3205" t="s">
        <v>10</v>
      </c>
      <c r="E3205" t="s">
        <v>16</v>
      </c>
      <c r="F3205" t="s">
        <v>12</v>
      </c>
      <c r="G3205" t="s">
        <v>12</v>
      </c>
      <c r="H3205" t="s">
        <v>13</v>
      </c>
      <c r="I3205">
        <v>25</v>
      </c>
      <c r="J3205">
        <f t="shared" si="352"/>
        <v>-0.35796970005798084</v>
      </c>
      <c r="K3205" t="b">
        <f t="shared" si="353"/>
        <v>0</v>
      </c>
      <c r="L3205">
        <f t="shared" si="354"/>
        <v>-1.1931707945260464</v>
      </c>
      <c r="M3205" t="b">
        <f t="shared" si="355"/>
        <v>0</v>
      </c>
      <c r="N3205" s="24">
        <f t="shared" si="356"/>
        <v>367220</v>
      </c>
      <c r="O3205" t="str">
        <f t="shared" si="357"/>
        <v>ASALARIADO</v>
      </c>
      <c r="P3205">
        <f t="shared" si="358"/>
        <v>25</v>
      </c>
      <c r="Q3205"/>
    </row>
    <row r="3206" spans="1:17" x14ac:dyDescent="0.25">
      <c r="A3206">
        <v>3205</v>
      </c>
      <c r="B3206" t="s">
        <v>9</v>
      </c>
      <c r="C3206" s="23">
        <v>450886</v>
      </c>
      <c r="D3206" t="s">
        <v>18</v>
      </c>
      <c r="E3206" t="s">
        <v>16</v>
      </c>
      <c r="F3206" t="s">
        <v>12</v>
      </c>
      <c r="G3206" t="s">
        <v>12</v>
      </c>
      <c r="H3206" t="s">
        <v>12</v>
      </c>
      <c r="I3206">
        <v>45</v>
      </c>
      <c r="J3206">
        <f t="shared" si="352"/>
        <v>-0.25480601259221269</v>
      </c>
      <c r="K3206" t="b">
        <f t="shared" si="353"/>
        <v>0</v>
      </c>
      <c r="L3206">
        <f t="shared" si="354"/>
        <v>0.21833580701670366</v>
      </c>
      <c r="M3206" t="b">
        <f t="shared" si="355"/>
        <v>0</v>
      </c>
      <c r="N3206" s="24">
        <f t="shared" si="356"/>
        <v>450886</v>
      </c>
      <c r="O3206" t="str">
        <f t="shared" si="357"/>
        <v>TRABAJADOR INDEPENDIENTE</v>
      </c>
      <c r="P3206">
        <f t="shared" si="358"/>
        <v>45</v>
      </c>
      <c r="Q3206"/>
    </row>
    <row r="3207" spans="1:17" x14ac:dyDescent="0.25">
      <c r="A3207">
        <v>3206</v>
      </c>
      <c r="B3207" t="s">
        <v>15</v>
      </c>
      <c r="C3207" s="23">
        <v>80000</v>
      </c>
      <c r="D3207" t="s">
        <v>10</v>
      </c>
      <c r="E3207" t="s">
        <v>16</v>
      </c>
      <c r="F3207" t="s">
        <v>12</v>
      </c>
      <c r="G3207" t="s">
        <v>13</v>
      </c>
      <c r="H3207" t="s">
        <v>13</v>
      </c>
      <c r="I3207">
        <v>44</v>
      </c>
      <c r="J3207">
        <f t="shared" si="352"/>
        <v>-0.71212400782837659</v>
      </c>
      <c r="K3207" t="b">
        <f t="shared" si="353"/>
        <v>0</v>
      </c>
      <c r="L3207">
        <f t="shared" si="354"/>
        <v>0.14776047693956615</v>
      </c>
      <c r="M3207" t="b">
        <f t="shared" si="355"/>
        <v>0</v>
      </c>
      <c r="N3207" s="24">
        <f t="shared" si="356"/>
        <v>80000</v>
      </c>
      <c r="O3207" t="str">
        <f t="shared" si="357"/>
        <v>ASALARIADO</v>
      </c>
      <c r="P3207">
        <f t="shared" si="358"/>
        <v>44</v>
      </c>
      <c r="Q3207"/>
    </row>
    <row r="3208" spans="1:17" x14ac:dyDescent="0.25">
      <c r="A3208">
        <v>3207</v>
      </c>
      <c r="B3208" t="s">
        <v>9</v>
      </c>
      <c r="C3208" s="23">
        <v>297046</v>
      </c>
      <c r="D3208" t="s">
        <v>18</v>
      </c>
      <c r="E3208" t="s">
        <v>16</v>
      </c>
      <c r="F3208" t="s">
        <v>12</v>
      </c>
      <c r="G3208" t="s">
        <v>12</v>
      </c>
      <c r="H3208" t="s">
        <v>12</v>
      </c>
      <c r="I3208">
        <v>50</v>
      </c>
      <c r="J3208">
        <f t="shared" si="352"/>
        <v>-0.44449718558642509</v>
      </c>
      <c r="K3208" t="b">
        <f t="shared" si="353"/>
        <v>0</v>
      </c>
      <c r="L3208">
        <f t="shared" si="354"/>
        <v>0.57121245740239113</v>
      </c>
      <c r="M3208" t="b">
        <f t="shared" si="355"/>
        <v>0</v>
      </c>
      <c r="N3208" s="24">
        <f t="shared" si="356"/>
        <v>297046</v>
      </c>
      <c r="O3208" t="str">
        <f t="shared" si="357"/>
        <v>TRABAJADOR INDEPENDIENTE</v>
      </c>
      <c r="P3208">
        <f t="shared" si="358"/>
        <v>50</v>
      </c>
      <c r="Q3208"/>
    </row>
    <row r="3209" spans="1:17" x14ac:dyDescent="0.25">
      <c r="A3209">
        <v>3208</v>
      </c>
      <c r="B3209" t="s">
        <v>15</v>
      </c>
      <c r="C3209" s="23">
        <v>280000</v>
      </c>
      <c r="D3209" t="s">
        <v>10</v>
      </c>
      <c r="E3209" t="s">
        <v>16</v>
      </c>
      <c r="F3209" t="s">
        <v>12</v>
      </c>
      <c r="G3209" t="s">
        <v>12</v>
      </c>
      <c r="H3209" t="s">
        <v>12</v>
      </c>
      <c r="I3209">
        <v>44</v>
      </c>
      <c r="J3209">
        <f t="shared" si="352"/>
        <v>-0.46551561860033136</v>
      </c>
      <c r="K3209" t="b">
        <f t="shared" si="353"/>
        <v>0</v>
      </c>
      <c r="L3209">
        <f t="shared" si="354"/>
        <v>0.14776047693956615</v>
      </c>
      <c r="M3209" t="b">
        <f t="shared" si="355"/>
        <v>0</v>
      </c>
      <c r="N3209" s="24">
        <f t="shared" si="356"/>
        <v>280000</v>
      </c>
      <c r="O3209" t="str">
        <f t="shared" si="357"/>
        <v>ASALARIADO</v>
      </c>
      <c r="P3209">
        <f t="shared" si="358"/>
        <v>44</v>
      </c>
      <c r="Q3209"/>
    </row>
    <row r="3210" spans="1:17" x14ac:dyDescent="0.25">
      <c r="A3210">
        <v>3209</v>
      </c>
      <c r="B3210" t="s">
        <v>15</v>
      </c>
      <c r="C3210" s="23">
        <v>575000</v>
      </c>
      <c r="D3210" t="s">
        <v>10</v>
      </c>
      <c r="E3210" t="s">
        <v>16</v>
      </c>
      <c r="F3210" t="s">
        <v>12</v>
      </c>
      <c r="G3210" t="s">
        <v>13</v>
      </c>
      <c r="H3210" t="s">
        <v>12</v>
      </c>
      <c r="I3210">
        <v>21</v>
      </c>
      <c r="J3210">
        <f t="shared" si="352"/>
        <v>-0.10176824448896467</v>
      </c>
      <c r="K3210" t="b">
        <f t="shared" si="353"/>
        <v>0</v>
      </c>
      <c r="L3210">
        <f t="shared" si="354"/>
        <v>-1.4754721148345964</v>
      </c>
      <c r="M3210" t="b">
        <f t="shared" si="355"/>
        <v>0</v>
      </c>
      <c r="N3210" s="24">
        <f t="shared" si="356"/>
        <v>575000</v>
      </c>
      <c r="O3210" t="str">
        <f t="shared" si="357"/>
        <v>ASALARIADO</v>
      </c>
      <c r="P3210">
        <f t="shared" si="358"/>
        <v>21</v>
      </c>
      <c r="Q3210"/>
    </row>
    <row r="3211" spans="1:17" x14ac:dyDescent="0.25">
      <c r="A3211">
        <v>3210</v>
      </c>
      <c r="B3211" t="s">
        <v>9</v>
      </c>
      <c r="C3211" s="23">
        <v>356455</v>
      </c>
      <c r="D3211" t="s">
        <v>18</v>
      </c>
      <c r="E3211" t="s">
        <v>16</v>
      </c>
      <c r="F3211" t="s">
        <v>12</v>
      </c>
      <c r="G3211" t="s">
        <v>13</v>
      </c>
      <c r="H3211" t="s">
        <v>12</v>
      </c>
      <c r="I3211">
        <v>50</v>
      </c>
      <c r="J3211">
        <f t="shared" si="352"/>
        <v>-0.3712433966081804</v>
      </c>
      <c r="K3211" t="b">
        <f t="shared" si="353"/>
        <v>0</v>
      </c>
      <c r="L3211">
        <f t="shared" si="354"/>
        <v>0.57121245740239113</v>
      </c>
      <c r="M3211" t="b">
        <f t="shared" si="355"/>
        <v>0</v>
      </c>
      <c r="N3211" s="24">
        <f t="shared" si="356"/>
        <v>356455</v>
      </c>
      <c r="O3211" t="str">
        <f t="shared" si="357"/>
        <v>TRABAJADOR INDEPENDIENTE</v>
      </c>
      <c r="P3211">
        <f t="shared" si="358"/>
        <v>50</v>
      </c>
      <c r="Q3211"/>
    </row>
    <row r="3212" spans="1:17" x14ac:dyDescent="0.25">
      <c r="A3212">
        <v>3211</v>
      </c>
      <c r="B3212" t="s">
        <v>9</v>
      </c>
      <c r="C3212" s="23">
        <v>1250882.3500000001</v>
      </c>
      <c r="D3212" t="s">
        <v>10</v>
      </c>
      <c r="E3212" t="s">
        <v>11</v>
      </c>
      <c r="F3212" t="s">
        <v>12</v>
      </c>
      <c r="G3212" t="s">
        <v>13</v>
      </c>
      <c r="H3212" t="s">
        <v>13</v>
      </c>
      <c r="I3212">
        <v>30</v>
      </c>
      <c r="J3212">
        <f t="shared" si="352"/>
        <v>0.73162304371686493</v>
      </c>
      <c r="K3212" t="b">
        <f t="shared" si="353"/>
        <v>0</v>
      </c>
      <c r="L3212">
        <f t="shared" si="354"/>
        <v>-0.84029414414035897</v>
      </c>
      <c r="M3212" t="b">
        <f t="shared" si="355"/>
        <v>0</v>
      </c>
      <c r="N3212" s="24">
        <f t="shared" si="356"/>
        <v>1250882.3500000001</v>
      </c>
      <c r="O3212" t="str">
        <f t="shared" si="357"/>
        <v>ASALARIADO</v>
      </c>
      <c r="P3212">
        <f t="shared" si="358"/>
        <v>30</v>
      </c>
      <c r="Q3212"/>
    </row>
    <row r="3213" spans="1:17" x14ac:dyDescent="0.25">
      <c r="A3213">
        <v>3212</v>
      </c>
      <c r="B3213" t="s">
        <v>9</v>
      </c>
      <c r="C3213" s="23">
        <v>1065177</v>
      </c>
      <c r="D3213" t="s">
        <v>17</v>
      </c>
      <c r="E3213" t="s">
        <v>16</v>
      </c>
      <c r="F3213" t="s">
        <v>12</v>
      </c>
      <c r="G3213" t="s">
        <v>13</v>
      </c>
      <c r="H3213" t="s">
        <v>13</v>
      </c>
      <c r="I3213">
        <v>59</v>
      </c>
      <c r="J3213">
        <f t="shared" si="352"/>
        <v>0.502640557544213</v>
      </c>
      <c r="K3213" t="b">
        <f t="shared" si="353"/>
        <v>0</v>
      </c>
      <c r="L3213">
        <f t="shared" si="354"/>
        <v>1.2063904280966287</v>
      </c>
      <c r="M3213" t="b">
        <f t="shared" si="355"/>
        <v>0</v>
      </c>
      <c r="N3213" s="24">
        <f t="shared" si="356"/>
        <v>1065177</v>
      </c>
      <c r="O3213" t="str">
        <f t="shared" si="357"/>
        <v>ASEGURADO VOLUNTARIO</v>
      </c>
      <c r="P3213">
        <f t="shared" si="358"/>
        <v>59</v>
      </c>
      <c r="Q3213"/>
    </row>
    <row r="3214" spans="1:17" x14ac:dyDescent="0.25">
      <c r="A3214">
        <v>3213</v>
      </c>
      <c r="B3214" t="s">
        <v>9</v>
      </c>
      <c r="C3214" s="23">
        <v>285000</v>
      </c>
      <c r="D3214" t="s">
        <v>10</v>
      </c>
      <c r="E3214" t="s">
        <v>16</v>
      </c>
      <c r="F3214" t="s">
        <v>12</v>
      </c>
      <c r="G3214" t="s">
        <v>13</v>
      </c>
      <c r="H3214" t="s">
        <v>12</v>
      </c>
      <c r="I3214">
        <v>51</v>
      </c>
      <c r="J3214">
        <f t="shared" si="352"/>
        <v>-0.45935040886963024</v>
      </c>
      <c r="K3214" t="b">
        <f t="shared" si="353"/>
        <v>0</v>
      </c>
      <c r="L3214">
        <f t="shared" si="354"/>
        <v>0.64178778747952869</v>
      </c>
      <c r="M3214" t="b">
        <f t="shared" si="355"/>
        <v>0</v>
      </c>
      <c r="N3214" s="24">
        <f t="shared" si="356"/>
        <v>285000</v>
      </c>
      <c r="O3214" t="str">
        <f t="shared" si="357"/>
        <v>ASALARIADO</v>
      </c>
      <c r="P3214">
        <f t="shared" si="358"/>
        <v>51</v>
      </c>
      <c r="Q3214"/>
    </row>
    <row r="3215" spans="1:17" x14ac:dyDescent="0.25">
      <c r="A3215">
        <v>3214</v>
      </c>
      <c r="B3215" t="s">
        <v>15</v>
      </c>
      <c r="C3215" s="23">
        <v>1279275</v>
      </c>
      <c r="D3215" t="s">
        <v>10</v>
      </c>
      <c r="E3215" t="s">
        <v>11</v>
      </c>
      <c r="F3215" t="s">
        <v>12</v>
      </c>
      <c r="G3215" t="s">
        <v>13</v>
      </c>
      <c r="H3215" t="s">
        <v>13</v>
      </c>
      <c r="I3215">
        <v>31</v>
      </c>
      <c r="J3215">
        <f t="shared" si="352"/>
        <v>0.76663237212894308</v>
      </c>
      <c r="K3215" t="b">
        <f t="shared" si="353"/>
        <v>0</v>
      </c>
      <c r="L3215">
        <f t="shared" si="354"/>
        <v>-0.7697188140632214</v>
      </c>
      <c r="M3215" t="b">
        <f t="shared" si="355"/>
        <v>0</v>
      </c>
      <c r="N3215" s="24">
        <f t="shared" si="356"/>
        <v>1279275</v>
      </c>
      <c r="O3215" t="str">
        <f t="shared" si="357"/>
        <v>ASALARIADO</v>
      </c>
      <c r="P3215">
        <f t="shared" si="358"/>
        <v>31</v>
      </c>
      <c r="Q3215"/>
    </row>
    <row r="3216" spans="1:17" x14ac:dyDescent="0.25">
      <c r="A3216">
        <v>3215</v>
      </c>
      <c r="B3216" t="s">
        <v>15</v>
      </c>
      <c r="C3216" s="23">
        <v>563332</v>
      </c>
      <c r="D3216" t="s">
        <v>10</v>
      </c>
      <c r="E3216" t="s">
        <v>16</v>
      </c>
      <c r="F3216" t="s">
        <v>12</v>
      </c>
      <c r="G3216" t="s">
        <v>13</v>
      </c>
      <c r="H3216" t="s">
        <v>13</v>
      </c>
      <c r="I3216">
        <v>34</v>
      </c>
      <c r="J3216">
        <f t="shared" si="352"/>
        <v>-0.11615537791652883</v>
      </c>
      <c r="K3216" t="b">
        <f t="shared" si="353"/>
        <v>0</v>
      </c>
      <c r="L3216">
        <f t="shared" si="354"/>
        <v>-0.55799282383180893</v>
      </c>
      <c r="M3216" t="b">
        <f t="shared" si="355"/>
        <v>0</v>
      </c>
      <c r="N3216" s="24">
        <f t="shared" si="356"/>
        <v>563332</v>
      </c>
      <c r="O3216" t="str">
        <f t="shared" si="357"/>
        <v>ASALARIADO</v>
      </c>
      <c r="P3216">
        <f t="shared" si="358"/>
        <v>34</v>
      </c>
      <c r="Q3216"/>
    </row>
    <row r="3217" spans="1:17" x14ac:dyDescent="0.25">
      <c r="A3217">
        <v>3216</v>
      </c>
      <c r="B3217" t="s">
        <v>15</v>
      </c>
      <c r="C3217" s="23">
        <v>450886</v>
      </c>
      <c r="D3217" t="s">
        <v>17</v>
      </c>
      <c r="E3217" t="s">
        <v>16</v>
      </c>
      <c r="F3217" t="s">
        <v>12</v>
      </c>
      <c r="G3217" t="s">
        <v>12</v>
      </c>
      <c r="H3217" t="s">
        <v>13</v>
      </c>
      <c r="I3217">
        <v>95</v>
      </c>
      <c r="J3217">
        <f t="shared" si="352"/>
        <v>-0.25480601259221269</v>
      </c>
      <c r="K3217" t="b">
        <f t="shared" si="353"/>
        <v>0</v>
      </c>
      <c r="L3217">
        <f t="shared" si="354"/>
        <v>3.7471023108735788</v>
      </c>
      <c r="M3217" t="b">
        <f t="shared" si="355"/>
        <v>1</v>
      </c>
      <c r="N3217" s="24">
        <f t="shared" si="356"/>
        <v>450886</v>
      </c>
      <c r="O3217" t="str">
        <f t="shared" si="357"/>
        <v>ASEGURADO VOLUNTARIO</v>
      </c>
      <c r="P3217">
        <f t="shared" si="358"/>
        <v>95</v>
      </c>
      <c r="Q3217"/>
    </row>
    <row r="3218" spans="1:17" x14ac:dyDescent="0.25">
      <c r="A3218">
        <v>3217</v>
      </c>
      <c r="B3218" t="s">
        <v>9</v>
      </c>
      <c r="C3218" s="23">
        <v>58985</v>
      </c>
      <c r="D3218" t="s">
        <v>10</v>
      </c>
      <c r="E3218" t="s">
        <v>16</v>
      </c>
      <c r="F3218" t="s">
        <v>12</v>
      </c>
      <c r="G3218" t="s">
        <v>13</v>
      </c>
      <c r="H3218" t="s">
        <v>12</v>
      </c>
      <c r="I3218">
        <v>45</v>
      </c>
      <c r="J3218">
        <f t="shared" si="352"/>
        <v>-0.73803638432651342</v>
      </c>
      <c r="K3218" t="b">
        <f t="shared" si="353"/>
        <v>0</v>
      </c>
      <c r="L3218">
        <f t="shared" si="354"/>
        <v>0.21833580701670366</v>
      </c>
      <c r="M3218" t="b">
        <f t="shared" si="355"/>
        <v>0</v>
      </c>
      <c r="N3218" s="24">
        <f t="shared" si="356"/>
        <v>58985</v>
      </c>
      <c r="O3218" t="str">
        <f t="shared" si="357"/>
        <v>ASALARIADO</v>
      </c>
      <c r="P3218">
        <f t="shared" si="358"/>
        <v>45</v>
      </c>
      <c r="Q3218"/>
    </row>
    <row r="3219" spans="1:17" x14ac:dyDescent="0.25">
      <c r="A3219">
        <v>3218</v>
      </c>
      <c r="B3219" t="s">
        <v>9</v>
      </c>
      <c r="C3219" s="23">
        <v>278030</v>
      </c>
      <c r="D3219" t="s">
        <v>19</v>
      </c>
      <c r="E3219" t="s">
        <v>16</v>
      </c>
      <c r="F3219" t="s">
        <v>12</v>
      </c>
      <c r="G3219" t="s">
        <v>13</v>
      </c>
      <c r="H3219" t="s">
        <v>13</v>
      </c>
      <c r="I3219">
        <v>35</v>
      </c>
      <c r="J3219">
        <f t="shared" si="352"/>
        <v>-0.46794471123422759</v>
      </c>
      <c r="K3219" t="b">
        <f t="shared" si="353"/>
        <v>0</v>
      </c>
      <c r="L3219">
        <f t="shared" si="354"/>
        <v>-0.48741749375467142</v>
      </c>
      <c r="M3219" t="b">
        <f t="shared" si="355"/>
        <v>0</v>
      </c>
      <c r="N3219" s="24">
        <f t="shared" si="356"/>
        <v>278030</v>
      </c>
      <c r="O3219" t="str">
        <f t="shared" si="357"/>
        <v>CONVENIOS ESPECIALES DE TRABAJADORES INDEPENDIENTES</v>
      </c>
      <c r="P3219">
        <f t="shared" si="358"/>
        <v>35</v>
      </c>
      <c r="Q3219"/>
    </row>
    <row r="3220" spans="1:17" x14ac:dyDescent="0.25">
      <c r="A3220">
        <v>3219</v>
      </c>
      <c r="B3220" t="s">
        <v>9</v>
      </c>
      <c r="C3220" s="23">
        <v>347737.5</v>
      </c>
      <c r="D3220" t="s">
        <v>10</v>
      </c>
      <c r="E3220" t="s">
        <v>16</v>
      </c>
      <c r="F3220" t="s">
        <v>12</v>
      </c>
      <c r="G3220" t="s">
        <v>13</v>
      </c>
      <c r="H3220" t="s">
        <v>13</v>
      </c>
      <c r="I3220">
        <v>27</v>
      </c>
      <c r="J3220">
        <f t="shared" si="352"/>
        <v>-0.38199243977365782</v>
      </c>
      <c r="K3220" t="b">
        <f t="shared" si="353"/>
        <v>0</v>
      </c>
      <c r="L3220">
        <f t="shared" si="354"/>
        <v>-1.0520201343717714</v>
      </c>
      <c r="M3220" t="b">
        <f t="shared" si="355"/>
        <v>0</v>
      </c>
      <c r="N3220" s="24">
        <f t="shared" si="356"/>
        <v>347737.5</v>
      </c>
      <c r="O3220" t="str">
        <f t="shared" si="357"/>
        <v>ASALARIADO</v>
      </c>
      <c r="P3220">
        <f t="shared" si="358"/>
        <v>27</v>
      </c>
      <c r="Q3220"/>
    </row>
    <row r="3221" spans="1:17" x14ac:dyDescent="0.25">
      <c r="A3221">
        <v>3220</v>
      </c>
      <c r="B3221" t="s">
        <v>15</v>
      </c>
      <c r="C3221" s="23">
        <v>455206.04</v>
      </c>
      <c r="D3221" t="s">
        <v>10</v>
      </c>
      <c r="E3221" t="s">
        <v>16</v>
      </c>
      <c r="F3221" t="s">
        <v>12</v>
      </c>
      <c r="G3221" t="s">
        <v>13</v>
      </c>
      <c r="H3221" t="s">
        <v>13</v>
      </c>
      <c r="I3221">
        <v>32</v>
      </c>
      <c r="J3221">
        <f t="shared" si="352"/>
        <v>-0.24947922206320911</v>
      </c>
      <c r="K3221" t="b">
        <f t="shared" si="353"/>
        <v>0</v>
      </c>
      <c r="L3221">
        <f t="shared" si="354"/>
        <v>-0.69914348398608395</v>
      </c>
      <c r="M3221" t="b">
        <f t="shared" si="355"/>
        <v>0</v>
      </c>
      <c r="N3221" s="24">
        <f t="shared" si="356"/>
        <v>455206.04</v>
      </c>
      <c r="O3221" t="str">
        <f t="shared" si="357"/>
        <v>ASALARIADO</v>
      </c>
      <c r="P3221">
        <f t="shared" si="358"/>
        <v>32</v>
      </c>
      <c r="Q3221"/>
    </row>
    <row r="3222" spans="1:17" x14ac:dyDescent="0.25">
      <c r="A3222">
        <v>3221</v>
      </c>
      <c r="B3222" t="s">
        <v>15</v>
      </c>
      <c r="C3222" s="23">
        <v>339794.4</v>
      </c>
      <c r="D3222" t="s">
        <v>10</v>
      </c>
      <c r="E3222" t="s">
        <v>11</v>
      </c>
      <c r="F3222" t="s">
        <v>12</v>
      </c>
      <c r="G3222" t="s">
        <v>13</v>
      </c>
      <c r="H3222" t="s">
        <v>13</v>
      </c>
      <c r="I3222">
        <v>46</v>
      </c>
      <c r="J3222">
        <f t="shared" si="352"/>
        <v>-0.39178661525604419</v>
      </c>
      <c r="K3222" t="b">
        <f t="shared" si="353"/>
        <v>0</v>
      </c>
      <c r="L3222">
        <f t="shared" si="354"/>
        <v>0.28891113709384114</v>
      </c>
      <c r="M3222" t="b">
        <f t="shared" si="355"/>
        <v>0</v>
      </c>
      <c r="N3222" s="24">
        <f t="shared" si="356"/>
        <v>339794.4</v>
      </c>
      <c r="O3222" t="str">
        <f t="shared" si="357"/>
        <v>ASALARIADO</v>
      </c>
      <c r="P3222">
        <f t="shared" si="358"/>
        <v>46</v>
      </c>
      <c r="Q3222"/>
    </row>
    <row r="3223" spans="1:17" x14ac:dyDescent="0.25">
      <c r="A3223">
        <v>3222</v>
      </c>
      <c r="B3223" t="s">
        <v>15</v>
      </c>
      <c r="C3223" s="23">
        <v>445821</v>
      </c>
      <c r="D3223" t="s">
        <v>18</v>
      </c>
      <c r="E3223" t="s">
        <v>16</v>
      </c>
      <c r="F3223" t="s">
        <v>12</v>
      </c>
      <c r="G3223" t="s">
        <v>13</v>
      </c>
      <c r="H3223" t="s">
        <v>13</v>
      </c>
      <c r="I3223">
        <v>63</v>
      </c>
      <c r="J3223">
        <f t="shared" si="352"/>
        <v>-0.26105137004941292</v>
      </c>
      <c r="K3223" t="b">
        <f t="shared" si="353"/>
        <v>0</v>
      </c>
      <c r="L3223">
        <f t="shared" si="354"/>
        <v>1.4886917484051787</v>
      </c>
      <c r="M3223" t="b">
        <f t="shared" si="355"/>
        <v>0</v>
      </c>
      <c r="N3223" s="24">
        <f t="shared" si="356"/>
        <v>445821</v>
      </c>
      <c r="O3223" t="str">
        <f t="shared" si="357"/>
        <v>TRABAJADOR INDEPENDIENTE</v>
      </c>
      <c r="P3223">
        <f t="shared" si="358"/>
        <v>63</v>
      </c>
      <c r="Q3223"/>
    </row>
    <row r="3224" spans="1:17" x14ac:dyDescent="0.25">
      <c r="A3224">
        <v>3223</v>
      </c>
      <c r="B3224" t="s">
        <v>9</v>
      </c>
      <c r="C3224" s="23">
        <v>326322</v>
      </c>
      <c r="D3224" t="s">
        <v>10</v>
      </c>
      <c r="E3224" t="s">
        <v>16</v>
      </c>
      <c r="F3224" t="s">
        <v>12</v>
      </c>
      <c r="G3224" t="s">
        <v>13</v>
      </c>
      <c r="H3224" t="s">
        <v>13</v>
      </c>
      <c r="I3224">
        <v>57</v>
      </c>
      <c r="J3224">
        <f t="shared" si="352"/>
        <v>-0.40839864957122385</v>
      </c>
      <c r="K3224" t="b">
        <f t="shared" si="353"/>
        <v>0</v>
      </c>
      <c r="L3224">
        <f t="shared" si="354"/>
        <v>1.0652397679423538</v>
      </c>
      <c r="M3224" t="b">
        <f t="shared" si="355"/>
        <v>0</v>
      </c>
      <c r="N3224" s="24">
        <f t="shared" si="356"/>
        <v>326322</v>
      </c>
      <c r="O3224" t="str">
        <f t="shared" si="357"/>
        <v>ASALARIADO</v>
      </c>
      <c r="P3224">
        <f t="shared" si="358"/>
        <v>57</v>
      </c>
      <c r="Q3224"/>
    </row>
    <row r="3225" spans="1:17" x14ac:dyDescent="0.25">
      <c r="A3225">
        <v>3224</v>
      </c>
      <c r="B3225" t="s">
        <v>9</v>
      </c>
      <c r="C3225" s="23">
        <v>278030</v>
      </c>
      <c r="D3225" t="s">
        <v>19</v>
      </c>
      <c r="E3225" t="s">
        <v>16</v>
      </c>
      <c r="F3225" t="s">
        <v>12</v>
      </c>
      <c r="G3225" t="s">
        <v>13</v>
      </c>
      <c r="H3225" t="s">
        <v>13</v>
      </c>
      <c r="I3225">
        <v>57</v>
      </c>
      <c r="J3225">
        <f t="shared" si="352"/>
        <v>-0.46794471123422759</v>
      </c>
      <c r="K3225" t="b">
        <f t="shared" si="353"/>
        <v>0</v>
      </c>
      <c r="L3225">
        <f t="shared" si="354"/>
        <v>1.0652397679423538</v>
      </c>
      <c r="M3225" t="b">
        <f t="shared" si="355"/>
        <v>0</v>
      </c>
      <c r="N3225" s="24">
        <f t="shared" si="356"/>
        <v>278030</v>
      </c>
      <c r="O3225" t="str">
        <f t="shared" si="357"/>
        <v>CONVENIOS ESPECIALES DE TRABAJADORES INDEPENDIENTES</v>
      </c>
      <c r="P3225">
        <f t="shared" si="358"/>
        <v>57</v>
      </c>
      <c r="Q3225"/>
    </row>
    <row r="3226" spans="1:17" x14ac:dyDescent="0.25">
      <c r="A3226">
        <v>3225</v>
      </c>
      <c r="B3226" t="s">
        <v>9</v>
      </c>
      <c r="C3226" s="23">
        <v>300018</v>
      </c>
      <c r="D3226" t="s">
        <v>17</v>
      </c>
      <c r="E3226" t="s">
        <v>16</v>
      </c>
      <c r="F3226" t="s">
        <v>12</v>
      </c>
      <c r="G3226" t="s">
        <v>13</v>
      </c>
      <c r="H3226" t="s">
        <v>13</v>
      </c>
      <c r="I3226">
        <v>60</v>
      </c>
      <c r="J3226">
        <f t="shared" si="352"/>
        <v>-0.44083258492249633</v>
      </c>
      <c r="K3226" t="b">
        <f t="shared" si="353"/>
        <v>0</v>
      </c>
      <c r="L3226">
        <f t="shared" si="354"/>
        <v>1.2769657581737661</v>
      </c>
      <c r="M3226" t="b">
        <f t="shared" si="355"/>
        <v>0</v>
      </c>
      <c r="N3226" s="24">
        <f t="shared" si="356"/>
        <v>300018</v>
      </c>
      <c r="O3226" t="str">
        <f t="shared" si="357"/>
        <v>ASEGURADO VOLUNTARIO</v>
      </c>
      <c r="P3226">
        <f t="shared" si="358"/>
        <v>60</v>
      </c>
      <c r="Q3226"/>
    </row>
    <row r="3227" spans="1:17" x14ac:dyDescent="0.25">
      <c r="A3227">
        <v>3226</v>
      </c>
      <c r="B3227" t="s">
        <v>15</v>
      </c>
      <c r="C3227" s="23">
        <v>420214.94</v>
      </c>
      <c r="D3227" t="s">
        <v>10</v>
      </c>
      <c r="E3227" t="s">
        <v>16</v>
      </c>
      <c r="F3227" t="s">
        <v>12</v>
      </c>
      <c r="G3227" t="s">
        <v>13</v>
      </c>
      <c r="H3227" t="s">
        <v>13</v>
      </c>
      <c r="I3227">
        <v>34</v>
      </c>
      <c r="J3227">
        <f t="shared" si="352"/>
        <v>-0.29262471610479635</v>
      </c>
      <c r="K3227" t="b">
        <f t="shared" si="353"/>
        <v>0</v>
      </c>
      <c r="L3227">
        <f t="shared" si="354"/>
        <v>-0.55799282383180893</v>
      </c>
      <c r="M3227" t="b">
        <f t="shared" si="355"/>
        <v>0</v>
      </c>
      <c r="N3227" s="24">
        <f t="shared" si="356"/>
        <v>420214.94</v>
      </c>
      <c r="O3227" t="str">
        <f t="shared" si="357"/>
        <v>ASALARIADO</v>
      </c>
      <c r="P3227">
        <f t="shared" si="358"/>
        <v>34</v>
      </c>
      <c r="Q3227"/>
    </row>
    <row r="3228" spans="1:17" x14ac:dyDescent="0.25">
      <c r="A3228">
        <v>3227</v>
      </c>
      <c r="B3228" t="s">
        <v>9</v>
      </c>
      <c r="C3228" s="23">
        <v>202396.55</v>
      </c>
      <c r="D3228" t="s">
        <v>10</v>
      </c>
      <c r="E3228" t="s">
        <v>16</v>
      </c>
      <c r="F3228" t="s">
        <v>12</v>
      </c>
      <c r="G3228" t="s">
        <v>13</v>
      </c>
      <c r="H3228" t="s">
        <v>13</v>
      </c>
      <c r="I3228">
        <v>22</v>
      </c>
      <c r="J3228">
        <f t="shared" si="352"/>
        <v>-0.56120392761552718</v>
      </c>
      <c r="K3228" t="b">
        <f t="shared" si="353"/>
        <v>0</v>
      </c>
      <c r="L3228">
        <f t="shared" si="354"/>
        <v>-1.4048967847574589</v>
      </c>
      <c r="M3228" t="b">
        <f t="shared" si="355"/>
        <v>0</v>
      </c>
      <c r="N3228" s="24">
        <f t="shared" si="356"/>
        <v>202396.55</v>
      </c>
      <c r="O3228" t="str">
        <f t="shared" si="357"/>
        <v>ASALARIADO</v>
      </c>
      <c r="P3228">
        <f t="shared" si="358"/>
        <v>22</v>
      </c>
      <c r="Q3228"/>
    </row>
    <row r="3229" spans="1:17" x14ac:dyDescent="0.25">
      <c r="A3229">
        <v>3228</v>
      </c>
      <c r="B3229" t="s">
        <v>9</v>
      </c>
      <c r="C3229" s="23">
        <v>1000025.21</v>
      </c>
      <c r="D3229" t="s">
        <v>14</v>
      </c>
      <c r="E3229" t="s">
        <v>11</v>
      </c>
      <c r="F3229" t="s">
        <v>12</v>
      </c>
      <c r="G3229" t="s">
        <v>13</v>
      </c>
      <c r="H3229" t="s">
        <v>13</v>
      </c>
      <c r="I3229">
        <v>67</v>
      </c>
      <c r="J3229">
        <f t="shared" si="352"/>
        <v>0.42230566760809357</v>
      </c>
      <c r="K3229" t="b">
        <f t="shared" si="353"/>
        <v>0</v>
      </c>
      <c r="L3229">
        <f t="shared" si="354"/>
        <v>1.7709930687137287</v>
      </c>
      <c r="M3229" t="b">
        <f t="shared" si="355"/>
        <v>0</v>
      </c>
      <c r="N3229" s="24">
        <f t="shared" si="356"/>
        <v>1000025.21</v>
      </c>
      <c r="O3229" t="str">
        <f t="shared" si="357"/>
        <v>PENSIONADOS EN SU PROPIO SISTEMA</v>
      </c>
      <c r="P3229">
        <f t="shared" si="358"/>
        <v>67</v>
      </c>
      <c r="Q3229"/>
    </row>
    <row r="3230" spans="1:17" x14ac:dyDescent="0.25">
      <c r="A3230">
        <v>3229</v>
      </c>
      <c r="B3230" t="s">
        <v>9</v>
      </c>
      <c r="C3230" s="23">
        <v>924499</v>
      </c>
      <c r="D3230" t="s">
        <v>10</v>
      </c>
      <c r="E3230" t="s">
        <v>11</v>
      </c>
      <c r="F3230" t="s">
        <v>12</v>
      </c>
      <c r="G3230" t="s">
        <v>13</v>
      </c>
      <c r="H3230" t="s">
        <v>13</v>
      </c>
      <c r="I3230">
        <v>42</v>
      </c>
      <c r="J3230">
        <f t="shared" si="352"/>
        <v>0.32917868264509825</v>
      </c>
      <c r="K3230" t="b">
        <f t="shared" si="353"/>
        <v>0</v>
      </c>
      <c r="L3230">
        <f t="shared" si="354"/>
        <v>6.6098167852911317E-3</v>
      </c>
      <c r="M3230" t="b">
        <f t="shared" si="355"/>
        <v>0</v>
      </c>
      <c r="N3230" s="24">
        <f t="shared" si="356"/>
        <v>924499</v>
      </c>
      <c r="O3230" t="str">
        <f t="shared" si="357"/>
        <v>ASALARIADO</v>
      </c>
      <c r="P3230">
        <f t="shared" si="358"/>
        <v>42</v>
      </c>
      <c r="Q3230"/>
    </row>
    <row r="3231" spans="1:17" x14ac:dyDescent="0.25">
      <c r="A3231">
        <v>3230</v>
      </c>
      <c r="B3231" t="s">
        <v>9</v>
      </c>
      <c r="C3231" s="23">
        <v>336000</v>
      </c>
      <c r="D3231" t="s">
        <v>10</v>
      </c>
      <c r="E3231" t="s">
        <v>16</v>
      </c>
      <c r="F3231" t="s">
        <v>12</v>
      </c>
      <c r="G3231" t="s">
        <v>13</v>
      </c>
      <c r="H3231" t="s">
        <v>12</v>
      </c>
      <c r="I3231">
        <v>39</v>
      </c>
      <c r="J3231">
        <f t="shared" si="352"/>
        <v>-0.39646526961647871</v>
      </c>
      <c r="K3231" t="b">
        <f t="shared" si="353"/>
        <v>0</v>
      </c>
      <c r="L3231">
        <f t="shared" si="354"/>
        <v>-0.20511617344612137</v>
      </c>
      <c r="M3231" t="b">
        <f t="shared" si="355"/>
        <v>0</v>
      </c>
      <c r="N3231" s="24">
        <f t="shared" si="356"/>
        <v>336000</v>
      </c>
      <c r="O3231" t="str">
        <f t="shared" si="357"/>
        <v>ASALARIADO</v>
      </c>
      <c r="P3231">
        <f t="shared" si="358"/>
        <v>39</v>
      </c>
      <c r="Q3231"/>
    </row>
    <row r="3232" spans="1:17" x14ac:dyDescent="0.25">
      <c r="A3232">
        <v>3231</v>
      </c>
      <c r="B3232" t="s">
        <v>9</v>
      </c>
      <c r="C3232" s="23">
        <v>278030</v>
      </c>
      <c r="D3232" t="s">
        <v>19</v>
      </c>
      <c r="E3232" t="s">
        <v>16</v>
      </c>
      <c r="F3232" t="s">
        <v>12</v>
      </c>
      <c r="G3232" t="s">
        <v>13</v>
      </c>
      <c r="H3232" t="s">
        <v>13</v>
      </c>
      <c r="I3232">
        <v>89</v>
      </c>
      <c r="J3232">
        <f t="shared" si="352"/>
        <v>-0.46794471123422759</v>
      </c>
      <c r="K3232" t="b">
        <f t="shared" si="353"/>
        <v>0</v>
      </c>
      <c r="L3232">
        <f t="shared" si="354"/>
        <v>3.3236503304107536</v>
      </c>
      <c r="M3232" t="b">
        <f t="shared" si="355"/>
        <v>1</v>
      </c>
      <c r="N3232" s="24">
        <f t="shared" si="356"/>
        <v>278030</v>
      </c>
      <c r="O3232" t="str">
        <f t="shared" si="357"/>
        <v>CONVENIOS ESPECIALES DE TRABAJADORES INDEPENDIENTES</v>
      </c>
      <c r="P3232">
        <f t="shared" si="358"/>
        <v>89</v>
      </c>
      <c r="Q3232"/>
    </row>
    <row r="3233" spans="1:17" x14ac:dyDescent="0.25">
      <c r="A3233">
        <v>3232</v>
      </c>
      <c r="B3233" t="s">
        <v>9</v>
      </c>
      <c r="C3233" s="23">
        <v>1529457.14</v>
      </c>
      <c r="D3233" t="s">
        <v>10</v>
      </c>
      <c r="E3233" t="s">
        <v>16</v>
      </c>
      <c r="F3233" t="s">
        <v>12</v>
      </c>
      <c r="G3233" t="s">
        <v>13</v>
      </c>
      <c r="H3233" t="s">
        <v>13</v>
      </c>
      <c r="I3233">
        <v>32</v>
      </c>
      <c r="J3233">
        <f t="shared" si="352"/>
        <v>1.0751174449240695</v>
      </c>
      <c r="K3233" t="b">
        <f t="shared" si="353"/>
        <v>0</v>
      </c>
      <c r="L3233">
        <f t="shared" si="354"/>
        <v>-0.69914348398608395</v>
      </c>
      <c r="M3233" t="b">
        <f t="shared" si="355"/>
        <v>0</v>
      </c>
      <c r="N3233" s="24">
        <f t="shared" si="356"/>
        <v>1529457.14</v>
      </c>
      <c r="O3233" t="str">
        <f t="shared" si="357"/>
        <v>ASALARIADO</v>
      </c>
      <c r="P3233">
        <f t="shared" si="358"/>
        <v>32</v>
      </c>
      <c r="Q3233"/>
    </row>
    <row r="3234" spans="1:17" x14ac:dyDescent="0.25">
      <c r="A3234">
        <v>3233</v>
      </c>
      <c r="B3234" t="s">
        <v>9</v>
      </c>
      <c r="C3234" s="23">
        <v>297046</v>
      </c>
      <c r="D3234" t="s">
        <v>18</v>
      </c>
      <c r="E3234" t="s">
        <v>16</v>
      </c>
      <c r="F3234" t="s">
        <v>12</v>
      </c>
      <c r="G3234" t="s">
        <v>13</v>
      </c>
      <c r="H3234" t="s">
        <v>12</v>
      </c>
      <c r="I3234">
        <v>59</v>
      </c>
      <c r="J3234">
        <f t="shared" si="352"/>
        <v>-0.44449718558642509</v>
      </c>
      <c r="K3234" t="b">
        <f t="shared" si="353"/>
        <v>0</v>
      </c>
      <c r="L3234">
        <f t="shared" si="354"/>
        <v>1.2063904280966287</v>
      </c>
      <c r="M3234" t="b">
        <f t="shared" si="355"/>
        <v>0</v>
      </c>
      <c r="N3234" s="24">
        <f t="shared" si="356"/>
        <v>297046</v>
      </c>
      <c r="O3234" t="str">
        <f t="shared" si="357"/>
        <v>TRABAJADOR INDEPENDIENTE</v>
      </c>
      <c r="P3234">
        <f t="shared" si="358"/>
        <v>59</v>
      </c>
      <c r="Q3234"/>
    </row>
    <row r="3235" spans="1:17" x14ac:dyDescent="0.25">
      <c r="A3235">
        <v>3234</v>
      </c>
      <c r="B3235" t="s">
        <v>9</v>
      </c>
      <c r="C3235" s="23">
        <v>358640</v>
      </c>
      <c r="D3235" t="s">
        <v>18</v>
      </c>
      <c r="E3235" t="s">
        <v>16</v>
      </c>
      <c r="F3235" t="s">
        <v>12</v>
      </c>
      <c r="G3235" t="s">
        <v>13</v>
      </c>
      <c r="H3235" t="s">
        <v>12</v>
      </c>
      <c r="I3235">
        <v>63</v>
      </c>
      <c r="J3235">
        <f t="shared" si="352"/>
        <v>-0.36854919995586399</v>
      </c>
      <c r="K3235" t="b">
        <f t="shared" si="353"/>
        <v>0</v>
      </c>
      <c r="L3235">
        <f t="shared" si="354"/>
        <v>1.4886917484051787</v>
      </c>
      <c r="M3235" t="b">
        <f t="shared" si="355"/>
        <v>0</v>
      </c>
      <c r="N3235" s="24">
        <f t="shared" si="356"/>
        <v>358640</v>
      </c>
      <c r="O3235" t="str">
        <f t="shared" si="357"/>
        <v>TRABAJADOR INDEPENDIENTE</v>
      </c>
      <c r="P3235">
        <f t="shared" si="358"/>
        <v>63</v>
      </c>
      <c r="Q3235"/>
    </row>
    <row r="3236" spans="1:17" x14ac:dyDescent="0.25">
      <c r="A3236">
        <v>3235</v>
      </c>
      <c r="B3236" t="s">
        <v>9</v>
      </c>
      <c r="C3236" s="23">
        <v>414416</v>
      </c>
      <c r="D3236" t="s">
        <v>10</v>
      </c>
      <c r="E3236" t="s">
        <v>16</v>
      </c>
      <c r="F3236" t="s">
        <v>12</v>
      </c>
      <c r="G3236" t="s">
        <v>13</v>
      </c>
      <c r="H3236" t="s">
        <v>13</v>
      </c>
      <c r="I3236">
        <v>61</v>
      </c>
      <c r="J3236">
        <f t="shared" si="352"/>
        <v>-0.29977505236794671</v>
      </c>
      <c r="K3236" t="b">
        <f t="shared" si="353"/>
        <v>0</v>
      </c>
      <c r="L3236">
        <f t="shared" si="354"/>
        <v>1.3475410882509038</v>
      </c>
      <c r="M3236" t="b">
        <f t="shared" si="355"/>
        <v>0</v>
      </c>
      <c r="N3236" s="24">
        <f t="shared" si="356"/>
        <v>414416</v>
      </c>
      <c r="O3236" t="str">
        <f t="shared" si="357"/>
        <v>ASALARIADO</v>
      </c>
      <c r="P3236">
        <f t="shared" si="358"/>
        <v>61</v>
      </c>
      <c r="Q3236"/>
    </row>
    <row r="3237" spans="1:17" x14ac:dyDescent="0.25">
      <c r="A3237">
        <v>3236</v>
      </c>
      <c r="B3237" t="s">
        <v>15</v>
      </c>
      <c r="C3237" s="23">
        <v>347256</v>
      </c>
      <c r="D3237" t="s">
        <v>10</v>
      </c>
      <c r="E3237" t="s">
        <v>11</v>
      </c>
      <c r="F3237" t="s">
        <v>12</v>
      </c>
      <c r="G3237" t="s">
        <v>13</v>
      </c>
      <c r="H3237" t="s">
        <v>12</v>
      </c>
      <c r="I3237">
        <v>47</v>
      </c>
      <c r="J3237">
        <f t="shared" si="352"/>
        <v>-0.38258614947072433</v>
      </c>
      <c r="K3237" t="b">
        <f t="shared" si="353"/>
        <v>0</v>
      </c>
      <c r="L3237">
        <f t="shared" si="354"/>
        <v>0.35948646717097865</v>
      </c>
      <c r="M3237" t="b">
        <f t="shared" si="355"/>
        <v>0</v>
      </c>
      <c r="N3237" s="24">
        <f t="shared" si="356"/>
        <v>347256</v>
      </c>
      <c r="O3237" t="str">
        <f t="shared" si="357"/>
        <v>ASALARIADO</v>
      </c>
      <c r="P3237">
        <f t="shared" si="358"/>
        <v>47</v>
      </c>
      <c r="Q3237"/>
    </row>
    <row r="3238" spans="1:17" x14ac:dyDescent="0.25">
      <c r="A3238">
        <v>3237</v>
      </c>
      <c r="B3238" t="s">
        <v>9</v>
      </c>
      <c r="C3238" s="23">
        <v>1119534</v>
      </c>
      <c r="D3238" t="s">
        <v>18</v>
      </c>
      <c r="E3238" t="s">
        <v>16</v>
      </c>
      <c r="F3238" t="s">
        <v>12</v>
      </c>
      <c r="G3238" t="s">
        <v>13</v>
      </c>
      <c r="H3238" t="s">
        <v>13</v>
      </c>
      <c r="I3238">
        <v>71</v>
      </c>
      <c r="J3238">
        <f t="shared" si="352"/>
        <v>0.56966501861055718</v>
      </c>
      <c r="K3238" t="b">
        <f t="shared" si="353"/>
        <v>0</v>
      </c>
      <c r="L3238">
        <f t="shared" si="354"/>
        <v>2.0532943890222786</v>
      </c>
      <c r="M3238" t="b">
        <f t="shared" si="355"/>
        <v>1</v>
      </c>
      <c r="N3238" s="24">
        <f t="shared" si="356"/>
        <v>1119534</v>
      </c>
      <c r="O3238" t="str">
        <f t="shared" si="357"/>
        <v>TRABAJADOR INDEPENDIENTE</v>
      </c>
      <c r="P3238">
        <f t="shared" si="358"/>
        <v>71</v>
      </c>
      <c r="Q3238"/>
    </row>
    <row r="3239" spans="1:17" x14ac:dyDescent="0.25">
      <c r="A3239">
        <v>3238</v>
      </c>
      <c r="B3239" t="s">
        <v>15</v>
      </c>
      <c r="C3239" s="23">
        <v>346666.67</v>
      </c>
      <c r="D3239" t="s">
        <v>10</v>
      </c>
      <c r="E3239" t="s">
        <v>16</v>
      </c>
      <c r="F3239" t="s">
        <v>12</v>
      </c>
      <c r="G3239" t="s">
        <v>13</v>
      </c>
      <c r="H3239" t="s">
        <v>13</v>
      </c>
      <c r="I3239">
        <v>38</v>
      </c>
      <c r="J3239">
        <f t="shared" si="352"/>
        <v>-0.38331281808084317</v>
      </c>
      <c r="K3239" t="b">
        <f t="shared" si="353"/>
        <v>0</v>
      </c>
      <c r="L3239">
        <f t="shared" si="354"/>
        <v>-0.27569150352325889</v>
      </c>
      <c r="M3239" t="b">
        <f t="shared" si="355"/>
        <v>0</v>
      </c>
      <c r="N3239" s="24">
        <f t="shared" si="356"/>
        <v>346666.67</v>
      </c>
      <c r="O3239" t="str">
        <f t="shared" si="357"/>
        <v>ASALARIADO</v>
      </c>
      <c r="P3239">
        <f t="shared" si="358"/>
        <v>38</v>
      </c>
      <c r="Q3239"/>
    </row>
    <row r="3240" spans="1:17" x14ac:dyDescent="0.25">
      <c r="A3240">
        <v>3239</v>
      </c>
      <c r="B3240" t="s">
        <v>9</v>
      </c>
      <c r="C3240" s="23">
        <v>594092</v>
      </c>
      <c r="D3240" t="s">
        <v>18</v>
      </c>
      <c r="E3240" t="s">
        <v>16</v>
      </c>
      <c r="F3240" t="s">
        <v>12</v>
      </c>
      <c r="G3240" t="s">
        <v>13</v>
      </c>
      <c r="H3240" t="s">
        <v>12</v>
      </c>
      <c r="I3240">
        <v>39</v>
      </c>
      <c r="J3240">
        <f t="shared" si="352"/>
        <v>-7.8227007653255465E-2</v>
      </c>
      <c r="K3240" t="b">
        <f t="shared" si="353"/>
        <v>0</v>
      </c>
      <c r="L3240">
        <f t="shared" si="354"/>
        <v>-0.20511617344612137</v>
      </c>
      <c r="M3240" t="b">
        <f t="shared" si="355"/>
        <v>0</v>
      </c>
      <c r="N3240" s="24">
        <f t="shared" si="356"/>
        <v>594092</v>
      </c>
      <c r="O3240" t="str">
        <f t="shared" si="357"/>
        <v>TRABAJADOR INDEPENDIENTE</v>
      </c>
      <c r="P3240">
        <f t="shared" si="358"/>
        <v>39</v>
      </c>
      <c r="Q3240"/>
    </row>
    <row r="3241" spans="1:17" x14ac:dyDescent="0.25">
      <c r="A3241">
        <v>3240</v>
      </c>
      <c r="B3241" t="s">
        <v>15</v>
      </c>
      <c r="C3241" s="23">
        <v>175000</v>
      </c>
      <c r="D3241" t="s">
        <v>10</v>
      </c>
      <c r="E3241" t="s">
        <v>16</v>
      </c>
      <c r="F3241" t="s">
        <v>12</v>
      </c>
      <c r="G3241" t="s">
        <v>13</v>
      </c>
      <c r="H3241" t="s">
        <v>13</v>
      </c>
      <c r="I3241">
        <v>31</v>
      </c>
      <c r="J3241">
        <f t="shared" si="352"/>
        <v>-0.59498502294505518</v>
      </c>
      <c r="K3241" t="b">
        <f t="shared" si="353"/>
        <v>0</v>
      </c>
      <c r="L3241">
        <f t="shared" si="354"/>
        <v>-0.7697188140632214</v>
      </c>
      <c r="M3241" t="b">
        <f t="shared" si="355"/>
        <v>0</v>
      </c>
      <c r="N3241" s="24">
        <f t="shared" si="356"/>
        <v>175000</v>
      </c>
      <c r="O3241" t="str">
        <f t="shared" si="357"/>
        <v>ASALARIADO</v>
      </c>
      <c r="P3241">
        <f t="shared" si="358"/>
        <v>31</v>
      </c>
      <c r="Q3241"/>
    </row>
    <row r="3242" spans="1:17" x14ac:dyDescent="0.25">
      <c r="A3242">
        <v>3241</v>
      </c>
      <c r="B3242" t="s">
        <v>15</v>
      </c>
      <c r="C3242" s="23">
        <v>2214734.2999999998</v>
      </c>
      <c r="D3242" t="s">
        <v>10</v>
      </c>
      <c r="E3242" t="s">
        <v>11</v>
      </c>
      <c r="F3242" t="s">
        <v>12</v>
      </c>
      <c r="G3242" t="s">
        <v>13</v>
      </c>
      <c r="H3242" t="s">
        <v>13</v>
      </c>
      <c r="I3242">
        <v>54</v>
      </c>
      <c r="J3242">
        <f t="shared" si="352"/>
        <v>1.9200929279359165</v>
      </c>
      <c r="K3242" t="b">
        <f t="shared" si="353"/>
        <v>0</v>
      </c>
      <c r="L3242">
        <f t="shared" si="354"/>
        <v>0.85351377771094117</v>
      </c>
      <c r="M3242" t="b">
        <f t="shared" si="355"/>
        <v>0</v>
      </c>
      <c r="N3242" s="24">
        <f t="shared" si="356"/>
        <v>2214734.2999999998</v>
      </c>
      <c r="O3242" t="str">
        <f t="shared" si="357"/>
        <v>ASALARIADO</v>
      </c>
      <c r="P3242">
        <f t="shared" si="358"/>
        <v>54</v>
      </c>
      <c r="Q3242"/>
    </row>
    <row r="3243" spans="1:17" x14ac:dyDescent="0.25">
      <c r="A3243">
        <v>3242</v>
      </c>
      <c r="B3243" t="s">
        <v>15</v>
      </c>
      <c r="C3243" s="23">
        <v>657562.5</v>
      </c>
      <c r="D3243" t="s">
        <v>10</v>
      </c>
      <c r="E3243" t="s">
        <v>11</v>
      </c>
      <c r="F3243" t="s">
        <v>12</v>
      </c>
      <c r="G3243" t="s">
        <v>13</v>
      </c>
      <c r="H3243" t="s">
        <v>13</v>
      </c>
      <c r="I3243">
        <v>27</v>
      </c>
      <c r="J3243">
        <f t="shared" si="352"/>
        <v>3.4781189237753192E-5</v>
      </c>
      <c r="K3243" t="b">
        <f t="shared" si="353"/>
        <v>0</v>
      </c>
      <c r="L3243">
        <f t="shared" si="354"/>
        <v>-1.0520201343717714</v>
      </c>
      <c r="M3243" t="b">
        <f t="shared" si="355"/>
        <v>0</v>
      </c>
      <c r="N3243" s="24">
        <f t="shared" si="356"/>
        <v>657562.5</v>
      </c>
      <c r="O3243" t="str">
        <f t="shared" si="357"/>
        <v>ASALARIADO</v>
      </c>
      <c r="P3243">
        <f t="shared" si="358"/>
        <v>27</v>
      </c>
      <c r="Q3243"/>
    </row>
    <row r="3244" spans="1:17" x14ac:dyDescent="0.25">
      <c r="A3244">
        <v>3243</v>
      </c>
      <c r="B3244" t="s">
        <v>9</v>
      </c>
      <c r="C3244" s="23">
        <v>297502</v>
      </c>
      <c r="D3244" t="s">
        <v>17</v>
      </c>
      <c r="E3244" t="s">
        <v>16</v>
      </c>
      <c r="F3244" t="s">
        <v>12</v>
      </c>
      <c r="G3244" t="s">
        <v>13</v>
      </c>
      <c r="H3244" t="s">
        <v>13</v>
      </c>
      <c r="I3244">
        <v>67</v>
      </c>
      <c r="J3244">
        <f t="shared" si="352"/>
        <v>-0.44393491845898514</v>
      </c>
      <c r="K3244" t="b">
        <f t="shared" si="353"/>
        <v>0</v>
      </c>
      <c r="L3244">
        <f t="shared" si="354"/>
        <v>1.7709930687137287</v>
      </c>
      <c r="M3244" t="b">
        <f t="shared" si="355"/>
        <v>0</v>
      </c>
      <c r="N3244" s="24">
        <f t="shared" si="356"/>
        <v>297502</v>
      </c>
      <c r="O3244" t="str">
        <f t="shared" si="357"/>
        <v>ASEGURADO VOLUNTARIO</v>
      </c>
      <c r="P3244">
        <f t="shared" si="358"/>
        <v>67</v>
      </c>
      <c r="Q3244"/>
    </row>
    <row r="3245" spans="1:17" x14ac:dyDescent="0.25">
      <c r="A3245">
        <v>3244</v>
      </c>
      <c r="B3245" t="s">
        <v>9</v>
      </c>
      <c r="C3245" s="23">
        <v>422231</v>
      </c>
      <c r="D3245" t="s">
        <v>10</v>
      </c>
      <c r="E3245" t="s">
        <v>11</v>
      </c>
      <c r="F3245" t="s">
        <v>12</v>
      </c>
      <c r="G3245" t="s">
        <v>13</v>
      </c>
      <c r="H3245" t="s">
        <v>13</v>
      </c>
      <c r="I3245">
        <v>49</v>
      </c>
      <c r="J3245">
        <f t="shared" si="352"/>
        <v>-0.29013882955886089</v>
      </c>
      <c r="K3245" t="b">
        <f t="shared" si="353"/>
        <v>0</v>
      </c>
      <c r="L3245">
        <f t="shared" si="354"/>
        <v>0.50063712732525367</v>
      </c>
      <c r="M3245" t="b">
        <f t="shared" si="355"/>
        <v>0</v>
      </c>
      <c r="N3245" s="24">
        <f t="shared" si="356"/>
        <v>422231</v>
      </c>
      <c r="O3245" t="str">
        <f t="shared" si="357"/>
        <v>ASALARIADO</v>
      </c>
      <c r="P3245">
        <f t="shared" si="358"/>
        <v>49</v>
      </c>
      <c r="Q3245"/>
    </row>
    <row r="3246" spans="1:17" x14ac:dyDescent="0.25">
      <c r="A3246">
        <v>3245</v>
      </c>
      <c r="B3246" t="s">
        <v>15</v>
      </c>
      <c r="C3246" s="23">
        <v>500937.8</v>
      </c>
      <c r="D3246" t="s">
        <v>10</v>
      </c>
      <c r="E3246" t="s">
        <v>16</v>
      </c>
      <c r="F3246" t="s">
        <v>12</v>
      </c>
      <c r="G3246" t="s">
        <v>13</v>
      </c>
      <c r="H3246" t="s">
        <v>13</v>
      </c>
      <c r="I3246">
        <v>50</v>
      </c>
      <c r="J3246">
        <f t="shared" si="352"/>
        <v>-0.19309004371239133</v>
      </c>
      <c r="K3246" t="b">
        <f t="shared" si="353"/>
        <v>0</v>
      </c>
      <c r="L3246">
        <f t="shared" si="354"/>
        <v>0.57121245740239113</v>
      </c>
      <c r="M3246" t="b">
        <f t="shared" si="355"/>
        <v>0</v>
      </c>
      <c r="N3246" s="24">
        <f t="shared" si="356"/>
        <v>500937.8</v>
      </c>
      <c r="O3246" t="str">
        <f t="shared" si="357"/>
        <v>ASALARIADO</v>
      </c>
      <c r="P3246">
        <f t="shared" si="358"/>
        <v>50</v>
      </c>
      <c r="Q3246"/>
    </row>
    <row r="3247" spans="1:17" x14ac:dyDescent="0.25">
      <c r="A3247">
        <v>3246</v>
      </c>
      <c r="B3247" t="s">
        <v>9</v>
      </c>
      <c r="C3247" s="23">
        <v>278031</v>
      </c>
      <c r="D3247" t="s">
        <v>18</v>
      </c>
      <c r="E3247" t="s">
        <v>16</v>
      </c>
      <c r="F3247" t="s">
        <v>12</v>
      </c>
      <c r="G3247" t="s">
        <v>13</v>
      </c>
      <c r="H3247" t="s">
        <v>13</v>
      </c>
      <c r="I3247">
        <v>42</v>
      </c>
      <c r="J3247">
        <f t="shared" si="352"/>
        <v>-0.46794347819228149</v>
      </c>
      <c r="K3247" t="b">
        <f t="shared" si="353"/>
        <v>0</v>
      </c>
      <c r="L3247">
        <f t="shared" si="354"/>
        <v>6.6098167852911317E-3</v>
      </c>
      <c r="M3247" t="b">
        <f t="shared" si="355"/>
        <v>0</v>
      </c>
      <c r="N3247" s="24">
        <f t="shared" si="356"/>
        <v>278031</v>
      </c>
      <c r="O3247" t="str">
        <f t="shared" si="357"/>
        <v>TRABAJADOR INDEPENDIENTE</v>
      </c>
      <c r="P3247">
        <f t="shared" si="358"/>
        <v>42</v>
      </c>
      <c r="Q3247"/>
    </row>
    <row r="3248" spans="1:17" x14ac:dyDescent="0.25">
      <c r="A3248">
        <v>3247</v>
      </c>
      <c r="B3248" t="s">
        <v>9</v>
      </c>
      <c r="C3248" s="23">
        <v>180000</v>
      </c>
      <c r="D3248" t="s">
        <v>10</v>
      </c>
      <c r="E3248" t="s">
        <v>16</v>
      </c>
      <c r="F3248" t="s">
        <v>12</v>
      </c>
      <c r="G3248" t="s">
        <v>13</v>
      </c>
      <c r="H3248" t="s">
        <v>12</v>
      </c>
      <c r="I3248">
        <v>41</v>
      </c>
      <c r="J3248">
        <f t="shared" si="352"/>
        <v>-0.58881981321435395</v>
      </c>
      <c r="K3248" t="b">
        <f t="shared" si="353"/>
        <v>0</v>
      </c>
      <c r="L3248">
        <f t="shared" si="354"/>
        <v>-6.3965513291846368E-2</v>
      </c>
      <c r="M3248" t="b">
        <f t="shared" si="355"/>
        <v>0</v>
      </c>
      <c r="N3248" s="24">
        <f t="shared" si="356"/>
        <v>180000</v>
      </c>
      <c r="O3248" t="str">
        <f t="shared" si="357"/>
        <v>ASALARIADO</v>
      </c>
      <c r="P3248">
        <f t="shared" si="358"/>
        <v>41</v>
      </c>
      <c r="Q3248"/>
    </row>
    <row r="3249" spans="1:17" x14ac:dyDescent="0.25">
      <c r="A3249">
        <v>3248</v>
      </c>
      <c r="B3249" t="s">
        <v>9</v>
      </c>
      <c r="C3249" s="23">
        <v>194000</v>
      </c>
      <c r="D3249" t="s">
        <v>10</v>
      </c>
      <c r="E3249" t="s">
        <v>16</v>
      </c>
      <c r="F3249" t="s">
        <v>12</v>
      </c>
      <c r="G3249" t="s">
        <v>13</v>
      </c>
      <c r="H3249" t="s">
        <v>13</v>
      </c>
      <c r="I3249">
        <v>57</v>
      </c>
      <c r="J3249">
        <f t="shared" si="352"/>
        <v>-0.57155722596839087</v>
      </c>
      <c r="K3249" t="b">
        <f t="shared" si="353"/>
        <v>0</v>
      </c>
      <c r="L3249">
        <f t="shared" si="354"/>
        <v>1.0652397679423538</v>
      </c>
      <c r="M3249" t="b">
        <f t="shared" si="355"/>
        <v>0</v>
      </c>
      <c r="N3249" s="24">
        <f t="shared" si="356"/>
        <v>194000</v>
      </c>
      <c r="O3249" t="str">
        <f t="shared" si="357"/>
        <v>ASALARIADO</v>
      </c>
      <c r="P3249">
        <f t="shared" si="358"/>
        <v>57</v>
      </c>
      <c r="Q3249"/>
    </row>
    <row r="3250" spans="1:17" x14ac:dyDescent="0.25">
      <c r="A3250">
        <v>3249</v>
      </c>
      <c r="B3250" t="s">
        <v>9</v>
      </c>
      <c r="C3250" s="23">
        <v>606313.31000000006</v>
      </c>
      <c r="D3250" t="s">
        <v>14</v>
      </c>
      <c r="E3250" t="s">
        <v>11</v>
      </c>
      <c r="F3250" t="s">
        <v>12</v>
      </c>
      <c r="G3250" t="s">
        <v>13</v>
      </c>
      <c r="H3250" t="s">
        <v>13</v>
      </c>
      <c r="I3250">
        <v>62</v>
      </c>
      <c r="J3250">
        <f t="shared" si="352"/>
        <v>-6.3157619786472399E-2</v>
      </c>
      <c r="K3250" t="b">
        <f t="shared" si="353"/>
        <v>0</v>
      </c>
      <c r="L3250">
        <f t="shared" si="354"/>
        <v>1.4181164183280413</v>
      </c>
      <c r="M3250" t="b">
        <f t="shared" si="355"/>
        <v>0</v>
      </c>
      <c r="N3250" s="24">
        <f t="shared" si="356"/>
        <v>606313.31000000006</v>
      </c>
      <c r="O3250" t="str">
        <f t="shared" si="357"/>
        <v>PENSIONADOS EN SU PROPIO SISTEMA</v>
      </c>
      <c r="P3250">
        <f t="shared" si="358"/>
        <v>62</v>
      </c>
      <c r="Q3250"/>
    </row>
    <row r="3251" spans="1:17" x14ac:dyDescent="0.25">
      <c r="A3251">
        <v>3250</v>
      </c>
      <c r="B3251" t="s">
        <v>9</v>
      </c>
      <c r="C3251" s="23">
        <v>556116.75</v>
      </c>
      <c r="D3251" t="s">
        <v>10</v>
      </c>
      <c r="E3251" t="s">
        <v>16</v>
      </c>
      <c r="F3251" t="s">
        <v>12</v>
      </c>
      <c r="G3251" t="s">
        <v>13</v>
      </c>
      <c r="H3251" t="s">
        <v>13</v>
      </c>
      <c r="I3251">
        <v>52</v>
      </c>
      <c r="J3251">
        <f t="shared" si="352"/>
        <v>-0.12505208381841709</v>
      </c>
      <c r="K3251" t="b">
        <f t="shared" si="353"/>
        <v>0</v>
      </c>
      <c r="L3251">
        <f t="shared" si="354"/>
        <v>0.71236311755666615</v>
      </c>
      <c r="M3251" t="b">
        <f t="shared" si="355"/>
        <v>0</v>
      </c>
      <c r="N3251" s="24">
        <f t="shared" si="356"/>
        <v>556116.75</v>
      </c>
      <c r="O3251" t="str">
        <f t="shared" si="357"/>
        <v>ASALARIADO</v>
      </c>
      <c r="P3251">
        <f t="shared" si="358"/>
        <v>52</v>
      </c>
      <c r="Q3251"/>
    </row>
    <row r="3252" spans="1:17" x14ac:dyDescent="0.25">
      <c r="A3252">
        <v>3251</v>
      </c>
      <c r="B3252" t="s">
        <v>9</v>
      </c>
      <c r="C3252" s="23">
        <v>1106966.42</v>
      </c>
      <c r="D3252" t="s">
        <v>10</v>
      </c>
      <c r="E3252" t="s">
        <v>11</v>
      </c>
      <c r="F3252" t="s">
        <v>12</v>
      </c>
      <c r="G3252" t="s">
        <v>13</v>
      </c>
      <c r="H3252" t="s">
        <v>13</v>
      </c>
      <c r="I3252">
        <v>36</v>
      </c>
      <c r="J3252">
        <f t="shared" si="352"/>
        <v>0.55416866530908415</v>
      </c>
      <c r="K3252" t="b">
        <f t="shared" si="353"/>
        <v>0</v>
      </c>
      <c r="L3252">
        <f t="shared" si="354"/>
        <v>-0.41684216367753391</v>
      </c>
      <c r="M3252" t="b">
        <f t="shared" si="355"/>
        <v>0</v>
      </c>
      <c r="N3252" s="24">
        <f t="shared" si="356"/>
        <v>1106966.42</v>
      </c>
      <c r="O3252" t="str">
        <f t="shared" si="357"/>
        <v>ASALARIADO</v>
      </c>
      <c r="P3252">
        <f t="shared" si="358"/>
        <v>36</v>
      </c>
      <c r="Q3252"/>
    </row>
    <row r="3253" spans="1:17" x14ac:dyDescent="0.25">
      <c r="A3253">
        <v>3252</v>
      </c>
      <c r="B3253" t="s">
        <v>9</v>
      </c>
      <c r="C3253" s="23">
        <v>415064.04</v>
      </c>
      <c r="D3253" t="s">
        <v>10</v>
      </c>
      <c r="E3253" t="s">
        <v>16</v>
      </c>
      <c r="F3253" t="s">
        <v>12</v>
      </c>
      <c r="G3253" t="s">
        <v>13</v>
      </c>
      <c r="H3253" t="s">
        <v>13</v>
      </c>
      <c r="I3253">
        <v>24</v>
      </c>
      <c r="J3253">
        <f t="shared" si="352"/>
        <v>-0.29897599186517004</v>
      </c>
      <c r="K3253" t="b">
        <f t="shared" si="353"/>
        <v>0</v>
      </c>
      <c r="L3253">
        <f t="shared" si="354"/>
        <v>-1.263746124603184</v>
      </c>
      <c r="M3253" t="b">
        <f t="shared" si="355"/>
        <v>0</v>
      </c>
      <c r="N3253" s="24">
        <f t="shared" si="356"/>
        <v>415064.04</v>
      </c>
      <c r="O3253" t="str">
        <f t="shared" si="357"/>
        <v>ASALARIADO</v>
      </c>
      <c r="P3253">
        <f t="shared" si="358"/>
        <v>24</v>
      </c>
      <c r="Q3253"/>
    </row>
    <row r="3254" spans="1:17" x14ac:dyDescent="0.25">
      <c r="A3254">
        <v>3253</v>
      </c>
      <c r="B3254" t="s">
        <v>9</v>
      </c>
      <c r="C3254" s="23">
        <v>500700</v>
      </c>
      <c r="D3254" t="s">
        <v>10</v>
      </c>
      <c r="E3254" t="s">
        <v>16</v>
      </c>
      <c r="F3254" t="s">
        <v>12</v>
      </c>
      <c r="G3254" t="s">
        <v>13</v>
      </c>
      <c r="H3254" t="s">
        <v>13</v>
      </c>
      <c r="I3254">
        <v>50</v>
      </c>
      <c r="J3254">
        <f t="shared" si="352"/>
        <v>-0.19338326108718346</v>
      </c>
      <c r="K3254" t="b">
        <f t="shared" si="353"/>
        <v>0</v>
      </c>
      <c r="L3254">
        <f t="shared" si="354"/>
        <v>0.57121245740239113</v>
      </c>
      <c r="M3254" t="b">
        <f t="shared" si="355"/>
        <v>0</v>
      </c>
      <c r="N3254" s="24">
        <f t="shared" si="356"/>
        <v>500700</v>
      </c>
      <c r="O3254" t="str">
        <f t="shared" si="357"/>
        <v>ASALARIADO</v>
      </c>
      <c r="P3254">
        <f t="shared" si="358"/>
        <v>50</v>
      </c>
      <c r="Q3254"/>
    </row>
    <row r="3255" spans="1:17" x14ac:dyDescent="0.25">
      <c r="A3255">
        <v>3254</v>
      </c>
      <c r="B3255" t="s">
        <v>15</v>
      </c>
      <c r="C3255" s="23">
        <v>1585515</v>
      </c>
      <c r="D3255" t="s">
        <v>10</v>
      </c>
      <c r="E3255" t="s">
        <v>11</v>
      </c>
      <c r="F3255" t="s">
        <v>12</v>
      </c>
      <c r="G3255" t="s">
        <v>13</v>
      </c>
      <c r="H3255" t="s">
        <v>13</v>
      </c>
      <c r="I3255">
        <v>61</v>
      </c>
      <c r="J3255">
        <f t="shared" si="352"/>
        <v>1.1442391377149259</v>
      </c>
      <c r="K3255" t="b">
        <f t="shared" si="353"/>
        <v>0</v>
      </c>
      <c r="L3255">
        <f t="shared" si="354"/>
        <v>1.3475410882509038</v>
      </c>
      <c r="M3255" t="b">
        <f t="shared" si="355"/>
        <v>0</v>
      </c>
      <c r="N3255" s="24">
        <f t="shared" si="356"/>
        <v>1585515</v>
      </c>
      <c r="O3255" t="str">
        <f t="shared" si="357"/>
        <v>ASALARIADO</v>
      </c>
      <c r="P3255">
        <f t="shared" si="358"/>
        <v>61</v>
      </c>
      <c r="Q3255"/>
    </row>
    <row r="3256" spans="1:17" x14ac:dyDescent="0.25">
      <c r="A3256">
        <v>3255</v>
      </c>
      <c r="B3256" t="s">
        <v>9</v>
      </c>
      <c r="C3256" s="23">
        <v>567425</v>
      </c>
      <c r="D3256" t="s">
        <v>10</v>
      </c>
      <c r="E3256" t="s">
        <v>11</v>
      </c>
      <c r="F3256" t="s">
        <v>12</v>
      </c>
      <c r="G3256" t="s">
        <v>13</v>
      </c>
      <c r="H3256" t="s">
        <v>13</v>
      </c>
      <c r="I3256">
        <v>35</v>
      </c>
      <c r="J3256">
        <f t="shared" si="352"/>
        <v>-0.11110853723097688</v>
      </c>
      <c r="K3256" t="b">
        <f t="shared" si="353"/>
        <v>0</v>
      </c>
      <c r="L3256">
        <f t="shared" si="354"/>
        <v>-0.48741749375467142</v>
      </c>
      <c r="M3256" t="b">
        <f t="shared" si="355"/>
        <v>0</v>
      </c>
      <c r="N3256" s="24">
        <f t="shared" si="356"/>
        <v>567425</v>
      </c>
      <c r="O3256" t="str">
        <f t="shared" si="357"/>
        <v>ASALARIADO</v>
      </c>
      <c r="P3256">
        <f t="shared" si="358"/>
        <v>35</v>
      </c>
      <c r="Q3256"/>
    </row>
    <row r="3257" spans="1:17" x14ac:dyDescent="0.25">
      <c r="A3257">
        <v>3256</v>
      </c>
      <c r="B3257" t="s">
        <v>9</v>
      </c>
      <c r="C3257" s="23">
        <v>3623771</v>
      </c>
      <c r="D3257" t="s">
        <v>10</v>
      </c>
      <c r="E3257" t="s">
        <v>11</v>
      </c>
      <c r="F3257" t="s">
        <v>12</v>
      </c>
      <c r="G3257" t="s">
        <v>13</v>
      </c>
      <c r="H3257" t="s">
        <v>13</v>
      </c>
      <c r="I3257">
        <v>60</v>
      </c>
      <c r="J3257">
        <f t="shared" si="352"/>
        <v>3.6574942826869186</v>
      </c>
      <c r="K3257" t="b">
        <f t="shared" si="353"/>
        <v>1</v>
      </c>
      <c r="L3257">
        <f t="shared" si="354"/>
        <v>1.2769657581737661</v>
      </c>
      <c r="M3257" t="b">
        <f t="shared" si="355"/>
        <v>0</v>
      </c>
      <c r="N3257" s="24">
        <f t="shared" si="356"/>
        <v>3623771</v>
      </c>
      <c r="O3257" t="str">
        <f t="shared" si="357"/>
        <v>ASALARIADO</v>
      </c>
      <c r="P3257">
        <f t="shared" si="358"/>
        <v>60</v>
      </c>
      <c r="Q3257"/>
    </row>
    <row r="3258" spans="1:17" x14ac:dyDescent="0.25">
      <c r="A3258">
        <v>3257</v>
      </c>
      <c r="B3258" t="s">
        <v>15</v>
      </c>
      <c r="C3258" s="23">
        <v>310124</v>
      </c>
      <c r="D3258" t="s">
        <v>18</v>
      </c>
      <c r="E3258" t="s">
        <v>16</v>
      </c>
      <c r="F3258" t="s">
        <v>12</v>
      </c>
      <c r="G3258" t="s">
        <v>13</v>
      </c>
      <c r="H3258" t="s">
        <v>13</v>
      </c>
      <c r="I3258">
        <v>48</v>
      </c>
      <c r="J3258">
        <f t="shared" si="352"/>
        <v>-0.42837146301480322</v>
      </c>
      <c r="K3258" t="b">
        <f t="shared" si="353"/>
        <v>0</v>
      </c>
      <c r="L3258">
        <f t="shared" si="354"/>
        <v>0.43006179724811616</v>
      </c>
      <c r="M3258" t="b">
        <f t="shared" si="355"/>
        <v>0</v>
      </c>
      <c r="N3258" s="24">
        <f t="shared" si="356"/>
        <v>310124</v>
      </c>
      <c r="O3258" t="str">
        <f t="shared" si="357"/>
        <v>TRABAJADOR INDEPENDIENTE</v>
      </c>
      <c r="P3258">
        <f t="shared" si="358"/>
        <v>48</v>
      </c>
      <c r="Q3258"/>
    </row>
    <row r="3259" spans="1:17" x14ac:dyDescent="0.25">
      <c r="A3259">
        <v>3258</v>
      </c>
      <c r="B3259" t="s">
        <v>9</v>
      </c>
      <c r="C3259" s="23">
        <v>559014.66</v>
      </c>
      <c r="D3259" t="s">
        <v>10</v>
      </c>
      <c r="E3259" t="s">
        <v>16</v>
      </c>
      <c r="F3259" t="s">
        <v>12</v>
      </c>
      <c r="G3259" t="s">
        <v>13</v>
      </c>
      <c r="H3259" t="s">
        <v>12</v>
      </c>
      <c r="I3259">
        <v>44</v>
      </c>
      <c r="J3259">
        <f t="shared" si="352"/>
        <v>-0.12147883923227783</v>
      </c>
      <c r="K3259" t="b">
        <f t="shared" si="353"/>
        <v>0</v>
      </c>
      <c r="L3259">
        <f t="shared" si="354"/>
        <v>0.14776047693956615</v>
      </c>
      <c r="M3259" t="b">
        <f t="shared" si="355"/>
        <v>0</v>
      </c>
      <c r="N3259" s="24">
        <f t="shared" si="356"/>
        <v>559014.66</v>
      </c>
      <c r="O3259" t="str">
        <f t="shared" si="357"/>
        <v>ASALARIADO</v>
      </c>
      <c r="P3259">
        <f t="shared" si="358"/>
        <v>44</v>
      </c>
      <c r="Q3259"/>
    </row>
    <row r="3260" spans="1:17" x14ac:dyDescent="0.25">
      <c r="A3260">
        <v>3259</v>
      </c>
      <c r="B3260" t="s">
        <v>9</v>
      </c>
      <c r="C3260" s="23">
        <v>150000</v>
      </c>
      <c r="D3260" t="s">
        <v>10</v>
      </c>
      <c r="E3260" t="s">
        <v>16</v>
      </c>
      <c r="F3260" t="s">
        <v>12</v>
      </c>
      <c r="G3260" t="s">
        <v>13</v>
      </c>
      <c r="H3260" t="s">
        <v>13</v>
      </c>
      <c r="I3260">
        <v>24</v>
      </c>
      <c r="J3260">
        <f t="shared" si="352"/>
        <v>-0.62581107159856075</v>
      </c>
      <c r="K3260" t="b">
        <f t="shared" si="353"/>
        <v>0</v>
      </c>
      <c r="L3260">
        <f t="shared" si="354"/>
        <v>-1.263746124603184</v>
      </c>
      <c r="M3260" t="b">
        <f t="shared" si="355"/>
        <v>0</v>
      </c>
      <c r="N3260" s="24">
        <f t="shared" si="356"/>
        <v>150000</v>
      </c>
      <c r="O3260" t="str">
        <f t="shared" si="357"/>
        <v>ASALARIADO</v>
      </c>
      <c r="P3260">
        <f t="shared" si="358"/>
        <v>24</v>
      </c>
      <c r="Q3260"/>
    </row>
    <row r="3261" spans="1:17" x14ac:dyDescent="0.25">
      <c r="A3261">
        <v>3260</v>
      </c>
      <c r="B3261" t="s">
        <v>9</v>
      </c>
      <c r="C3261" s="23">
        <v>280000</v>
      </c>
      <c r="D3261" t="s">
        <v>10</v>
      </c>
      <c r="E3261" t="s">
        <v>16</v>
      </c>
      <c r="F3261" t="s">
        <v>12</v>
      </c>
      <c r="G3261" t="s">
        <v>13</v>
      </c>
      <c r="H3261" t="s">
        <v>13</v>
      </c>
      <c r="I3261">
        <v>40</v>
      </c>
      <c r="J3261">
        <f t="shared" si="352"/>
        <v>-0.46551561860033136</v>
      </c>
      <c r="K3261" t="b">
        <f t="shared" si="353"/>
        <v>0</v>
      </c>
      <c r="L3261">
        <f t="shared" si="354"/>
        <v>-0.13454084336898386</v>
      </c>
      <c r="M3261" t="b">
        <f t="shared" si="355"/>
        <v>0</v>
      </c>
      <c r="N3261" s="24">
        <f t="shared" si="356"/>
        <v>280000</v>
      </c>
      <c r="O3261" t="str">
        <f t="shared" si="357"/>
        <v>ASALARIADO</v>
      </c>
      <c r="P3261">
        <f t="shared" si="358"/>
        <v>40</v>
      </c>
      <c r="Q3261"/>
    </row>
    <row r="3262" spans="1:17" x14ac:dyDescent="0.25">
      <c r="A3262">
        <v>3261</v>
      </c>
      <c r="B3262" t="s">
        <v>9</v>
      </c>
      <c r="C3262" s="23">
        <v>2667169.88</v>
      </c>
      <c r="D3262" t="s">
        <v>10</v>
      </c>
      <c r="E3262" t="s">
        <v>11</v>
      </c>
      <c r="F3262" t="s">
        <v>12</v>
      </c>
      <c r="G3262" t="s">
        <v>13</v>
      </c>
      <c r="H3262" t="s">
        <v>13</v>
      </c>
      <c r="I3262">
        <v>31</v>
      </c>
      <c r="J3262">
        <f t="shared" si="352"/>
        <v>2.4779649760021987</v>
      </c>
      <c r="K3262" t="b">
        <f t="shared" si="353"/>
        <v>1</v>
      </c>
      <c r="L3262">
        <f t="shared" si="354"/>
        <v>-0.7697188140632214</v>
      </c>
      <c r="M3262" t="b">
        <f t="shared" si="355"/>
        <v>0</v>
      </c>
      <c r="N3262" s="24">
        <f t="shared" si="356"/>
        <v>2667169.88</v>
      </c>
      <c r="O3262" t="str">
        <f t="shared" si="357"/>
        <v>ASALARIADO</v>
      </c>
      <c r="P3262">
        <f t="shared" si="358"/>
        <v>31</v>
      </c>
      <c r="Q3262"/>
    </row>
    <row r="3263" spans="1:17" x14ac:dyDescent="0.25">
      <c r="A3263">
        <v>3262</v>
      </c>
      <c r="B3263" t="s">
        <v>9</v>
      </c>
      <c r="C3263" s="23">
        <v>315617</v>
      </c>
      <c r="D3263" t="s">
        <v>17</v>
      </c>
      <c r="E3263" t="s">
        <v>16</v>
      </c>
      <c r="F3263" t="s">
        <v>12</v>
      </c>
      <c r="G3263" t="s">
        <v>13</v>
      </c>
      <c r="H3263" t="s">
        <v>13</v>
      </c>
      <c r="I3263">
        <v>44</v>
      </c>
      <c r="J3263">
        <f t="shared" si="352"/>
        <v>-0.42159836360465497</v>
      </c>
      <c r="K3263" t="b">
        <f t="shared" si="353"/>
        <v>0</v>
      </c>
      <c r="L3263">
        <f t="shared" si="354"/>
        <v>0.14776047693956615</v>
      </c>
      <c r="M3263" t="b">
        <f t="shared" si="355"/>
        <v>0</v>
      </c>
      <c r="N3263" s="24">
        <f t="shared" si="356"/>
        <v>315617</v>
      </c>
      <c r="O3263" t="str">
        <f t="shared" si="357"/>
        <v>ASEGURADO VOLUNTARIO</v>
      </c>
      <c r="P3263">
        <f t="shared" si="358"/>
        <v>44</v>
      </c>
      <c r="Q3263"/>
    </row>
    <row r="3264" spans="1:17" x14ac:dyDescent="0.25">
      <c r="A3264">
        <v>3263</v>
      </c>
      <c r="B3264" t="s">
        <v>15</v>
      </c>
      <c r="C3264" s="23">
        <v>446610.91</v>
      </c>
      <c r="D3264" t="s">
        <v>10</v>
      </c>
      <c r="E3264" t="s">
        <v>16</v>
      </c>
      <c r="F3264" t="s">
        <v>12</v>
      </c>
      <c r="G3264" t="s">
        <v>13</v>
      </c>
      <c r="H3264" t="s">
        <v>13</v>
      </c>
      <c r="I3264">
        <v>23</v>
      </c>
      <c r="J3264">
        <f t="shared" si="352"/>
        <v>-0.26007737788573737</v>
      </c>
      <c r="K3264" t="b">
        <f t="shared" si="353"/>
        <v>0</v>
      </c>
      <c r="L3264">
        <f t="shared" si="354"/>
        <v>-1.3343214546803215</v>
      </c>
      <c r="M3264" t="b">
        <f t="shared" si="355"/>
        <v>0</v>
      </c>
      <c r="N3264" s="24">
        <f t="shared" si="356"/>
        <v>446610.91</v>
      </c>
      <c r="O3264" t="str">
        <f t="shared" si="357"/>
        <v>ASALARIADO</v>
      </c>
      <c r="P3264">
        <f t="shared" si="358"/>
        <v>23</v>
      </c>
      <c r="Q3264"/>
    </row>
    <row r="3265" spans="1:17" x14ac:dyDescent="0.25">
      <c r="A3265">
        <v>3264</v>
      </c>
      <c r="B3265" t="s">
        <v>9</v>
      </c>
      <c r="C3265" s="23">
        <v>549000</v>
      </c>
      <c r="D3265" t="s">
        <v>10</v>
      </c>
      <c r="E3265" t="s">
        <v>16</v>
      </c>
      <c r="F3265" t="s">
        <v>12</v>
      </c>
      <c r="G3265" t="s">
        <v>13</v>
      </c>
      <c r="H3265" t="s">
        <v>13</v>
      </c>
      <c r="I3265">
        <v>35</v>
      </c>
      <c r="J3265">
        <f t="shared" si="352"/>
        <v>-0.13382733508861056</v>
      </c>
      <c r="K3265" t="b">
        <f t="shared" si="353"/>
        <v>0</v>
      </c>
      <c r="L3265">
        <f t="shared" si="354"/>
        <v>-0.48741749375467142</v>
      </c>
      <c r="M3265" t="b">
        <f t="shared" si="355"/>
        <v>0</v>
      </c>
      <c r="N3265" s="24">
        <f t="shared" si="356"/>
        <v>549000</v>
      </c>
      <c r="O3265" t="str">
        <f t="shared" si="357"/>
        <v>ASALARIADO</v>
      </c>
      <c r="P3265">
        <f t="shared" si="358"/>
        <v>35</v>
      </c>
      <c r="Q3265"/>
    </row>
    <row r="3266" spans="1:17" x14ac:dyDescent="0.25">
      <c r="A3266">
        <v>3265</v>
      </c>
      <c r="B3266" t="s">
        <v>15</v>
      </c>
      <c r="C3266" s="23">
        <v>370123</v>
      </c>
      <c r="D3266" t="s">
        <v>17</v>
      </c>
      <c r="E3266" t="s">
        <v>16</v>
      </c>
      <c r="F3266" t="s">
        <v>12</v>
      </c>
      <c r="G3266" t="s">
        <v>13</v>
      </c>
      <c r="H3266" t="s">
        <v>13</v>
      </c>
      <c r="I3266">
        <v>53</v>
      </c>
      <c r="J3266">
        <f t="shared" ref="J3266:J3329" si="359">(C3266-$S$4)/STDEV($C$2:$C$5001)</f>
        <v>-0.35439017928833577</v>
      </c>
      <c r="K3266" t="b">
        <f t="shared" ref="K3266:K3329" si="360">ABS(J3266)&gt;1.96</f>
        <v>0</v>
      </c>
      <c r="L3266">
        <f t="shared" ref="L3266:L3329" si="361">(I3266-$S$5)/_xlfn.STDEV.S($I$2:$I$5001)</f>
        <v>0.78293844763380371</v>
      </c>
      <c r="M3266" t="b">
        <f t="shared" ref="M3266:M3329" si="362">ABS(L3266)&gt;1.96</f>
        <v>0</v>
      </c>
      <c r="N3266" s="24">
        <f t="shared" ref="N3266:N3329" si="363">IF(ISBLANK(C3266), $S$4, C3266)</f>
        <v>370123</v>
      </c>
      <c r="O3266" t="str">
        <f t="shared" ref="O3266:O3329" si="364">IF(D3266="", "ASALARIADO", D3266)</f>
        <v>ASEGURADO VOLUNTARIO</v>
      </c>
      <c r="P3266">
        <f t="shared" ref="P3266:P3329" si="365">IF(ISBLANK(I3266), $S$5, I3266)</f>
        <v>53</v>
      </c>
      <c r="Q3266"/>
    </row>
    <row r="3267" spans="1:17" x14ac:dyDescent="0.25">
      <c r="A3267">
        <v>3266</v>
      </c>
      <c r="B3267" t="s">
        <v>9</v>
      </c>
      <c r="C3267" s="23">
        <v>5412755.4900000002</v>
      </c>
      <c r="D3267" t="s">
        <v>10</v>
      </c>
      <c r="E3267" t="s">
        <v>16</v>
      </c>
      <c r="F3267" t="s">
        <v>12</v>
      </c>
      <c r="G3267" t="s">
        <v>13</v>
      </c>
      <c r="H3267" t="s">
        <v>13</v>
      </c>
      <c r="I3267">
        <v>34</v>
      </c>
      <c r="J3267">
        <f t="shared" si="359"/>
        <v>5.863387199851199</v>
      </c>
      <c r="K3267" t="b">
        <f t="shared" si="360"/>
        <v>1</v>
      </c>
      <c r="L3267">
        <f t="shared" si="361"/>
        <v>-0.55799282383180893</v>
      </c>
      <c r="M3267" t="b">
        <f t="shared" si="362"/>
        <v>0</v>
      </c>
      <c r="N3267" s="24">
        <f t="shared" si="363"/>
        <v>5412755.4900000002</v>
      </c>
      <c r="O3267" t="str">
        <f t="shared" si="364"/>
        <v>ASALARIADO</v>
      </c>
      <c r="P3267">
        <f t="shared" si="365"/>
        <v>34</v>
      </c>
      <c r="Q3267"/>
    </row>
    <row r="3268" spans="1:17" x14ac:dyDescent="0.25">
      <c r="A3268">
        <v>3267</v>
      </c>
      <c r="B3268" t="s">
        <v>9</v>
      </c>
      <c r="C3268" s="23">
        <v>271250</v>
      </c>
      <c r="D3268" t="s">
        <v>10</v>
      </c>
      <c r="E3268" t="s">
        <v>16</v>
      </c>
      <c r="F3268" t="s">
        <v>12</v>
      </c>
      <c r="G3268" t="s">
        <v>13</v>
      </c>
      <c r="H3268" t="s">
        <v>12</v>
      </c>
      <c r="I3268">
        <v>19</v>
      </c>
      <c r="J3268">
        <f t="shared" si="359"/>
        <v>-0.47630473562905834</v>
      </c>
      <c r="K3268" t="b">
        <f t="shared" si="360"/>
        <v>0</v>
      </c>
      <c r="L3268">
        <f t="shared" si="361"/>
        <v>-1.6166227749888715</v>
      </c>
      <c r="M3268" t="b">
        <f t="shared" si="362"/>
        <v>0</v>
      </c>
      <c r="N3268" s="24">
        <f t="shared" si="363"/>
        <v>271250</v>
      </c>
      <c r="O3268" t="str">
        <f t="shared" si="364"/>
        <v>ASALARIADO</v>
      </c>
      <c r="P3268">
        <f t="shared" si="365"/>
        <v>19</v>
      </c>
      <c r="Q3268"/>
    </row>
    <row r="3269" spans="1:17" x14ac:dyDescent="0.25">
      <c r="A3269">
        <v>3268</v>
      </c>
      <c r="B3269" t="s">
        <v>15</v>
      </c>
      <c r="C3269" s="23">
        <v>300018</v>
      </c>
      <c r="D3269" t="s">
        <v>17</v>
      </c>
      <c r="E3269" t="s">
        <v>16</v>
      </c>
      <c r="F3269" t="s">
        <v>12</v>
      </c>
      <c r="G3269" t="s">
        <v>13</v>
      </c>
      <c r="H3269" t="s">
        <v>13</v>
      </c>
      <c r="I3269">
        <v>57</v>
      </c>
      <c r="J3269">
        <f t="shared" si="359"/>
        <v>-0.44083258492249633</v>
      </c>
      <c r="K3269" t="b">
        <f t="shared" si="360"/>
        <v>0</v>
      </c>
      <c r="L3269">
        <f t="shared" si="361"/>
        <v>1.0652397679423538</v>
      </c>
      <c r="M3269" t="b">
        <f t="shared" si="362"/>
        <v>0</v>
      </c>
      <c r="N3269" s="24">
        <f t="shared" si="363"/>
        <v>300018</v>
      </c>
      <c r="O3269" t="str">
        <f t="shared" si="364"/>
        <v>ASEGURADO VOLUNTARIO</v>
      </c>
      <c r="P3269">
        <f t="shared" si="365"/>
        <v>57</v>
      </c>
      <c r="Q3269"/>
    </row>
    <row r="3270" spans="1:17" x14ac:dyDescent="0.25">
      <c r="A3270">
        <v>3269</v>
      </c>
      <c r="B3270" t="s">
        <v>9</v>
      </c>
      <c r="C3270" s="23">
        <v>516873</v>
      </c>
      <c r="D3270" t="s">
        <v>18</v>
      </c>
      <c r="E3270" t="s">
        <v>16</v>
      </c>
      <c r="F3270" t="s">
        <v>12</v>
      </c>
      <c r="G3270" t="s">
        <v>13</v>
      </c>
      <c r="H3270" t="s">
        <v>13</v>
      </c>
      <c r="I3270">
        <v>38</v>
      </c>
      <c r="J3270">
        <f t="shared" si="359"/>
        <v>-0.17344127369225759</v>
      </c>
      <c r="K3270" t="b">
        <f t="shared" si="360"/>
        <v>0</v>
      </c>
      <c r="L3270">
        <f t="shared" si="361"/>
        <v>-0.27569150352325889</v>
      </c>
      <c r="M3270" t="b">
        <f t="shared" si="362"/>
        <v>0</v>
      </c>
      <c r="N3270" s="24">
        <f t="shared" si="363"/>
        <v>516873</v>
      </c>
      <c r="O3270" t="str">
        <f t="shared" si="364"/>
        <v>TRABAJADOR INDEPENDIENTE</v>
      </c>
      <c r="P3270">
        <f t="shared" si="365"/>
        <v>38</v>
      </c>
      <c r="Q3270"/>
    </row>
    <row r="3271" spans="1:17" x14ac:dyDescent="0.25">
      <c r="A3271">
        <v>3270</v>
      </c>
      <c r="B3271" t="s">
        <v>9</v>
      </c>
      <c r="C3271" s="23">
        <v>678863</v>
      </c>
      <c r="D3271" t="s">
        <v>14</v>
      </c>
      <c r="E3271" t="s">
        <v>11</v>
      </c>
      <c r="F3271" t="s">
        <v>12</v>
      </c>
      <c r="G3271" t="s">
        <v>13</v>
      </c>
      <c r="H3271" t="s">
        <v>13</v>
      </c>
      <c r="I3271">
        <v>79</v>
      </c>
      <c r="J3271">
        <f t="shared" si="359"/>
        <v>2.6299191162997639E-2</v>
      </c>
      <c r="K3271" t="b">
        <f t="shared" si="360"/>
        <v>0</v>
      </c>
      <c r="L3271">
        <f t="shared" si="361"/>
        <v>2.6178970296393786</v>
      </c>
      <c r="M3271" t="b">
        <f t="shared" si="362"/>
        <v>1</v>
      </c>
      <c r="N3271" s="24">
        <f t="shared" si="363"/>
        <v>678863</v>
      </c>
      <c r="O3271" t="str">
        <f t="shared" si="364"/>
        <v>PENSIONADOS EN SU PROPIO SISTEMA</v>
      </c>
      <c r="P3271">
        <f t="shared" si="365"/>
        <v>79</v>
      </c>
      <c r="Q3271"/>
    </row>
    <row r="3272" spans="1:17" x14ac:dyDescent="0.25">
      <c r="A3272">
        <v>3271</v>
      </c>
      <c r="B3272" t="s">
        <v>9</v>
      </c>
      <c r="C3272" s="23">
        <v>362964</v>
      </c>
      <c r="D3272" t="s">
        <v>18</v>
      </c>
      <c r="E3272" t="s">
        <v>16</v>
      </c>
      <c r="F3272" t="s">
        <v>12</v>
      </c>
      <c r="G3272" t="s">
        <v>13</v>
      </c>
      <c r="H3272" t="s">
        <v>12</v>
      </c>
      <c r="I3272">
        <v>52</v>
      </c>
      <c r="J3272">
        <f t="shared" si="359"/>
        <v>-0.36321752658075368</v>
      </c>
      <c r="K3272" t="b">
        <f t="shared" si="360"/>
        <v>0</v>
      </c>
      <c r="L3272">
        <f t="shared" si="361"/>
        <v>0.71236311755666615</v>
      </c>
      <c r="M3272" t="b">
        <f t="shared" si="362"/>
        <v>0</v>
      </c>
      <c r="N3272" s="24">
        <f t="shared" si="363"/>
        <v>362964</v>
      </c>
      <c r="O3272" t="str">
        <f t="shared" si="364"/>
        <v>TRABAJADOR INDEPENDIENTE</v>
      </c>
      <c r="P3272">
        <f t="shared" si="365"/>
        <v>52</v>
      </c>
      <c r="Q3272"/>
    </row>
    <row r="3273" spans="1:17" x14ac:dyDescent="0.25">
      <c r="A3273">
        <v>3272</v>
      </c>
      <c r="B3273" t="s">
        <v>9</v>
      </c>
      <c r="C3273" s="23">
        <v>639148</v>
      </c>
      <c r="D3273" t="s">
        <v>18</v>
      </c>
      <c r="E3273" t="s">
        <v>16</v>
      </c>
      <c r="F3273" t="s">
        <v>12</v>
      </c>
      <c r="G3273" t="s">
        <v>13</v>
      </c>
      <c r="H3273" t="s">
        <v>12</v>
      </c>
      <c r="I3273">
        <v>43</v>
      </c>
      <c r="J3273">
        <f t="shared" si="359"/>
        <v>-2.267106972796144E-2</v>
      </c>
      <c r="K3273" t="b">
        <f t="shared" si="360"/>
        <v>0</v>
      </c>
      <c r="L3273">
        <f t="shared" si="361"/>
        <v>7.7185146862428639E-2</v>
      </c>
      <c r="M3273" t="b">
        <f t="shared" si="362"/>
        <v>0</v>
      </c>
      <c r="N3273" s="24">
        <f t="shared" si="363"/>
        <v>639148</v>
      </c>
      <c r="O3273" t="str">
        <f t="shared" si="364"/>
        <v>TRABAJADOR INDEPENDIENTE</v>
      </c>
      <c r="P3273">
        <f t="shared" si="365"/>
        <v>43</v>
      </c>
      <c r="Q3273"/>
    </row>
    <row r="3274" spans="1:17" x14ac:dyDescent="0.25">
      <c r="A3274">
        <v>3273</v>
      </c>
      <c r="B3274" t="s">
        <v>15</v>
      </c>
      <c r="C3274" s="23">
        <v>100000</v>
      </c>
      <c r="D3274" t="s">
        <v>10</v>
      </c>
      <c r="E3274" t="s">
        <v>16</v>
      </c>
      <c r="F3274" t="s">
        <v>12</v>
      </c>
      <c r="G3274" t="s">
        <v>12</v>
      </c>
      <c r="H3274" t="s">
        <v>13</v>
      </c>
      <c r="I3274">
        <v>30</v>
      </c>
      <c r="J3274">
        <f t="shared" si="359"/>
        <v>-0.68746316890557213</v>
      </c>
      <c r="K3274" t="b">
        <f t="shared" si="360"/>
        <v>0</v>
      </c>
      <c r="L3274">
        <f t="shared" si="361"/>
        <v>-0.84029414414035897</v>
      </c>
      <c r="M3274" t="b">
        <f t="shared" si="362"/>
        <v>0</v>
      </c>
      <c r="N3274" s="24">
        <f t="shared" si="363"/>
        <v>100000</v>
      </c>
      <c r="O3274" t="str">
        <f t="shared" si="364"/>
        <v>ASALARIADO</v>
      </c>
      <c r="P3274">
        <f t="shared" si="365"/>
        <v>30</v>
      </c>
      <c r="Q3274"/>
    </row>
    <row r="3275" spans="1:17" x14ac:dyDescent="0.25">
      <c r="A3275">
        <v>3274</v>
      </c>
      <c r="B3275" t="s">
        <v>15</v>
      </c>
      <c r="C3275" s="23">
        <v>1160614</v>
      </c>
      <c r="D3275" t="s">
        <v>14</v>
      </c>
      <c r="E3275" t="s">
        <v>11</v>
      </c>
      <c r="F3275" t="s">
        <v>12</v>
      </c>
      <c r="G3275" t="s">
        <v>13</v>
      </c>
      <c r="H3275" t="s">
        <v>13</v>
      </c>
      <c r="I3275">
        <v>65</v>
      </c>
      <c r="J3275">
        <f t="shared" si="359"/>
        <v>0.62031838175799769</v>
      </c>
      <c r="K3275" t="b">
        <f t="shared" si="360"/>
        <v>0</v>
      </c>
      <c r="L3275">
        <f t="shared" si="361"/>
        <v>1.6298424085594538</v>
      </c>
      <c r="M3275" t="b">
        <f t="shared" si="362"/>
        <v>0</v>
      </c>
      <c r="N3275" s="24">
        <f t="shared" si="363"/>
        <v>1160614</v>
      </c>
      <c r="O3275" t="str">
        <f t="shared" si="364"/>
        <v>PENSIONADOS EN SU PROPIO SISTEMA</v>
      </c>
      <c r="P3275">
        <f t="shared" si="365"/>
        <v>65</v>
      </c>
      <c r="Q3275"/>
    </row>
    <row r="3276" spans="1:17" x14ac:dyDescent="0.25">
      <c r="A3276">
        <v>3275</v>
      </c>
      <c r="B3276" t="s">
        <v>9</v>
      </c>
      <c r="C3276" s="23">
        <v>298018</v>
      </c>
      <c r="D3276" t="s">
        <v>18</v>
      </c>
      <c r="E3276" t="s">
        <v>16</v>
      </c>
      <c r="F3276" t="s">
        <v>12</v>
      </c>
      <c r="G3276" t="s">
        <v>12</v>
      </c>
      <c r="H3276" t="s">
        <v>12</v>
      </c>
      <c r="I3276">
        <v>43</v>
      </c>
      <c r="J3276">
        <f t="shared" si="359"/>
        <v>-0.44329866881477681</v>
      </c>
      <c r="K3276" t="b">
        <f t="shared" si="360"/>
        <v>0</v>
      </c>
      <c r="L3276">
        <f t="shared" si="361"/>
        <v>7.7185146862428639E-2</v>
      </c>
      <c r="M3276" t="b">
        <f t="shared" si="362"/>
        <v>0</v>
      </c>
      <c r="N3276" s="24">
        <f t="shared" si="363"/>
        <v>298018</v>
      </c>
      <c r="O3276" t="str">
        <f t="shared" si="364"/>
        <v>TRABAJADOR INDEPENDIENTE</v>
      </c>
      <c r="P3276">
        <f t="shared" si="365"/>
        <v>43</v>
      </c>
      <c r="Q3276"/>
    </row>
    <row r="3277" spans="1:17" x14ac:dyDescent="0.25">
      <c r="A3277">
        <v>3276</v>
      </c>
      <c r="B3277" t="s">
        <v>9</v>
      </c>
      <c r="C3277" s="23">
        <v>278030.99</v>
      </c>
      <c r="D3277" t="s">
        <v>19</v>
      </c>
      <c r="E3277" t="s">
        <v>16</v>
      </c>
      <c r="F3277" t="s">
        <v>12</v>
      </c>
      <c r="G3277" t="s">
        <v>13</v>
      </c>
      <c r="H3277" t="s">
        <v>13</v>
      </c>
      <c r="I3277">
        <v>25</v>
      </c>
      <c r="J3277">
        <f t="shared" si="359"/>
        <v>-0.46794349052270096</v>
      </c>
      <c r="K3277" t="b">
        <f t="shared" si="360"/>
        <v>0</v>
      </c>
      <c r="L3277">
        <f t="shared" si="361"/>
        <v>-1.1931707945260464</v>
      </c>
      <c r="M3277" t="b">
        <f t="shared" si="362"/>
        <v>0</v>
      </c>
      <c r="N3277" s="24">
        <f t="shared" si="363"/>
        <v>278030.99</v>
      </c>
      <c r="O3277" t="str">
        <f t="shared" si="364"/>
        <v>CONVENIOS ESPECIALES DE TRABAJADORES INDEPENDIENTES</v>
      </c>
      <c r="P3277">
        <f t="shared" si="365"/>
        <v>25</v>
      </c>
      <c r="Q3277"/>
    </row>
    <row r="3278" spans="1:17" x14ac:dyDescent="0.25">
      <c r="A3278">
        <v>3277</v>
      </c>
      <c r="B3278" t="s">
        <v>9</v>
      </c>
      <c r="C3278" s="23">
        <v>1718999.67</v>
      </c>
      <c r="D3278" t="s">
        <v>10</v>
      </c>
      <c r="E3278" t="s">
        <v>16</v>
      </c>
      <c r="F3278" t="s">
        <v>12</v>
      </c>
      <c r="G3278" t="s">
        <v>12</v>
      </c>
      <c r="H3278" t="s">
        <v>13</v>
      </c>
      <c r="I3278">
        <v>32</v>
      </c>
      <c r="J3278">
        <f t="shared" si="359"/>
        <v>1.3088313349916116</v>
      </c>
      <c r="K3278" t="b">
        <f t="shared" si="360"/>
        <v>0</v>
      </c>
      <c r="L3278">
        <f t="shared" si="361"/>
        <v>-0.69914348398608395</v>
      </c>
      <c r="M3278" t="b">
        <f t="shared" si="362"/>
        <v>0</v>
      </c>
      <c r="N3278" s="24">
        <f t="shared" si="363"/>
        <v>1718999.67</v>
      </c>
      <c r="O3278" t="str">
        <f t="shared" si="364"/>
        <v>ASALARIADO</v>
      </c>
      <c r="P3278">
        <f t="shared" si="365"/>
        <v>32</v>
      </c>
      <c r="Q3278"/>
    </row>
    <row r="3279" spans="1:17" x14ac:dyDescent="0.25">
      <c r="A3279">
        <v>3278</v>
      </c>
      <c r="B3279" t="s">
        <v>9</v>
      </c>
      <c r="C3279" s="23">
        <v>358468.86</v>
      </c>
      <c r="D3279" t="s">
        <v>10</v>
      </c>
      <c r="E3279" t="s">
        <v>16</v>
      </c>
      <c r="F3279" t="s">
        <v>12</v>
      </c>
      <c r="G3279" t="s">
        <v>13</v>
      </c>
      <c r="H3279" t="s">
        <v>13</v>
      </c>
      <c r="I3279">
        <v>52</v>
      </c>
      <c r="J3279">
        <f t="shared" si="359"/>
        <v>-0.36876022275452647</v>
      </c>
      <c r="K3279" t="b">
        <f t="shared" si="360"/>
        <v>0</v>
      </c>
      <c r="L3279">
        <f t="shared" si="361"/>
        <v>0.71236311755666615</v>
      </c>
      <c r="M3279" t="b">
        <f t="shared" si="362"/>
        <v>0</v>
      </c>
      <c r="N3279" s="24">
        <f t="shared" si="363"/>
        <v>358468.86</v>
      </c>
      <c r="O3279" t="str">
        <f t="shared" si="364"/>
        <v>ASALARIADO</v>
      </c>
      <c r="P3279">
        <f t="shared" si="365"/>
        <v>52</v>
      </c>
      <c r="Q3279"/>
    </row>
    <row r="3280" spans="1:17" x14ac:dyDescent="0.25">
      <c r="A3280">
        <v>3279</v>
      </c>
      <c r="B3280" t="s">
        <v>9</v>
      </c>
      <c r="C3280" s="23">
        <v>439167</v>
      </c>
      <c r="D3280" t="s">
        <v>10</v>
      </c>
      <c r="E3280" t="s">
        <v>16</v>
      </c>
      <c r="F3280" t="s">
        <v>12</v>
      </c>
      <c r="G3280" t="s">
        <v>13</v>
      </c>
      <c r="H3280" t="s">
        <v>13</v>
      </c>
      <c r="I3280">
        <v>44</v>
      </c>
      <c r="J3280">
        <f t="shared" si="359"/>
        <v>-0.26925603115903002</v>
      </c>
      <c r="K3280" t="b">
        <f t="shared" si="360"/>
        <v>0</v>
      </c>
      <c r="L3280">
        <f t="shared" si="361"/>
        <v>0.14776047693956615</v>
      </c>
      <c r="M3280" t="b">
        <f t="shared" si="362"/>
        <v>0</v>
      </c>
      <c r="N3280" s="24">
        <f t="shared" si="363"/>
        <v>439167</v>
      </c>
      <c r="O3280" t="str">
        <f t="shared" si="364"/>
        <v>ASALARIADO</v>
      </c>
      <c r="P3280">
        <f t="shared" si="365"/>
        <v>44</v>
      </c>
      <c r="Q3280"/>
    </row>
    <row r="3281" spans="1:17" x14ac:dyDescent="0.25">
      <c r="A3281">
        <v>3280</v>
      </c>
      <c r="B3281" t="s">
        <v>9</v>
      </c>
      <c r="C3281" s="23">
        <v>639148</v>
      </c>
      <c r="D3281" t="s">
        <v>18</v>
      </c>
      <c r="E3281" t="s">
        <v>16</v>
      </c>
      <c r="F3281" t="s">
        <v>12</v>
      </c>
      <c r="G3281" t="s">
        <v>13</v>
      </c>
      <c r="H3281" t="s">
        <v>13</v>
      </c>
      <c r="I3281">
        <v>54</v>
      </c>
      <c r="J3281">
        <f t="shared" si="359"/>
        <v>-2.267106972796144E-2</v>
      </c>
      <c r="K3281" t="b">
        <f t="shared" si="360"/>
        <v>0</v>
      </c>
      <c r="L3281">
        <f t="shared" si="361"/>
        <v>0.85351377771094117</v>
      </c>
      <c r="M3281" t="b">
        <f t="shared" si="362"/>
        <v>0</v>
      </c>
      <c r="N3281" s="24">
        <f t="shared" si="363"/>
        <v>639148</v>
      </c>
      <c r="O3281" t="str">
        <f t="shared" si="364"/>
        <v>TRABAJADOR INDEPENDIENTE</v>
      </c>
      <c r="P3281">
        <f t="shared" si="365"/>
        <v>54</v>
      </c>
      <c r="Q3281"/>
    </row>
    <row r="3282" spans="1:17" x14ac:dyDescent="0.25">
      <c r="A3282">
        <v>3281</v>
      </c>
      <c r="B3282" t="s">
        <v>9</v>
      </c>
      <c r="C3282" s="23">
        <v>589824.6</v>
      </c>
      <c r="D3282" t="s">
        <v>10</v>
      </c>
      <c r="E3282" t="s">
        <v>16</v>
      </c>
      <c r="F3282" t="s">
        <v>12</v>
      </c>
      <c r="G3282" t="s">
        <v>13</v>
      </c>
      <c r="H3282" t="s">
        <v>13</v>
      </c>
      <c r="I3282">
        <v>33</v>
      </c>
      <c r="J3282">
        <f t="shared" si="359"/>
        <v>-8.3488890854214293E-2</v>
      </c>
      <c r="K3282" t="b">
        <f t="shared" si="360"/>
        <v>0</v>
      </c>
      <c r="L3282">
        <f t="shared" si="361"/>
        <v>-0.62856815390894638</v>
      </c>
      <c r="M3282" t="b">
        <f t="shared" si="362"/>
        <v>0</v>
      </c>
      <c r="N3282" s="24">
        <f t="shared" si="363"/>
        <v>589824.6</v>
      </c>
      <c r="O3282" t="str">
        <f t="shared" si="364"/>
        <v>ASALARIADO</v>
      </c>
      <c r="P3282">
        <f t="shared" si="365"/>
        <v>33</v>
      </c>
      <c r="Q3282"/>
    </row>
    <row r="3283" spans="1:17" x14ac:dyDescent="0.25">
      <c r="A3283">
        <v>3282</v>
      </c>
      <c r="B3283" t="s">
        <v>15</v>
      </c>
      <c r="C3283" s="23">
        <v>264315.09999999998</v>
      </c>
      <c r="D3283" t="s">
        <v>10</v>
      </c>
      <c r="E3283" t="s">
        <v>16</v>
      </c>
      <c r="F3283" t="s">
        <v>12</v>
      </c>
      <c r="G3283" t="s">
        <v>13</v>
      </c>
      <c r="H3283" t="s">
        <v>13</v>
      </c>
      <c r="I3283">
        <v>23</v>
      </c>
      <c r="J3283">
        <f t="shared" si="359"/>
        <v>-0.48485575822134624</v>
      </c>
      <c r="K3283" t="b">
        <f t="shared" si="360"/>
        <v>0</v>
      </c>
      <c r="L3283">
        <f t="shared" si="361"/>
        <v>-1.3343214546803215</v>
      </c>
      <c r="M3283" t="b">
        <f t="shared" si="362"/>
        <v>0</v>
      </c>
      <c r="N3283" s="24">
        <f t="shared" si="363"/>
        <v>264315.09999999998</v>
      </c>
      <c r="O3283" t="str">
        <f t="shared" si="364"/>
        <v>ASALARIADO</v>
      </c>
      <c r="P3283">
        <f t="shared" si="365"/>
        <v>23</v>
      </c>
      <c r="Q3283"/>
    </row>
    <row r="3284" spans="1:17" x14ac:dyDescent="0.25">
      <c r="A3284">
        <v>3283</v>
      </c>
      <c r="B3284" t="s">
        <v>9</v>
      </c>
      <c r="C3284" s="23">
        <v>939801.74</v>
      </c>
      <c r="D3284" t="s">
        <v>10</v>
      </c>
      <c r="E3284" t="s">
        <v>11</v>
      </c>
      <c r="F3284" t="s">
        <v>12</v>
      </c>
      <c r="G3284" t="s">
        <v>13</v>
      </c>
      <c r="H3284" t="s">
        <v>13</v>
      </c>
      <c r="I3284">
        <v>34</v>
      </c>
      <c r="J3284">
        <f t="shared" si="359"/>
        <v>0.34804760295597609</v>
      </c>
      <c r="K3284" t="b">
        <f t="shared" si="360"/>
        <v>0</v>
      </c>
      <c r="L3284">
        <f t="shared" si="361"/>
        <v>-0.55799282383180893</v>
      </c>
      <c r="M3284" t="b">
        <f t="shared" si="362"/>
        <v>0</v>
      </c>
      <c r="N3284" s="24">
        <f t="shared" si="363"/>
        <v>939801.74</v>
      </c>
      <c r="O3284" t="str">
        <f t="shared" si="364"/>
        <v>ASALARIADO</v>
      </c>
      <c r="P3284">
        <f t="shared" si="365"/>
        <v>34</v>
      </c>
      <c r="Q3284"/>
    </row>
    <row r="3285" spans="1:17" x14ac:dyDescent="0.25">
      <c r="A3285">
        <v>3284</v>
      </c>
      <c r="B3285" t="s">
        <v>9</v>
      </c>
      <c r="C3285" s="23">
        <v>297045</v>
      </c>
      <c r="D3285" t="s">
        <v>17</v>
      </c>
      <c r="E3285" t="s">
        <v>16</v>
      </c>
      <c r="F3285" t="s">
        <v>12</v>
      </c>
      <c r="G3285" t="s">
        <v>12</v>
      </c>
      <c r="H3285" t="s">
        <v>13</v>
      </c>
      <c r="I3285">
        <v>61</v>
      </c>
      <c r="J3285">
        <f t="shared" si="359"/>
        <v>-0.44449841862837125</v>
      </c>
      <c r="K3285" t="b">
        <f t="shared" si="360"/>
        <v>0</v>
      </c>
      <c r="L3285">
        <f t="shared" si="361"/>
        <v>1.3475410882509038</v>
      </c>
      <c r="M3285" t="b">
        <f t="shared" si="362"/>
        <v>0</v>
      </c>
      <c r="N3285" s="24">
        <f t="shared" si="363"/>
        <v>297045</v>
      </c>
      <c r="O3285" t="str">
        <f t="shared" si="364"/>
        <v>ASEGURADO VOLUNTARIO</v>
      </c>
      <c r="P3285">
        <f t="shared" si="365"/>
        <v>61</v>
      </c>
      <c r="Q3285"/>
    </row>
    <row r="3286" spans="1:17" x14ac:dyDescent="0.25">
      <c r="A3286">
        <v>3285</v>
      </c>
      <c r="B3286" t="s">
        <v>15</v>
      </c>
      <c r="C3286" s="23">
        <v>996628.96</v>
      </c>
      <c r="D3286" t="s">
        <v>10</v>
      </c>
      <c r="E3286" t="s">
        <v>11</v>
      </c>
      <c r="F3286" t="s">
        <v>12</v>
      </c>
      <c r="G3286" t="s">
        <v>13</v>
      </c>
      <c r="H3286" t="s">
        <v>13</v>
      </c>
      <c r="I3286">
        <v>34</v>
      </c>
      <c r="J3286">
        <f t="shared" si="359"/>
        <v>0.41811794889851484</v>
      </c>
      <c r="K3286" t="b">
        <f t="shared" si="360"/>
        <v>0</v>
      </c>
      <c r="L3286">
        <f t="shared" si="361"/>
        <v>-0.55799282383180893</v>
      </c>
      <c r="M3286" t="b">
        <f t="shared" si="362"/>
        <v>0</v>
      </c>
      <c r="N3286" s="24">
        <f t="shared" si="363"/>
        <v>996628.96</v>
      </c>
      <c r="O3286" t="str">
        <f t="shared" si="364"/>
        <v>ASALARIADO</v>
      </c>
      <c r="P3286">
        <f t="shared" si="365"/>
        <v>34</v>
      </c>
      <c r="Q3286"/>
    </row>
    <row r="3287" spans="1:17" x14ac:dyDescent="0.25">
      <c r="A3287">
        <v>3286</v>
      </c>
      <c r="B3287" t="s">
        <v>9</v>
      </c>
      <c r="C3287" s="23">
        <v>600000</v>
      </c>
      <c r="D3287" t="s">
        <v>10</v>
      </c>
      <c r="E3287" t="s">
        <v>16</v>
      </c>
      <c r="F3287" t="s">
        <v>12</v>
      </c>
      <c r="G3287" t="s">
        <v>13</v>
      </c>
      <c r="H3287" t="s">
        <v>13</v>
      </c>
      <c r="I3287">
        <v>48</v>
      </c>
      <c r="J3287">
        <f t="shared" si="359"/>
        <v>-7.0942195835459007E-2</v>
      </c>
      <c r="K3287" t="b">
        <f t="shared" si="360"/>
        <v>0</v>
      </c>
      <c r="L3287">
        <f t="shared" si="361"/>
        <v>0.43006179724811616</v>
      </c>
      <c r="M3287" t="b">
        <f t="shared" si="362"/>
        <v>0</v>
      </c>
      <c r="N3287" s="24">
        <f t="shared" si="363"/>
        <v>600000</v>
      </c>
      <c r="O3287" t="str">
        <f t="shared" si="364"/>
        <v>ASALARIADO</v>
      </c>
      <c r="P3287">
        <f t="shared" si="365"/>
        <v>48</v>
      </c>
      <c r="Q3287"/>
    </row>
    <row r="3288" spans="1:17" x14ac:dyDescent="0.25">
      <c r="A3288">
        <v>3287</v>
      </c>
      <c r="B3288" t="s">
        <v>9</v>
      </c>
      <c r="C3288" s="23">
        <v>193800</v>
      </c>
      <c r="D3288" t="s">
        <v>10</v>
      </c>
      <c r="E3288" t="s">
        <v>16</v>
      </c>
      <c r="F3288" t="s">
        <v>12</v>
      </c>
      <c r="G3288" t="s">
        <v>13</v>
      </c>
      <c r="H3288" t="s">
        <v>13</v>
      </c>
      <c r="I3288">
        <v>28</v>
      </c>
      <c r="J3288">
        <f t="shared" si="359"/>
        <v>-0.57180383435761883</v>
      </c>
      <c r="K3288" t="b">
        <f t="shared" si="360"/>
        <v>0</v>
      </c>
      <c r="L3288">
        <f t="shared" si="361"/>
        <v>-0.98144480429463388</v>
      </c>
      <c r="M3288" t="b">
        <f t="shared" si="362"/>
        <v>0</v>
      </c>
      <c r="N3288" s="24">
        <f t="shared" si="363"/>
        <v>193800</v>
      </c>
      <c r="O3288" t="str">
        <f t="shared" si="364"/>
        <v>ASALARIADO</v>
      </c>
      <c r="P3288">
        <f t="shared" si="365"/>
        <v>28</v>
      </c>
      <c r="Q3288"/>
    </row>
    <row r="3289" spans="1:17" x14ac:dyDescent="0.25">
      <c r="A3289">
        <v>3288</v>
      </c>
      <c r="B3289" t="s">
        <v>9</v>
      </c>
      <c r="C3289" s="23">
        <v>278030</v>
      </c>
      <c r="D3289" t="s">
        <v>19</v>
      </c>
      <c r="E3289" t="s">
        <v>16</v>
      </c>
      <c r="F3289" t="s">
        <v>12</v>
      </c>
      <c r="G3289" t="s">
        <v>13</v>
      </c>
      <c r="H3289" t="s">
        <v>13</v>
      </c>
      <c r="I3289">
        <v>30</v>
      </c>
      <c r="J3289">
        <f t="shared" si="359"/>
        <v>-0.46794471123422759</v>
      </c>
      <c r="K3289" t="b">
        <f t="shared" si="360"/>
        <v>0</v>
      </c>
      <c r="L3289">
        <f t="shared" si="361"/>
        <v>-0.84029414414035897</v>
      </c>
      <c r="M3289" t="b">
        <f t="shared" si="362"/>
        <v>0</v>
      </c>
      <c r="N3289" s="24">
        <f t="shared" si="363"/>
        <v>278030</v>
      </c>
      <c r="O3289" t="str">
        <f t="shared" si="364"/>
        <v>CONVENIOS ESPECIALES DE TRABAJADORES INDEPENDIENTES</v>
      </c>
      <c r="P3289">
        <f t="shared" si="365"/>
        <v>30</v>
      </c>
      <c r="Q3289"/>
    </row>
    <row r="3290" spans="1:17" x14ac:dyDescent="0.25">
      <c r="A3290">
        <v>3289</v>
      </c>
      <c r="B3290" t="s">
        <v>9</v>
      </c>
      <c r="C3290" s="23">
        <v>538043.07999999996</v>
      </c>
      <c r="D3290" t="s">
        <v>10</v>
      </c>
      <c r="E3290" t="s">
        <v>16</v>
      </c>
      <c r="F3290" t="s">
        <v>12</v>
      </c>
      <c r="G3290" t="s">
        <v>13</v>
      </c>
      <c r="H3290" t="s">
        <v>13</v>
      </c>
      <c r="I3290">
        <v>45</v>
      </c>
      <c r="J3290">
        <f t="shared" si="359"/>
        <v>-0.14733767704911335</v>
      </c>
      <c r="K3290" t="b">
        <f t="shared" si="360"/>
        <v>0</v>
      </c>
      <c r="L3290">
        <f t="shared" si="361"/>
        <v>0.21833580701670366</v>
      </c>
      <c r="M3290" t="b">
        <f t="shared" si="362"/>
        <v>0</v>
      </c>
      <c r="N3290" s="24">
        <f t="shared" si="363"/>
        <v>538043.07999999996</v>
      </c>
      <c r="O3290" t="str">
        <f t="shared" si="364"/>
        <v>ASALARIADO</v>
      </c>
      <c r="P3290">
        <f t="shared" si="365"/>
        <v>45</v>
      </c>
      <c r="Q3290"/>
    </row>
    <row r="3291" spans="1:17" x14ac:dyDescent="0.25">
      <c r="A3291">
        <v>3290</v>
      </c>
      <c r="B3291" t="s">
        <v>15</v>
      </c>
      <c r="C3291" s="23">
        <v>465000</v>
      </c>
      <c r="D3291" t="s">
        <v>10</v>
      </c>
      <c r="E3291" t="s">
        <v>16</v>
      </c>
      <c r="F3291" t="s">
        <v>12</v>
      </c>
      <c r="G3291" t="s">
        <v>13</v>
      </c>
      <c r="H3291" t="s">
        <v>12</v>
      </c>
      <c r="I3291">
        <v>28</v>
      </c>
      <c r="J3291">
        <f t="shared" si="359"/>
        <v>-0.23740285856438953</v>
      </c>
      <c r="K3291" t="b">
        <f t="shared" si="360"/>
        <v>0</v>
      </c>
      <c r="L3291">
        <f t="shared" si="361"/>
        <v>-0.98144480429463388</v>
      </c>
      <c r="M3291" t="b">
        <f t="shared" si="362"/>
        <v>0</v>
      </c>
      <c r="N3291" s="24">
        <f t="shared" si="363"/>
        <v>465000</v>
      </c>
      <c r="O3291" t="str">
        <f t="shared" si="364"/>
        <v>ASALARIADO</v>
      </c>
      <c r="P3291">
        <f t="shared" si="365"/>
        <v>28</v>
      </c>
      <c r="Q3291"/>
    </row>
    <row r="3292" spans="1:17" x14ac:dyDescent="0.25">
      <c r="A3292">
        <v>3291</v>
      </c>
      <c r="B3292" t="s">
        <v>9</v>
      </c>
      <c r="C3292" s="23">
        <v>318610</v>
      </c>
      <c r="D3292" t="s">
        <v>18</v>
      </c>
      <c r="E3292" t="s">
        <v>16</v>
      </c>
      <c r="F3292" t="s">
        <v>12</v>
      </c>
      <c r="G3292" t="s">
        <v>13</v>
      </c>
      <c r="H3292" t="s">
        <v>13</v>
      </c>
      <c r="I3292">
        <v>44</v>
      </c>
      <c r="J3292">
        <f t="shared" si="359"/>
        <v>-0.41790786905985727</v>
      </c>
      <c r="K3292" t="b">
        <f t="shared" si="360"/>
        <v>0</v>
      </c>
      <c r="L3292">
        <f t="shared" si="361"/>
        <v>0.14776047693956615</v>
      </c>
      <c r="M3292" t="b">
        <f t="shared" si="362"/>
        <v>0</v>
      </c>
      <c r="N3292" s="24">
        <f t="shared" si="363"/>
        <v>318610</v>
      </c>
      <c r="O3292" t="str">
        <f t="shared" si="364"/>
        <v>TRABAJADOR INDEPENDIENTE</v>
      </c>
      <c r="P3292">
        <f t="shared" si="365"/>
        <v>44</v>
      </c>
      <c r="Q3292"/>
    </row>
    <row r="3293" spans="1:17" x14ac:dyDescent="0.25">
      <c r="A3293">
        <v>3292</v>
      </c>
      <c r="B3293" t="s">
        <v>15</v>
      </c>
      <c r="C3293" s="23">
        <v>272000</v>
      </c>
      <c r="D3293" t="s">
        <v>10</v>
      </c>
      <c r="E3293" t="s">
        <v>16</v>
      </c>
      <c r="F3293" t="s">
        <v>12</v>
      </c>
      <c r="G3293" t="s">
        <v>13</v>
      </c>
      <c r="H3293" t="s">
        <v>13</v>
      </c>
      <c r="I3293">
        <v>60</v>
      </c>
      <c r="J3293">
        <f t="shared" si="359"/>
        <v>-0.47537995416945317</v>
      </c>
      <c r="K3293" t="b">
        <f t="shared" si="360"/>
        <v>0</v>
      </c>
      <c r="L3293">
        <f t="shared" si="361"/>
        <v>1.2769657581737661</v>
      </c>
      <c r="M3293" t="b">
        <f t="shared" si="362"/>
        <v>0</v>
      </c>
      <c r="N3293" s="24">
        <f t="shared" si="363"/>
        <v>272000</v>
      </c>
      <c r="O3293" t="str">
        <f t="shared" si="364"/>
        <v>ASALARIADO</v>
      </c>
      <c r="P3293">
        <f t="shared" si="365"/>
        <v>60</v>
      </c>
      <c r="Q3293"/>
    </row>
    <row r="3294" spans="1:17" x14ac:dyDescent="0.25">
      <c r="A3294">
        <v>3293</v>
      </c>
      <c r="B3294" t="s">
        <v>15</v>
      </c>
      <c r="C3294" s="23">
        <v>2588242.2000000002</v>
      </c>
      <c r="D3294" t="s">
        <v>10</v>
      </c>
      <c r="E3294" t="s">
        <v>11</v>
      </c>
      <c r="F3294" t="s">
        <v>12</v>
      </c>
      <c r="G3294" t="s">
        <v>13</v>
      </c>
      <c r="H3294" t="s">
        <v>13</v>
      </c>
      <c r="I3294">
        <v>32</v>
      </c>
      <c r="J3294">
        <f t="shared" si="359"/>
        <v>2.3806438358506661</v>
      </c>
      <c r="K3294" t="b">
        <f t="shared" si="360"/>
        <v>1</v>
      </c>
      <c r="L3294">
        <f t="shared" si="361"/>
        <v>-0.69914348398608395</v>
      </c>
      <c r="M3294" t="b">
        <f t="shared" si="362"/>
        <v>0</v>
      </c>
      <c r="N3294" s="24">
        <f t="shared" si="363"/>
        <v>2588242.2000000002</v>
      </c>
      <c r="O3294" t="str">
        <f t="shared" si="364"/>
        <v>ASALARIADO</v>
      </c>
      <c r="P3294">
        <f t="shared" si="365"/>
        <v>32</v>
      </c>
      <c r="Q3294"/>
    </row>
    <row r="3295" spans="1:17" x14ac:dyDescent="0.25">
      <c r="A3295">
        <v>3294</v>
      </c>
      <c r="B3295" t="s">
        <v>15</v>
      </c>
      <c r="C3295" s="23">
        <v>302470</v>
      </c>
      <c r="D3295" t="s">
        <v>18</v>
      </c>
      <c r="E3295" t="s">
        <v>16</v>
      </c>
      <c r="F3295" t="s">
        <v>12</v>
      </c>
      <c r="G3295" t="s">
        <v>13</v>
      </c>
      <c r="H3295" t="s">
        <v>13</v>
      </c>
      <c r="I3295">
        <v>28</v>
      </c>
      <c r="J3295">
        <f t="shared" si="359"/>
        <v>-0.43780916607056047</v>
      </c>
      <c r="K3295" t="b">
        <f t="shared" si="360"/>
        <v>0</v>
      </c>
      <c r="L3295">
        <f t="shared" si="361"/>
        <v>-0.98144480429463388</v>
      </c>
      <c r="M3295" t="b">
        <f t="shared" si="362"/>
        <v>0</v>
      </c>
      <c r="N3295" s="24">
        <f t="shared" si="363"/>
        <v>302470</v>
      </c>
      <c r="O3295" t="str">
        <f t="shared" si="364"/>
        <v>TRABAJADOR INDEPENDIENTE</v>
      </c>
      <c r="P3295">
        <f t="shared" si="365"/>
        <v>28</v>
      </c>
      <c r="Q3295"/>
    </row>
    <row r="3296" spans="1:17" x14ac:dyDescent="0.25">
      <c r="A3296">
        <v>3295</v>
      </c>
      <c r="B3296" t="s">
        <v>9</v>
      </c>
      <c r="C3296" s="23">
        <v>300018</v>
      </c>
      <c r="D3296" t="s">
        <v>17</v>
      </c>
      <c r="E3296" t="s">
        <v>16</v>
      </c>
      <c r="F3296" t="s">
        <v>13</v>
      </c>
      <c r="G3296" t="s">
        <v>13</v>
      </c>
      <c r="H3296" t="s">
        <v>13</v>
      </c>
      <c r="I3296">
        <v>85</v>
      </c>
      <c r="J3296">
        <f t="shared" si="359"/>
        <v>-0.44083258492249633</v>
      </c>
      <c r="K3296" t="b">
        <f t="shared" si="360"/>
        <v>0</v>
      </c>
      <c r="L3296">
        <f t="shared" si="361"/>
        <v>3.0413490101022038</v>
      </c>
      <c r="M3296" t="b">
        <f t="shared" si="362"/>
        <v>1</v>
      </c>
      <c r="N3296" s="24">
        <f t="shared" si="363"/>
        <v>300018</v>
      </c>
      <c r="O3296" t="str">
        <f t="shared" si="364"/>
        <v>ASEGURADO VOLUNTARIO</v>
      </c>
      <c r="P3296">
        <f t="shared" si="365"/>
        <v>85</v>
      </c>
      <c r="Q3296"/>
    </row>
    <row r="3297" spans="1:17" x14ac:dyDescent="0.25">
      <c r="A3297">
        <v>3296</v>
      </c>
      <c r="B3297" t="s">
        <v>15</v>
      </c>
      <c r="C3297" s="23">
        <v>509509</v>
      </c>
      <c r="D3297" t="s">
        <v>18</v>
      </c>
      <c r="E3297" t="s">
        <v>16</v>
      </c>
      <c r="F3297" t="s">
        <v>12</v>
      </c>
      <c r="G3297" t="s">
        <v>13</v>
      </c>
      <c r="H3297" t="s">
        <v>12</v>
      </c>
      <c r="I3297">
        <v>36</v>
      </c>
      <c r="J3297">
        <f t="shared" si="359"/>
        <v>-0.18252139458363423</v>
      </c>
      <c r="K3297" t="b">
        <f t="shared" si="360"/>
        <v>0</v>
      </c>
      <c r="L3297">
        <f t="shared" si="361"/>
        <v>-0.41684216367753391</v>
      </c>
      <c r="M3297" t="b">
        <f t="shared" si="362"/>
        <v>0</v>
      </c>
      <c r="N3297" s="24">
        <f t="shared" si="363"/>
        <v>509509</v>
      </c>
      <c r="O3297" t="str">
        <f t="shared" si="364"/>
        <v>TRABAJADOR INDEPENDIENTE</v>
      </c>
      <c r="P3297">
        <f t="shared" si="365"/>
        <v>36</v>
      </c>
      <c r="Q3297"/>
    </row>
    <row r="3298" spans="1:17" x14ac:dyDescent="0.25">
      <c r="A3298">
        <v>3297</v>
      </c>
      <c r="B3298" t="s">
        <v>9</v>
      </c>
      <c r="C3298" s="23">
        <v>25000</v>
      </c>
      <c r="D3298" t="s">
        <v>10</v>
      </c>
      <c r="E3298" t="s">
        <v>16</v>
      </c>
      <c r="F3298" t="s">
        <v>12</v>
      </c>
      <c r="G3298" t="s">
        <v>13</v>
      </c>
      <c r="H3298" t="s">
        <v>13</v>
      </c>
      <c r="I3298">
        <v>27</v>
      </c>
      <c r="J3298">
        <f t="shared" si="359"/>
        <v>-0.77994131486608909</v>
      </c>
      <c r="K3298" t="b">
        <f t="shared" si="360"/>
        <v>0</v>
      </c>
      <c r="L3298">
        <f t="shared" si="361"/>
        <v>-1.0520201343717714</v>
      </c>
      <c r="M3298" t="b">
        <f t="shared" si="362"/>
        <v>0</v>
      </c>
      <c r="N3298" s="24">
        <f t="shared" si="363"/>
        <v>25000</v>
      </c>
      <c r="O3298" t="str">
        <f t="shared" si="364"/>
        <v>ASALARIADO</v>
      </c>
      <c r="P3298">
        <f t="shared" si="365"/>
        <v>27</v>
      </c>
      <c r="Q3298"/>
    </row>
    <row r="3299" spans="1:17" x14ac:dyDescent="0.25">
      <c r="A3299">
        <v>3298</v>
      </c>
      <c r="B3299" t="s">
        <v>15</v>
      </c>
      <c r="C3299" s="23">
        <v>355022.46</v>
      </c>
      <c r="D3299" t="s">
        <v>10</v>
      </c>
      <c r="E3299" t="s">
        <v>16</v>
      </c>
      <c r="F3299" t="s">
        <v>12</v>
      </c>
      <c r="G3299" t="s">
        <v>13</v>
      </c>
      <c r="H3299" t="s">
        <v>13</v>
      </c>
      <c r="I3299">
        <v>37</v>
      </c>
      <c r="J3299">
        <f t="shared" si="359"/>
        <v>-0.37300977851770406</v>
      </c>
      <c r="K3299" t="b">
        <f t="shared" si="360"/>
        <v>0</v>
      </c>
      <c r="L3299">
        <f t="shared" si="361"/>
        <v>-0.3462668336003964</v>
      </c>
      <c r="M3299" t="b">
        <f t="shared" si="362"/>
        <v>0</v>
      </c>
      <c r="N3299" s="24">
        <f t="shared" si="363"/>
        <v>355022.46</v>
      </c>
      <c r="O3299" t="str">
        <f t="shared" si="364"/>
        <v>ASALARIADO</v>
      </c>
      <c r="P3299">
        <f t="shared" si="365"/>
        <v>37</v>
      </c>
      <c r="Q3299"/>
    </row>
    <row r="3300" spans="1:17" x14ac:dyDescent="0.25">
      <c r="A3300">
        <v>3299</v>
      </c>
      <c r="B3300" t="s">
        <v>15</v>
      </c>
      <c r="C3300" s="23">
        <v>727896.34</v>
      </c>
      <c r="D3300" t="s">
        <v>10</v>
      </c>
      <c r="E3300" t="s">
        <v>11</v>
      </c>
      <c r="F3300" t="s">
        <v>12</v>
      </c>
      <c r="G3300" t="s">
        <v>13</v>
      </c>
      <c r="H3300" t="s">
        <v>13</v>
      </c>
      <c r="I3300">
        <v>28</v>
      </c>
      <c r="J3300">
        <f t="shared" si="359"/>
        <v>8.6759356142353E-2</v>
      </c>
      <c r="K3300" t="b">
        <f t="shared" si="360"/>
        <v>0</v>
      </c>
      <c r="L3300">
        <f t="shared" si="361"/>
        <v>-0.98144480429463388</v>
      </c>
      <c r="M3300" t="b">
        <f t="shared" si="362"/>
        <v>0</v>
      </c>
      <c r="N3300" s="24">
        <f t="shared" si="363"/>
        <v>727896.34</v>
      </c>
      <c r="O3300" t="str">
        <f t="shared" si="364"/>
        <v>ASALARIADO</v>
      </c>
      <c r="P3300">
        <f t="shared" si="365"/>
        <v>28</v>
      </c>
      <c r="Q3300"/>
    </row>
    <row r="3301" spans="1:17" x14ac:dyDescent="0.25">
      <c r="A3301">
        <v>3300</v>
      </c>
      <c r="B3301" t="s">
        <v>9</v>
      </c>
      <c r="C3301" s="23">
        <v>343393</v>
      </c>
      <c r="D3301" t="s">
        <v>10</v>
      </c>
      <c r="E3301" t="s">
        <v>16</v>
      </c>
      <c r="F3301" t="s">
        <v>12</v>
      </c>
      <c r="G3301" t="s">
        <v>13</v>
      </c>
      <c r="H3301" t="s">
        <v>13</v>
      </c>
      <c r="I3301">
        <v>37</v>
      </c>
      <c r="J3301">
        <f t="shared" si="359"/>
        <v>-0.38734939050866402</v>
      </c>
      <c r="K3301" t="b">
        <f t="shared" si="360"/>
        <v>0</v>
      </c>
      <c r="L3301">
        <f t="shared" si="361"/>
        <v>-0.3462668336003964</v>
      </c>
      <c r="M3301" t="b">
        <f t="shared" si="362"/>
        <v>0</v>
      </c>
      <c r="N3301" s="24">
        <f t="shared" si="363"/>
        <v>343393</v>
      </c>
      <c r="O3301" t="str">
        <f t="shared" si="364"/>
        <v>ASALARIADO</v>
      </c>
      <c r="P3301">
        <f t="shared" si="365"/>
        <v>37</v>
      </c>
      <c r="Q3301"/>
    </row>
    <row r="3302" spans="1:17" x14ac:dyDescent="0.25">
      <c r="A3302">
        <v>3301</v>
      </c>
      <c r="B3302" t="s">
        <v>15</v>
      </c>
      <c r="C3302" s="23">
        <v>296610</v>
      </c>
      <c r="D3302" t="s">
        <v>17</v>
      </c>
      <c r="E3302" t="s">
        <v>16</v>
      </c>
      <c r="F3302" t="s">
        <v>12</v>
      </c>
      <c r="G3302" t="s">
        <v>13</v>
      </c>
      <c r="H3302" t="s">
        <v>13</v>
      </c>
      <c r="I3302">
        <v>22</v>
      </c>
      <c r="J3302">
        <f t="shared" si="359"/>
        <v>-0.44503479187494221</v>
      </c>
      <c r="K3302" t="b">
        <f t="shared" si="360"/>
        <v>0</v>
      </c>
      <c r="L3302">
        <f t="shared" si="361"/>
        <v>-1.4048967847574589</v>
      </c>
      <c r="M3302" t="b">
        <f t="shared" si="362"/>
        <v>0</v>
      </c>
      <c r="N3302" s="24">
        <f t="shared" si="363"/>
        <v>296610</v>
      </c>
      <c r="O3302" t="str">
        <f t="shared" si="364"/>
        <v>ASEGURADO VOLUNTARIO</v>
      </c>
      <c r="P3302">
        <f t="shared" si="365"/>
        <v>22</v>
      </c>
      <c r="Q3302"/>
    </row>
    <row r="3303" spans="1:17" x14ac:dyDescent="0.25">
      <c r="A3303">
        <v>3302</v>
      </c>
      <c r="B3303" t="s">
        <v>9</v>
      </c>
      <c r="C3303" s="23">
        <v>1309556</v>
      </c>
      <c r="D3303" t="s">
        <v>14</v>
      </c>
      <c r="E3303" t="s">
        <v>11</v>
      </c>
      <c r="F3303" t="s">
        <v>12</v>
      </c>
      <c r="G3303" t="s">
        <v>13</v>
      </c>
      <c r="H3303" t="s">
        <v>13</v>
      </c>
      <c r="I3303">
        <v>55</v>
      </c>
      <c r="J3303">
        <f t="shared" si="359"/>
        <v>0.80397011530001528</v>
      </c>
      <c r="K3303" t="b">
        <f t="shared" si="360"/>
        <v>0</v>
      </c>
      <c r="L3303">
        <f t="shared" si="361"/>
        <v>0.92408910778807873</v>
      </c>
      <c r="M3303" t="b">
        <f t="shared" si="362"/>
        <v>0</v>
      </c>
      <c r="N3303" s="24">
        <f t="shared" si="363"/>
        <v>1309556</v>
      </c>
      <c r="O3303" t="str">
        <f t="shared" si="364"/>
        <v>PENSIONADOS EN SU PROPIO SISTEMA</v>
      </c>
      <c r="P3303">
        <f t="shared" si="365"/>
        <v>55</v>
      </c>
      <c r="Q3303"/>
    </row>
    <row r="3304" spans="1:17" x14ac:dyDescent="0.25">
      <c r="A3304">
        <v>3303</v>
      </c>
      <c r="B3304" t="s">
        <v>9</v>
      </c>
      <c r="C3304" s="23">
        <v>278030.99</v>
      </c>
      <c r="D3304" t="s">
        <v>19</v>
      </c>
      <c r="E3304" t="s">
        <v>16</v>
      </c>
      <c r="F3304" t="s">
        <v>12</v>
      </c>
      <c r="G3304" t="s">
        <v>13</v>
      </c>
      <c r="H3304" t="s">
        <v>13</v>
      </c>
      <c r="I3304">
        <v>64</v>
      </c>
      <c r="J3304">
        <f t="shared" si="359"/>
        <v>-0.46794349052270096</v>
      </c>
      <c r="K3304" t="b">
        <f t="shared" si="360"/>
        <v>0</v>
      </c>
      <c r="L3304">
        <f t="shared" si="361"/>
        <v>1.5592670784823162</v>
      </c>
      <c r="M3304" t="b">
        <f t="shared" si="362"/>
        <v>0</v>
      </c>
      <c r="N3304" s="24">
        <f t="shared" si="363"/>
        <v>278030.99</v>
      </c>
      <c r="O3304" t="str">
        <f t="shared" si="364"/>
        <v>CONVENIOS ESPECIALES DE TRABAJADORES INDEPENDIENTES</v>
      </c>
      <c r="P3304">
        <f t="shared" si="365"/>
        <v>64</v>
      </c>
      <c r="Q3304"/>
    </row>
    <row r="3305" spans="1:17" x14ac:dyDescent="0.25">
      <c r="A3305">
        <v>3304</v>
      </c>
      <c r="B3305" t="s">
        <v>9</v>
      </c>
      <c r="C3305" s="23">
        <v>184600</v>
      </c>
      <c r="D3305" t="s">
        <v>10</v>
      </c>
      <c r="E3305" t="s">
        <v>16</v>
      </c>
      <c r="F3305" t="s">
        <v>12</v>
      </c>
      <c r="G3305" t="s">
        <v>13</v>
      </c>
      <c r="H3305" t="s">
        <v>13</v>
      </c>
      <c r="I3305">
        <v>35</v>
      </c>
      <c r="J3305">
        <f t="shared" si="359"/>
        <v>-0.58314782026210898</v>
      </c>
      <c r="K3305" t="b">
        <f t="shared" si="360"/>
        <v>0</v>
      </c>
      <c r="L3305">
        <f t="shared" si="361"/>
        <v>-0.48741749375467142</v>
      </c>
      <c r="M3305" t="b">
        <f t="shared" si="362"/>
        <v>0</v>
      </c>
      <c r="N3305" s="24">
        <f t="shared" si="363"/>
        <v>184600</v>
      </c>
      <c r="O3305" t="str">
        <f t="shared" si="364"/>
        <v>ASALARIADO</v>
      </c>
      <c r="P3305">
        <f t="shared" si="365"/>
        <v>35</v>
      </c>
      <c r="Q3305"/>
    </row>
    <row r="3306" spans="1:17" x14ac:dyDescent="0.25">
      <c r="A3306">
        <v>3305</v>
      </c>
      <c r="B3306" t="s">
        <v>15</v>
      </c>
      <c r="C3306" s="23">
        <v>1437897</v>
      </c>
      <c r="D3306" t="s">
        <v>10</v>
      </c>
      <c r="E3306" t="s">
        <v>11</v>
      </c>
      <c r="F3306" t="s">
        <v>12</v>
      </c>
      <c r="G3306" t="s">
        <v>13</v>
      </c>
      <c r="H3306" t="s">
        <v>13</v>
      </c>
      <c r="I3306">
        <v>59</v>
      </c>
      <c r="J3306">
        <f t="shared" si="359"/>
        <v>0.96221995170959806</v>
      </c>
      <c r="K3306" t="b">
        <f t="shared" si="360"/>
        <v>0</v>
      </c>
      <c r="L3306">
        <f t="shared" si="361"/>
        <v>1.2063904280966287</v>
      </c>
      <c r="M3306" t="b">
        <f t="shared" si="362"/>
        <v>0</v>
      </c>
      <c r="N3306" s="24">
        <f t="shared" si="363"/>
        <v>1437897</v>
      </c>
      <c r="O3306" t="str">
        <f t="shared" si="364"/>
        <v>ASALARIADO</v>
      </c>
      <c r="P3306">
        <f t="shared" si="365"/>
        <v>59</v>
      </c>
      <c r="Q3306"/>
    </row>
    <row r="3307" spans="1:17" x14ac:dyDescent="0.25">
      <c r="A3307">
        <v>3306</v>
      </c>
      <c r="B3307" t="s">
        <v>9</v>
      </c>
      <c r="C3307" s="23">
        <v>298000</v>
      </c>
      <c r="D3307" t="s">
        <v>10</v>
      </c>
      <c r="E3307" t="s">
        <v>16</v>
      </c>
      <c r="F3307" t="s">
        <v>12</v>
      </c>
      <c r="G3307" t="s">
        <v>13</v>
      </c>
      <c r="H3307" t="s">
        <v>13</v>
      </c>
      <c r="I3307">
        <v>31</v>
      </c>
      <c r="J3307">
        <f t="shared" si="359"/>
        <v>-0.44332086356980732</v>
      </c>
      <c r="K3307" t="b">
        <f t="shared" si="360"/>
        <v>0</v>
      </c>
      <c r="L3307">
        <f t="shared" si="361"/>
        <v>-0.7697188140632214</v>
      </c>
      <c r="M3307" t="b">
        <f t="shared" si="362"/>
        <v>0</v>
      </c>
      <c r="N3307" s="24">
        <f t="shared" si="363"/>
        <v>298000</v>
      </c>
      <c r="O3307" t="str">
        <f t="shared" si="364"/>
        <v>ASALARIADO</v>
      </c>
      <c r="P3307">
        <f t="shared" si="365"/>
        <v>31</v>
      </c>
      <c r="Q3307"/>
    </row>
    <row r="3308" spans="1:17" x14ac:dyDescent="0.25">
      <c r="A3308">
        <v>3307</v>
      </c>
      <c r="B3308" t="s">
        <v>9</v>
      </c>
      <c r="C3308" s="23">
        <v>324750</v>
      </c>
      <c r="D3308" t="s">
        <v>10</v>
      </c>
      <c r="E3308" t="s">
        <v>16</v>
      </c>
      <c r="F3308" t="s">
        <v>12</v>
      </c>
      <c r="G3308" t="s">
        <v>13</v>
      </c>
      <c r="H3308" t="s">
        <v>13</v>
      </c>
      <c r="I3308">
        <v>33</v>
      </c>
      <c r="J3308">
        <f t="shared" si="359"/>
        <v>-0.41033699151055625</v>
      </c>
      <c r="K3308" t="b">
        <f t="shared" si="360"/>
        <v>0</v>
      </c>
      <c r="L3308">
        <f t="shared" si="361"/>
        <v>-0.62856815390894638</v>
      </c>
      <c r="M3308" t="b">
        <f t="shared" si="362"/>
        <v>0</v>
      </c>
      <c r="N3308" s="24">
        <f t="shared" si="363"/>
        <v>324750</v>
      </c>
      <c r="O3308" t="str">
        <f t="shared" si="364"/>
        <v>ASALARIADO</v>
      </c>
      <c r="P3308">
        <f t="shared" si="365"/>
        <v>33</v>
      </c>
      <c r="Q3308"/>
    </row>
    <row r="3309" spans="1:17" x14ac:dyDescent="0.25">
      <c r="A3309">
        <v>3308</v>
      </c>
      <c r="B3309" t="s">
        <v>15</v>
      </c>
      <c r="C3309" s="23">
        <v>1120416.72</v>
      </c>
      <c r="D3309" t="s">
        <v>10</v>
      </c>
      <c r="E3309" t="s">
        <v>16</v>
      </c>
      <c r="F3309" t="s">
        <v>12</v>
      </c>
      <c r="G3309" t="s">
        <v>13</v>
      </c>
      <c r="H3309" t="s">
        <v>13</v>
      </c>
      <c r="I3309">
        <v>33</v>
      </c>
      <c r="J3309">
        <f t="shared" si="359"/>
        <v>0.57075344939725414</v>
      </c>
      <c r="K3309" t="b">
        <f t="shared" si="360"/>
        <v>0</v>
      </c>
      <c r="L3309">
        <f t="shared" si="361"/>
        <v>-0.62856815390894638</v>
      </c>
      <c r="M3309" t="b">
        <f t="shared" si="362"/>
        <v>0</v>
      </c>
      <c r="N3309" s="24">
        <f t="shared" si="363"/>
        <v>1120416.72</v>
      </c>
      <c r="O3309" t="str">
        <f t="shared" si="364"/>
        <v>ASALARIADO</v>
      </c>
      <c r="P3309">
        <f t="shared" si="365"/>
        <v>33</v>
      </c>
      <c r="Q3309"/>
    </row>
    <row r="3310" spans="1:17" x14ac:dyDescent="0.25">
      <c r="A3310">
        <v>3309</v>
      </c>
      <c r="B3310" t="s">
        <v>9</v>
      </c>
      <c r="C3310" s="23">
        <v>484940</v>
      </c>
      <c r="D3310" t="s">
        <v>18</v>
      </c>
      <c r="E3310" t="s">
        <v>16</v>
      </c>
      <c r="F3310" t="s">
        <v>12</v>
      </c>
      <c r="G3310" t="s">
        <v>13</v>
      </c>
      <c r="H3310" t="s">
        <v>12</v>
      </c>
      <c r="I3310">
        <v>33</v>
      </c>
      <c r="J3310">
        <f t="shared" si="359"/>
        <v>-0.21281600215835345</v>
      </c>
      <c r="K3310" t="b">
        <f t="shared" si="360"/>
        <v>0</v>
      </c>
      <c r="L3310">
        <f t="shared" si="361"/>
        <v>-0.62856815390894638</v>
      </c>
      <c r="M3310" t="b">
        <f t="shared" si="362"/>
        <v>0</v>
      </c>
      <c r="N3310" s="24">
        <f t="shared" si="363"/>
        <v>484940</v>
      </c>
      <c r="O3310" t="str">
        <f t="shared" si="364"/>
        <v>TRABAJADOR INDEPENDIENTE</v>
      </c>
      <c r="P3310">
        <f t="shared" si="365"/>
        <v>33</v>
      </c>
      <c r="Q3310"/>
    </row>
    <row r="3311" spans="1:17" x14ac:dyDescent="0.25">
      <c r="A3311">
        <v>3310</v>
      </c>
      <c r="B3311" t="s">
        <v>15</v>
      </c>
      <c r="C3311" s="23">
        <v>467175.25</v>
      </c>
      <c r="D3311" t="s">
        <v>10</v>
      </c>
      <c r="E3311" t="s">
        <v>16</v>
      </c>
      <c r="F3311" t="s">
        <v>12</v>
      </c>
      <c r="G3311" t="s">
        <v>13</v>
      </c>
      <c r="H3311" t="s">
        <v>13</v>
      </c>
      <c r="I3311">
        <v>28</v>
      </c>
      <c r="J3311">
        <f t="shared" si="359"/>
        <v>-0.23472068407104801</v>
      </c>
      <c r="K3311" t="b">
        <f t="shared" si="360"/>
        <v>0</v>
      </c>
      <c r="L3311">
        <f t="shared" si="361"/>
        <v>-0.98144480429463388</v>
      </c>
      <c r="M3311" t="b">
        <f t="shared" si="362"/>
        <v>0</v>
      </c>
      <c r="N3311" s="24">
        <f t="shared" si="363"/>
        <v>467175.25</v>
      </c>
      <c r="O3311" t="str">
        <f t="shared" si="364"/>
        <v>ASALARIADO</v>
      </c>
      <c r="P3311">
        <f t="shared" si="365"/>
        <v>28</v>
      </c>
      <c r="Q3311"/>
    </row>
    <row r="3312" spans="1:17" x14ac:dyDescent="0.25">
      <c r="A3312">
        <v>3311</v>
      </c>
      <c r="B3312" t="s">
        <v>15</v>
      </c>
      <c r="C3312" s="23">
        <v>405000</v>
      </c>
      <c r="D3312" t="s">
        <v>10</v>
      </c>
      <c r="E3312" t="s">
        <v>16</v>
      </c>
      <c r="F3312" t="s">
        <v>12</v>
      </c>
      <c r="G3312" t="s">
        <v>13</v>
      </c>
      <c r="H3312" t="s">
        <v>13</v>
      </c>
      <c r="I3312">
        <v>41</v>
      </c>
      <c r="J3312">
        <f t="shared" si="359"/>
        <v>-0.31138537533280308</v>
      </c>
      <c r="K3312" t="b">
        <f t="shared" si="360"/>
        <v>0</v>
      </c>
      <c r="L3312">
        <f t="shared" si="361"/>
        <v>-6.3965513291846368E-2</v>
      </c>
      <c r="M3312" t="b">
        <f t="shared" si="362"/>
        <v>0</v>
      </c>
      <c r="N3312" s="24">
        <f t="shared" si="363"/>
        <v>405000</v>
      </c>
      <c r="O3312" t="str">
        <f t="shared" si="364"/>
        <v>ASALARIADO</v>
      </c>
      <c r="P3312">
        <f t="shared" si="365"/>
        <v>41</v>
      </c>
      <c r="Q3312"/>
    </row>
    <row r="3313" spans="1:17" x14ac:dyDescent="0.25">
      <c r="A3313">
        <v>3312</v>
      </c>
      <c r="B3313" t="s">
        <v>9</v>
      </c>
      <c r="C3313" s="23">
        <v>597549.97</v>
      </c>
      <c r="D3313" t="s">
        <v>10</v>
      </c>
      <c r="E3313" t="s">
        <v>16</v>
      </c>
      <c r="F3313" t="s">
        <v>12</v>
      </c>
      <c r="G3313" t="s">
        <v>13</v>
      </c>
      <c r="H3313" t="s">
        <v>13</v>
      </c>
      <c r="I3313">
        <v>25</v>
      </c>
      <c r="J3313">
        <f t="shared" si="359"/>
        <v>-7.3963185594760991E-2</v>
      </c>
      <c r="K3313" t="b">
        <f t="shared" si="360"/>
        <v>0</v>
      </c>
      <c r="L3313">
        <f t="shared" si="361"/>
        <v>-1.1931707945260464</v>
      </c>
      <c r="M3313" t="b">
        <f t="shared" si="362"/>
        <v>0</v>
      </c>
      <c r="N3313" s="24">
        <f t="shared" si="363"/>
        <v>597549.97</v>
      </c>
      <c r="O3313" t="str">
        <f t="shared" si="364"/>
        <v>ASALARIADO</v>
      </c>
      <c r="P3313">
        <f t="shared" si="365"/>
        <v>25</v>
      </c>
      <c r="Q3313"/>
    </row>
    <row r="3314" spans="1:17" x14ac:dyDescent="0.25">
      <c r="A3314">
        <v>3313</v>
      </c>
      <c r="B3314" t="s">
        <v>15</v>
      </c>
      <c r="C3314" s="23">
        <v>643308</v>
      </c>
      <c r="D3314" t="s">
        <v>14</v>
      </c>
      <c r="E3314" t="s">
        <v>11</v>
      </c>
      <c r="F3314" t="s">
        <v>12</v>
      </c>
      <c r="G3314" t="s">
        <v>13</v>
      </c>
      <c r="H3314" t="s">
        <v>13</v>
      </c>
      <c r="I3314">
        <v>74</v>
      </c>
      <c r="J3314">
        <f t="shared" si="359"/>
        <v>-1.7541615232018099E-2</v>
      </c>
      <c r="K3314" t="b">
        <f t="shared" si="360"/>
        <v>0</v>
      </c>
      <c r="L3314">
        <f t="shared" si="361"/>
        <v>2.2650203792536914</v>
      </c>
      <c r="M3314" t="b">
        <f t="shared" si="362"/>
        <v>1</v>
      </c>
      <c r="N3314" s="24">
        <f t="shared" si="363"/>
        <v>643308</v>
      </c>
      <c r="O3314" t="str">
        <f t="shared" si="364"/>
        <v>PENSIONADOS EN SU PROPIO SISTEMA</v>
      </c>
      <c r="P3314">
        <f t="shared" si="365"/>
        <v>74</v>
      </c>
      <c r="Q3314"/>
    </row>
    <row r="3315" spans="1:17" x14ac:dyDescent="0.25">
      <c r="A3315">
        <v>3314</v>
      </c>
      <c r="B3315" t="s">
        <v>15</v>
      </c>
      <c r="C3315" s="23">
        <v>510866</v>
      </c>
      <c r="D3315" t="s">
        <v>10</v>
      </c>
      <c r="E3315" t="s">
        <v>16</v>
      </c>
      <c r="F3315" t="s">
        <v>12</v>
      </c>
      <c r="G3315" t="s">
        <v>13</v>
      </c>
      <c r="H3315" t="s">
        <v>13</v>
      </c>
      <c r="I3315">
        <v>26</v>
      </c>
      <c r="J3315">
        <f t="shared" si="359"/>
        <v>-0.18084815666272194</v>
      </c>
      <c r="K3315" t="b">
        <f t="shared" si="360"/>
        <v>0</v>
      </c>
      <c r="L3315">
        <f t="shared" si="361"/>
        <v>-1.1225954644489089</v>
      </c>
      <c r="M3315" t="b">
        <f t="shared" si="362"/>
        <v>0</v>
      </c>
      <c r="N3315" s="24">
        <f t="shared" si="363"/>
        <v>510866</v>
      </c>
      <c r="O3315" t="str">
        <f t="shared" si="364"/>
        <v>ASALARIADO</v>
      </c>
      <c r="P3315">
        <f t="shared" si="365"/>
        <v>26</v>
      </c>
      <c r="Q3315"/>
    </row>
    <row r="3316" spans="1:17" x14ac:dyDescent="0.25">
      <c r="A3316">
        <v>3315</v>
      </c>
      <c r="B3316" t="s">
        <v>9</v>
      </c>
      <c r="C3316" s="23">
        <v>297046</v>
      </c>
      <c r="D3316" t="s">
        <v>17</v>
      </c>
      <c r="E3316" t="s">
        <v>16</v>
      </c>
      <c r="F3316" t="s">
        <v>12</v>
      </c>
      <c r="G3316" t="s">
        <v>13</v>
      </c>
      <c r="H3316" t="s">
        <v>13</v>
      </c>
      <c r="I3316">
        <v>36</v>
      </c>
      <c r="J3316">
        <f t="shared" si="359"/>
        <v>-0.44449718558642509</v>
      </c>
      <c r="K3316" t="b">
        <f t="shared" si="360"/>
        <v>0</v>
      </c>
      <c r="L3316">
        <f t="shared" si="361"/>
        <v>-0.41684216367753391</v>
      </c>
      <c r="M3316" t="b">
        <f t="shared" si="362"/>
        <v>0</v>
      </c>
      <c r="N3316" s="24">
        <f t="shared" si="363"/>
        <v>297046</v>
      </c>
      <c r="O3316" t="str">
        <f t="shared" si="364"/>
        <v>ASEGURADO VOLUNTARIO</v>
      </c>
      <c r="P3316">
        <f t="shared" si="365"/>
        <v>36</v>
      </c>
      <c r="Q3316"/>
    </row>
    <row r="3317" spans="1:17" x14ac:dyDescent="0.25">
      <c r="A3317">
        <v>3316</v>
      </c>
      <c r="B3317" t="s">
        <v>15</v>
      </c>
      <c r="C3317" s="23">
        <v>688499</v>
      </c>
      <c r="D3317" t="s">
        <v>10</v>
      </c>
      <c r="E3317" t="s">
        <v>16</v>
      </c>
      <c r="F3317" t="s">
        <v>12</v>
      </c>
      <c r="G3317" t="s">
        <v>13</v>
      </c>
      <c r="H3317" t="s">
        <v>13</v>
      </c>
      <c r="I3317">
        <v>32</v>
      </c>
      <c r="J3317">
        <f t="shared" si="359"/>
        <v>3.818078335600486E-2</v>
      </c>
      <c r="K3317" t="b">
        <f t="shared" si="360"/>
        <v>0</v>
      </c>
      <c r="L3317">
        <f t="shared" si="361"/>
        <v>-0.69914348398608395</v>
      </c>
      <c r="M3317" t="b">
        <f t="shared" si="362"/>
        <v>0</v>
      </c>
      <c r="N3317" s="24">
        <f t="shared" si="363"/>
        <v>688499</v>
      </c>
      <c r="O3317" t="str">
        <f t="shared" si="364"/>
        <v>ASALARIADO</v>
      </c>
      <c r="P3317">
        <f t="shared" si="365"/>
        <v>32</v>
      </c>
      <c r="Q3317"/>
    </row>
    <row r="3318" spans="1:17" x14ac:dyDescent="0.25">
      <c r="A3318">
        <v>3317</v>
      </c>
      <c r="B3318" t="s">
        <v>9</v>
      </c>
      <c r="C3318" s="23">
        <v>310253.48</v>
      </c>
      <c r="D3318" t="s">
        <v>10</v>
      </c>
      <c r="E3318" t="s">
        <v>16</v>
      </c>
      <c r="F3318" t="s">
        <v>12</v>
      </c>
      <c r="G3318" t="s">
        <v>13</v>
      </c>
      <c r="H3318" t="s">
        <v>13</v>
      </c>
      <c r="I3318">
        <v>59</v>
      </c>
      <c r="J3318">
        <f t="shared" si="359"/>
        <v>-0.42821180874361697</v>
      </c>
      <c r="K3318" t="b">
        <f t="shared" si="360"/>
        <v>0</v>
      </c>
      <c r="L3318">
        <f t="shared" si="361"/>
        <v>1.2063904280966287</v>
      </c>
      <c r="M3318" t="b">
        <f t="shared" si="362"/>
        <v>0</v>
      </c>
      <c r="N3318" s="24">
        <f t="shared" si="363"/>
        <v>310253.48</v>
      </c>
      <c r="O3318" t="str">
        <f t="shared" si="364"/>
        <v>ASALARIADO</v>
      </c>
      <c r="P3318">
        <f t="shared" si="365"/>
        <v>59</v>
      </c>
      <c r="Q3318"/>
    </row>
    <row r="3319" spans="1:17" x14ac:dyDescent="0.25">
      <c r="A3319">
        <v>3318</v>
      </c>
      <c r="B3319" t="s">
        <v>15</v>
      </c>
      <c r="C3319" s="23">
        <v>297046</v>
      </c>
      <c r="D3319" t="s">
        <v>17</v>
      </c>
      <c r="E3319" t="s">
        <v>16</v>
      </c>
      <c r="F3319" t="s">
        <v>12</v>
      </c>
      <c r="G3319" t="s">
        <v>13</v>
      </c>
      <c r="H3319" t="s">
        <v>13</v>
      </c>
      <c r="I3319">
        <v>57</v>
      </c>
      <c r="J3319">
        <f t="shared" si="359"/>
        <v>-0.44449718558642509</v>
      </c>
      <c r="K3319" t="b">
        <f t="shared" si="360"/>
        <v>0</v>
      </c>
      <c r="L3319">
        <f t="shared" si="361"/>
        <v>1.0652397679423538</v>
      </c>
      <c r="M3319" t="b">
        <f t="shared" si="362"/>
        <v>0</v>
      </c>
      <c r="N3319" s="24">
        <f t="shared" si="363"/>
        <v>297046</v>
      </c>
      <c r="O3319" t="str">
        <f t="shared" si="364"/>
        <v>ASEGURADO VOLUNTARIO</v>
      </c>
      <c r="P3319">
        <f t="shared" si="365"/>
        <v>57</v>
      </c>
      <c r="Q3319"/>
    </row>
    <row r="3320" spans="1:17" x14ac:dyDescent="0.25">
      <c r="A3320">
        <v>3319</v>
      </c>
      <c r="B3320" t="s">
        <v>9</v>
      </c>
      <c r="C3320" s="23">
        <v>877095.21</v>
      </c>
      <c r="D3320" t="s">
        <v>10</v>
      </c>
      <c r="E3320" t="s">
        <v>16</v>
      </c>
      <c r="F3320" t="s">
        <v>12</v>
      </c>
      <c r="G3320" t="s">
        <v>13</v>
      </c>
      <c r="H3320" t="s">
        <v>13</v>
      </c>
      <c r="I3320">
        <v>43</v>
      </c>
      <c r="J3320">
        <f t="shared" si="359"/>
        <v>0.27072782116907557</v>
      </c>
      <c r="K3320" t="b">
        <f t="shared" si="360"/>
        <v>0</v>
      </c>
      <c r="L3320">
        <f t="shared" si="361"/>
        <v>7.7185146862428639E-2</v>
      </c>
      <c r="M3320" t="b">
        <f t="shared" si="362"/>
        <v>0</v>
      </c>
      <c r="N3320" s="24">
        <f t="shared" si="363"/>
        <v>877095.21</v>
      </c>
      <c r="O3320" t="str">
        <f t="shared" si="364"/>
        <v>ASALARIADO</v>
      </c>
      <c r="P3320">
        <f t="shared" si="365"/>
        <v>43</v>
      </c>
      <c r="Q3320"/>
    </row>
    <row r="3321" spans="1:17" x14ac:dyDescent="0.25">
      <c r="A3321">
        <v>3320</v>
      </c>
      <c r="B3321" t="s">
        <v>9</v>
      </c>
      <c r="C3321" s="23">
        <v>689245.69</v>
      </c>
      <c r="D3321" t="s">
        <v>10</v>
      </c>
      <c r="E3321" t="s">
        <v>16</v>
      </c>
      <c r="F3321" t="s">
        <v>12</v>
      </c>
      <c r="G3321" t="s">
        <v>13</v>
      </c>
      <c r="H3321" t="s">
        <v>13</v>
      </c>
      <c r="I3321">
        <v>38</v>
      </c>
      <c r="J3321">
        <f t="shared" si="359"/>
        <v>3.9101483446768233E-2</v>
      </c>
      <c r="K3321" t="b">
        <f t="shared" si="360"/>
        <v>0</v>
      </c>
      <c r="L3321">
        <f t="shared" si="361"/>
        <v>-0.27569150352325889</v>
      </c>
      <c r="M3321" t="b">
        <f t="shared" si="362"/>
        <v>0</v>
      </c>
      <c r="N3321" s="24">
        <f t="shared" si="363"/>
        <v>689245.69</v>
      </c>
      <c r="O3321" t="str">
        <f t="shared" si="364"/>
        <v>ASALARIADO</v>
      </c>
      <c r="P3321">
        <f t="shared" si="365"/>
        <v>38</v>
      </c>
      <c r="Q3321"/>
    </row>
    <row r="3322" spans="1:17" x14ac:dyDescent="0.25">
      <c r="A3322">
        <v>3321</v>
      </c>
      <c r="B3322" t="s">
        <v>15</v>
      </c>
      <c r="C3322" s="23">
        <v>1314275</v>
      </c>
      <c r="D3322" t="s">
        <v>10</v>
      </c>
      <c r="E3322" t="s">
        <v>11</v>
      </c>
      <c r="F3322" t="s">
        <v>12</v>
      </c>
      <c r="G3322" t="s">
        <v>13</v>
      </c>
      <c r="H3322" t="s">
        <v>13</v>
      </c>
      <c r="I3322">
        <v>46</v>
      </c>
      <c r="J3322">
        <f t="shared" si="359"/>
        <v>0.809788840243851</v>
      </c>
      <c r="K3322" t="b">
        <f t="shared" si="360"/>
        <v>0</v>
      </c>
      <c r="L3322">
        <f t="shared" si="361"/>
        <v>0.28891113709384114</v>
      </c>
      <c r="M3322" t="b">
        <f t="shared" si="362"/>
        <v>0</v>
      </c>
      <c r="N3322" s="24">
        <f t="shared" si="363"/>
        <v>1314275</v>
      </c>
      <c r="O3322" t="str">
        <f t="shared" si="364"/>
        <v>ASALARIADO</v>
      </c>
      <c r="P3322">
        <f t="shared" si="365"/>
        <v>46</v>
      </c>
      <c r="Q3322"/>
    </row>
    <row r="3323" spans="1:17" x14ac:dyDescent="0.25">
      <c r="A3323">
        <v>3322</v>
      </c>
      <c r="B3323" t="s">
        <v>15</v>
      </c>
      <c r="C3323" s="23">
        <v>540083</v>
      </c>
      <c r="D3323" t="s">
        <v>17</v>
      </c>
      <c r="E3323" t="s">
        <v>16</v>
      </c>
      <c r="F3323" t="s">
        <v>13</v>
      </c>
      <c r="G3323" t="s">
        <v>12</v>
      </c>
      <c r="H3323" t="s">
        <v>12</v>
      </c>
      <c r="I3323">
        <v>73</v>
      </c>
      <c r="J3323">
        <f t="shared" si="359"/>
        <v>-0.14482237012234295</v>
      </c>
      <c r="K3323" t="b">
        <f t="shared" si="360"/>
        <v>0</v>
      </c>
      <c r="L3323">
        <f t="shared" si="361"/>
        <v>2.1944450491765539</v>
      </c>
      <c r="M3323" t="b">
        <f t="shared" si="362"/>
        <v>1</v>
      </c>
      <c r="N3323" s="24">
        <f t="shared" si="363"/>
        <v>540083</v>
      </c>
      <c r="O3323" t="str">
        <f t="shared" si="364"/>
        <v>ASEGURADO VOLUNTARIO</v>
      </c>
      <c r="P3323">
        <f t="shared" si="365"/>
        <v>73</v>
      </c>
      <c r="Q3323"/>
    </row>
    <row r="3324" spans="1:17" x14ac:dyDescent="0.25">
      <c r="A3324">
        <v>3323</v>
      </c>
      <c r="B3324" t="s">
        <v>9</v>
      </c>
      <c r="C3324" s="23">
        <v>609663</v>
      </c>
      <c r="D3324" t="s">
        <v>10</v>
      </c>
      <c r="E3324" t="s">
        <v>16</v>
      </c>
      <c r="F3324" t="s">
        <v>12</v>
      </c>
      <c r="G3324" t="s">
        <v>13</v>
      </c>
      <c r="H3324" t="s">
        <v>12</v>
      </c>
      <c r="I3324">
        <v>41</v>
      </c>
      <c r="J3324">
        <f t="shared" si="359"/>
        <v>-5.9027311509906005E-2</v>
      </c>
      <c r="K3324" t="b">
        <f t="shared" si="360"/>
        <v>0</v>
      </c>
      <c r="L3324">
        <f t="shared" si="361"/>
        <v>-6.3965513291846368E-2</v>
      </c>
      <c r="M3324" t="b">
        <f t="shared" si="362"/>
        <v>0</v>
      </c>
      <c r="N3324" s="24">
        <f t="shared" si="363"/>
        <v>609663</v>
      </c>
      <c r="O3324" t="str">
        <f t="shared" si="364"/>
        <v>ASALARIADO</v>
      </c>
      <c r="P3324">
        <f t="shared" si="365"/>
        <v>41</v>
      </c>
      <c r="Q3324"/>
    </row>
    <row r="3325" spans="1:17" x14ac:dyDescent="0.25">
      <c r="A3325">
        <v>3324</v>
      </c>
      <c r="B3325" t="s">
        <v>9</v>
      </c>
      <c r="C3325" s="23">
        <v>727926.26</v>
      </c>
      <c r="D3325" t="s">
        <v>10</v>
      </c>
      <c r="E3325" t="s">
        <v>16</v>
      </c>
      <c r="F3325" t="s">
        <v>12</v>
      </c>
      <c r="G3325" t="s">
        <v>13</v>
      </c>
      <c r="H3325" t="s">
        <v>13</v>
      </c>
      <c r="I3325">
        <v>48</v>
      </c>
      <c r="J3325">
        <f t="shared" si="359"/>
        <v>8.6796248757381567E-2</v>
      </c>
      <c r="K3325" t="b">
        <f t="shared" si="360"/>
        <v>0</v>
      </c>
      <c r="L3325">
        <f t="shared" si="361"/>
        <v>0.43006179724811616</v>
      </c>
      <c r="M3325" t="b">
        <f t="shared" si="362"/>
        <v>0</v>
      </c>
      <c r="N3325" s="24">
        <f t="shared" si="363"/>
        <v>727926.26</v>
      </c>
      <c r="O3325" t="str">
        <f t="shared" si="364"/>
        <v>ASALARIADO</v>
      </c>
      <c r="P3325">
        <f t="shared" si="365"/>
        <v>48</v>
      </c>
      <c r="Q3325"/>
    </row>
    <row r="3326" spans="1:17" x14ac:dyDescent="0.25">
      <c r="A3326">
        <v>3325</v>
      </c>
      <c r="B3326" t="s">
        <v>15</v>
      </c>
      <c r="C3326" s="23">
        <v>1632331</v>
      </c>
      <c r="D3326" t="s">
        <v>10</v>
      </c>
      <c r="E3326" t="s">
        <v>11</v>
      </c>
      <c r="F3326" t="s">
        <v>12</v>
      </c>
      <c r="G3326" t="s">
        <v>13</v>
      </c>
      <c r="H3326" t="s">
        <v>13</v>
      </c>
      <c r="I3326">
        <v>44</v>
      </c>
      <c r="J3326">
        <f t="shared" si="359"/>
        <v>1.2019652294654268</v>
      </c>
      <c r="K3326" t="b">
        <f t="shared" si="360"/>
        <v>0</v>
      </c>
      <c r="L3326">
        <f t="shared" si="361"/>
        <v>0.14776047693956615</v>
      </c>
      <c r="M3326" t="b">
        <f t="shared" si="362"/>
        <v>0</v>
      </c>
      <c r="N3326" s="24">
        <f t="shared" si="363"/>
        <v>1632331</v>
      </c>
      <c r="O3326" t="str">
        <f t="shared" si="364"/>
        <v>ASALARIADO</v>
      </c>
      <c r="P3326">
        <f t="shared" si="365"/>
        <v>44</v>
      </c>
      <c r="Q3326"/>
    </row>
    <row r="3327" spans="1:17" x14ac:dyDescent="0.25">
      <c r="A3327">
        <v>3326</v>
      </c>
      <c r="B3327" t="s">
        <v>9</v>
      </c>
      <c r="C3327" s="23">
        <v>444937.63</v>
      </c>
      <c r="D3327" t="s">
        <v>10</v>
      </c>
      <c r="E3327" t="s">
        <v>16</v>
      </c>
      <c r="F3327" t="s">
        <v>12</v>
      </c>
      <c r="G3327" t="s">
        <v>12</v>
      </c>
      <c r="H3327" t="s">
        <v>13</v>
      </c>
      <c r="I3327">
        <v>48</v>
      </c>
      <c r="J3327">
        <f t="shared" si="359"/>
        <v>-0.26214060231337483</v>
      </c>
      <c r="K3327" t="b">
        <f t="shared" si="360"/>
        <v>0</v>
      </c>
      <c r="L3327">
        <f t="shared" si="361"/>
        <v>0.43006179724811616</v>
      </c>
      <c r="M3327" t="b">
        <f t="shared" si="362"/>
        <v>0</v>
      </c>
      <c r="N3327" s="24">
        <f t="shared" si="363"/>
        <v>444937.63</v>
      </c>
      <c r="O3327" t="str">
        <f t="shared" si="364"/>
        <v>ASALARIADO</v>
      </c>
      <c r="P3327">
        <f t="shared" si="365"/>
        <v>48</v>
      </c>
      <c r="Q3327"/>
    </row>
    <row r="3328" spans="1:17" x14ac:dyDescent="0.25">
      <c r="A3328">
        <v>3327</v>
      </c>
      <c r="B3328" t="s">
        <v>9</v>
      </c>
      <c r="C3328" s="23">
        <v>185956</v>
      </c>
      <c r="D3328" t="s">
        <v>10</v>
      </c>
      <c r="E3328" t="s">
        <v>16</v>
      </c>
      <c r="F3328" t="s">
        <v>12</v>
      </c>
      <c r="G3328" t="s">
        <v>13</v>
      </c>
      <c r="H3328" t="s">
        <v>13</v>
      </c>
      <c r="I3328">
        <v>64</v>
      </c>
      <c r="J3328">
        <f t="shared" si="359"/>
        <v>-0.58147581538314286</v>
      </c>
      <c r="K3328" t="b">
        <f t="shared" si="360"/>
        <v>0</v>
      </c>
      <c r="L3328">
        <f t="shared" si="361"/>
        <v>1.5592670784823162</v>
      </c>
      <c r="M3328" t="b">
        <f t="shared" si="362"/>
        <v>0</v>
      </c>
      <c r="N3328" s="24">
        <f t="shared" si="363"/>
        <v>185956</v>
      </c>
      <c r="O3328" t="str">
        <f t="shared" si="364"/>
        <v>ASALARIADO</v>
      </c>
      <c r="P3328">
        <f t="shared" si="365"/>
        <v>64</v>
      </c>
      <c r="Q3328"/>
    </row>
    <row r="3329" spans="1:17" x14ac:dyDescent="0.25">
      <c r="A3329">
        <v>3328</v>
      </c>
      <c r="B3329" t="s">
        <v>9</v>
      </c>
      <c r="C3329" s="23">
        <v>121368.02</v>
      </c>
      <c r="D3329" t="s">
        <v>10</v>
      </c>
      <c r="E3329" t="s">
        <v>16</v>
      </c>
      <c r="F3329" t="s">
        <v>12</v>
      </c>
      <c r="G3329" t="s">
        <v>13</v>
      </c>
      <c r="H3329" t="s">
        <v>13</v>
      </c>
      <c r="I3329">
        <v>26</v>
      </c>
      <c r="J3329">
        <f t="shared" si="359"/>
        <v>-0.66111550393960883</v>
      </c>
      <c r="K3329" t="b">
        <f t="shared" si="360"/>
        <v>0</v>
      </c>
      <c r="L3329">
        <f t="shared" si="361"/>
        <v>-1.1225954644489089</v>
      </c>
      <c r="M3329" t="b">
        <f t="shared" si="362"/>
        <v>0</v>
      </c>
      <c r="N3329" s="24">
        <f t="shared" si="363"/>
        <v>121368.02</v>
      </c>
      <c r="O3329" t="str">
        <f t="shared" si="364"/>
        <v>ASALARIADO</v>
      </c>
      <c r="P3329">
        <f t="shared" si="365"/>
        <v>26</v>
      </c>
      <c r="Q3329"/>
    </row>
    <row r="3330" spans="1:17" x14ac:dyDescent="0.25">
      <c r="A3330">
        <v>3329</v>
      </c>
      <c r="B3330" t="s">
        <v>9</v>
      </c>
      <c r="C3330" s="23">
        <v>532800</v>
      </c>
      <c r="D3330" t="s">
        <v>10</v>
      </c>
      <c r="E3330" t="s">
        <v>16</v>
      </c>
      <c r="F3330" t="s">
        <v>12</v>
      </c>
      <c r="G3330" t="s">
        <v>13</v>
      </c>
      <c r="H3330" t="s">
        <v>13</v>
      </c>
      <c r="I3330">
        <v>31</v>
      </c>
      <c r="J3330">
        <f t="shared" ref="J3330:J3393" si="366">(C3330-$S$4)/STDEV($C$2:$C$5001)</f>
        <v>-0.15380261461608222</v>
      </c>
      <c r="K3330" t="b">
        <f t="shared" ref="K3330:K3393" si="367">ABS(J3330)&gt;1.96</f>
        <v>0</v>
      </c>
      <c r="L3330">
        <f t="shared" ref="L3330:L3393" si="368">(I3330-$S$5)/_xlfn.STDEV.S($I$2:$I$5001)</f>
        <v>-0.7697188140632214</v>
      </c>
      <c r="M3330" t="b">
        <f t="shared" ref="M3330:M3393" si="369">ABS(L3330)&gt;1.96</f>
        <v>0</v>
      </c>
      <c r="N3330" s="24">
        <f t="shared" ref="N3330:N3393" si="370">IF(ISBLANK(C3330), $S$4, C3330)</f>
        <v>532800</v>
      </c>
      <c r="O3330" t="str">
        <f t="shared" ref="O3330:O3393" si="371">IF(D3330="", "ASALARIADO", D3330)</f>
        <v>ASALARIADO</v>
      </c>
      <c r="P3330">
        <f t="shared" ref="P3330:P3393" si="372">IF(ISBLANK(I3330), $S$5, I3330)</f>
        <v>31</v>
      </c>
      <c r="Q3330"/>
    </row>
    <row r="3331" spans="1:17" x14ac:dyDescent="0.25">
      <c r="A3331">
        <v>3330</v>
      </c>
      <c r="B3331" t="s">
        <v>9</v>
      </c>
      <c r="C3331" s="23">
        <v>1066381.08</v>
      </c>
      <c r="D3331" t="s">
        <v>10</v>
      </c>
      <c r="E3331" t="s">
        <v>16</v>
      </c>
      <c r="F3331" t="s">
        <v>12</v>
      </c>
      <c r="G3331" t="s">
        <v>13</v>
      </c>
      <c r="H3331" t="s">
        <v>13</v>
      </c>
      <c r="I3331">
        <v>29</v>
      </c>
      <c r="J3331">
        <f t="shared" si="366"/>
        <v>0.50412523869072157</v>
      </c>
      <c r="K3331" t="b">
        <f t="shared" si="367"/>
        <v>0</v>
      </c>
      <c r="L3331">
        <f t="shared" si="368"/>
        <v>-0.91086947421749642</v>
      </c>
      <c r="M3331" t="b">
        <f t="shared" si="369"/>
        <v>0</v>
      </c>
      <c r="N3331" s="24">
        <f t="shared" si="370"/>
        <v>1066381.08</v>
      </c>
      <c r="O3331" t="str">
        <f t="shared" si="371"/>
        <v>ASALARIADO</v>
      </c>
      <c r="P3331">
        <f t="shared" si="372"/>
        <v>29</v>
      </c>
      <c r="Q3331"/>
    </row>
    <row r="3332" spans="1:17" x14ac:dyDescent="0.25">
      <c r="A3332">
        <v>3331</v>
      </c>
      <c r="B3332" t="s">
        <v>9</v>
      </c>
      <c r="C3332" s="23">
        <v>280000</v>
      </c>
      <c r="D3332" t="s">
        <v>18</v>
      </c>
      <c r="E3332" t="s">
        <v>16</v>
      </c>
      <c r="F3332" t="s">
        <v>12</v>
      </c>
      <c r="G3332" t="s">
        <v>13</v>
      </c>
      <c r="H3332" t="s">
        <v>13</v>
      </c>
      <c r="I3332">
        <v>40</v>
      </c>
      <c r="J3332">
        <f t="shared" si="366"/>
        <v>-0.46551561860033136</v>
      </c>
      <c r="K3332" t="b">
        <f t="shared" si="367"/>
        <v>0</v>
      </c>
      <c r="L3332">
        <f t="shared" si="368"/>
        <v>-0.13454084336898386</v>
      </c>
      <c r="M3332" t="b">
        <f t="shared" si="369"/>
        <v>0</v>
      </c>
      <c r="N3332" s="24">
        <f t="shared" si="370"/>
        <v>280000</v>
      </c>
      <c r="O3332" t="str">
        <f t="shared" si="371"/>
        <v>TRABAJADOR INDEPENDIENTE</v>
      </c>
      <c r="P3332">
        <f t="shared" si="372"/>
        <v>40</v>
      </c>
      <c r="Q3332"/>
    </row>
    <row r="3333" spans="1:17" x14ac:dyDescent="0.25">
      <c r="A3333">
        <v>3332</v>
      </c>
      <c r="B3333" t="s">
        <v>9</v>
      </c>
      <c r="C3333" s="23">
        <v>342225.26</v>
      </c>
      <c r="D3333" t="s">
        <v>10</v>
      </c>
      <c r="E3333" t="s">
        <v>16</v>
      </c>
      <c r="F3333" t="s">
        <v>12</v>
      </c>
      <c r="G3333" t="s">
        <v>13</v>
      </c>
      <c r="H3333" t="s">
        <v>13</v>
      </c>
      <c r="I3333">
        <v>44</v>
      </c>
      <c r="J3333">
        <f t="shared" si="366"/>
        <v>-0.38878926291084981</v>
      </c>
      <c r="K3333" t="b">
        <f t="shared" si="367"/>
        <v>0</v>
      </c>
      <c r="L3333">
        <f t="shared" si="368"/>
        <v>0.14776047693956615</v>
      </c>
      <c r="M3333" t="b">
        <f t="shared" si="369"/>
        <v>0</v>
      </c>
      <c r="N3333" s="24">
        <f t="shared" si="370"/>
        <v>342225.26</v>
      </c>
      <c r="O3333" t="str">
        <f t="shared" si="371"/>
        <v>ASALARIADO</v>
      </c>
      <c r="P3333">
        <f t="shared" si="372"/>
        <v>44</v>
      </c>
      <c r="Q3333"/>
    </row>
    <row r="3334" spans="1:17" x14ac:dyDescent="0.25">
      <c r="A3334">
        <v>3333</v>
      </c>
      <c r="B3334" t="s">
        <v>15</v>
      </c>
      <c r="C3334" s="23">
        <v>535736.47</v>
      </c>
      <c r="D3334" t="s">
        <v>10</v>
      </c>
      <c r="E3334" t="s">
        <v>16</v>
      </c>
      <c r="F3334" t="s">
        <v>12</v>
      </c>
      <c r="G3334" t="s">
        <v>13</v>
      </c>
      <c r="H3334" t="s">
        <v>13</v>
      </c>
      <c r="I3334">
        <v>35</v>
      </c>
      <c r="J3334">
        <f t="shared" si="366"/>
        <v>-0.15018182393249985</v>
      </c>
      <c r="K3334" t="b">
        <f t="shared" si="367"/>
        <v>0</v>
      </c>
      <c r="L3334">
        <f t="shared" si="368"/>
        <v>-0.48741749375467142</v>
      </c>
      <c r="M3334" t="b">
        <f t="shared" si="369"/>
        <v>0</v>
      </c>
      <c r="N3334" s="24">
        <f t="shared" si="370"/>
        <v>535736.47</v>
      </c>
      <c r="O3334" t="str">
        <f t="shared" si="371"/>
        <v>ASALARIADO</v>
      </c>
      <c r="P3334">
        <f t="shared" si="372"/>
        <v>35</v>
      </c>
      <c r="Q3334"/>
    </row>
    <row r="3335" spans="1:17" x14ac:dyDescent="0.25">
      <c r="A3335">
        <v>3334</v>
      </c>
      <c r="B3335" t="s">
        <v>9</v>
      </c>
      <c r="C3335" s="23">
        <v>288313.38</v>
      </c>
      <c r="D3335" t="s">
        <v>10</v>
      </c>
      <c r="E3335" t="s">
        <v>16</v>
      </c>
      <c r="F3335" t="s">
        <v>12</v>
      </c>
      <c r="G3335" t="s">
        <v>13</v>
      </c>
      <c r="H3335" t="s">
        <v>13</v>
      </c>
      <c r="I3335">
        <v>57</v>
      </c>
      <c r="J3335">
        <f t="shared" si="366"/>
        <v>-0.45526487234612811</v>
      </c>
      <c r="K3335" t="b">
        <f t="shared" si="367"/>
        <v>0</v>
      </c>
      <c r="L3335">
        <f t="shared" si="368"/>
        <v>1.0652397679423538</v>
      </c>
      <c r="M3335" t="b">
        <f t="shared" si="369"/>
        <v>0</v>
      </c>
      <c r="N3335" s="24">
        <f t="shared" si="370"/>
        <v>288313.38</v>
      </c>
      <c r="O3335" t="str">
        <f t="shared" si="371"/>
        <v>ASALARIADO</v>
      </c>
      <c r="P3335">
        <f t="shared" si="372"/>
        <v>57</v>
      </c>
      <c r="Q3335"/>
    </row>
    <row r="3336" spans="1:17" x14ac:dyDescent="0.25">
      <c r="A3336">
        <v>3335</v>
      </c>
      <c r="B3336" t="s">
        <v>9</v>
      </c>
      <c r="C3336" s="23">
        <v>1374999.99</v>
      </c>
      <c r="D3336" t="s">
        <v>10</v>
      </c>
      <c r="E3336" t="s">
        <v>16</v>
      </c>
      <c r="F3336" t="s">
        <v>12</v>
      </c>
      <c r="G3336" t="s">
        <v>12</v>
      </c>
      <c r="H3336" t="s">
        <v>13</v>
      </c>
      <c r="I3336">
        <v>37</v>
      </c>
      <c r="J3336">
        <f t="shared" si="366"/>
        <v>0.88466530009279676</v>
      </c>
      <c r="K3336" t="b">
        <f t="shared" si="367"/>
        <v>0</v>
      </c>
      <c r="L3336">
        <f t="shared" si="368"/>
        <v>-0.3462668336003964</v>
      </c>
      <c r="M3336" t="b">
        <f t="shared" si="369"/>
        <v>0</v>
      </c>
      <c r="N3336" s="24">
        <f t="shared" si="370"/>
        <v>1374999.99</v>
      </c>
      <c r="O3336" t="str">
        <f t="shared" si="371"/>
        <v>ASALARIADO</v>
      </c>
      <c r="P3336">
        <f t="shared" si="372"/>
        <v>37</v>
      </c>
      <c r="Q3336"/>
    </row>
    <row r="3337" spans="1:17" x14ac:dyDescent="0.25">
      <c r="A3337">
        <v>3336</v>
      </c>
      <c r="B3337" t="s">
        <v>15</v>
      </c>
      <c r="C3337" s="23">
        <v>748465</v>
      </c>
      <c r="D3337" t="s">
        <v>10</v>
      </c>
      <c r="E3337" t="s">
        <v>11</v>
      </c>
      <c r="F3337" t="s">
        <v>12</v>
      </c>
      <c r="G3337" t="s">
        <v>13</v>
      </c>
      <c r="H3337" t="s">
        <v>13</v>
      </c>
      <c r="I3337">
        <v>40</v>
      </c>
      <c r="J3337">
        <f t="shared" si="366"/>
        <v>0.11212137669824966</v>
      </c>
      <c r="K3337" t="b">
        <f t="shared" si="367"/>
        <v>0</v>
      </c>
      <c r="L3337">
        <f t="shared" si="368"/>
        <v>-0.13454084336898386</v>
      </c>
      <c r="M3337" t="b">
        <f t="shared" si="369"/>
        <v>0</v>
      </c>
      <c r="N3337" s="24">
        <f t="shared" si="370"/>
        <v>748465</v>
      </c>
      <c r="O3337" t="str">
        <f t="shared" si="371"/>
        <v>ASALARIADO</v>
      </c>
      <c r="P3337">
        <f t="shared" si="372"/>
        <v>40</v>
      </c>
      <c r="Q3337"/>
    </row>
    <row r="3338" spans="1:17" x14ac:dyDescent="0.25">
      <c r="A3338">
        <v>3337</v>
      </c>
      <c r="B3338" t="s">
        <v>15</v>
      </c>
      <c r="C3338" s="23">
        <v>235768.2</v>
      </c>
      <c r="D3338" t="s">
        <v>10</v>
      </c>
      <c r="E3338" t="s">
        <v>11</v>
      </c>
      <c r="F3338" t="s">
        <v>12</v>
      </c>
      <c r="G3338" t="s">
        <v>13</v>
      </c>
      <c r="H3338" t="s">
        <v>13</v>
      </c>
      <c r="I3338">
        <v>47</v>
      </c>
      <c r="J3338">
        <f t="shared" si="366"/>
        <v>-0.52005528335361662</v>
      </c>
      <c r="K3338" t="b">
        <f t="shared" si="367"/>
        <v>0</v>
      </c>
      <c r="L3338">
        <f t="shared" si="368"/>
        <v>0.35948646717097865</v>
      </c>
      <c r="M3338" t="b">
        <f t="shared" si="369"/>
        <v>0</v>
      </c>
      <c r="N3338" s="24">
        <f t="shared" si="370"/>
        <v>235768.2</v>
      </c>
      <c r="O3338" t="str">
        <f t="shared" si="371"/>
        <v>ASALARIADO</v>
      </c>
      <c r="P3338">
        <f t="shared" si="372"/>
        <v>47</v>
      </c>
      <c r="Q3338"/>
    </row>
    <row r="3339" spans="1:17" x14ac:dyDescent="0.25">
      <c r="A3339">
        <v>3338</v>
      </c>
      <c r="B3339" t="s">
        <v>9</v>
      </c>
      <c r="C3339" s="23">
        <v>11200</v>
      </c>
      <c r="D3339" t="s">
        <v>10</v>
      </c>
      <c r="E3339" t="s">
        <v>16</v>
      </c>
      <c r="F3339" t="s">
        <v>12</v>
      </c>
      <c r="G3339" t="s">
        <v>12</v>
      </c>
      <c r="H3339" t="s">
        <v>12</v>
      </c>
      <c r="I3339">
        <v>24</v>
      </c>
      <c r="J3339">
        <f t="shared" si="366"/>
        <v>-0.7969572937228242</v>
      </c>
      <c r="K3339" t="b">
        <f t="shared" si="367"/>
        <v>0</v>
      </c>
      <c r="L3339">
        <f t="shared" si="368"/>
        <v>-1.263746124603184</v>
      </c>
      <c r="M3339" t="b">
        <f t="shared" si="369"/>
        <v>0</v>
      </c>
      <c r="N3339" s="24">
        <f t="shared" si="370"/>
        <v>11200</v>
      </c>
      <c r="O3339" t="str">
        <f t="shared" si="371"/>
        <v>ASALARIADO</v>
      </c>
      <c r="P3339">
        <f t="shared" si="372"/>
        <v>24</v>
      </c>
      <c r="Q3339"/>
    </row>
    <row r="3340" spans="1:17" x14ac:dyDescent="0.25">
      <c r="A3340">
        <v>3339</v>
      </c>
      <c r="B3340" t="s">
        <v>9</v>
      </c>
      <c r="C3340" s="23">
        <v>377425.93</v>
      </c>
      <c r="D3340" t="s">
        <v>10</v>
      </c>
      <c r="E3340" t="s">
        <v>16</v>
      </c>
      <c r="F3340" t="s">
        <v>12</v>
      </c>
      <c r="G3340" t="s">
        <v>13</v>
      </c>
      <c r="H3340" t="s">
        <v>13</v>
      </c>
      <c r="I3340">
        <v>54</v>
      </c>
      <c r="J3340">
        <f t="shared" si="366"/>
        <v>-0.34538536026860994</v>
      </c>
      <c r="K3340" t="b">
        <f t="shared" si="367"/>
        <v>0</v>
      </c>
      <c r="L3340">
        <f t="shared" si="368"/>
        <v>0.85351377771094117</v>
      </c>
      <c r="M3340" t="b">
        <f t="shared" si="369"/>
        <v>0</v>
      </c>
      <c r="N3340" s="24">
        <f t="shared" si="370"/>
        <v>377425.93</v>
      </c>
      <c r="O3340" t="str">
        <f t="shared" si="371"/>
        <v>ASALARIADO</v>
      </c>
      <c r="P3340">
        <f t="shared" si="372"/>
        <v>54</v>
      </c>
      <c r="Q3340"/>
    </row>
    <row r="3341" spans="1:17" x14ac:dyDescent="0.25">
      <c r="A3341">
        <v>3340</v>
      </c>
      <c r="B3341" t="s">
        <v>9</v>
      </c>
      <c r="C3341" s="23">
        <v>297044</v>
      </c>
      <c r="D3341" t="s">
        <v>17</v>
      </c>
      <c r="E3341" t="s">
        <v>16</v>
      </c>
      <c r="F3341" t="s">
        <v>12</v>
      </c>
      <c r="G3341" t="s">
        <v>12</v>
      </c>
      <c r="H3341" t="s">
        <v>13</v>
      </c>
      <c r="I3341">
        <v>55</v>
      </c>
      <c r="J3341">
        <f t="shared" si="366"/>
        <v>-0.44449965167031735</v>
      </c>
      <c r="K3341" t="b">
        <f t="shared" si="367"/>
        <v>0</v>
      </c>
      <c r="L3341">
        <f t="shared" si="368"/>
        <v>0.92408910778807873</v>
      </c>
      <c r="M3341" t="b">
        <f t="shared" si="369"/>
        <v>0</v>
      </c>
      <c r="N3341" s="24">
        <f t="shared" si="370"/>
        <v>297044</v>
      </c>
      <c r="O3341" t="str">
        <f t="shared" si="371"/>
        <v>ASEGURADO VOLUNTARIO</v>
      </c>
      <c r="P3341">
        <f t="shared" si="372"/>
        <v>55</v>
      </c>
      <c r="Q3341"/>
    </row>
    <row r="3342" spans="1:17" x14ac:dyDescent="0.25">
      <c r="A3342">
        <v>3341</v>
      </c>
      <c r="B3342" t="s">
        <v>9</v>
      </c>
      <c r="C3342" s="23">
        <v>85221.33</v>
      </c>
      <c r="D3342" t="s">
        <v>10</v>
      </c>
      <c r="E3342" t="s">
        <v>16</v>
      </c>
      <c r="F3342" t="s">
        <v>12</v>
      </c>
      <c r="G3342" t="s">
        <v>13</v>
      </c>
      <c r="H3342" t="s">
        <v>13</v>
      </c>
      <c r="I3342">
        <v>52</v>
      </c>
      <c r="J3342">
        <f t="shared" si="366"/>
        <v>-0.70568588892373629</v>
      </c>
      <c r="K3342" t="b">
        <f t="shared" si="367"/>
        <v>0</v>
      </c>
      <c r="L3342">
        <f t="shared" si="368"/>
        <v>0.71236311755666615</v>
      </c>
      <c r="M3342" t="b">
        <f t="shared" si="369"/>
        <v>0</v>
      </c>
      <c r="N3342" s="24">
        <f t="shared" si="370"/>
        <v>85221.33</v>
      </c>
      <c r="O3342" t="str">
        <f t="shared" si="371"/>
        <v>ASALARIADO</v>
      </c>
      <c r="P3342">
        <f t="shared" si="372"/>
        <v>52</v>
      </c>
      <c r="Q3342"/>
    </row>
    <row r="3343" spans="1:17" x14ac:dyDescent="0.25">
      <c r="A3343">
        <v>3342</v>
      </c>
      <c r="B3343" t="s">
        <v>9</v>
      </c>
      <c r="C3343" s="23">
        <v>297046</v>
      </c>
      <c r="D3343" t="s">
        <v>18</v>
      </c>
      <c r="E3343" t="s">
        <v>16</v>
      </c>
      <c r="F3343" t="s">
        <v>12</v>
      </c>
      <c r="G3343" t="s">
        <v>13</v>
      </c>
      <c r="H3343" t="s">
        <v>13</v>
      </c>
      <c r="I3343">
        <v>59</v>
      </c>
      <c r="J3343">
        <f t="shared" si="366"/>
        <v>-0.44449718558642509</v>
      </c>
      <c r="K3343" t="b">
        <f t="shared" si="367"/>
        <v>0</v>
      </c>
      <c r="L3343">
        <f t="shared" si="368"/>
        <v>1.2063904280966287</v>
      </c>
      <c r="M3343" t="b">
        <f t="shared" si="369"/>
        <v>0</v>
      </c>
      <c r="N3343" s="24">
        <f t="shared" si="370"/>
        <v>297046</v>
      </c>
      <c r="O3343" t="str">
        <f t="shared" si="371"/>
        <v>TRABAJADOR INDEPENDIENTE</v>
      </c>
      <c r="P3343">
        <f t="shared" si="372"/>
        <v>59</v>
      </c>
      <c r="Q3343"/>
    </row>
    <row r="3344" spans="1:17" x14ac:dyDescent="0.25">
      <c r="A3344">
        <v>3343</v>
      </c>
      <c r="B3344" t="s">
        <v>9</v>
      </c>
      <c r="C3344" s="23">
        <v>280000</v>
      </c>
      <c r="D3344" t="s">
        <v>10</v>
      </c>
      <c r="E3344" t="s">
        <v>16</v>
      </c>
      <c r="F3344" t="s">
        <v>12</v>
      </c>
      <c r="G3344" t="s">
        <v>13</v>
      </c>
      <c r="H3344" t="s">
        <v>13</v>
      </c>
      <c r="I3344">
        <v>70</v>
      </c>
      <c r="J3344">
        <f t="shared" si="366"/>
        <v>-0.46551561860033136</v>
      </c>
      <c r="K3344" t="b">
        <f t="shared" si="367"/>
        <v>0</v>
      </c>
      <c r="L3344">
        <f t="shared" si="368"/>
        <v>1.9827190589451413</v>
      </c>
      <c r="M3344" t="b">
        <f t="shared" si="369"/>
        <v>1</v>
      </c>
      <c r="N3344" s="24">
        <f t="shared" si="370"/>
        <v>280000</v>
      </c>
      <c r="O3344" t="str">
        <f t="shared" si="371"/>
        <v>ASALARIADO</v>
      </c>
      <c r="P3344">
        <f t="shared" si="372"/>
        <v>70</v>
      </c>
      <c r="Q3344"/>
    </row>
    <row r="3345" spans="1:17" x14ac:dyDescent="0.25">
      <c r="A3345">
        <v>3344</v>
      </c>
      <c r="B3345" t="s">
        <v>9</v>
      </c>
      <c r="C3345" s="23">
        <v>400000</v>
      </c>
      <c r="D3345" t="s">
        <v>10</v>
      </c>
      <c r="E3345" t="s">
        <v>16</v>
      </c>
      <c r="F3345" t="s">
        <v>12</v>
      </c>
      <c r="G3345" t="s">
        <v>13</v>
      </c>
      <c r="H3345" t="s">
        <v>13</v>
      </c>
      <c r="I3345">
        <v>47</v>
      </c>
      <c r="J3345">
        <f t="shared" si="366"/>
        <v>-0.31755058506350425</v>
      </c>
      <c r="K3345" t="b">
        <f t="shared" si="367"/>
        <v>0</v>
      </c>
      <c r="L3345">
        <f t="shared" si="368"/>
        <v>0.35948646717097865</v>
      </c>
      <c r="M3345" t="b">
        <f t="shared" si="369"/>
        <v>0</v>
      </c>
      <c r="N3345" s="24">
        <f t="shared" si="370"/>
        <v>400000</v>
      </c>
      <c r="O3345" t="str">
        <f t="shared" si="371"/>
        <v>ASALARIADO</v>
      </c>
      <c r="P3345">
        <f t="shared" si="372"/>
        <v>47</v>
      </c>
      <c r="Q3345"/>
    </row>
    <row r="3346" spans="1:17" x14ac:dyDescent="0.25">
      <c r="A3346">
        <v>3345</v>
      </c>
      <c r="B3346" t="s">
        <v>9</v>
      </c>
      <c r="C3346" s="23">
        <v>664950.56000000006</v>
      </c>
      <c r="D3346" t="s">
        <v>10</v>
      </c>
      <c r="E3346" t="s">
        <v>16</v>
      </c>
      <c r="F3346" t="s">
        <v>12</v>
      </c>
      <c r="G3346" t="s">
        <v>12</v>
      </c>
      <c r="H3346" t="s">
        <v>13</v>
      </c>
      <c r="I3346">
        <v>38</v>
      </c>
      <c r="J3346">
        <f t="shared" si="366"/>
        <v>9.1445690698385811E-3</v>
      </c>
      <c r="K3346" t="b">
        <f t="shared" si="367"/>
        <v>0</v>
      </c>
      <c r="L3346">
        <f t="shared" si="368"/>
        <v>-0.27569150352325889</v>
      </c>
      <c r="M3346" t="b">
        <f t="shared" si="369"/>
        <v>0</v>
      </c>
      <c r="N3346" s="24">
        <f t="shared" si="370"/>
        <v>664950.56000000006</v>
      </c>
      <c r="O3346" t="str">
        <f t="shared" si="371"/>
        <v>ASALARIADO</v>
      </c>
      <c r="P3346">
        <f t="shared" si="372"/>
        <v>38</v>
      </c>
      <c r="Q3346"/>
    </row>
    <row r="3347" spans="1:17" x14ac:dyDescent="0.25">
      <c r="A3347">
        <v>3346</v>
      </c>
      <c r="B3347" t="s">
        <v>15</v>
      </c>
      <c r="C3347" s="23">
        <v>580000</v>
      </c>
      <c r="D3347" t="s">
        <v>10</v>
      </c>
      <c r="E3347" t="s">
        <v>16</v>
      </c>
      <c r="F3347" t="s">
        <v>12</v>
      </c>
      <c r="G3347" t="s">
        <v>13</v>
      </c>
      <c r="H3347" t="s">
        <v>13</v>
      </c>
      <c r="I3347">
        <v>25</v>
      </c>
      <c r="J3347">
        <f t="shared" si="366"/>
        <v>-9.5603034758263539E-2</v>
      </c>
      <c r="K3347" t="b">
        <f t="shared" si="367"/>
        <v>0</v>
      </c>
      <c r="L3347">
        <f t="shared" si="368"/>
        <v>-1.1931707945260464</v>
      </c>
      <c r="M3347" t="b">
        <f t="shared" si="369"/>
        <v>0</v>
      </c>
      <c r="N3347" s="24">
        <f t="shared" si="370"/>
        <v>580000</v>
      </c>
      <c r="O3347" t="str">
        <f t="shared" si="371"/>
        <v>ASALARIADO</v>
      </c>
      <c r="P3347">
        <f t="shared" si="372"/>
        <v>25</v>
      </c>
      <c r="Q3347"/>
    </row>
    <row r="3348" spans="1:17" x14ac:dyDescent="0.25">
      <c r="A3348">
        <v>3347</v>
      </c>
      <c r="B3348" t="s">
        <v>15</v>
      </c>
      <c r="C3348" s="23">
        <v>183760</v>
      </c>
      <c r="D3348" t="s">
        <v>10</v>
      </c>
      <c r="E3348" t="s">
        <v>16</v>
      </c>
      <c r="F3348" t="s">
        <v>12</v>
      </c>
      <c r="G3348" t="s">
        <v>12</v>
      </c>
      <c r="H3348" t="s">
        <v>13</v>
      </c>
      <c r="I3348">
        <v>53</v>
      </c>
      <c r="J3348">
        <f t="shared" si="366"/>
        <v>-0.58418357549686672</v>
      </c>
      <c r="K3348" t="b">
        <f t="shared" si="367"/>
        <v>0</v>
      </c>
      <c r="L3348">
        <f t="shared" si="368"/>
        <v>0.78293844763380371</v>
      </c>
      <c r="M3348" t="b">
        <f t="shared" si="369"/>
        <v>0</v>
      </c>
      <c r="N3348" s="24">
        <f t="shared" si="370"/>
        <v>183760</v>
      </c>
      <c r="O3348" t="str">
        <f t="shared" si="371"/>
        <v>ASALARIADO</v>
      </c>
      <c r="P3348">
        <f t="shared" si="372"/>
        <v>53</v>
      </c>
      <c r="Q3348"/>
    </row>
    <row r="3349" spans="1:17" x14ac:dyDescent="0.25">
      <c r="A3349">
        <v>3348</v>
      </c>
      <c r="B3349" t="s">
        <v>15</v>
      </c>
      <c r="C3349" s="23">
        <v>591000</v>
      </c>
      <c r="D3349" t="s">
        <v>10</v>
      </c>
      <c r="E3349" t="s">
        <v>16</v>
      </c>
      <c r="F3349" t="s">
        <v>12</v>
      </c>
      <c r="G3349" t="s">
        <v>13</v>
      </c>
      <c r="H3349" t="s">
        <v>13</v>
      </c>
      <c r="I3349">
        <v>45</v>
      </c>
      <c r="J3349">
        <f t="shared" si="366"/>
        <v>-8.2039573350721054E-2</v>
      </c>
      <c r="K3349" t="b">
        <f t="shared" si="367"/>
        <v>0</v>
      </c>
      <c r="L3349">
        <f t="shared" si="368"/>
        <v>0.21833580701670366</v>
      </c>
      <c r="M3349" t="b">
        <f t="shared" si="369"/>
        <v>0</v>
      </c>
      <c r="N3349" s="24">
        <f t="shared" si="370"/>
        <v>591000</v>
      </c>
      <c r="O3349" t="str">
        <f t="shared" si="371"/>
        <v>ASALARIADO</v>
      </c>
      <c r="P3349">
        <f t="shared" si="372"/>
        <v>45</v>
      </c>
      <c r="Q3349"/>
    </row>
    <row r="3350" spans="1:17" x14ac:dyDescent="0.25">
      <c r="A3350">
        <v>3349</v>
      </c>
      <c r="B3350" t="s">
        <v>9</v>
      </c>
      <c r="C3350" s="23">
        <v>1461023.23</v>
      </c>
      <c r="D3350" t="s">
        <v>10</v>
      </c>
      <c r="E3350" t="s">
        <v>16</v>
      </c>
      <c r="F3350" t="s">
        <v>12</v>
      </c>
      <c r="G3350" t="s">
        <v>13</v>
      </c>
      <c r="H3350" t="s">
        <v>13</v>
      </c>
      <c r="I3350">
        <v>30</v>
      </c>
      <c r="J3350">
        <f t="shared" si="366"/>
        <v>0.99073556335568447</v>
      </c>
      <c r="K3350" t="b">
        <f t="shared" si="367"/>
        <v>0</v>
      </c>
      <c r="L3350">
        <f t="shared" si="368"/>
        <v>-0.84029414414035897</v>
      </c>
      <c r="M3350" t="b">
        <f t="shared" si="369"/>
        <v>0</v>
      </c>
      <c r="N3350" s="24">
        <f t="shared" si="370"/>
        <v>1461023.23</v>
      </c>
      <c r="O3350" t="str">
        <f t="shared" si="371"/>
        <v>ASALARIADO</v>
      </c>
      <c r="P3350">
        <f t="shared" si="372"/>
        <v>30</v>
      </c>
      <c r="Q3350"/>
    </row>
    <row r="3351" spans="1:17" x14ac:dyDescent="0.25">
      <c r="A3351">
        <v>3350</v>
      </c>
      <c r="B3351" t="s">
        <v>15</v>
      </c>
      <c r="C3351" s="23">
        <v>1167041</v>
      </c>
      <c r="D3351" t="s">
        <v>10</v>
      </c>
      <c r="E3351" t="s">
        <v>11</v>
      </c>
      <c r="F3351" t="s">
        <v>12</v>
      </c>
      <c r="G3351" t="s">
        <v>13</v>
      </c>
      <c r="H3351" t="s">
        <v>12</v>
      </c>
      <c r="I3351">
        <v>32</v>
      </c>
      <c r="J3351">
        <f t="shared" si="366"/>
        <v>0.628243142345841</v>
      </c>
      <c r="K3351" t="b">
        <f t="shared" si="367"/>
        <v>0</v>
      </c>
      <c r="L3351">
        <f t="shared" si="368"/>
        <v>-0.69914348398608395</v>
      </c>
      <c r="M3351" t="b">
        <f t="shared" si="369"/>
        <v>0</v>
      </c>
      <c r="N3351" s="24">
        <f t="shared" si="370"/>
        <v>1167041</v>
      </c>
      <c r="O3351" t="str">
        <f t="shared" si="371"/>
        <v>ASALARIADO</v>
      </c>
      <c r="P3351">
        <f t="shared" si="372"/>
        <v>32</v>
      </c>
      <c r="Q3351"/>
    </row>
    <row r="3352" spans="1:17" x14ac:dyDescent="0.25">
      <c r="A3352">
        <v>3351</v>
      </c>
      <c r="B3352" t="s">
        <v>15</v>
      </c>
      <c r="C3352" s="23">
        <v>240000</v>
      </c>
      <c r="D3352" t="s">
        <v>10</v>
      </c>
      <c r="E3352" t="s">
        <v>16</v>
      </c>
      <c r="F3352" t="s">
        <v>12</v>
      </c>
      <c r="G3352" t="s">
        <v>12</v>
      </c>
      <c r="H3352" t="s">
        <v>12</v>
      </c>
      <c r="I3352">
        <v>42</v>
      </c>
      <c r="J3352">
        <f t="shared" si="366"/>
        <v>-0.51483729644594045</v>
      </c>
      <c r="K3352" t="b">
        <f t="shared" si="367"/>
        <v>0</v>
      </c>
      <c r="L3352">
        <f t="shared" si="368"/>
        <v>6.6098167852911317E-3</v>
      </c>
      <c r="M3352" t="b">
        <f t="shared" si="369"/>
        <v>0</v>
      </c>
      <c r="N3352" s="24">
        <f t="shared" si="370"/>
        <v>240000</v>
      </c>
      <c r="O3352" t="str">
        <f t="shared" si="371"/>
        <v>ASALARIADO</v>
      </c>
      <c r="P3352">
        <f t="shared" si="372"/>
        <v>42</v>
      </c>
      <c r="Q3352"/>
    </row>
    <row r="3353" spans="1:17" x14ac:dyDescent="0.25">
      <c r="A3353">
        <v>3352</v>
      </c>
      <c r="B3353" t="s">
        <v>15</v>
      </c>
      <c r="C3353" s="23">
        <v>227197.58</v>
      </c>
      <c r="D3353" t="s">
        <v>10</v>
      </c>
      <c r="E3353" t="s">
        <v>16</v>
      </c>
      <c r="F3353" t="s">
        <v>12</v>
      </c>
      <c r="G3353" t="s">
        <v>13</v>
      </c>
      <c r="H3353" t="s">
        <v>13</v>
      </c>
      <c r="I3353">
        <v>36</v>
      </c>
      <c r="J3353">
        <f t="shared" si="366"/>
        <v>-0.53062321731804507</v>
      </c>
      <c r="K3353" t="b">
        <f t="shared" si="367"/>
        <v>0</v>
      </c>
      <c r="L3353">
        <f t="shared" si="368"/>
        <v>-0.41684216367753391</v>
      </c>
      <c r="M3353" t="b">
        <f t="shared" si="369"/>
        <v>0</v>
      </c>
      <c r="N3353" s="24">
        <f t="shared" si="370"/>
        <v>227197.58</v>
      </c>
      <c r="O3353" t="str">
        <f t="shared" si="371"/>
        <v>ASALARIADO</v>
      </c>
      <c r="P3353">
        <f t="shared" si="372"/>
        <v>36</v>
      </c>
      <c r="Q3353"/>
    </row>
    <row r="3354" spans="1:17" x14ac:dyDescent="0.25">
      <c r="A3354">
        <v>3353</v>
      </c>
      <c r="B3354" t="s">
        <v>15</v>
      </c>
      <c r="C3354" s="23">
        <v>346384</v>
      </c>
      <c r="D3354" t="s">
        <v>10</v>
      </c>
      <c r="E3354" t="s">
        <v>11</v>
      </c>
      <c r="F3354" t="s">
        <v>12</v>
      </c>
      <c r="G3354" t="s">
        <v>13</v>
      </c>
      <c r="H3354" t="s">
        <v>13</v>
      </c>
      <c r="I3354">
        <v>43</v>
      </c>
      <c r="J3354">
        <f t="shared" si="366"/>
        <v>-0.38366136204775858</v>
      </c>
      <c r="K3354" t="b">
        <f t="shared" si="367"/>
        <v>0</v>
      </c>
      <c r="L3354">
        <f t="shared" si="368"/>
        <v>7.7185146862428639E-2</v>
      </c>
      <c r="M3354" t="b">
        <f t="shared" si="369"/>
        <v>0</v>
      </c>
      <c r="N3354" s="24">
        <f t="shared" si="370"/>
        <v>346384</v>
      </c>
      <c r="O3354" t="str">
        <f t="shared" si="371"/>
        <v>ASALARIADO</v>
      </c>
      <c r="P3354">
        <f t="shared" si="372"/>
        <v>43</v>
      </c>
      <c r="Q3354"/>
    </row>
    <row r="3355" spans="1:17" x14ac:dyDescent="0.25">
      <c r="A3355">
        <v>3354</v>
      </c>
      <c r="B3355" t="s">
        <v>9</v>
      </c>
      <c r="C3355" s="23">
        <v>821327.28</v>
      </c>
      <c r="D3355" t="s">
        <v>10</v>
      </c>
      <c r="E3355" t="s">
        <v>16</v>
      </c>
      <c r="F3355" t="s">
        <v>12</v>
      </c>
      <c r="G3355" t="s">
        <v>13</v>
      </c>
      <c r="H3355" t="s">
        <v>13</v>
      </c>
      <c r="I3355">
        <v>60</v>
      </c>
      <c r="J3355">
        <f t="shared" si="366"/>
        <v>0.20196362422966377</v>
      </c>
      <c r="K3355" t="b">
        <f t="shared" si="367"/>
        <v>0</v>
      </c>
      <c r="L3355">
        <f t="shared" si="368"/>
        <v>1.2769657581737661</v>
      </c>
      <c r="M3355" t="b">
        <f t="shared" si="369"/>
        <v>0</v>
      </c>
      <c r="N3355" s="24">
        <f t="shared" si="370"/>
        <v>821327.28</v>
      </c>
      <c r="O3355" t="str">
        <f t="shared" si="371"/>
        <v>ASALARIADO</v>
      </c>
      <c r="P3355">
        <f t="shared" si="372"/>
        <v>60</v>
      </c>
      <c r="Q3355"/>
    </row>
    <row r="3356" spans="1:17" x14ac:dyDescent="0.25">
      <c r="A3356">
        <v>3355</v>
      </c>
      <c r="B3356" t="s">
        <v>9</v>
      </c>
      <c r="C3356" s="23">
        <v>350000</v>
      </c>
      <c r="D3356" t="s">
        <v>10</v>
      </c>
      <c r="E3356" t="s">
        <v>16</v>
      </c>
      <c r="F3356" t="s">
        <v>12</v>
      </c>
      <c r="G3356" t="s">
        <v>13</v>
      </c>
      <c r="H3356" t="s">
        <v>13</v>
      </c>
      <c r="I3356">
        <v>36</v>
      </c>
      <c r="J3356">
        <f t="shared" si="366"/>
        <v>-0.37920268237051552</v>
      </c>
      <c r="K3356" t="b">
        <f t="shared" si="367"/>
        <v>0</v>
      </c>
      <c r="L3356">
        <f t="shared" si="368"/>
        <v>-0.41684216367753391</v>
      </c>
      <c r="M3356" t="b">
        <f t="shared" si="369"/>
        <v>0</v>
      </c>
      <c r="N3356" s="24">
        <f t="shared" si="370"/>
        <v>350000</v>
      </c>
      <c r="O3356" t="str">
        <f t="shared" si="371"/>
        <v>ASALARIADO</v>
      </c>
      <c r="P3356">
        <f t="shared" si="372"/>
        <v>36</v>
      </c>
      <c r="Q3356"/>
    </row>
    <row r="3357" spans="1:17" x14ac:dyDescent="0.25">
      <c r="A3357">
        <v>3356</v>
      </c>
      <c r="B3357" t="s">
        <v>9</v>
      </c>
      <c r="C3357" s="23">
        <v>351536.79</v>
      </c>
      <c r="D3357" t="s">
        <v>10</v>
      </c>
      <c r="E3357" t="s">
        <v>16</v>
      </c>
      <c r="F3357" t="s">
        <v>12</v>
      </c>
      <c r="G3357" t="s">
        <v>13</v>
      </c>
      <c r="H3357" t="s">
        <v>13</v>
      </c>
      <c r="I3357">
        <v>46</v>
      </c>
      <c r="J3357">
        <f t="shared" si="366"/>
        <v>-0.37730775583810672</v>
      </c>
      <c r="K3357" t="b">
        <f t="shared" si="367"/>
        <v>0</v>
      </c>
      <c r="L3357">
        <f t="shared" si="368"/>
        <v>0.28891113709384114</v>
      </c>
      <c r="M3357" t="b">
        <f t="shared" si="369"/>
        <v>0</v>
      </c>
      <c r="N3357" s="24">
        <f t="shared" si="370"/>
        <v>351536.79</v>
      </c>
      <c r="O3357" t="str">
        <f t="shared" si="371"/>
        <v>ASALARIADO</v>
      </c>
      <c r="P3357">
        <f t="shared" si="372"/>
        <v>46</v>
      </c>
      <c r="Q3357"/>
    </row>
    <row r="3358" spans="1:17" x14ac:dyDescent="0.25">
      <c r="A3358">
        <v>3357</v>
      </c>
      <c r="B3358" t="s">
        <v>15</v>
      </c>
      <c r="C3358" s="23">
        <v>258542.5</v>
      </c>
      <c r="D3358" t="s">
        <v>10</v>
      </c>
      <c r="E3358" t="s">
        <v>16</v>
      </c>
      <c r="F3358" t="s">
        <v>12</v>
      </c>
      <c r="G3358" t="s">
        <v>13</v>
      </c>
      <c r="H3358" t="s">
        <v>13</v>
      </c>
      <c r="I3358">
        <v>53</v>
      </c>
      <c r="J3358">
        <f t="shared" si="366"/>
        <v>-0.49197361615963525</v>
      </c>
      <c r="K3358" t="b">
        <f t="shared" si="367"/>
        <v>0</v>
      </c>
      <c r="L3358">
        <f t="shared" si="368"/>
        <v>0.78293844763380371</v>
      </c>
      <c r="M3358" t="b">
        <f t="shared" si="369"/>
        <v>0</v>
      </c>
      <c r="N3358" s="24">
        <f t="shared" si="370"/>
        <v>258542.5</v>
      </c>
      <c r="O3358" t="str">
        <f t="shared" si="371"/>
        <v>ASALARIADO</v>
      </c>
      <c r="P3358">
        <f t="shared" si="372"/>
        <v>53</v>
      </c>
      <c r="Q3358"/>
    </row>
    <row r="3359" spans="1:17" x14ac:dyDescent="0.25">
      <c r="A3359">
        <v>3358</v>
      </c>
      <c r="B3359" t="s">
        <v>15</v>
      </c>
      <c r="C3359" s="23">
        <v>297045</v>
      </c>
      <c r="D3359" t="s">
        <v>17</v>
      </c>
      <c r="E3359" t="s">
        <v>16</v>
      </c>
      <c r="F3359" t="s">
        <v>12</v>
      </c>
      <c r="G3359" t="s">
        <v>12</v>
      </c>
      <c r="H3359" t="s">
        <v>13</v>
      </c>
      <c r="I3359">
        <v>40</v>
      </c>
      <c r="J3359">
        <f t="shared" si="366"/>
        <v>-0.44449841862837125</v>
      </c>
      <c r="K3359" t="b">
        <f t="shared" si="367"/>
        <v>0</v>
      </c>
      <c r="L3359">
        <f t="shared" si="368"/>
        <v>-0.13454084336898386</v>
      </c>
      <c r="M3359" t="b">
        <f t="shared" si="369"/>
        <v>0</v>
      </c>
      <c r="N3359" s="24">
        <f t="shared" si="370"/>
        <v>297045</v>
      </c>
      <c r="O3359" t="str">
        <f t="shared" si="371"/>
        <v>ASEGURADO VOLUNTARIO</v>
      </c>
      <c r="P3359">
        <f t="shared" si="372"/>
        <v>40</v>
      </c>
      <c r="Q3359"/>
    </row>
    <row r="3360" spans="1:17" x14ac:dyDescent="0.25">
      <c r="A3360">
        <v>3359</v>
      </c>
      <c r="B3360" t="s">
        <v>15</v>
      </c>
      <c r="C3360" s="23">
        <v>289729</v>
      </c>
      <c r="D3360" t="s">
        <v>10</v>
      </c>
      <c r="E3360" t="s">
        <v>11</v>
      </c>
      <c r="F3360" t="s">
        <v>12</v>
      </c>
      <c r="G3360" t="s">
        <v>13</v>
      </c>
      <c r="H3360" t="s">
        <v>12</v>
      </c>
      <c r="I3360">
        <v>41</v>
      </c>
      <c r="J3360">
        <f t="shared" si="366"/>
        <v>-0.4535193535063331</v>
      </c>
      <c r="K3360" t="b">
        <f t="shared" si="367"/>
        <v>0</v>
      </c>
      <c r="L3360">
        <f t="shared" si="368"/>
        <v>-6.3965513291846368E-2</v>
      </c>
      <c r="M3360" t="b">
        <f t="shared" si="369"/>
        <v>0</v>
      </c>
      <c r="N3360" s="24">
        <f t="shared" si="370"/>
        <v>289729</v>
      </c>
      <c r="O3360" t="str">
        <f t="shared" si="371"/>
        <v>ASALARIADO</v>
      </c>
      <c r="P3360">
        <f t="shared" si="372"/>
        <v>41</v>
      </c>
      <c r="Q3360"/>
    </row>
    <row r="3361" spans="1:17" x14ac:dyDescent="0.25">
      <c r="A3361">
        <v>3360</v>
      </c>
      <c r="B3361" t="s">
        <v>15</v>
      </c>
      <c r="C3361" s="23">
        <v>550000</v>
      </c>
      <c r="D3361" t="s">
        <v>10</v>
      </c>
      <c r="E3361" t="s">
        <v>16</v>
      </c>
      <c r="F3361" t="s">
        <v>12</v>
      </c>
      <c r="G3361" t="s">
        <v>13</v>
      </c>
      <c r="H3361" t="s">
        <v>13</v>
      </c>
      <c r="I3361">
        <v>22</v>
      </c>
      <c r="J3361">
        <f t="shared" si="366"/>
        <v>-0.13259429314247032</v>
      </c>
      <c r="K3361" t="b">
        <f t="shared" si="367"/>
        <v>0</v>
      </c>
      <c r="L3361">
        <f t="shared" si="368"/>
        <v>-1.4048967847574589</v>
      </c>
      <c r="M3361" t="b">
        <f t="shared" si="369"/>
        <v>0</v>
      </c>
      <c r="N3361" s="24">
        <f t="shared" si="370"/>
        <v>550000</v>
      </c>
      <c r="O3361" t="str">
        <f t="shared" si="371"/>
        <v>ASALARIADO</v>
      </c>
      <c r="P3361">
        <f t="shared" si="372"/>
        <v>22</v>
      </c>
      <c r="Q3361"/>
    </row>
    <row r="3362" spans="1:17" x14ac:dyDescent="0.25">
      <c r="A3362">
        <v>3361</v>
      </c>
      <c r="B3362" t="s">
        <v>15</v>
      </c>
      <c r="C3362" s="23">
        <v>1418498.89</v>
      </c>
      <c r="D3362" t="s">
        <v>10</v>
      </c>
      <c r="E3362" t="s">
        <v>16</v>
      </c>
      <c r="F3362" t="s">
        <v>12</v>
      </c>
      <c r="G3362" t="s">
        <v>13</v>
      </c>
      <c r="H3362" t="s">
        <v>13</v>
      </c>
      <c r="I3362">
        <v>48</v>
      </c>
      <c r="J3362">
        <f t="shared" si="366"/>
        <v>0.93830126840375572</v>
      </c>
      <c r="K3362" t="b">
        <f t="shared" si="367"/>
        <v>0</v>
      </c>
      <c r="L3362">
        <f t="shared" si="368"/>
        <v>0.43006179724811616</v>
      </c>
      <c r="M3362" t="b">
        <f t="shared" si="369"/>
        <v>0</v>
      </c>
      <c r="N3362" s="24">
        <f t="shared" si="370"/>
        <v>1418498.89</v>
      </c>
      <c r="O3362" t="str">
        <f t="shared" si="371"/>
        <v>ASALARIADO</v>
      </c>
      <c r="P3362">
        <f t="shared" si="372"/>
        <v>48</v>
      </c>
      <c r="Q3362"/>
    </row>
    <row r="3363" spans="1:17" x14ac:dyDescent="0.25">
      <c r="A3363">
        <v>3362</v>
      </c>
      <c r="B3363" t="s">
        <v>9</v>
      </c>
      <c r="C3363" s="23">
        <v>2409620.6</v>
      </c>
      <c r="D3363" t="s">
        <v>10</v>
      </c>
      <c r="E3363" t="s">
        <v>11</v>
      </c>
      <c r="F3363" t="s">
        <v>12</v>
      </c>
      <c r="G3363" t="s">
        <v>13</v>
      </c>
      <c r="H3363" t="s">
        <v>13</v>
      </c>
      <c r="I3363">
        <v>52</v>
      </c>
      <c r="J3363">
        <f t="shared" si="366"/>
        <v>2.1603959105639849</v>
      </c>
      <c r="K3363" t="b">
        <f t="shared" si="367"/>
        <v>1</v>
      </c>
      <c r="L3363">
        <f t="shared" si="368"/>
        <v>0.71236311755666615</v>
      </c>
      <c r="M3363" t="b">
        <f t="shared" si="369"/>
        <v>0</v>
      </c>
      <c r="N3363" s="24">
        <f t="shared" si="370"/>
        <v>2409620.6</v>
      </c>
      <c r="O3363" t="str">
        <f t="shared" si="371"/>
        <v>ASALARIADO</v>
      </c>
      <c r="P3363">
        <f t="shared" si="372"/>
        <v>52</v>
      </c>
      <c r="Q3363"/>
    </row>
    <row r="3364" spans="1:17" x14ac:dyDescent="0.25">
      <c r="A3364">
        <v>3363</v>
      </c>
      <c r="B3364" t="s">
        <v>15</v>
      </c>
      <c r="C3364" s="23">
        <v>225000</v>
      </c>
      <c r="D3364" t="s">
        <v>10</v>
      </c>
      <c r="E3364" t="s">
        <v>16</v>
      </c>
      <c r="F3364" t="s">
        <v>12</v>
      </c>
      <c r="G3364" t="s">
        <v>13</v>
      </c>
      <c r="H3364" t="s">
        <v>13</v>
      </c>
      <c r="I3364">
        <v>36</v>
      </c>
      <c r="J3364">
        <f t="shared" si="366"/>
        <v>-0.5333329256380438</v>
      </c>
      <c r="K3364" t="b">
        <f t="shared" si="367"/>
        <v>0</v>
      </c>
      <c r="L3364">
        <f t="shared" si="368"/>
        <v>-0.41684216367753391</v>
      </c>
      <c r="M3364" t="b">
        <f t="shared" si="369"/>
        <v>0</v>
      </c>
      <c r="N3364" s="24">
        <f t="shared" si="370"/>
        <v>225000</v>
      </c>
      <c r="O3364" t="str">
        <f t="shared" si="371"/>
        <v>ASALARIADO</v>
      </c>
      <c r="P3364">
        <f t="shared" si="372"/>
        <v>36</v>
      </c>
      <c r="Q3364"/>
    </row>
    <row r="3365" spans="1:17" x14ac:dyDescent="0.25">
      <c r="A3365">
        <v>3364</v>
      </c>
      <c r="B3365" t="s">
        <v>15</v>
      </c>
      <c r="C3365" s="23">
        <v>578167.4</v>
      </c>
      <c r="D3365" t="s">
        <v>10</v>
      </c>
      <c r="E3365" t="s">
        <v>11</v>
      </c>
      <c r="F3365" t="s">
        <v>12</v>
      </c>
      <c r="G3365" t="s">
        <v>13</v>
      </c>
      <c r="H3365" t="s">
        <v>13</v>
      </c>
      <c r="I3365">
        <v>40</v>
      </c>
      <c r="J3365">
        <f t="shared" si="366"/>
        <v>-9.786270742876009E-2</v>
      </c>
      <c r="K3365" t="b">
        <f t="shared" si="367"/>
        <v>0</v>
      </c>
      <c r="L3365">
        <f t="shared" si="368"/>
        <v>-0.13454084336898386</v>
      </c>
      <c r="M3365" t="b">
        <f t="shared" si="369"/>
        <v>0</v>
      </c>
      <c r="N3365" s="24">
        <f t="shared" si="370"/>
        <v>578167.4</v>
      </c>
      <c r="O3365" t="str">
        <f t="shared" si="371"/>
        <v>ASALARIADO</v>
      </c>
      <c r="P3365">
        <f t="shared" si="372"/>
        <v>40</v>
      </c>
      <c r="Q3365"/>
    </row>
    <row r="3366" spans="1:17" x14ac:dyDescent="0.25">
      <c r="A3366">
        <v>3365</v>
      </c>
      <c r="B3366" t="s">
        <v>15</v>
      </c>
      <c r="C3366" s="23">
        <v>282305</v>
      </c>
      <c r="D3366" t="s">
        <v>17</v>
      </c>
      <c r="E3366" t="s">
        <v>16</v>
      </c>
      <c r="F3366" t="s">
        <v>13</v>
      </c>
      <c r="G3366" t="s">
        <v>13</v>
      </c>
      <c r="H3366" t="s">
        <v>13</v>
      </c>
      <c r="I3366">
        <v>65</v>
      </c>
      <c r="J3366">
        <f t="shared" si="366"/>
        <v>-0.46267345691447814</v>
      </c>
      <c r="K3366" t="b">
        <f t="shared" si="367"/>
        <v>0</v>
      </c>
      <c r="L3366">
        <f t="shared" si="368"/>
        <v>1.6298424085594538</v>
      </c>
      <c r="M3366" t="b">
        <f t="shared" si="369"/>
        <v>0</v>
      </c>
      <c r="N3366" s="24">
        <f t="shared" si="370"/>
        <v>282305</v>
      </c>
      <c r="O3366" t="str">
        <f t="shared" si="371"/>
        <v>ASEGURADO VOLUNTARIO</v>
      </c>
      <c r="P3366">
        <f t="shared" si="372"/>
        <v>65</v>
      </c>
      <c r="Q3366"/>
    </row>
    <row r="3367" spans="1:17" x14ac:dyDescent="0.25">
      <c r="A3367">
        <v>3366</v>
      </c>
      <c r="B3367" t="s">
        <v>15</v>
      </c>
      <c r="C3367" s="23">
        <v>585519.47</v>
      </c>
      <c r="D3367" t="s">
        <v>10</v>
      </c>
      <c r="E3367" t="s">
        <v>11</v>
      </c>
      <c r="F3367" t="s">
        <v>12</v>
      </c>
      <c r="G3367" t="s">
        <v>13</v>
      </c>
      <c r="H3367" t="s">
        <v>13</v>
      </c>
      <c r="I3367">
        <v>54</v>
      </c>
      <c r="J3367">
        <f t="shared" si="366"/>
        <v>-8.879729672780097E-2</v>
      </c>
      <c r="K3367" t="b">
        <f t="shared" si="367"/>
        <v>0</v>
      </c>
      <c r="L3367">
        <f t="shared" si="368"/>
        <v>0.85351377771094117</v>
      </c>
      <c r="M3367" t="b">
        <f t="shared" si="369"/>
        <v>0</v>
      </c>
      <c r="N3367" s="24">
        <f t="shared" si="370"/>
        <v>585519.47</v>
      </c>
      <c r="O3367" t="str">
        <f t="shared" si="371"/>
        <v>ASALARIADO</v>
      </c>
      <c r="P3367">
        <f t="shared" si="372"/>
        <v>54</v>
      </c>
      <c r="Q3367"/>
    </row>
    <row r="3368" spans="1:17" x14ac:dyDescent="0.25">
      <c r="A3368">
        <v>3367</v>
      </c>
      <c r="B3368" t="s">
        <v>9</v>
      </c>
      <c r="C3368" s="23">
        <v>477206.99</v>
      </c>
      <c r="D3368" t="s">
        <v>10</v>
      </c>
      <c r="E3368" t="s">
        <v>16</v>
      </c>
      <c r="F3368" t="s">
        <v>12</v>
      </c>
      <c r="G3368" t="s">
        <v>13</v>
      </c>
      <c r="H3368" t="s">
        <v>13</v>
      </c>
      <c r="I3368">
        <v>27</v>
      </c>
      <c r="J3368">
        <f t="shared" si="366"/>
        <v>-0.22235112785827527</v>
      </c>
      <c r="K3368" t="b">
        <f t="shared" si="367"/>
        <v>0</v>
      </c>
      <c r="L3368">
        <f t="shared" si="368"/>
        <v>-1.0520201343717714</v>
      </c>
      <c r="M3368" t="b">
        <f t="shared" si="369"/>
        <v>0</v>
      </c>
      <c r="N3368" s="24">
        <f t="shared" si="370"/>
        <v>477206.99</v>
      </c>
      <c r="O3368" t="str">
        <f t="shared" si="371"/>
        <v>ASALARIADO</v>
      </c>
      <c r="P3368">
        <f t="shared" si="372"/>
        <v>27</v>
      </c>
      <c r="Q3368"/>
    </row>
    <row r="3369" spans="1:17" x14ac:dyDescent="0.25">
      <c r="A3369">
        <v>3368</v>
      </c>
      <c r="B3369" t="s">
        <v>15</v>
      </c>
      <c r="C3369" s="23">
        <v>366740.15</v>
      </c>
      <c r="D3369" t="s">
        <v>10</v>
      </c>
      <c r="E3369" t="s">
        <v>16</v>
      </c>
      <c r="F3369" t="s">
        <v>12</v>
      </c>
      <c r="G3369" t="s">
        <v>13</v>
      </c>
      <c r="H3369" t="s">
        <v>13</v>
      </c>
      <c r="I3369">
        <v>37</v>
      </c>
      <c r="J3369">
        <f t="shared" si="366"/>
        <v>-0.3585613752358362</v>
      </c>
      <c r="K3369" t="b">
        <f t="shared" si="367"/>
        <v>0</v>
      </c>
      <c r="L3369">
        <f t="shared" si="368"/>
        <v>-0.3462668336003964</v>
      </c>
      <c r="M3369" t="b">
        <f t="shared" si="369"/>
        <v>0</v>
      </c>
      <c r="N3369" s="24">
        <f t="shared" si="370"/>
        <v>366740.15</v>
      </c>
      <c r="O3369" t="str">
        <f t="shared" si="371"/>
        <v>ASALARIADO</v>
      </c>
      <c r="P3369">
        <f t="shared" si="372"/>
        <v>37</v>
      </c>
      <c r="Q3369"/>
    </row>
    <row r="3370" spans="1:17" x14ac:dyDescent="0.25">
      <c r="A3370">
        <v>3369</v>
      </c>
      <c r="B3370" t="s">
        <v>15</v>
      </c>
      <c r="C3370" s="23">
        <v>297045</v>
      </c>
      <c r="D3370" t="s">
        <v>17</v>
      </c>
      <c r="E3370" t="s">
        <v>16</v>
      </c>
      <c r="F3370" t="s">
        <v>12</v>
      </c>
      <c r="G3370" t="s">
        <v>13</v>
      </c>
      <c r="H3370" t="s">
        <v>13</v>
      </c>
      <c r="I3370">
        <v>29</v>
      </c>
      <c r="J3370">
        <f t="shared" si="366"/>
        <v>-0.44449841862837125</v>
      </c>
      <c r="K3370" t="b">
        <f t="shared" si="367"/>
        <v>0</v>
      </c>
      <c r="L3370">
        <f t="shared" si="368"/>
        <v>-0.91086947421749642</v>
      </c>
      <c r="M3370" t="b">
        <f t="shared" si="369"/>
        <v>0</v>
      </c>
      <c r="N3370" s="24">
        <f t="shared" si="370"/>
        <v>297045</v>
      </c>
      <c r="O3370" t="str">
        <f t="shared" si="371"/>
        <v>ASEGURADO VOLUNTARIO</v>
      </c>
      <c r="P3370">
        <f t="shared" si="372"/>
        <v>29</v>
      </c>
      <c r="Q3370"/>
    </row>
    <row r="3371" spans="1:17" x14ac:dyDescent="0.25">
      <c r="A3371">
        <v>3370</v>
      </c>
      <c r="B3371" t="s">
        <v>15</v>
      </c>
      <c r="C3371" s="23">
        <v>375728</v>
      </c>
      <c r="D3371" t="s">
        <v>10</v>
      </c>
      <c r="E3371" t="s">
        <v>16</v>
      </c>
      <c r="F3371" t="s">
        <v>12</v>
      </c>
      <c r="G3371" t="s">
        <v>12</v>
      </c>
      <c r="H3371" t="s">
        <v>13</v>
      </c>
      <c r="I3371">
        <v>41</v>
      </c>
      <c r="J3371">
        <f t="shared" si="366"/>
        <v>-0.3474789791802198</v>
      </c>
      <c r="K3371" t="b">
        <f t="shared" si="367"/>
        <v>0</v>
      </c>
      <c r="L3371">
        <f t="shared" si="368"/>
        <v>-6.3965513291846368E-2</v>
      </c>
      <c r="M3371" t="b">
        <f t="shared" si="369"/>
        <v>0</v>
      </c>
      <c r="N3371" s="24">
        <f t="shared" si="370"/>
        <v>375728</v>
      </c>
      <c r="O3371" t="str">
        <f t="shared" si="371"/>
        <v>ASALARIADO</v>
      </c>
      <c r="P3371">
        <f t="shared" si="372"/>
        <v>41</v>
      </c>
      <c r="Q3371"/>
    </row>
    <row r="3372" spans="1:17" x14ac:dyDescent="0.25">
      <c r="A3372">
        <v>3371</v>
      </c>
      <c r="B3372" t="s">
        <v>9</v>
      </c>
      <c r="C3372" s="23">
        <v>541286.99</v>
      </c>
      <c r="D3372" t="s">
        <v>10</v>
      </c>
      <c r="E3372" t="s">
        <v>16</v>
      </c>
      <c r="F3372" t="s">
        <v>12</v>
      </c>
      <c r="G3372" t="s">
        <v>13</v>
      </c>
      <c r="H3372" t="s">
        <v>13</v>
      </c>
      <c r="I3372">
        <v>38</v>
      </c>
      <c r="J3372">
        <f t="shared" si="366"/>
        <v>-0.14333779994960957</v>
      </c>
      <c r="K3372" t="b">
        <f t="shared" si="367"/>
        <v>0</v>
      </c>
      <c r="L3372">
        <f t="shared" si="368"/>
        <v>-0.27569150352325889</v>
      </c>
      <c r="M3372" t="b">
        <f t="shared" si="369"/>
        <v>0</v>
      </c>
      <c r="N3372" s="24">
        <f t="shared" si="370"/>
        <v>541286.99</v>
      </c>
      <c r="O3372" t="str">
        <f t="shared" si="371"/>
        <v>ASALARIADO</v>
      </c>
      <c r="P3372">
        <f t="shared" si="372"/>
        <v>38</v>
      </c>
      <c r="Q3372"/>
    </row>
    <row r="3373" spans="1:17" x14ac:dyDescent="0.25">
      <c r="A3373">
        <v>3372</v>
      </c>
      <c r="B3373" t="s">
        <v>9</v>
      </c>
      <c r="C3373" s="23">
        <v>1486779</v>
      </c>
      <c r="D3373" t="s">
        <v>14</v>
      </c>
      <c r="E3373" t="s">
        <v>11</v>
      </c>
      <c r="F3373" t="s">
        <v>12</v>
      </c>
      <c r="G3373" t="s">
        <v>13</v>
      </c>
      <c r="H3373" t="s">
        <v>13</v>
      </c>
      <c r="I3373">
        <v>60</v>
      </c>
      <c r="J3373">
        <f t="shared" si="366"/>
        <v>1.0224935081208246</v>
      </c>
      <c r="K3373" t="b">
        <f t="shared" si="367"/>
        <v>0</v>
      </c>
      <c r="L3373">
        <f t="shared" si="368"/>
        <v>1.2769657581737661</v>
      </c>
      <c r="M3373" t="b">
        <f t="shared" si="369"/>
        <v>0</v>
      </c>
      <c r="N3373" s="24">
        <f t="shared" si="370"/>
        <v>1486779</v>
      </c>
      <c r="O3373" t="str">
        <f t="shared" si="371"/>
        <v>PENSIONADOS EN SU PROPIO SISTEMA</v>
      </c>
      <c r="P3373">
        <f t="shared" si="372"/>
        <v>60</v>
      </c>
      <c r="Q3373"/>
    </row>
    <row r="3374" spans="1:17" x14ac:dyDescent="0.25">
      <c r="A3374">
        <v>3373</v>
      </c>
      <c r="B3374" t="s">
        <v>15</v>
      </c>
      <c r="C3374" s="23">
        <v>297045</v>
      </c>
      <c r="D3374" t="s">
        <v>17</v>
      </c>
      <c r="E3374" t="s">
        <v>16</v>
      </c>
      <c r="F3374" t="s">
        <v>12</v>
      </c>
      <c r="G3374" t="s">
        <v>13</v>
      </c>
      <c r="H3374" t="s">
        <v>13</v>
      </c>
      <c r="I3374">
        <v>62</v>
      </c>
      <c r="J3374">
        <f t="shared" si="366"/>
        <v>-0.44449841862837125</v>
      </c>
      <c r="K3374" t="b">
        <f t="shared" si="367"/>
        <v>0</v>
      </c>
      <c r="L3374">
        <f t="shared" si="368"/>
        <v>1.4181164183280413</v>
      </c>
      <c r="M3374" t="b">
        <f t="shared" si="369"/>
        <v>0</v>
      </c>
      <c r="N3374" s="24">
        <f t="shared" si="370"/>
        <v>297045</v>
      </c>
      <c r="O3374" t="str">
        <f t="shared" si="371"/>
        <v>ASEGURADO VOLUNTARIO</v>
      </c>
      <c r="P3374">
        <f t="shared" si="372"/>
        <v>62</v>
      </c>
      <c r="Q3374"/>
    </row>
    <row r="3375" spans="1:17" x14ac:dyDescent="0.25">
      <c r="A3375">
        <v>3374</v>
      </c>
      <c r="B3375" t="s">
        <v>9</v>
      </c>
      <c r="C3375" s="23">
        <v>297046</v>
      </c>
      <c r="D3375" t="s">
        <v>17</v>
      </c>
      <c r="E3375" t="s">
        <v>16</v>
      </c>
      <c r="F3375" t="s">
        <v>12</v>
      </c>
      <c r="G3375" t="s">
        <v>12</v>
      </c>
      <c r="H3375" t="s">
        <v>13</v>
      </c>
      <c r="I3375">
        <v>38</v>
      </c>
      <c r="J3375">
        <f t="shared" si="366"/>
        <v>-0.44449718558642509</v>
      </c>
      <c r="K3375" t="b">
        <f t="shared" si="367"/>
        <v>0</v>
      </c>
      <c r="L3375">
        <f t="shared" si="368"/>
        <v>-0.27569150352325889</v>
      </c>
      <c r="M3375" t="b">
        <f t="shared" si="369"/>
        <v>0</v>
      </c>
      <c r="N3375" s="24">
        <f t="shared" si="370"/>
        <v>297046</v>
      </c>
      <c r="O3375" t="str">
        <f t="shared" si="371"/>
        <v>ASEGURADO VOLUNTARIO</v>
      </c>
      <c r="P3375">
        <f t="shared" si="372"/>
        <v>38</v>
      </c>
      <c r="Q3375"/>
    </row>
    <row r="3376" spans="1:17" x14ac:dyDescent="0.25">
      <c r="A3376">
        <v>3375</v>
      </c>
      <c r="B3376" t="s">
        <v>15</v>
      </c>
      <c r="C3376" s="23">
        <v>557319</v>
      </c>
      <c r="D3376" t="s">
        <v>18</v>
      </c>
      <c r="E3376" t="s">
        <v>16</v>
      </c>
      <c r="F3376" t="s">
        <v>12</v>
      </c>
      <c r="G3376" t="s">
        <v>13</v>
      </c>
      <c r="H3376" t="s">
        <v>13</v>
      </c>
      <c r="I3376">
        <v>57</v>
      </c>
      <c r="J3376">
        <f t="shared" si="366"/>
        <v>-0.12356965913867</v>
      </c>
      <c r="K3376" t="b">
        <f t="shared" si="367"/>
        <v>0</v>
      </c>
      <c r="L3376">
        <f t="shared" si="368"/>
        <v>1.0652397679423538</v>
      </c>
      <c r="M3376" t="b">
        <f t="shared" si="369"/>
        <v>0</v>
      </c>
      <c r="N3376" s="24">
        <f t="shared" si="370"/>
        <v>557319</v>
      </c>
      <c r="O3376" t="str">
        <f t="shared" si="371"/>
        <v>TRABAJADOR INDEPENDIENTE</v>
      </c>
      <c r="P3376">
        <f t="shared" si="372"/>
        <v>57</v>
      </c>
      <c r="Q3376"/>
    </row>
    <row r="3377" spans="1:17" x14ac:dyDescent="0.25">
      <c r="A3377">
        <v>3376</v>
      </c>
      <c r="B3377" t="s">
        <v>9</v>
      </c>
      <c r="C3377" s="23">
        <v>833592.1</v>
      </c>
      <c r="D3377" t="s">
        <v>10</v>
      </c>
      <c r="E3377" t="s">
        <v>11</v>
      </c>
      <c r="F3377" t="s">
        <v>12</v>
      </c>
      <c r="G3377" t="s">
        <v>13</v>
      </c>
      <c r="H3377" t="s">
        <v>13</v>
      </c>
      <c r="I3377">
        <v>31</v>
      </c>
      <c r="J3377">
        <f t="shared" si="366"/>
        <v>0.21708666175152327</v>
      </c>
      <c r="K3377" t="b">
        <f t="shared" si="367"/>
        <v>0</v>
      </c>
      <c r="L3377">
        <f t="shared" si="368"/>
        <v>-0.7697188140632214</v>
      </c>
      <c r="M3377" t="b">
        <f t="shared" si="369"/>
        <v>0</v>
      </c>
      <c r="N3377" s="24">
        <f t="shared" si="370"/>
        <v>833592.1</v>
      </c>
      <c r="O3377" t="str">
        <f t="shared" si="371"/>
        <v>ASALARIADO</v>
      </c>
      <c r="P3377">
        <f t="shared" si="372"/>
        <v>31</v>
      </c>
      <c r="Q3377"/>
    </row>
    <row r="3378" spans="1:17" x14ac:dyDescent="0.25">
      <c r="A3378">
        <v>3377</v>
      </c>
      <c r="B3378" t="s">
        <v>9</v>
      </c>
      <c r="C3378" s="23">
        <v>297950</v>
      </c>
      <c r="D3378" t="s">
        <v>19</v>
      </c>
      <c r="E3378" t="s">
        <v>16</v>
      </c>
      <c r="F3378" t="s">
        <v>12</v>
      </c>
      <c r="G3378" t="s">
        <v>13</v>
      </c>
      <c r="H3378" t="s">
        <v>13</v>
      </c>
      <c r="I3378">
        <v>44</v>
      </c>
      <c r="J3378">
        <f t="shared" si="366"/>
        <v>-0.44338251566711434</v>
      </c>
      <c r="K3378" t="b">
        <f t="shared" si="367"/>
        <v>0</v>
      </c>
      <c r="L3378">
        <f t="shared" si="368"/>
        <v>0.14776047693956615</v>
      </c>
      <c r="M3378" t="b">
        <f t="shared" si="369"/>
        <v>0</v>
      </c>
      <c r="N3378" s="24">
        <f t="shared" si="370"/>
        <v>297950</v>
      </c>
      <c r="O3378" t="str">
        <f t="shared" si="371"/>
        <v>CONVENIOS ESPECIALES DE TRABAJADORES INDEPENDIENTES</v>
      </c>
      <c r="P3378">
        <f t="shared" si="372"/>
        <v>44</v>
      </c>
      <c r="Q3378"/>
    </row>
    <row r="3379" spans="1:17" x14ac:dyDescent="0.25">
      <c r="A3379">
        <v>3378</v>
      </c>
      <c r="B3379" t="s">
        <v>9</v>
      </c>
      <c r="C3379" s="23">
        <v>356455</v>
      </c>
      <c r="D3379" t="s">
        <v>18</v>
      </c>
      <c r="E3379" t="s">
        <v>16</v>
      </c>
      <c r="F3379" t="s">
        <v>12</v>
      </c>
      <c r="G3379" t="s">
        <v>13</v>
      </c>
      <c r="H3379" t="s">
        <v>12</v>
      </c>
      <c r="I3379">
        <v>40</v>
      </c>
      <c r="J3379">
        <f t="shared" si="366"/>
        <v>-0.3712433966081804</v>
      </c>
      <c r="K3379" t="b">
        <f t="shared" si="367"/>
        <v>0</v>
      </c>
      <c r="L3379">
        <f t="shared" si="368"/>
        <v>-0.13454084336898386</v>
      </c>
      <c r="M3379" t="b">
        <f t="shared" si="369"/>
        <v>0</v>
      </c>
      <c r="N3379" s="24">
        <f t="shared" si="370"/>
        <v>356455</v>
      </c>
      <c r="O3379" t="str">
        <f t="shared" si="371"/>
        <v>TRABAJADOR INDEPENDIENTE</v>
      </c>
      <c r="P3379">
        <f t="shared" si="372"/>
        <v>40</v>
      </c>
      <c r="Q3379"/>
    </row>
    <row r="3380" spans="1:17" x14ac:dyDescent="0.25">
      <c r="A3380">
        <v>3379</v>
      </c>
      <c r="B3380" t="s">
        <v>9</v>
      </c>
      <c r="C3380" s="23">
        <v>300438.55</v>
      </c>
      <c r="D3380" t="s">
        <v>10</v>
      </c>
      <c r="E3380" t="s">
        <v>16</v>
      </c>
      <c r="F3380" t="s">
        <v>12</v>
      </c>
      <c r="G3380" t="s">
        <v>13</v>
      </c>
      <c r="H3380" t="s">
        <v>13</v>
      </c>
      <c r="I3380">
        <v>19</v>
      </c>
      <c r="J3380">
        <f t="shared" si="366"/>
        <v>-0.44031402913204709</v>
      </c>
      <c r="K3380" t="b">
        <f t="shared" si="367"/>
        <v>0</v>
      </c>
      <c r="L3380">
        <f t="shared" si="368"/>
        <v>-1.6166227749888715</v>
      </c>
      <c r="M3380" t="b">
        <f t="shared" si="369"/>
        <v>0</v>
      </c>
      <c r="N3380" s="24">
        <f t="shared" si="370"/>
        <v>300438.55</v>
      </c>
      <c r="O3380" t="str">
        <f t="shared" si="371"/>
        <v>ASALARIADO</v>
      </c>
      <c r="P3380">
        <f t="shared" si="372"/>
        <v>19</v>
      </c>
      <c r="Q3380"/>
    </row>
    <row r="3381" spans="1:17" x14ac:dyDescent="0.25">
      <c r="A3381">
        <v>3380</v>
      </c>
      <c r="B3381" t="s">
        <v>15</v>
      </c>
      <c r="C3381" s="23">
        <v>278030</v>
      </c>
      <c r="D3381" t="s">
        <v>21</v>
      </c>
      <c r="E3381" t="s">
        <v>16</v>
      </c>
      <c r="F3381" t="s">
        <v>12</v>
      </c>
      <c r="G3381" t="s">
        <v>13</v>
      </c>
      <c r="H3381" t="s">
        <v>13</v>
      </c>
      <c r="I3381">
        <v>27</v>
      </c>
      <c r="J3381">
        <f t="shared" si="366"/>
        <v>-0.46794471123422759</v>
      </c>
      <c r="K3381" t="b">
        <f t="shared" si="367"/>
        <v>0</v>
      </c>
      <c r="L3381">
        <f t="shared" si="368"/>
        <v>-1.0520201343717714</v>
      </c>
      <c r="M3381" t="b">
        <f t="shared" si="369"/>
        <v>0</v>
      </c>
      <c r="N3381" s="24">
        <f t="shared" si="370"/>
        <v>278030</v>
      </c>
      <c r="O3381" t="str">
        <f t="shared" si="371"/>
        <v>CONVENIOS ESPECIALES DE ASEGURADOS VOLUNTARIOS</v>
      </c>
      <c r="P3381">
        <f t="shared" si="372"/>
        <v>27</v>
      </c>
      <c r="Q3381"/>
    </row>
    <row r="3382" spans="1:17" x14ac:dyDescent="0.25">
      <c r="A3382">
        <v>3381</v>
      </c>
      <c r="B3382" t="s">
        <v>9</v>
      </c>
      <c r="C3382" s="23">
        <v>354166</v>
      </c>
      <c r="D3382" t="s">
        <v>10</v>
      </c>
      <c r="E3382" t="s">
        <v>16</v>
      </c>
      <c r="F3382" t="s">
        <v>12</v>
      </c>
      <c r="G3382" t="s">
        <v>13</v>
      </c>
      <c r="H3382" t="s">
        <v>13</v>
      </c>
      <c r="I3382">
        <v>25</v>
      </c>
      <c r="J3382">
        <f t="shared" si="366"/>
        <v>-0.37406582962289536</v>
      </c>
      <c r="K3382" t="b">
        <f t="shared" si="367"/>
        <v>0</v>
      </c>
      <c r="L3382">
        <f t="shared" si="368"/>
        <v>-1.1931707945260464</v>
      </c>
      <c r="M3382" t="b">
        <f t="shared" si="369"/>
        <v>0</v>
      </c>
      <c r="N3382" s="24">
        <f t="shared" si="370"/>
        <v>354166</v>
      </c>
      <c r="O3382" t="str">
        <f t="shared" si="371"/>
        <v>ASALARIADO</v>
      </c>
      <c r="P3382">
        <f t="shared" si="372"/>
        <v>25</v>
      </c>
      <c r="Q3382"/>
    </row>
    <row r="3383" spans="1:17" x14ac:dyDescent="0.25">
      <c r="A3383">
        <v>3382</v>
      </c>
      <c r="B3383" t="s">
        <v>9</v>
      </c>
      <c r="C3383" s="23">
        <v>963859.52</v>
      </c>
      <c r="D3383" t="s">
        <v>10</v>
      </c>
      <c r="E3383" t="s">
        <v>11</v>
      </c>
      <c r="F3383" t="s">
        <v>12</v>
      </c>
      <c r="G3383" t="s">
        <v>13</v>
      </c>
      <c r="H3383" t="s">
        <v>13</v>
      </c>
      <c r="I3383">
        <v>55</v>
      </c>
      <c r="J3383">
        <f t="shared" si="366"/>
        <v>0.37771185482698955</v>
      </c>
      <c r="K3383" t="b">
        <f t="shared" si="367"/>
        <v>0</v>
      </c>
      <c r="L3383">
        <f t="shared" si="368"/>
        <v>0.92408910778807873</v>
      </c>
      <c r="M3383" t="b">
        <f t="shared" si="369"/>
        <v>0</v>
      </c>
      <c r="N3383" s="24">
        <f t="shared" si="370"/>
        <v>963859.52</v>
      </c>
      <c r="O3383" t="str">
        <f t="shared" si="371"/>
        <v>ASALARIADO</v>
      </c>
      <c r="P3383">
        <f t="shared" si="372"/>
        <v>55</v>
      </c>
      <c r="Q3383"/>
    </row>
    <row r="3384" spans="1:17" x14ac:dyDescent="0.25">
      <c r="A3384">
        <v>3383</v>
      </c>
      <c r="B3384" t="s">
        <v>9</v>
      </c>
      <c r="C3384" s="23">
        <v>1057967.08</v>
      </c>
      <c r="D3384" t="s">
        <v>10</v>
      </c>
      <c r="E3384" t="s">
        <v>16</v>
      </c>
      <c r="F3384" t="s">
        <v>12</v>
      </c>
      <c r="G3384" t="s">
        <v>13</v>
      </c>
      <c r="H3384" t="s">
        <v>13</v>
      </c>
      <c r="I3384">
        <v>31</v>
      </c>
      <c r="J3384">
        <f t="shared" si="366"/>
        <v>0.49375042375589773</v>
      </c>
      <c r="K3384" t="b">
        <f t="shared" si="367"/>
        <v>0</v>
      </c>
      <c r="L3384">
        <f t="shared" si="368"/>
        <v>-0.7697188140632214</v>
      </c>
      <c r="M3384" t="b">
        <f t="shared" si="369"/>
        <v>0</v>
      </c>
      <c r="N3384" s="24">
        <f t="shared" si="370"/>
        <v>1057967.08</v>
      </c>
      <c r="O3384" t="str">
        <f t="shared" si="371"/>
        <v>ASALARIADO</v>
      </c>
      <c r="P3384">
        <f t="shared" si="372"/>
        <v>31</v>
      </c>
      <c r="Q3384"/>
    </row>
    <row r="3385" spans="1:17" x14ac:dyDescent="0.25">
      <c r="A3385">
        <v>3384</v>
      </c>
      <c r="B3385" t="s">
        <v>9</v>
      </c>
      <c r="C3385" s="23">
        <v>586234.97</v>
      </c>
      <c r="D3385" t="s">
        <v>10</v>
      </c>
      <c r="E3385" t="s">
        <v>16</v>
      </c>
      <c r="F3385" t="s">
        <v>12</v>
      </c>
      <c r="G3385" t="s">
        <v>13</v>
      </c>
      <c r="H3385" t="s">
        <v>13</v>
      </c>
      <c r="I3385">
        <v>57</v>
      </c>
      <c r="J3385">
        <f t="shared" si="366"/>
        <v>-8.7915055215337642E-2</v>
      </c>
      <c r="K3385" t="b">
        <f t="shared" si="367"/>
        <v>0</v>
      </c>
      <c r="L3385">
        <f t="shared" si="368"/>
        <v>1.0652397679423538</v>
      </c>
      <c r="M3385" t="b">
        <f t="shared" si="369"/>
        <v>0</v>
      </c>
      <c r="N3385" s="24">
        <f t="shared" si="370"/>
        <v>586234.97</v>
      </c>
      <c r="O3385" t="str">
        <f t="shared" si="371"/>
        <v>ASALARIADO</v>
      </c>
      <c r="P3385">
        <f t="shared" si="372"/>
        <v>57</v>
      </c>
      <c r="Q3385"/>
    </row>
    <row r="3386" spans="1:17" x14ac:dyDescent="0.25">
      <c r="A3386">
        <v>3385</v>
      </c>
      <c r="B3386" t="s">
        <v>9</v>
      </c>
      <c r="C3386" s="23">
        <v>278030</v>
      </c>
      <c r="D3386" t="s">
        <v>19</v>
      </c>
      <c r="E3386" t="s">
        <v>16</v>
      </c>
      <c r="F3386" t="s">
        <v>12</v>
      </c>
      <c r="G3386" t="s">
        <v>13</v>
      </c>
      <c r="H3386" t="s">
        <v>13</v>
      </c>
      <c r="I3386">
        <v>29</v>
      </c>
      <c r="J3386">
        <f t="shared" si="366"/>
        <v>-0.46794471123422759</v>
      </c>
      <c r="K3386" t="b">
        <f t="shared" si="367"/>
        <v>0</v>
      </c>
      <c r="L3386">
        <f t="shared" si="368"/>
        <v>-0.91086947421749642</v>
      </c>
      <c r="M3386" t="b">
        <f t="shared" si="369"/>
        <v>0</v>
      </c>
      <c r="N3386" s="24">
        <f t="shared" si="370"/>
        <v>278030</v>
      </c>
      <c r="O3386" t="str">
        <f t="shared" si="371"/>
        <v>CONVENIOS ESPECIALES DE TRABAJADORES INDEPENDIENTES</v>
      </c>
      <c r="P3386">
        <f t="shared" si="372"/>
        <v>29</v>
      </c>
      <c r="Q3386"/>
    </row>
    <row r="3387" spans="1:17" x14ac:dyDescent="0.25">
      <c r="A3387">
        <v>3386</v>
      </c>
      <c r="B3387" t="s">
        <v>9</v>
      </c>
      <c r="C3387" s="23">
        <v>399148</v>
      </c>
      <c r="D3387" t="s">
        <v>18</v>
      </c>
      <c r="E3387" t="s">
        <v>16</v>
      </c>
      <c r="F3387" t="s">
        <v>12</v>
      </c>
      <c r="G3387" t="s">
        <v>13</v>
      </c>
      <c r="H3387" t="s">
        <v>12</v>
      </c>
      <c r="I3387">
        <v>59</v>
      </c>
      <c r="J3387">
        <f t="shared" si="366"/>
        <v>-0.31860113680161573</v>
      </c>
      <c r="K3387" t="b">
        <f t="shared" si="367"/>
        <v>0</v>
      </c>
      <c r="L3387">
        <f t="shared" si="368"/>
        <v>1.2063904280966287</v>
      </c>
      <c r="M3387" t="b">
        <f t="shared" si="369"/>
        <v>0</v>
      </c>
      <c r="N3387" s="24">
        <f t="shared" si="370"/>
        <v>399148</v>
      </c>
      <c r="O3387" t="str">
        <f t="shared" si="371"/>
        <v>TRABAJADOR INDEPENDIENTE</v>
      </c>
      <c r="P3387">
        <f t="shared" si="372"/>
        <v>59</v>
      </c>
      <c r="Q3387"/>
    </row>
    <row r="3388" spans="1:17" x14ac:dyDescent="0.25">
      <c r="A3388">
        <v>3387</v>
      </c>
      <c r="B3388" t="s">
        <v>15</v>
      </c>
      <c r="C3388" s="23">
        <v>1377923.86</v>
      </c>
      <c r="D3388" t="s">
        <v>10</v>
      </c>
      <c r="E3388" t="s">
        <v>16</v>
      </c>
      <c r="F3388" t="s">
        <v>12</v>
      </c>
      <c r="G3388" t="s">
        <v>13</v>
      </c>
      <c r="H3388" t="s">
        <v>13</v>
      </c>
      <c r="I3388">
        <v>56</v>
      </c>
      <c r="J3388">
        <f t="shared" si="366"/>
        <v>0.88827055444785796</v>
      </c>
      <c r="K3388" t="b">
        <f t="shared" si="367"/>
        <v>0</v>
      </c>
      <c r="L3388">
        <f t="shared" si="368"/>
        <v>0.99466443786521619</v>
      </c>
      <c r="M3388" t="b">
        <f t="shared" si="369"/>
        <v>0</v>
      </c>
      <c r="N3388" s="24">
        <f t="shared" si="370"/>
        <v>1377923.86</v>
      </c>
      <c r="O3388" t="str">
        <f t="shared" si="371"/>
        <v>ASALARIADO</v>
      </c>
      <c r="P3388">
        <f t="shared" si="372"/>
        <v>56</v>
      </c>
      <c r="Q3388"/>
    </row>
    <row r="3389" spans="1:17" x14ac:dyDescent="0.25">
      <c r="A3389">
        <v>3388</v>
      </c>
      <c r="B3389" t="s">
        <v>9</v>
      </c>
      <c r="C3389" s="23">
        <v>384000</v>
      </c>
      <c r="D3389" t="s">
        <v>10</v>
      </c>
      <c r="E3389" t="s">
        <v>16</v>
      </c>
      <c r="F3389" t="s">
        <v>12</v>
      </c>
      <c r="G3389" t="s">
        <v>13</v>
      </c>
      <c r="H3389" t="s">
        <v>12</v>
      </c>
      <c r="I3389">
        <v>43</v>
      </c>
      <c r="J3389">
        <f t="shared" si="366"/>
        <v>-0.33727925620174787</v>
      </c>
      <c r="K3389" t="b">
        <f t="shared" si="367"/>
        <v>0</v>
      </c>
      <c r="L3389">
        <f t="shared" si="368"/>
        <v>7.7185146862428639E-2</v>
      </c>
      <c r="M3389" t="b">
        <f t="shared" si="369"/>
        <v>0</v>
      </c>
      <c r="N3389" s="24">
        <f t="shared" si="370"/>
        <v>384000</v>
      </c>
      <c r="O3389" t="str">
        <f t="shared" si="371"/>
        <v>ASALARIADO</v>
      </c>
      <c r="P3389">
        <f t="shared" si="372"/>
        <v>43</v>
      </c>
      <c r="Q3389"/>
    </row>
    <row r="3390" spans="1:17" x14ac:dyDescent="0.25">
      <c r="A3390">
        <v>3389</v>
      </c>
      <c r="B3390" t="s">
        <v>9</v>
      </c>
      <c r="C3390" s="23">
        <v>641830</v>
      </c>
      <c r="D3390" t="s">
        <v>10</v>
      </c>
      <c r="E3390" t="s">
        <v>16</v>
      </c>
      <c r="F3390" t="s">
        <v>12</v>
      </c>
      <c r="G3390" t="s">
        <v>13</v>
      </c>
      <c r="H3390" t="s">
        <v>13</v>
      </c>
      <c r="I3390">
        <v>50</v>
      </c>
      <c r="J3390">
        <f t="shared" si="366"/>
        <v>-1.9364051228413354E-2</v>
      </c>
      <c r="K3390" t="b">
        <f t="shared" si="367"/>
        <v>0</v>
      </c>
      <c r="L3390">
        <f t="shared" si="368"/>
        <v>0.57121245740239113</v>
      </c>
      <c r="M3390" t="b">
        <f t="shared" si="369"/>
        <v>0</v>
      </c>
      <c r="N3390" s="24">
        <f t="shared" si="370"/>
        <v>641830</v>
      </c>
      <c r="O3390" t="str">
        <f t="shared" si="371"/>
        <v>ASALARIADO</v>
      </c>
      <c r="P3390">
        <f t="shared" si="372"/>
        <v>50</v>
      </c>
      <c r="Q3390"/>
    </row>
    <row r="3391" spans="1:17" x14ac:dyDescent="0.25">
      <c r="A3391">
        <v>3390</v>
      </c>
      <c r="B3391" t="s">
        <v>9</v>
      </c>
      <c r="C3391" s="23">
        <v>467680.51</v>
      </c>
      <c r="D3391" t="s">
        <v>10</v>
      </c>
      <c r="E3391" t="s">
        <v>16</v>
      </c>
      <c r="F3391" t="s">
        <v>12</v>
      </c>
      <c r="G3391" t="s">
        <v>12</v>
      </c>
      <c r="H3391" t="s">
        <v>13</v>
      </c>
      <c r="I3391">
        <v>31</v>
      </c>
      <c r="J3391">
        <f t="shared" si="366"/>
        <v>-0.23409767729734118</v>
      </c>
      <c r="K3391" t="b">
        <f t="shared" si="367"/>
        <v>0</v>
      </c>
      <c r="L3391">
        <f t="shared" si="368"/>
        <v>-0.7697188140632214</v>
      </c>
      <c r="M3391" t="b">
        <f t="shared" si="369"/>
        <v>0</v>
      </c>
      <c r="N3391" s="24">
        <f t="shared" si="370"/>
        <v>467680.51</v>
      </c>
      <c r="O3391" t="str">
        <f t="shared" si="371"/>
        <v>ASALARIADO</v>
      </c>
      <c r="P3391">
        <f t="shared" si="372"/>
        <v>31</v>
      </c>
      <c r="Q3391"/>
    </row>
    <row r="3392" spans="1:17" x14ac:dyDescent="0.25">
      <c r="A3392">
        <v>3391</v>
      </c>
      <c r="B3392" t="s">
        <v>9</v>
      </c>
      <c r="C3392" s="23">
        <v>572881</v>
      </c>
      <c r="D3392" t="s">
        <v>10</v>
      </c>
      <c r="E3392" t="s">
        <v>16</v>
      </c>
      <c r="F3392" t="s">
        <v>12</v>
      </c>
      <c r="G3392" t="s">
        <v>13</v>
      </c>
      <c r="H3392" t="s">
        <v>13</v>
      </c>
      <c r="I3392">
        <v>27</v>
      </c>
      <c r="J3392">
        <f t="shared" si="366"/>
        <v>-0.1043810603728358</v>
      </c>
      <c r="K3392" t="b">
        <f t="shared" si="367"/>
        <v>0</v>
      </c>
      <c r="L3392">
        <f t="shared" si="368"/>
        <v>-1.0520201343717714</v>
      </c>
      <c r="M3392" t="b">
        <f t="shared" si="369"/>
        <v>0</v>
      </c>
      <c r="N3392" s="24">
        <f t="shared" si="370"/>
        <v>572881</v>
      </c>
      <c r="O3392" t="str">
        <f t="shared" si="371"/>
        <v>ASALARIADO</v>
      </c>
      <c r="P3392">
        <f t="shared" si="372"/>
        <v>27</v>
      </c>
      <c r="Q3392"/>
    </row>
    <row r="3393" spans="1:17" x14ac:dyDescent="0.25">
      <c r="A3393">
        <v>3392</v>
      </c>
      <c r="B3393" t="s">
        <v>9</v>
      </c>
      <c r="C3393" s="23">
        <v>450242.43</v>
      </c>
      <c r="D3393" t="s">
        <v>10</v>
      </c>
      <c r="E3393" t="s">
        <v>16</v>
      </c>
      <c r="F3393" t="s">
        <v>12</v>
      </c>
      <c r="G3393" t="s">
        <v>13</v>
      </c>
      <c r="H3393" t="s">
        <v>13</v>
      </c>
      <c r="I3393">
        <v>24</v>
      </c>
      <c r="J3393">
        <f t="shared" si="366"/>
        <v>-0.25559956139749018</v>
      </c>
      <c r="K3393" t="b">
        <f t="shared" si="367"/>
        <v>0</v>
      </c>
      <c r="L3393">
        <f t="shared" si="368"/>
        <v>-1.263746124603184</v>
      </c>
      <c r="M3393" t="b">
        <f t="shared" si="369"/>
        <v>0</v>
      </c>
      <c r="N3393" s="24">
        <f t="shared" si="370"/>
        <v>450242.43</v>
      </c>
      <c r="O3393" t="str">
        <f t="shared" si="371"/>
        <v>ASALARIADO</v>
      </c>
      <c r="P3393">
        <f t="shared" si="372"/>
        <v>24</v>
      </c>
      <c r="Q3393"/>
    </row>
    <row r="3394" spans="1:17" x14ac:dyDescent="0.25">
      <c r="A3394">
        <v>3393</v>
      </c>
      <c r="B3394" t="s">
        <v>9</v>
      </c>
      <c r="C3394" s="23">
        <v>618962.9</v>
      </c>
      <c r="D3394" t="s">
        <v>10</v>
      </c>
      <c r="E3394" t="s">
        <v>16</v>
      </c>
      <c r="F3394" t="s">
        <v>12</v>
      </c>
      <c r="G3394" t="s">
        <v>13</v>
      </c>
      <c r="H3394" t="s">
        <v>13</v>
      </c>
      <c r="I3394">
        <v>51</v>
      </c>
      <c r="J3394">
        <f t="shared" ref="J3394:J3457" si="373">(C3394-$S$4)/STDEV($C$2:$C$5001)</f>
        <v>-4.7560144714996491E-2</v>
      </c>
      <c r="K3394" t="b">
        <f t="shared" ref="K3394:K3457" si="374">ABS(J3394)&gt;1.96</f>
        <v>0</v>
      </c>
      <c r="L3394">
        <f t="shared" ref="L3394:L3457" si="375">(I3394-$S$5)/_xlfn.STDEV.S($I$2:$I$5001)</f>
        <v>0.64178778747952869</v>
      </c>
      <c r="M3394" t="b">
        <f t="shared" ref="M3394:M3457" si="376">ABS(L3394)&gt;1.96</f>
        <v>0</v>
      </c>
      <c r="N3394" s="24">
        <f t="shared" ref="N3394:N3457" si="377">IF(ISBLANK(C3394), $S$4, C3394)</f>
        <v>618962.9</v>
      </c>
      <c r="O3394" t="str">
        <f t="shared" ref="O3394:O3457" si="378">IF(D3394="", "ASALARIADO", D3394)</f>
        <v>ASALARIADO</v>
      </c>
      <c r="P3394">
        <f t="shared" ref="P3394:P3457" si="379">IF(ISBLANK(I3394), $S$5, I3394)</f>
        <v>51</v>
      </c>
      <c r="Q3394"/>
    </row>
    <row r="3395" spans="1:17" x14ac:dyDescent="0.25">
      <c r="A3395">
        <v>3394</v>
      </c>
      <c r="B3395" t="s">
        <v>15</v>
      </c>
      <c r="C3395" s="23">
        <v>319591</v>
      </c>
      <c r="D3395" t="s">
        <v>10</v>
      </c>
      <c r="E3395" t="s">
        <v>16</v>
      </c>
      <c r="F3395" t="s">
        <v>12</v>
      </c>
      <c r="G3395" t="s">
        <v>12</v>
      </c>
      <c r="H3395" t="s">
        <v>13</v>
      </c>
      <c r="I3395">
        <v>34</v>
      </c>
      <c r="J3395">
        <f t="shared" si="373"/>
        <v>-0.41669825491069368</v>
      </c>
      <c r="K3395" t="b">
        <f t="shared" si="374"/>
        <v>0</v>
      </c>
      <c r="L3395">
        <f t="shared" si="375"/>
        <v>-0.55799282383180893</v>
      </c>
      <c r="M3395" t="b">
        <f t="shared" si="376"/>
        <v>0</v>
      </c>
      <c r="N3395" s="24">
        <f t="shared" si="377"/>
        <v>319591</v>
      </c>
      <c r="O3395" t="str">
        <f t="shared" si="378"/>
        <v>ASALARIADO</v>
      </c>
      <c r="P3395">
        <f t="shared" si="379"/>
        <v>34</v>
      </c>
      <c r="Q3395"/>
    </row>
    <row r="3396" spans="1:17" x14ac:dyDescent="0.25">
      <c r="A3396">
        <v>3395</v>
      </c>
      <c r="B3396" t="s">
        <v>9</v>
      </c>
      <c r="C3396" s="23">
        <v>316412</v>
      </c>
      <c r="D3396" t="s">
        <v>18</v>
      </c>
      <c r="E3396" t="s">
        <v>16</v>
      </c>
      <c r="F3396" t="s">
        <v>12</v>
      </c>
      <c r="G3396" t="s">
        <v>13</v>
      </c>
      <c r="H3396" t="s">
        <v>12</v>
      </c>
      <c r="I3396">
        <v>55</v>
      </c>
      <c r="J3396">
        <f t="shared" si="373"/>
        <v>-0.42061809525747346</v>
      </c>
      <c r="K3396" t="b">
        <f t="shared" si="374"/>
        <v>0</v>
      </c>
      <c r="L3396">
        <f t="shared" si="375"/>
        <v>0.92408910778807873</v>
      </c>
      <c r="M3396" t="b">
        <f t="shared" si="376"/>
        <v>0</v>
      </c>
      <c r="N3396" s="24">
        <f t="shared" si="377"/>
        <v>316412</v>
      </c>
      <c r="O3396" t="str">
        <f t="shared" si="378"/>
        <v>TRABAJADOR INDEPENDIENTE</v>
      </c>
      <c r="P3396">
        <f t="shared" si="379"/>
        <v>55</v>
      </c>
      <c r="Q3396"/>
    </row>
    <row r="3397" spans="1:17" x14ac:dyDescent="0.25">
      <c r="A3397">
        <v>3396</v>
      </c>
      <c r="B3397" t="s">
        <v>15</v>
      </c>
      <c r="C3397" s="23">
        <v>356455</v>
      </c>
      <c r="D3397" t="s">
        <v>18</v>
      </c>
      <c r="E3397" t="s">
        <v>16</v>
      </c>
      <c r="F3397" t="s">
        <v>12</v>
      </c>
      <c r="G3397" t="s">
        <v>13</v>
      </c>
      <c r="H3397" t="s">
        <v>13</v>
      </c>
      <c r="I3397">
        <v>43</v>
      </c>
      <c r="J3397">
        <f t="shared" si="373"/>
        <v>-0.3712433966081804</v>
      </c>
      <c r="K3397" t="b">
        <f t="shared" si="374"/>
        <v>0</v>
      </c>
      <c r="L3397">
        <f t="shared" si="375"/>
        <v>7.7185146862428639E-2</v>
      </c>
      <c r="M3397" t="b">
        <f t="shared" si="376"/>
        <v>0</v>
      </c>
      <c r="N3397" s="24">
        <f t="shared" si="377"/>
        <v>356455</v>
      </c>
      <c r="O3397" t="str">
        <f t="shared" si="378"/>
        <v>TRABAJADOR INDEPENDIENTE</v>
      </c>
      <c r="P3397">
        <f t="shared" si="379"/>
        <v>43</v>
      </c>
      <c r="Q3397"/>
    </row>
    <row r="3398" spans="1:17" x14ac:dyDescent="0.25">
      <c r="A3398">
        <v>3397</v>
      </c>
      <c r="B3398" t="s">
        <v>9</v>
      </c>
      <c r="C3398" s="23">
        <v>785855.82</v>
      </c>
      <c r="D3398" t="s">
        <v>10</v>
      </c>
      <c r="E3398" t="s">
        <v>16</v>
      </c>
      <c r="F3398" t="s">
        <v>12</v>
      </c>
      <c r="G3398" t="s">
        <v>13</v>
      </c>
      <c r="H3398" t="s">
        <v>13</v>
      </c>
      <c r="I3398">
        <v>55</v>
      </c>
      <c r="J3398">
        <f t="shared" si="373"/>
        <v>0.15822582615882849</v>
      </c>
      <c r="K3398" t="b">
        <f t="shared" si="374"/>
        <v>0</v>
      </c>
      <c r="L3398">
        <f t="shared" si="375"/>
        <v>0.92408910778807873</v>
      </c>
      <c r="M3398" t="b">
        <f t="shared" si="376"/>
        <v>0</v>
      </c>
      <c r="N3398" s="24">
        <f t="shared" si="377"/>
        <v>785855.82</v>
      </c>
      <c r="O3398" t="str">
        <f t="shared" si="378"/>
        <v>ASALARIADO</v>
      </c>
      <c r="P3398">
        <f t="shared" si="379"/>
        <v>55</v>
      </c>
      <c r="Q3398"/>
    </row>
    <row r="3399" spans="1:17" x14ac:dyDescent="0.25">
      <c r="A3399">
        <v>3398</v>
      </c>
      <c r="B3399" t="s">
        <v>9</v>
      </c>
      <c r="C3399" s="23">
        <v>420000</v>
      </c>
      <c r="D3399" t="s">
        <v>10</v>
      </c>
      <c r="E3399" t="s">
        <v>16</v>
      </c>
      <c r="F3399" t="s">
        <v>12</v>
      </c>
      <c r="G3399" t="s">
        <v>13</v>
      </c>
      <c r="H3399" t="s">
        <v>13</v>
      </c>
      <c r="I3399">
        <v>52</v>
      </c>
      <c r="J3399">
        <f t="shared" si="373"/>
        <v>-0.29288974614069974</v>
      </c>
      <c r="K3399" t="b">
        <f t="shared" si="374"/>
        <v>0</v>
      </c>
      <c r="L3399">
        <f t="shared" si="375"/>
        <v>0.71236311755666615</v>
      </c>
      <c r="M3399" t="b">
        <f t="shared" si="376"/>
        <v>0</v>
      </c>
      <c r="N3399" s="24">
        <f t="shared" si="377"/>
        <v>420000</v>
      </c>
      <c r="O3399" t="str">
        <f t="shared" si="378"/>
        <v>ASALARIADO</v>
      </c>
      <c r="P3399">
        <f t="shared" si="379"/>
        <v>52</v>
      </c>
      <c r="Q3399"/>
    </row>
    <row r="3400" spans="1:17" x14ac:dyDescent="0.25">
      <c r="A3400">
        <v>3399</v>
      </c>
      <c r="B3400" t="s">
        <v>9</v>
      </c>
      <c r="C3400" s="23">
        <v>405063</v>
      </c>
      <c r="D3400" t="s">
        <v>18</v>
      </c>
      <c r="E3400" t="s">
        <v>16</v>
      </c>
      <c r="F3400" t="s">
        <v>12</v>
      </c>
      <c r="G3400" t="s">
        <v>13</v>
      </c>
      <c r="H3400" t="s">
        <v>12</v>
      </c>
      <c r="I3400">
        <v>53</v>
      </c>
      <c r="J3400">
        <f t="shared" si="373"/>
        <v>-0.31130769369019629</v>
      </c>
      <c r="K3400" t="b">
        <f t="shared" si="374"/>
        <v>0</v>
      </c>
      <c r="L3400">
        <f t="shared" si="375"/>
        <v>0.78293844763380371</v>
      </c>
      <c r="M3400" t="b">
        <f t="shared" si="376"/>
        <v>0</v>
      </c>
      <c r="N3400" s="24">
        <f t="shared" si="377"/>
        <v>405063</v>
      </c>
      <c r="O3400" t="str">
        <f t="shared" si="378"/>
        <v>TRABAJADOR INDEPENDIENTE</v>
      </c>
      <c r="P3400">
        <f t="shared" si="379"/>
        <v>53</v>
      </c>
      <c r="Q3400"/>
    </row>
    <row r="3401" spans="1:17" x14ac:dyDescent="0.25">
      <c r="A3401">
        <v>3400</v>
      </c>
      <c r="B3401" t="s">
        <v>15</v>
      </c>
      <c r="C3401" s="23">
        <v>297139</v>
      </c>
      <c r="D3401" t="s">
        <v>17</v>
      </c>
      <c r="E3401" t="s">
        <v>16</v>
      </c>
      <c r="F3401" t="s">
        <v>12</v>
      </c>
      <c r="G3401" t="s">
        <v>12</v>
      </c>
      <c r="H3401" t="s">
        <v>13</v>
      </c>
      <c r="I3401">
        <v>36</v>
      </c>
      <c r="J3401">
        <f t="shared" si="373"/>
        <v>-0.44438251268543405</v>
      </c>
      <c r="K3401" t="b">
        <f t="shared" si="374"/>
        <v>0</v>
      </c>
      <c r="L3401">
        <f t="shared" si="375"/>
        <v>-0.41684216367753391</v>
      </c>
      <c r="M3401" t="b">
        <f t="shared" si="376"/>
        <v>0</v>
      </c>
      <c r="N3401" s="24">
        <f t="shared" si="377"/>
        <v>297139</v>
      </c>
      <c r="O3401" t="str">
        <f t="shared" si="378"/>
        <v>ASEGURADO VOLUNTARIO</v>
      </c>
      <c r="P3401">
        <f t="shared" si="379"/>
        <v>36</v>
      </c>
      <c r="Q3401"/>
    </row>
    <row r="3402" spans="1:17" x14ac:dyDescent="0.25">
      <c r="A3402">
        <v>3401</v>
      </c>
      <c r="B3402" t="s">
        <v>9</v>
      </c>
      <c r="C3402" s="23">
        <v>175000</v>
      </c>
      <c r="D3402" t="s">
        <v>10</v>
      </c>
      <c r="E3402" t="s">
        <v>16</v>
      </c>
      <c r="F3402" t="s">
        <v>12</v>
      </c>
      <c r="G3402" t="s">
        <v>13</v>
      </c>
      <c r="H3402" t="s">
        <v>13</v>
      </c>
      <c r="I3402">
        <v>32</v>
      </c>
      <c r="J3402">
        <f t="shared" si="373"/>
        <v>-0.59498502294505518</v>
      </c>
      <c r="K3402" t="b">
        <f t="shared" si="374"/>
        <v>0</v>
      </c>
      <c r="L3402">
        <f t="shared" si="375"/>
        <v>-0.69914348398608395</v>
      </c>
      <c r="M3402" t="b">
        <f t="shared" si="376"/>
        <v>0</v>
      </c>
      <c r="N3402" s="24">
        <f t="shared" si="377"/>
        <v>175000</v>
      </c>
      <c r="O3402" t="str">
        <f t="shared" si="378"/>
        <v>ASALARIADO</v>
      </c>
      <c r="P3402">
        <f t="shared" si="379"/>
        <v>32</v>
      </c>
      <c r="Q3402"/>
    </row>
    <row r="3403" spans="1:17" x14ac:dyDescent="0.25">
      <c r="A3403">
        <v>3402</v>
      </c>
      <c r="B3403" t="s">
        <v>9</v>
      </c>
      <c r="C3403" s="23">
        <v>299647</v>
      </c>
      <c r="D3403" t="s">
        <v>17</v>
      </c>
      <c r="E3403" t="s">
        <v>16</v>
      </c>
      <c r="F3403" t="s">
        <v>13</v>
      </c>
      <c r="G3403" t="s">
        <v>13</v>
      </c>
      <c r="H3403" t="s">
        <v>13</v>
      </c>
      <c r="I3403">
        <v>52</v>
      </c>
      <c r="J3403">
        <f t="shared" si="373"/>
        <v>-0.44129004348451434</v>
      </c>
      <c r="K3403" t="b">
        <f t="shared" si="374"/>
        <v>0</v>
      </c>
      <c r="L3403">
        <f t="shared" si="375"/>
        <v>0.71236311755666615</v>
      </c>
      <c r="M3403" t="b">
        <f t="shared" si="376"/>
        <v>0</v>
      </c>
      <c r="N3403" s="24">
        <f t="shared" si="377"/>
        <v>299647</v>
      </c>
      <c r="O3403" t="str">
        <f t="shared" si="378"/>
        <v>ASEGURADO VOLUNTARIO</v>
      </c>
      <c r="P3403">
        <f t="shared" si="379"/>
        <v>52</v>
      </c>
      <c r="Q3403"/>
    </row>
    <row r="3404" spans="1:17" x14ac:dyDescent="0.25">
      <c r="A3404">
        <v>3403</v>
      </c>
      <c r="B3404" t="s">
        <v>9</v>
      </c>
      <c r="C3404" s="23">
        <v>1202402.74</v>
      </c>
      <c r="D3404" t="s">
        <v>10</v>
      </c>
      <c r="E3404" t="s">
        <v>11</v>
      </c>
      <c r="F3404" t="s">
        <v>12</v>
      </c>
      <c r="G3404" t="s">
        <v>13</v>
      </c>
      <c r="H3404" t="s">
        <v>13</v>
      </c>
      <c r="I3404">
        <v>53</v>
      </c>
      <c r="J3404">
        <f t="shared" si="373"/>
        <v>0.67184565105434557</v>
      </c>
      <c r="K3404" t="b">
        <f t="shared" si="374"/>
        <v>0</v>
      </c>
      <c r="L3404">
        <f t="shared" si="375"/>
        <v>0.78293844763380371</v>
      </c>
      <c r="M3404" t="b">
        <f t="shared" si="376"/>
        <v>0</v>
      </c>
      <c r="N3404" s="24">
        <f t="shared" si="377"/>
        <v>1202402.74</v>
      </c>
      <c r="O3404" t="str">
        <f t="shared" si="378"/>
        <v>ASALARIADO</v>
      </c>
      <c r="P3404">
        <f t="shared" si="379"/>
        <v>53</v>
      </c>
      <c r="Q3404"/>
    </row>
    <row r="3405" spans="1:17" x14ac:dyDescent="0.25">
      <c r="A3405">
        <v>3404</v>
      </c>
      <c r="B3405" t="s">
        <v>9</v>
      </c>
      <c r="C3405" s="23">
        <v>264929.65999999997</v>
      </c>
      <c r="D3405" t="s">
        <v>10</v>
      </c>
      <c r="E3405" t="s">
        <v>16</v>
      </c>
      <c r="F3405" t="s">
        <v>12</v>
      </c>
      <c r="G3405" t="s">
        <v>13</v>
      </c>
      <c r="H3405" t="s">
        <v>13</v>
      </c>
      <c r="I3405">
        <v>48</v>
      </c>
      <c r="J3405">
        <f t="shared" si="373"/>
        <v>-0.48409797996292631</v>
      </c>
      <c r="K3405" t="b">
        <f t="shared" si="374"/>
        <v>0</v>
      </c>
      <c r="L3405">
        <f t="shared" si="375"/>
        <v>0.43006179724811616</v>
      </c>
      <c r="M3405" t="b">
        <f t="shared" si="376"/>
        <v>0</v>
      </c>
      <c r="N3405" s="24">
        <f t="shared" si="377"/>
        <v>264929.65999999997</v>
      </c>
      <c r="O3405" t="str">
        <f t="shared" si="378"/>
        <v>ASALARIADO</v>
      </c>
      <c r="P3405">
        <f t="shared" si="379"/>
        <v>48</v>
      </c>
      <c r="Q3405"/>
    </row>
    <row r="3406" spans="1:17" x14ac:dyDescent="0.25">
      <c r="A3406">
        <v>3405</v>
      </c>
      <c r="B3406" t="s">
        <v>9</v>
      </c>
      <c r="C3406" s="23">
        <v>623902.14</v>
      </c>
      <c r="D3406" t="s">
        <v>10</v>
      </c>
      <c r="E3406" t="s">
        <v>16</v>
      </c>
      <c r="F3406" t="s">
        <v>12</v>
      </c>
      <c r="G3406" t="s">
        <v>13</v>
      </c>
      <c r="H3406" t="s">
        <v>13</v>
      </c>
      <c r="I3406">
        <v>44</v>
      </c>
      <c r="J3406">
        <f t="shared" si="373"/>
        <v>-4.146985461294285E-2</v>
      </c>
      <c r="K3406" t="b">
        <f t="shared" si="374"/>
        <v>0</v>
      </c>
      <c r="L3406">
        <f t="shared" si="375"/>
        <v>0.14776047693956615</v>
      </c>
      <c r="M3406" t="b">
        <f t="shared" si="376"/>
        <v>0</v>
      </c>
      <c r="N3406" s="24">
        <f t="shared" si="377"/>
        <v>623902.14</v>
      </c>
      <c r="O3406" t="str">
        <f t="shared" si="378"/>
        <v>ASALARIADO</v>
      </c>
      <c r="P3406">
        <f t="shared" si="379"/>
        <v>44</v>
      </c>
      <c r="Q3406"/>
    </row>
    <row r="3407" spans="1:17" x14ac:dyDescent="0.25">
      <c r="A3407">
        <v>3406</v>
      </c>
      <c r="B3407" t="s">
        <v>15</v>
      </c>
      <c r="C3407" s="23">
        <v>425046</v>
      </c>
      <c r="D3407" t="s">
        <v>10</v>
      </c>
      <c r="E3407" t="s">
        <v>11</v>
      </c>
      <c r="F3407" t="s">
        <v>12</v>
      </c>
      <c r="G3407" t="s">
        <v>13</v>
      </c>
      <c r="H3407" t="s">
        <v>13</v>
      </c>
      <c r="I3407">
        <v>42</v>
      </c>
      <c r="J3407">
        <f t="shared" si="373"/>
        <v>-0.28666781648047612</v>
      </c>
      <c r="K3407" t="b">
        <f t="shared" si="374"/>
        <v>0</v>
      </c>
      <c r="L3407">
        <f t="shared" si="375"/>
        <v>6.6098167852911317E-3</v>
      </c>
      <c r="M3407" t="b">
        <f t="shared" si="376"/>
        <v>0</v>
      </c>
      <c r="N3407" s="24">
        <f t="shared" si="377"/>
        <v>425046</v>
      </c>
      <c r="O3407" t="str">
        <f t="shared" si="378"/>
        <v>ASALARIADO</v>
      </c>
      <c r="P3407">
        <f t="shared" si="379"/>
        <v>42</v>
      </c>
      <c r="Q3407"/>
    </row>
    <row r="3408" spans="1:17" x14ac:dyDescent="0.25">
      <c r="A3408">
        <v>3407</v>
      </c>
      <c r="B3408" t="s">
        <v>9</v>
      </c>
      <c r="C3408" s="23">
        <v>420375</v>
      </c>
      <c r="D3408" t="s">
        <v>10</v>
      </c>
      <c r="E3408" t="s">
        <v>16</v>
      </c>
      <c r="F3408" t="s">
        <v>12</v>
      </c>
      <c r="G3408" t="s">
        <v>13</v>
      </c>
      <c r="H3408" t="s">
        <v>13</v>
      </c>
      <c r="I3408">
        <v>30</v>
      </c>
      <c r="J3408">
        <f t="shared" si="373"/>
        <v>-0.29242735541089715</v>
      </c>
      <c r="K3408" t="b">
        <f t="shared" si="374"/>
        <v>0</v>
      </c>
      <c r="L3408">
        <f t="shared" si="375"/>
        <v>-0.84029414414035897</v>
      </c>
      <c r="M3408" t="b">
        <f t="shared" si="376"/>
        <v>0</v>
      </c>
      <c r="N3408" s="24">
        <f t="shared" si="377"/>
        <v>420375</v>
      </c>
      <c r="O3408" t="str">
        <f t="shared" si="378"/>
        <v>ASALARIADO</v>
      </c>
      <c r="P3408">
        <f t="shared" si="379"/>
        <v>30</v>
      </c>
      <c r="Q3408"/>
    </row>
    <row r="3409" spans="1:17" x14ac:dyDescent="0.25">
      <c r="A3409">
        <v>3408</v>
      </c>
      <c r="B3409" t="s">
        <v>9</v>
      </c>
      <c r="C3409" s="23">
        <v>1429399.25</v>
      </c>
      <c r="D3409" t="s">
        <v>10</v>
      </c>
      <c r="E3409" t="s">
        <v>16</v>
      </c>
      <c r="F3409" t="s">
        <v>12</v>
      </c>
      <c r="G3409" t="s">
        <v>13</v>
      </c>
      <c r="H3409" t="s">
        <v>13</v>
      </c>
      <c r="I3409">
        <v>51</v>
      </c>
      <c r="J3409">
        <f t="shared" si="373"/>
        <v>0.95174186951178497</v>
      </c>
      <c r="K3409" t="b">
        <f t="shared" si="374"/>
        <v>0</v>
      </c>
      <c r="L3409">
        <f t="shared" si="375"/>
        <v>0.64178778747952869</v>
      </c>
      <c r="M3409" t="b">
        <f t="shared" si="376"/>
        <v>0</v>
      </c>
      <c r="N3409" s="24">
        <f t="shared" si="377"/>
        <v>1429399.25</v>
      </c>
      <c r="O3409" t="str">
        <f t="shared" si="378"/>
        <v>ASALARIADO</v>
      </c>
      <c r="P3409">
        <f t="shared" si="379"/>
        <v>51</v>
      </c>
      <c r="Q3409"/>
    </row>
    <row r="3410" spans="1:17" x14ac:dyDescent="0.25">
      <c r="A3410">
        <v>3409</v>
      </c>
      <c r="B3410" t="s">
        <v>9</v>
      </c>
      <c r="C3410" s="23">
        <v>640789.43999999994</v>
      </c>
      <c r="D3410" t="s">
        <v>10</v>
      </c>
      <c r="E3410" t="s">
        <v>16</v>
      </c>
      <c r="F3410" t="s">
        <v>12</v>
      </c>
      <c r="G3410" t="s">
        <v>13</v>
      </c>
      <c r="H3410" t="s">
        <v>13</v>
      </c>
      <c r="I3410">
        <v>23</v>
      </c>
      <c r="J3410">
        <f t="shared" si="373"/>
        <v>-2.0647105355889098E-2</v>
      </c>
      <c r="K3410" t="b">
        <f t="shared" si="374"/>
        <v>0</v>
      </c>
      <c r="L3410">
        <f t="shared" si="375"/>
        <v>-1.3343214546803215</v>
      </c>
      <c r="M3410" t="b">
        <f t="shared" si="376"/>
        <v>0</v>
      </c>
      <c r="N3410" s="24">
        <f t="shared" si="377"/>
        <v>640789.43999999994</v>
      </c>
      <c r="O3410" t="str">
        <f t="shared" si="378"/>
        <v>ASALARIADO</v>
      </c>
      <c r="P3410">
        <f t="shared" si="379"/>
        <v>23</v>
      </c>
      <c r="Q3410"/>
    </row>
    <row r="3411" spans="1:17" x14ac:dyDescent="0.25">
      <c r="A3411">
        <v>3410</v>
      </c>
      <c r="B3411" t="s">
        <v>9</v>
      </c>
      <c r="C3411" s="23">
        <v>394800</v>
      </c>
      <c r="D3411" t="s">
        <v>10</v>
      </c>
      <c r="E3411" t="s">
        <v>16</v>
      </c>
      <c r="F3411" t="s">
        <v>12</v>
      </c>
      <c r="G3411" t="s">
        <v>13</v>
      </c>
      <c r="H3411" t="s">
        <v>13</v>
      </c>
      <c r="I3411">
        <v>51</v>
      </c>
      <c r="J3411">
        <f t="shared" si="373"/>
        <v>-0.32396240318343339</v>
      </c>
      <c r="K3411" t="b">
        <f t="shared" si="374"/>
        <v>0</v>
      </c>
      <c r="L3411">
        <f t="shared" si="375"/>
        <v>0.64178778747952869</v>
      </c>
      <c r="M3411" t="b">
        <f t="shared" si="376"/>
        <v>0</v>
      </c>
      <c r="N3411" s="24">
        <f t="shared" si="377"/>
        <v>394800</v>
      </c>
      <c r="O3411" t="str">
        <f t="shared" si="378"/>
        <v>ASALARIADO</v>
      </c>
      <c r="P3411">
        <f t="shared" si="379"/>
        <v>51</v>
      </c>
      <c r="Q3411"/>
    </row>
    <row r="3412" spans="1:17" x14ac:dyDescent="0.25">
      <c r="A3412">
        <v>3411</v>
      </c>
      <c r="B3412" t="s">
        <v>9</v>
      </c>
      <c r="C3412" s="23">
        <v>16858742</v>
      </c>
      <c r="D3412" t="s">
        <v>18</v>
      </c>
      <c r="E3412" t="s">
        <v>16</v>
      </c>
      <c r="F3412" t="s">
        <v>12</v>
      </c>
      <c r="G3412" t="s">
        <v>13</v>
      </c>
      <c r="H3412" t="s">
        <v>13</v>
      </c>
      <c r="I3412">
        <v>75</v>
      </c>
      <c r="J3412">
        <f t="shared" si="373"/>
        <v>19.976768681636372</v>
      </c>
      <c r="K3412" t="b">
        <f t="shared" si="374"/>
        <v>1</v>
      </c>
      <c r="L3412">
        <f t="shared" si="375"/>
        <v>2.3355957093308288</v>
      </c>
      <c r="M3412" t="b">
        <f t="shared" si="376"/>
        <v>1</v>
      </c>
      <c r="N3412" s="24">
        <f t="shared" si="377"/>
        <v>16858742</v>
      </c>
      <c r="O3412" t="str">
        <f t="shared" si="378"/>
        <v>TRABAJADOR INDEPENDIENTE</v>
      </c>
      <c r="P3412">
        <f t="shared" si="379"/>
        <v>75</v>
      </c>
      <c r="Q3412"/>
    </row>
    <row r="3413" spans="1:17" x14ac:dyDescent="0.25">
      <c r="A3413">
        <v>3412</v>
      </c>
      <c r="B3413" t="s">
        <v>9</v>
      </c>
      <c r="C3413" s="23">
        <v>485025.35</v>
      </c>
      <c r="D3413" t="s">
        <v>10</v>
      </c>
      <c r="E3413" t="s">
        <v>11</v>
      </c>
      <c r="F3413" t="s">
        <v>12</v>
      </c>
      <c r="G3413" t="s">
        <v>13</v>
      </c>
      <c r="H3413" t="s">
        <v>13</v>
      </c>
      <c r="I3413">
        <v>30</v>
      </c>
      <c r="J3413">
        <f t="shared" si="373"/>
        <v>-0.2127107620282504</v>
      </c>
      <c r="K3413" t="b">
        <f t="shared" si="374"/>
        <v>0</v>
      </c>
      <c r="L3413">
        <f t="shared" si="375"/>
        <v>-0.84029414414035897</v>
      </c>
      <c r="M3413" t="b">
        <f t="shared" si="376"/>
        <v>0</v>
      </c>
      <c r="N3413" s="24">
        <f t="shared" si="377"/>
        <v>485025.35</v>
      </c>
      <c r="O3413" t="str">
        <f t="shared" si="378"/>
        <v>ASALARIADO</v>
      </c>
      <c r="P3413">
        <f t="shared" si="379"/>
        <v>30</v>
      </c>
      <c r="Q3413"/>
    </row>
    <row r="3414" spans="1:17" x14ac:dyDescent="0.25">
      <c r="A3414">
        <v>3413</v>
      </c>
      <c r="B3414" t="s">
        <v>9</v>
      </c>
      <c r="C3414" s="23">
        <v>263696</v>
      </c>
      <c r="D3414" t="s">
        <v>10</v>
      </c>
      <c r="E3414" t="s">
        <v>16</v>
      </c>
      <c r="F3414" t="s">
        <v>12</v>
      </c>
      <c r="G3414" t="s">
        <v>13</v>
      </c>
      <c r="H3414" t="s">
        <v>12</v>
      </c>
      <c r="I3414">
        <v>60</v>
      </c>
      <c r="J3414">
        <f t="shared" si="373"/>
        <v>-0.48561913449020161</v>
      </c>
      <c r="K3414" t="b">
        <f t="shared" si="374"/>
        <v>0</v>
      </c>
      <c r="L3414">
        <f t="shared" si="375"/>
        <v>1.2769657581737661</v>
      </c>
      <c r="M3414" t="b">
        <f t="shared" si="376"/>
        <v>0</v>
      </c>
      <c r="N3414" s="24">
        <f t="shared" si="377"/>
        <v>263696</v>
      </c>
      <c r="O3414" t="str">
        <f t="shared" si="378"/>
        <v>ASALARIADO</v>
      </c>
      <c r="P3414">
        <f t="shared" si="379"/>
        <v>60</v>
      </c>
      <c r="Q3414"/>
    </row>
    <row r="3415" spans="1:17" x14ac:dyDescent="0.25">
      <c r="A3415">
        <v>3414</v>
      </c>
      <c r="B3415" t="s">
        <v>9</v>
      </c>
      <c r="C3415" s="23">
        <v>362773</v>
      </c>
      <c r="D3415" t="s">
        <v>10</v>
      </c>
      <c r="E3415" t="s">
        <v>11</v>
      </c>
      <c r="F3415" t="s">
        <v>12</v>
      </c>
      <c r="G3415" t="s">
        <v>13</v>
      </c>
      <c r="H3415" t="s">
        <v>13</v>
      </c>
      <c r="I3415">
        <v>27</v>
      </c>
      <c r="J3415">
        <f t="shared" si="373"/>
        <v>-0.36345303759246644</v>
      </c>
      <c r="K3415" t="b">
        <f t="shared" si="374"/>
        <v>0</v>
      </c>
      <c r="L3415">
        <f t="shared" si="375"/>
        <v>-1.0520201343717714</v>
      </c>
      <c r="M3415" t="b">
        <f t="shared" si="376"/>
        <v>0</v>
      </c>
      <c r="N3415" s="24">
        <f t="shared" si="377"/>
        <v>362773</v>
      </c>
      <c r="O3415" t="str">
        <f t="shared" si="378"/>
        <v>ASALARIADO</v>
      </c>
      <c r="P3415">
        <f t="shared" si="379"/>
        <v>27</v>
      </c>
      <c r="Q3415"/>
    </row>
    <row r="3416" spans="1:17" x14ac:dyDescent="0.25">
      <c r="A3416">
        <v>3415</v>
      </c>
      <c r="B3416" t="s">
        <v>9</v>
      </c>
      <c r="C3416" s="23">
        <v>4006214.55</v>
      </c>
      <c r="D3416" t="s">
        <v>10</v>
      </c>
      <c r="E3416" t="s">
        <v>11</v>
      </c>
      <c r="F3416" t="s">
        <v>12</v>
      </c>
      <c r="G3416" t="s">
        <v>13</v>
      </c>
      <c r="H3416" t="s">
        <v>13</v>
      </c>
      <c r="I3416">
        <v>51</v>
      </c>
      <c r="J3416">
        <f t="shared" si="373"/>
        <v>4.1290632218676953</v>
      </c>
      <c r="K3416" t="b">
        <f t="shared" si="374"/>
        <v>1</v>
      </c>
      <c r="L3416">
        <f t="shared" si="375"/>
        <v>0.64178778747952869</v>
      </c>
      <c r="M3416" t="b">
        <f t="shared" si="376"/>
        <v>0</v>
      </c>
      <c r="N3416" s="24">
        <f t="shared" si="377"/>
        <v>4006214.55</v>
      </c>
      <c r="O3416" t="str">
        <f t="shared" si="378"/>
        <v>ASALARIADO</v>
      </c>
      <c r="P3416">
        <f t="shared" si="379"/>
        <v>51</v>
      </c>
      <c r="Q3416"/>
    </row>
    <row r="3417" spans="1:17" x14ac:dyDescent="0.25">
      <c r="A3417">
        <v>3416</v>
      </c>
      <c r="B3417" t="s">
        <v>9</v>
      </c>
      <c r="C3417" s="23">
        <v>476556.35</v>
      </c>
      <c r="D3417" t="s">
        <v>10</v>
      </c>
      <c r="E3417" t="s">
        <v>16</v>
      </c>
      <c r="F3417" t="s">
        <v>12</v>
      </c>
      <c r="G3417" t="s">
        <v>13</v>
      </c>
      <c r="H3417" t="s">
        <v>13</v>
      </c>
      <c r="I3417">
        <v>26</v>
      </c>
      <c r="J3417">
        <f t="shared" si="373"/>
        <v>-0.22315339427011197</v>
      </c>
      <c r="K3417" t="b">
        <f t="shared" si="374"/>
        <v>0</v>
      </c>
      <c r="L3417">
        <f t="shared" si="375"/>
        <v>-1.1225954644489089</v>
      </c>
      <c r="M3417" t="b">
        <f t="shared" si="376"/>
        <v>0</v>
      </c>
      <c r="N3417" s="24">
        <f t="shared" si="377"/>
        <v>476556.35</v>
      </c>
      <c r="O3417" t="str">
        <f t="shared" si="378"/>
        <v>ASALARIADO</v>
      </c>
      <c r="P3417">
        <f t="shared" si="379"/>
        <v>26</v>
      </c>
      <c r="Q3417"/>
    </row>
    <row r="3418" spans="1:17" x14ac:dyDescent="0.25">
      <c r="A3418">
        <v>3417</v>
      </c>
      <c r="B3418" t="s">
        <v>9</v>
      </c>
      <c r="C3418" s="23">
        <v>672285.72</v>
      </c>
      <c r="D3418" t="s">
        <v>10</v>
      </c>
      <c r="E3418" t="s">
        <v>16</v>
      </c>
      <c r="F3418" t="s">
        <v>12</v>
      </c>
      <c r="G3418" t="s">
        <v>13</v>
      </c>
      <c r="H3418" t="s">
        <v>13</v>
      </c>
      <c r="I3418">
        <v>40</v>
      </c>
      <c r="J3418">
        <f t="shared" si="373"/>
        <v>1.8189129031488418E-2</v>
      </c>
      <c r="K3418" t="b">
        <f t="shared" si="374"/>
        <v>0</v>
      </c>
      <c r="L3418">
        <f t="shared" si="375"/>
        <v>-0.13454084336898386</v>
      </c>
      <c r="M3418" t="b">
        <f t="shared" si="376"/>
        <v>0</v>
      </c>
      <c r="N3418" s="24">
        <f t="shared" si="377"/>
        <v>672285.72</v>
      </c>
      <c r="O3418" t="str">
        <f t="shared" si="378"/>
        <v>ASALARIADO</v>
      </c>
      <c r="P3418">
        <f t="shared" si="379"/>
        <v>40</v>
      </c>
      <c r="Q3418"/>
    </row>
    <row r="3419" spans="1:17" x14ac:dyDescent="0.25">
      <c r="A3419">
        <v>3418</v>
      </c>
      <c r="B3419" t="s">
        <v>9</v>
      </c>
      <c r="C3419" s="23">
        <v>501333.33</v>
      </c>
      <c r="D3419" t="s">
        <v>10</v>
      </c>
      <c r="E3419" t="s">
        <v>16</v>
      </c>
      <c r="F3419" t="s">
        <v>12</v>
      </c>
      <c r="G3419" t="s">
        <v>13</v>
      </c>
      <c r="H3419" t="s">
        <v>13</v>
      </c>
      <c r="I3419">
        <v>41</v>
      </c>
      <c r="J3419">
        <f t="shared" si="373"/>
        <v>-0.19260233863143447</v>
      </c>
      <c r="K3419" t="b">
        <f t="shared" si="374"/>
        <v>0</v>
      </c>
      <c r="L3419">
        <f t="shared" si="375"/>
        <v>-6.3965513291846368E-2</v>
      </c>
      <c r="M3419" t="b">
        <f t="shared" si="376"/>
        <v>0</v>
      </c>
      <c r="N3419" s="24">
        <f t="shared" si="377"/>
        <v>501333.33</v>
      </c>
      <c r="O3419" t="str">
        <f t="shared" si="378"/>
        <v>ASALARIADO</v>
      </c>
      <c r="P3419">
        <f t="shared" si="379"/>
        <v>41</v>
      </c>
      <c r="Q3419"/>
    </row>
    <row r="3420" spans="1:17" x14ac:dyDescent="0.25">
      <c r="A3420">
        <v>3419</v>
      </c>
      <c r="B3420" t="s">
        <v>15</v>
      </c>
      <c r="C3420" s="23">
        <v>1038075</v>
      </c>
      <c r="D3420" t="s">
        <v>14</v>
      </c>
      <c r="E3420" t="s">
        <v>11</v>
      </c>
      <c r="F3420" t="s">
        <v>12</v>
      </c>
      <c r="G3420" t="s">
        <v>13</v>
      </c>
      <c r="H3420" t="s">
        <v>13</v>
      </c>
      <c r="I3420">
        <v>62</v>
      </c>
      <c r="J3420">
        <f t="shared" si="373"/>
        <v>0.46922265471992053</v>
      </c>
      <c r="K3420" t="b">
        <f t="shared" si="374"/>
        <v>0</v>
      </c>
      <c r="L3420">
        <f t="shared" si="375"/>
        <v>1.4181164183280413</v>
      </c>
      <c r="M3420" t="b">
        <f t="shared" si="376"/>
        <v>0</v>
      </c>
      <c r="N3420" s="24">
        <f t="shared" si="377"/>
        <v>1038075</v>
      </c>
      <c r="O3420" t="str">
        <f t="shared" si="378"/>
        <v>PENSIONADOS EN SU PROPIO SISTEMA</v>
      </c>
      <c r="P3420">
        <f t="shared" si="379"/>
        <v>62</v>
      </c>
      <c r="Q3420"/>
    </row>
    <row r="3421" spans="1:17" x14ac:dyDescent="0.25">
      <c r="A3421">
        <v>3420</v>
      </c>
      <c r="B3421" t="s">
        <v>9</v>
      </c>
      <c r="C3421" s="23">
        <v>685502.53</v>
      </c>
      <c r="D3421" t="s">
        <v>10</v>
      </c>
      <c r="E3421" t="s">
        <v>16</v>
      </c>
      <c r="F3421" t="s">
        <v>12</v>
      </c>
      <c r="G3421" t="s">
        <v>13</v>
      </c>
      <c r="H3421" t="s">
        <v>12</v>
      </c>
      <c r="I3421">
        <v>58</v>
      </c>
      <c r="J3421">
        <f t="shared" si="373"/>
        <v>3.4486010155654091E-2</v>
      </c>
      <c r="K3421" t="b">
        <f t="shared" si="374"/>
        <v>0</v>
      </c>
      <c r="L3421">
        <f t="shared" si="375"/>
        <v>1.1358150980194912</v>
      </c>
      <c r="M3421" t="b">
        <f t="shared" si="376"/>
        <v>0</v>
      </c>
      <c r="N3421" s="24">
        <f t="shared" si="377"/>
        <v>685502.53</v>
      </c>
      <c r="O3421" t="str">
        <f t="shared" si="378"/>
        <v>ASALARIADO</v>
      </c>
      <c r="P3421">
        <f t="shared" si="379"/>
        <v>58</v>
      </c>
      <c r="Q3421"/>
    </row>
    <row r="3422" spans="1:17" x14ac:dyDescent="0.25">
      <c r="A3422">
        <v>3421</v>
      </c>
      <c r="B3422" t="s">
        <v>9</v>
      </c>
      <c r="C3422" s="23">
        <v>389050</v>
      </c>
      <c r="D3422" t="s">
        <v>10</v>
      </c>
      <c r="E3422" t="s">
        <v>16</v>
      </c>
      <c r="F3422" t="s">
        <v>12</v>
      </c>
      <c r="G3422" t="s">
        <v>12</v>
      </c>
      <c r="H3422" t="s">
        <v>12</v>
      </c>
      <c r="I3422">
        <v>36</v>
      </c>
      <c r="J3422">
        <f t="shared" si="373"/>
        <v>-0.33105239437373973</v>
      </c>
      <c r="K3422" t="b">
        <f t="shared" si="374"/>
        <v>0</v>
      </c>
      <c r="L3422">
        <f t="shared" si="375"/>
        <v>-0.41684216367753391</v>
      </c>
      <c r="M3422" t="b">
        <f t="shared" si="376"/>
        <v>0</v>
      </c>
      <c r="N3422" s="24">
        <f t="shared" si="377"/>
        <v>389050</v>
      </c>
      <c r="O3422" t="str">
        <f t="shared" si="378"/>
        <v>ASALARIADO</v>
      </c>
      <c r="P3422">
        <f t="shared" si="379"/>
        <v>36</v>
      </c>
      <c r="Q3422"/>
    </row>
    <row r="3423" spans="1:17" x14ac:dyDescent="0.25">
      <c r="A3423">
        <v>3422</v>
      </c>
      <c r="B3423" t="s">
        <v>9</v>
      </c>
      <c r="C3423" s="23">
        <v>959035</v>
      </c>
      <c r="D3423" t="s">
        <v>18</v>
      </c>
      <c r="E3423" t="s">
        <v>16</v>
      </c>
      <c r="F3423" t="s">
        <v>12</v>
      </c>
      <c r="G3423" t="s">
        <v>13</v>
      </c>
      <c r="H3423" t="s">
        <v>12</v>
      </c>
      <c r="I3423">
        <v>68</v>
      </c>
      <c r="J3423">
        <f t="shared" si="373"/>
        <v>0.37176301929699707</v>
      </c>
      <c r="K3423" t="b">
        <f t="shared" si="374"/>
        <v>0</v>
      </c>
      <c r="L3423">
        <f t="shared" si="375"/>
        <v>1.8415683987908662</v>
      </c>
      <c r="M3423" t="b">
        <f t="shared" si="376"/>
        <v>0</v>
      </c>
      <c r="N3423" s="24">
        <f t="shared" si="377"/>
        <v>959035</v>
      </c>
      <c r="O3423" t="str">
        <f t="shared" si="378"/>
        <v>TRABAJADOR INDEPENDIENTE</v>
      </c>
      <c r="P3423">
        <f t="shared" si="379"/>
        <v>68</v>
      </c>
      <c r="Q3423"/>
    </row>
    <row r="3424" spans="1:17" x14ac:dyDescent="0.25">
      <c r="A3424">
        <v>3423</v>
      </c>
      <c r="B3424" t="s">
        <v>9</v>
      </c>
      <c r="C3424" s="23">
        <v>400000</v>
      </c>
      <c r="D3424" t="s">
        <v>10</v>
      </c>
      <c r="E3424" t="s">
        <v>16</v>
      </c>
      <c r="F3424" t="s">
        <v>12</v>
      </c>
      <c r="G3424" t="s">
        <v>13</v>
      </c>
      <c r="H3424" t="s">
        <v>13</v>
      </c>
      <c r="I3424">
        <v>26</v>
      </c>
      <c r="J3424">
        <f t="shared" si="373"/>
        <v>-0.31755058506350425</v>
      </c>
      <c r="K3424" t="b">
        <f t="shared" si="374"/>
        <v>0</v>
      </c>
      <c r="L3424">
        <f t="shared" si="375"/>
        <v>-1.1225954644489089</v>
      </c>
      <c r="M3424" t="b">
        <f t="shared" si="376"/>
        <v>0</v>
      </c>
      <c r="N3424" s="24">
        <f t="shared" si="377"/>
        <v>400000</v>
      </c>
      <c r="O3424" t="str">
        <f t="shared" si="378"/>
        <v>ASALARIADO</v>
      </c>
      <c r="P3424">
        <f t="shared" si="379"/>
        <v>26</v>
      </c>
      <c r="Q3424"/>
    </row>
    <row r="3425" spans="1:17" x14ac:dyDescent="0.25">
      <c r="A3425">
        <v>3424</v>
      </c>
      <c r="B3425" t="s">
        <v>15</v>
      </c>
      <c r="C3425" s="23">
        <v>675000</v>
      </c>
      <c r="D3425" t="s">
        <v>10</v>
      </c>
      <c r="E3425" t="s">
        <v>16</v>
      </c>
      <c r="F3425" t="s">
        <v>12</v>
      </c>
      <c r="G3425" t="s">
        <v>13</v>
      </c>
      <c r="H3425" t="s">
        <v>13</v>
      </c>
      <c r="I3425">
        <v>27</v>
      </c>
      <c r="J3425">
        <f t="shared" si="373"/>
        <v>2.1535950125057945E-2</v>
      </c>
      <c r="K3425" t="b">
        <f t="shared" si="374"/>
        <v>0</v>
      </c>
      <c r="L3425">
        <f t="shared" si="375"/>
        <v>-1.0520201343717714</v>
      </c>
      <c r="M3425" t="b">
        <f t="shared" si="376"/>
        <v>0</v>
      </c>
      <c r="N3425" s="24">
        <f t="shared" si="377"/>
        <v>675000</v>
      </c>
      <c r="O3425" t="str">
        <f t="shared" si="378"/>
        <v>ASALARIADO</v>
      </c>
      <c r="P3425">
        <f t="shared" si="379"/>
        <v>27</v>
      </c>
      <c r="Q3425"/>
    </row>
    <row r="3426" spans="1:17" x14ac:dyDescent="0.25">
      <c r="A3426">
        <v>3425</v>
      </c>
      <c r="B3426" t="s">
        <v>9</v>
      </c>
      <c r="C3426" s="23">
        <v>277828.07</v>
      </c>
      <c r="D3426" t="s">
        <v>10</v>
      </c>
      <c r="E3426" t="s">
        <v>16</v>
      </c>
      <c r="F3426" t="s">
        <v>12</v>
      </c>
      <c r="G3426" t="s">
        <v>13</v>
      </c>
      <c r="H3426" t="s">
        <v>13</v>
      </c>
      <c r="I3426">
        <v>22</v>
      </c>
      <c r="J3426">
        <f t="shared" si="373"/>
        <v>-0.46819369939441169</v>
      </c>
      <c r="K3426" t="b">
        <f t="shared" si="374"/>
        <v>0</v>
      </c>
      <c r="L3426">
        <f t="shared" si="375"/>
        <v>-1.4048967847574589</v>
      </c>
      <c r="M3426" t="b">
        <f t="shared" si="376"/>
        <v>0</v>
      </c>
      <c r="N3426" s="24">
        <f t="shared" si="377"/>
        <v>277828.07</v>
      </c>
      <c r="O3426" t="str">
        <f t="shared" si="378"/>
        <v>ASALARIADO</v>
      </c>
      <c r="P3426">
        <f t="shared" si="379"/>
        <v>22</v>
      </c>
      <c r="Q3426"/>
    </row>
    <row r="3427" spans="1:17" x14ac:dyDescent="0.25">
      <c r="A3427">
        <v>3426</v>
      </c>
      <c r="B3427" t="s">
        <v>9</v>
      </c>
      <c r="C3427" s="23">
        <v>270000</v>
      </c>
      <c r="D3427" t="s">
        <v>10</v>
      </c>
      <c r="E3427" t="s">
        <v>16</v>
      </c>
      <c r="F3427" t="s">
        <v>12</v>
      </c>
      <c r="G3427" t="s">
        <v>13</v>
      </c>
      <c r="H3427" t="s">
        <v>13</v>
      </c>
      <c r="I3427">
        <v>58</v>
      </c>
      <c r="J3427">
        <f t="shared" si="373"/>
        <v>-0.47784603806173365</v>
      </c>
      <c r="K3427" t="b">
        <f t="shared" si="374"/>
        <v>0</v>
      </c>
      <c r="L3427">
        <f t="shared" si="375"/>
        <v>1.1358150980194912</v>
      </c>
      <c r="M3427" t="b">
        <f t="shared" si="376"/>
        <v>0</v>
      </c>
      <c r="N3427" s="24">
        <f t="shared" si="377"/>
        <v>270000</v>
      </c>
      <c r="O3427" t="str">
        <f t="shared" si="378"/>
        <v>ASALARIADO</v>
      </c>
      <c r="P3427">
        <f t="shared" si="379"/>
        <v>58</v>
      </c>
      <c r="Q3427"/>
    </row>
    <row r="3428" spans="1:17" x14ac:dyDescent="0.25">
      <c r="A3428">
        <v>3427</v>
      </c>
      <c r="B3428" t="s">
        <v>15</v>
      </c>
      <c r="C3428" s="23">
        <v>514380</v>
      </c>
      <c r="D3428" t="s">
        <v>10</v>
      </c>
      <c r="E3428" t="s">
        <v>11</v>
      </c>
      <c r="F3428" t="s">
        <v>12</v>
      </c>
      <c r="G3428" t="s">
        <v>13</v>
      </c>
      <c r="H3428" t="s">
        <v>13</v>
      </c>
      <c r="I3428">
        <v>57</v>
      </c>
      <c r="J3428">
        <f t="shared" si="373"/>
        <v>-0.17651524726398518</v>
      </c>
      <c r="K3428" t="b">
        <f t="shared" si="374"/>
        <v>0</v>
      </c>
      <c r="L3428">
        <f t="shared" si="375"/>
        <v>1.0652397679423538</v>
      </c>
      <c r="M3428" t="b">
        <f t="shared" si="376"/>
        <v>0</v>
      </c>
      <c r="N3428" s="24">
        <f t="shared" si="377"/>
        <v>514380</v>
      </c>
      <c r="O3428" t="str">
        <f t="shared" si="378"/>
        <v>ASALARIADO</v>
      </c>
      <c r="P3428">
        <f t="shared" si="379"/>
        <v>57</v>
      </c>
      <c r="Q3428"/>
    </row>
    <row r="3429" spans="1:17" x14ac:dyDescent="0.25">
      <c r="A3429">
        <v>3428</v>
      </c>
      <c r="B3429" t="s">
        <v>9</v>
      </c>
      <c r="C3429" s="23">
        <v>995069.79</v>
      </c>
      <c r="D3429" t="s">
        <v>10</v>
      </c>
      <c r="E3429" t="s">
        <v>16</v>
      </c>
      <c r="F3429" t="s">
        <v>12</v>
      </c>
      <c r="G3429" t="s">
        <v>13</v>
      </c>
      <c r="H3429" t="s">
        <v>13</v>
      </c>
      <c r="I3429">
        <v>37</v>
      </c>
      <c r="J3429">
        <f t="shared" si="373"/>
        <v>0.41619542688735151</v>
      </c>
      <c r="K3429" t="b">
        <f t="shared" si="374"/>
        <v>0</v>
      </c>
      <c r="L3429">
        <f t="shared" si="375"/>
        <v>-0.3462668336003964</v>
      </c>
      <c r="M3429" t="b">
        <f t="shared" si="376"/>
        <v>0</v>
      </c>
      <c r="N3429" s="24">
        <f t="shared" si="377"/>
        <v>995069.79</v>
      </c>
      <c r="O3429" t="str">
        <f t="shared" si="378"/>
        <v>ASALARIADO</v>
      </c>
      <c r="P3429">
        <f t="shared" si="379"/>
        <v>37</v>
      </c>
      <c r="Q3429"/>
    </row>
    <row r="3430" spans="1:17" x14ac:dyDescent="0.25">
      <c r="A3430">
        <v>3429</v>
      </c>
      <c r="B3430" t="s">
        <v>9</v>
      </c>
      <c r="C3430" s="23">
        <v>278500</v>
      </c>
      <c r="D3430" t="s">
        <v>10</v>
      </c>
      <c r="E3430" t="s">
        <v>16</v>
      </c>
      <c r="F3430" t="s">
        <v>12</v>
      </c>
      <c r="G3430" t="s">
        <v>13</v>
      </c>
      <c r="H3430" t="s">
        <v>13</v>
      </c>
      <c r="I3430">
        <v>43</v>
      </c>
      <c r="J3430">
        <f t="shared" si="373"/>
        <v>-0.46736518151954171</v>
      </c>
      <c r="K3430" t="b">
        <f t="shared" si="374"/>
        <v>0</v>
      </c>
      <c r="L3430">
        <f t="shared" si="375"/>
        <v>7.7185146862428639E-2</v>
      </c>
      <c r="M3430" t="b">
        <f t="shared" si="376"/>
        <v>0</v>
      </c>
      <c r="N3430" s="24">
        <f t="shared" si="377"/>
        <v>278500</v>
      </c>
      <c r="O3430" t="str">
        <f t="shared" si="378"/>
        <v>ASALARIADO</v>
      </c>
      <c r="P3430">
        <f t="shared" si="379"/>
        <v>43</v>
      </c>
      <c r="Q3430"/>
    </row>
    <row r="3431" spans="1:17" x14ac:dyDescent="0.25">
      <c r="A3431">
        <v>3430</v>
      </c>
      <c r="B3431" t="s">
        <v>15</v>
      </c>
      <c r="C3431" s="23">
        <v>368282</v>
      </c>
      <c r="D3431" t="s">
        <v>10</v>
      </c>
      <c r="E3431" t="s">
        <v>16</v>
      </c>
      <c r="F3431" t="s">
        <v>12</v>
      </c>
      <c r="G3431" t="s">
        <v>13</v>
      </c>
      <c r="H3431" t="s">
        <v>13</v>
      </c>
      <c r="I3431">
        <v>54</v>
      </c>
      <c r="J3431">
        <f t="shared" si="373"/>
        <v>-0.35666020951117994</v>
      </c>
      <c r="K3431" t="b">
        <f t="shared" si="374"/>
        <v>0</v>
      </c>
      <c r="L3431">
        <f t="shared" si="375"/>
        <v>0.85351377771094117</v>
      </c>
      <c r="M3431" t="b">
        <f t="shared" si="376"/>
        <v>0</v>
      </c>
      <c r="N3431" s="24">
        <f t="shared" si="377"/>
        <v>368282</v>
      </c>
      <c r="O3431" t="str">
        <f t="shared" si="378"/>
        <v>ASALARIADO</v>
      </c>
      <c r="P3431">
        <f t="shared" si="379"/>
        <v>54</v>
      </c>
      <c r="Q3431"/>
    </row>
    <row r="3432" spans="1:17" x14ac:dyDescent="0.25">
      <c r="A3432">
        <v>3431</v>
      </c>
      <c r="B3432" t="s">
        <v>15</v>
      </c>
      <c r="C3432" s="23">
        <v>509509</v>
      </c>
      <c r="D3432" t="s">
        <v>18</v>
      </c>
      <c r="E3432" t="s">
        <v>16</v>
      </c>
      <c r="F3432" t="s">
        <v>12</v>
      </c>
      <c r="G3432" t="s">
        <v>13</v>
      </c>
      <c r="H3432" t="s">
        <v>12</v>
      </c>
      <c r="I3432">
        <v>45</v>
      </c>
      <c r="J3432">
        <f t="shared" si="373"/>
        <v>-0.18252139458363423</v>
      </c>
      <c r="K3432" t="b">
        <f t="shared" si="374"/>
        <v>0</v>
      </c>
      <c r="L3432">
        <f t="shared" si="375"/>
        <v>0.21833580701670366</v>
      </c>
      <c r="M3432" t="b">
        <f t="shared" si="376"/>
        <v>0</v>
      </c>
      <c r="N3432" s="24">
        <f t="shared" si="377"/>
        <v>509509</v>
      </c>
      <c r="O3432" t="str">
        <f t="shared" si="378"/>
        <v>TRABAJADOR INDEPENDIENTE</v>
      </c>
      <c r="P3432">
        <f t="shared" si="379"/>
        <v>45</v>
      </c>
      <c r="Q3432"/>
    </row>
    <row r="3433" spans="1:17" x14ac:dyDescent="0.25">
      <c r="A3433">
        <v>3432</v>
      </c>
      <c r="B3433" t="s">
        <v>15</v>
      </c>
      <c r="C3433" s="23">
        <v>690000</v>
      </c>
      <c r="D3433" t="s">
        <v>10</v>
      </c>
      <c r="E3433" t="s">
        <v>16</v>
      </c>
      <c r="F3433" t="s">
        <v>12</v>
      </c>
      <c r="G3433" t="s">
        <v>13</v>
      </c>
      <c r="H3433" t="s">
        <v>13</v>
      </c>
      <c r="I3433">
        <v>40</v>
      </c>
      <c r="J3433">
        <f t="shared" si="373"/>
        <v>4.0031579317161337E-2</v>
      </c>
      <c r="K3433" t="b">
        <f t="shared" si="374"/>
        <v>0</v>
      </c>
      <c r="L3433">
        <f t="shared" si="375"/>
        <v>-0.13454084336898386</v>
      </c>
      <c r="M3433" t="b">
        <f t="shared" si="376"/>
        <v>0</v>
      </c>
      <c r="N3433" s="24">
        <f t="shared" si="377"/>
        <v>690000</v>
      </c>
      <c r="O3433" t="str">
        <f t="shared" si="378"/>
        <v>ASALARIADO</v>
      </c>
      <c r="P3433">
        <f t="shared" si="379"/>
        <v>40</v>
      </c>
      <c r="Q3433"/>
    </row>
    <row r="3434" spans="1:17" x14ac:dyDescent="0.25">
      <c r="A3434">
        <v>3433</v>
      </c>
      <c r="B3434" t="s">
        <v>9</v>
      </c>
      <c r="C3434" s="23">
        <v>404463</v>
      </c>
      <c r="D3434" t="s">
        <v>18</v>
      </c>
      <c r="E3434" t="s">
        <v>16</v>
      </c>
      <c r="F3434" t="s">
        <v>12</v>
      </c>
      <c r="G3434" t="s">
        <v>13</v>
      </c>
      <c r="H3434" t="s">
        <v>13</v>
      </c>
      <c r="I3434">
        <v>50</v>
      </c>
      <c r="J3434">
        <f t="shared" si="373"/>
        <v>-0.3120475188578804</v>
      </c>
      <c r="K3434" t="b">
        <f t="shared" si="374"/>
        <v>0</v>
      </c>
      <c r="L3434">
        <f t="shared" si="375"/>
        <v>0.57121245740239113</v>
      </c>
      <c r="M3434" t="b">
        <f t="shared" si="376"/>
        <v>0</v>
      </c>
      <c r="N3434" s="24">
        <f t="shared" si="377"/>
        <v>404463</v>
      </c>
      <c r="O3434" t="str">
        <f t="shared" si="378"/>
        <v>TRABAJADOR INDEPENDIENTE</v>
      </c>
      <c r="P3434">
        <f t="shared" si="379"/>
        <v>50</v>
      </c>
      <c r="Q3434"/>
    </row>
    <row r="3435" spans="1:17" x14ac:dyDescent="0.25">
      <c r="A3435">
        <v>3434</v>
      </c>
      <c r="B3435" t="s">
        <v>9</v>
      </c>
      <c r="C3435" s="23">
        <v>873081</v>
      </c>
      <c r="D3435" t="s">
        <v>10</v>
      </c>
      <c r="E3435" t="s">
        <v>11</v>
      </c>
      <c r="F3435" t="s">
        <v>12</v>
      </c>
      <c r="G3435" t="s">
        <v>13</v>
      </c>
      <c r="H3435" t="s">
        <v>13</v>
      </c>
      <c r="I3435">
        <v>36</v>
      </c>
      <c r="J3435">
        <f t="shared" si="373"/>
        <v>0.26577813185846005</v>
      </c>
      <c r="K3435" t="b">
        <f t="shared" si="374"/>
        <v>0</v>
      </c>
      <c r="L3435">
        <f t="shared" si="375"/>
        <v>-0.41684216367753391</v>
      </c>
      <c r="M3435" t="b">
        <f t="shared" si="376"/>
        <v>0</v>
      </c>
      <c r="N3435" s="24">
        <f t="shared" si="377"/>
        <v>873081</v>
      </c>
      <c r="O3435" t="str">
        <f t="shared" si="378"/>
        <v>ASALARIADO</v>
      </c>
      <c r="P3435">
        <f t="shared" si="379"/>
        <v>36</v>
      </c>
      <c r="Q3435"/>
    </row>
    <row r="3436" spans="1:17" x14ac:dyDescent="0.25">
      <c r="A3436">
        <v>3435</v>
      </c>
      <c r="B3436" t="s">
        <v>15</v>
      </c>
      <c r="C3436" s="23">
        <v>298186</v>
      </c>
      <c r="D3436" t="s">
        <v>17</v>
      </c>
      <c r="E3436" t="s">
        <v>16</v>
      </c>
      <c r="F3436" t="s">
        <v>12</v>
      </c>
      <c r="G3436" t="s">
        <v>13</v>
      </c>
      <c r="H3436" t="s">
        <v>13</v>
      </c>
      <c r="I3436">
        <v>54</v>
      </c>
      <c r="J3436">
        <f t="shared" si="373"/>
        <v>-0.44309151776782524</v>
      </c>
      <c r="K3436" t="b">
        <f t="shared" si="374"/>
        <v>0</v>
      </c>
      <c r="L3436">
        <f t="shared" si="375"/>
        <v>0.85351377771094117</v>
      </c>
      <c r="M3436" t="b">
        <f t="shared" si="376"/>
        <v>0</v>
      </c>
      <c r="N3436" s="24">
        <f t="shared" si="377"/>
        <v>298186</v>
      </c>
      <c r="O3436" t="str">
        <f t="shared" si="378"/>
        <v>ASEGURADO VOLUNTARIO</v>
      </c>
      <c r="P3436">
        <f t="shared" si="379"/>
        <v>54</v>
      </c>
      <c r="Q3436"/>
    </row>
    <row r="3437" spans="1:17" x14ac:dyDescent="0.25">
      <c r="A3437">
        <v>3436</v>
      </c>
      <c r="B3437" t="s">
        <v>15</v>
      </c>
      <c r="C3437" s="23">
        <v>1088763.67</v>
      </c>
      <c r="D3437" t="s">
        <v>10</v>
      </c>
      <c r="E3437" t="s">
        <v>16</v>
      </c>
      <c r="F3437" t="s">
        <v>12</v>
      </c>
      <c r="G3437" t="s">
        <v>13</v>
      </c>
      <c r="H3437" t="s">
        <v>13</v>
      </c>
      <c r="I3437">
        <v>36</v>
      </c>
      <c r="J3437">
        <f t="shared" si="373"/>
        <v>0.5317239110239802</v>
      </c>
      <c r="K3437" t="b">
        <f t="shared" si="374"/>
        <v>0</v>
      </c>
      <c r="L3437">
        <f t="shared" si="375"/>
        <v>-0.41684216367753391</v>
      </c>
      <c r="M3437" t="b">
        <f t="shared" si="376"/>
        <v>0</v>
      </c>
      <c r="N3437" s="24">
        <f t="shared" si="377"/>
        <v>1088763.67</v>
      </c>
      <c r="O3437" t="str">
        <f t="shared" si="378"/>
        <v>ASALARIADO</v>
      </c>
      <c r="P3437">
        <f t="shared" si="379"/>
        <v>36</v>
      </c>
      <c r="Q3437"/>
    </row>
    <row r="3438" spans="1:17" x14ac:dyDescent="0.25">
      <c r="A3438">
        <v>3437</v>
      </c>
      <c r="B3438" t="s">
        <v>9</v>
      </c>
      <c r="C3438" s="23">
        <v>300000</v>
      </c>
      <c r="D3438" t="s">
        <v>17</v>
      </c>
      <c r="E3438" t="s">
        <v>16</v>
      </c>
      <c r="F3438" t="s">
        <v>12</v>
      </c>
      <c r="G3438" t="s">
        <v>12</v>
      </c>
      <c r="H3438" t="s">
        <v>13</v>
      </c>
      <c r="I3438">
        <v>32</v>
      </c>
      <c r="J3438">
        <f t="shared" si="373"/>
        <v>-0.44085477967752684</v>
      </c>
      <c r="K3438" t="b">
        <f t="shared" si="374"/>
        <v>0</v>
      </c>
      <c r="L3438">
        <f t="shared" si="375"/>
        <v>-0.69914348398608395</v>
      </c>
      <c r="M3438" t="b">
        <f t="shared" si="376"/>
        <v>0</v>
      </c>
      <c r="N3438" s="24">
        <f t="shared" si="377"/>
        <v>300000</v>
      </c>
      <c r="O3438" t="str">
        <f t="shared" si="378"/>
        <v>ASEGURADO VOLUNTARIO</v>
      </c>
      <c r="P3438">
        <f t="shared" si="379"/>
        <v>32</v>
      </c>
      <c r="Q3438"/>
    </row>
    <row r="3439" spans="1:17" x14ac:dyDescent="0.25">
      <c r="A3439">
        <v>3438</v>
      </c>
      <c r="B3439" t="s">
        <v>9</v>
      </c>
      <c r="C3439" s="23">
        <v>934810.14</v>
      </c>
      <c r="D3439" t="s">
        <v>10</v>
      </c>
      <c r="E3439" t="s">
        <v>11</v>
      </c>
      <c r="F3439" t="s">
        <v>12</v>
      </c>
      <c r="G3439" t="s">
        <v>13</v>
      </c>
      <c r="H3439" t="s">
        <v>13</v>
      </c>
      <c r="I3439">
        <v>34</v>
      </c>
      <c r="J3439">
        <f t="shared" si="373"/>
        <v>0.3418927507776226</v>
      </c>
      <c r="K3439" t="b">
        <f t="shared" si="374"/>
        <v>0</v>
      </c>
      <c r="L3439">
        <f t="shared" si="375"/>
        <v>-0.55799282383180893</v>
      </c>
      <c r="M3439" t="b">
        <f t="shared" si="376"/>
        <v>0</v>
      </c>
      <c r="N3439" s="24">
        <f t="shared" si="377"/>
        <v>934810.14</v>
      </c>
      <c r="O3439" t="str">
        <f t="shared" si="378"/>
        <v>ASALARIADO</v>
      </c>
      <c r="P3439">
        <f t="shared" si="379"/>
        <v>34</v>
      </c>
      <c r="Q3439"/>
    </row>
    <row r="3440" spans="1:17" x14ac:dyDescent="0.25">
      <c r="A3440">
        <v>3439</v>
      </c>
      <c r="B3440" t="s">
        <v>15</v>
      </c>
      <c r="C3440" s="23">
        <v>278030</v>
      </c>
      <c r="D3440" t="s">
        <v>19</v>
      </c>
      <c r="E3440" t="s">
        <v>16</v>
      </c>
      <c r="F3440" t="s">
        <v>12</v>
      </c>
      <c r="G3440" t="s">
        <v>12</v>
      </c>
      <c r="H3440" t="s">
        <v>13</v>
      </c>
      <c r="I3440">
        <v>29</v>
      </c>
      <c r="J3440">
        <f t="shared" si="373"/>
        <v>-0.46794471123422759</v>
      </c>
      <c r="K3440" t="b">
        <f t="shared" si="374"/>
        <v>0</v>
      </c>
      <c r="L3440">
        <f t="shared" si="375"/>
        <v>-0.91086947421749642</v>
      </c>
      <c r="M3440" t="b">
        <f t="shared" si="376"/>
        <v>0</v>
      </c>
      <c r="N3440" s="24">
        <f t="shared" si="377"/>
        <v>278030</v>
      </c>
      <c r="O3440" t="str">
        <f t="shared" si="378"/>
        <v>CONVENIOS ESPECIALES DE TRABAJADORES INDEPENDIENTES</v>
      </c>
      <c r="P3440">
        <f t="shared" si="379"/>
        <v>29</v>
      </c>
      <c r="Q3440"/>
    </row>
    <row r="3441" spans="1:17" x14ac:dyDescent="0.25">
      <c r="A3441">
        <v>3440</v>
      </c>
      <c r="B3441" t="s">
        <v>15</v>
      </c>
      <c r="C3441" s="23">
        <v>765893.37</v>
      </c>
      <c r="D3441" t="s">
        <v>10</v>
      </c>
      <c r="E3441" t="s">
        <v>16</v>
      </c>
      <c r="F3441" t="s">
        <v>12</v>
      </c>
      <c r="G3441" t="s">
        <v>13</v>
      </c>
      <c r="H3441" t="s">
        <v>13</v>
      </c>
      <c r="I3441">
        <v>24</v>
      </c>
      <c r="J3441">
        <f t="shared" si="373"/>
        <v>0.13361128796110158</v>
      </c>
      <c r="K3441" t="b">
        <f t="shared" si="374"/>
        <v>0</v>
      </c>
      <c r="L3441">
        <f t="shared" si="375"/>
        <v>-1.263746124603184</v>
      </c>
      <c r="M3441" t="b">
        <f t="shared" si="376"/>
        <v>0</v>
      </c>
      <c r="N3441" s="24">
        <f t="shared" si="377"/>
        <v>765893.37</v>
      </c>
      <c r="O3441" t="str">
        <f t="shared" si="378"/>
        <v>ASALARIADO</v>
      </c>
      <c r="P3441">
        <f t="shared" si="379"/>
        <v>24</v>
      </c>
      <c r="Q3441"/>
    </row>
    <row r="3442" spans="1:17" x14ac:dyDescent="0.25">
      <c r="A3442">
        <v>3441</v>
      </c>
      <c r="B3442" t="s">
        <v>9</v>
      </c>
      <c r="C3442" s="23">
        <v>425426.15</v>
      </c>
      <c r="D3442" t="s">
        <v>10</v>
      </c>
      <c r="E3442" t="s">
        <v>16</v>
      </c>
      <c r="F3442" t="s">
        <v>12</v>
      </c>
      <c r="G3442" t="s">
        <v>13</v>
      </c>
      <c r="H3442" t="s">
        <v>13</v>
      </c>
      <c r="I3442">
        <v>21</v>
      </c>
      <c r="J3442">
        <f t="shared" si="373"/>
        <v>-0.28619907558465091</v>
      </c>
      <c r="K3442" t="b">
        <f t="shared" si="374"/>
        <v>0</v>
      </c>
      <c r="L3442">
        <f t="shared" si="375"/>
        <v>-1.4754721148345964</v>
      </c>
      <c r="M3442" t="b">
        <f t="shared" si="376"/>
        <v>0</v>
      </c>
      <c r="N3442" s="24">
        <f t="shared" si="377"/>
        <v>425426.15</v>
      </c>
      <c r="O3442" t="str">
        <f t="shared" si="378"/>
        <v>ASALARIADO</v>
      </c>
      <c r="P3442">
        <f t="shared" si="379"/>
        <v>21</v>
      </c>
      <c r="Q3442"/>
    </row>
    <row r="3443" spans="1:17" x14ac:dyDescent="0.25">
      <c r="A3443">
        <v>3442</v>
      </c>
      <c r="B3443" t="s">
        <v>15</v>
      </c>
      <c r="C3443" s="23">
        <v>655560</v>
      </c>
      <c r="D3443" t="s">
        <v>10</v>
      </c>
      <c r="E3443" t="s">
        <v>11</v>
      </c>
      <c r="F3443" t="s">
        <v>12</v>
      </c>
      <c r="G3443" t="s">
        <v>13</v>
      </c>
      <c r="H3443" t="s">
        <v>13</v>
      </c>
      <c r="I3443">
        <v>39</v>
      </c>
      <c r="J3443">
        <f t="shared" si="373"/>
        <v>-2.4343853079080496E-3</v>
      </c>
      <c r="K3443" t="b">
        <f t="shared" si="374"/>
        <v>0</v>
      </c>
      <c r="L3443">
        <f t="shared" si="375"/>
        <v>-0.20511617344612137</v>
      </c>
      <c r="M3443" t="b">
        <f t="shared" si="376"/>
        <v>0</v>
      </c>
      <c r="N3443" s="24">
        <f t="shared" si="377"/>
        <v>655560</v>
      </c>
      <c r="O3443" t="str">
        <f t="shared" si="378"/>
        <v>ASALARIADO</v>
      </c>
      <c r="P3443">
        <f t="shared" si="379"/>
        <v>39</v>
      </c>
      <c r="Q3443"/>
    </row>
    <row r="3444" spans="1:17" x14ac:dyDescent="0.25">
      <c r="A3444">
        <v>3443</v>
      </c>
      <c r="B3444" t="s">
        <v>9</v>
      </c>
      <c r="C3444" s="23">
        <v>106848</v>
      </c>
      <c r="D3444" t="s">
        <v>10</v>
      </c>
      <c r="E3444" t="s">
        <v>16</v>
      </c>
      <c r="F3444" t="s">
        <v>12</v>
      </c>
      <c r="G3444" t="s">
        <v>12</v>
      </c>
      <c r="H3444" t="s">
        <v>13</v>
      </c>
      <c r="I3444">
        <v>36</v>
      </c>
      <c r="J3444">
        <f t="shared" si="373"/>
        <v>-0.67901929765840385</v>
      </c>
      <c r="K3444" t="b">
        <f t="shared" si="374"/>
        <v>0</v>
      </c>
      <c r="L3444">
        <f t="shared" si="375"/>
        <v>-0.41684216367753391</v>
      </c>
      <c r="M3444" t="b">
        <f t="shared" si="376"/>
        <v>0</v>
      </c>
      <c r="N3444" s="24">
        <f t="shared" si="377"/>
        <v>106848</v>
      </c>
      <c r="O3444" t="str">
        <f t="shared" si="378"/>
        <v>ASALARIADO</v>
      </c>
      <c r="P3444">
        <f t="shared" si="379"/>
        <v>36</v>
      </c>
      <c r="Q3444"/>
    </row>
    <row r="3445" spans="1:17" x14ac:dyDescent="0.25">
      <c r="A3445">
        <v>3444</v>
      </c>
      <c r="B3445" t="s">
        <v>9</v>
      </c>
      <c r="C3445" s="23">
        <v>1492130.65</v>
      </c>
      <c r="D3445" t="s">
        <v>10</v>
      </c>
      <c r="E3445" t="s">
        <v>11</v>
      </c>
      <c r="F3445" t="s">
        <v>12</v>
      </c>
      <c r="G3445" t="s">
        <v>13</v>
      </c>
      <c r="H3445" t="s">
        <v>13</v>
      </c>
      <c r="I3445">
        <v>58</v>
      </c>
      <c r="J3445">
        <f t="shared" si="373"/>
        <v>1.0290923170518858</v>
      </c>
      <c r="K3445" t="b">
        <f t="shared" si="374"/>
        <v>0</v>
      </c>
      <c r="L3445">
        <f t="shared" si="375"/>
        <v>1.1358150980194912</v>
      </c>
      <c r="M3445" t="b">
        <f t="shared" si="376"/>
        <v>0</v>
      </c>
      <c r="N3445" s="24">
        <f t="shared" si="377"/>
        <v>1492130.65</v>
      </c>
      <c r="O3445" t="str">
        <f t="shared" si="378"/>
        <v>ASALARIADO</v>
      </c>
      <c r="P3445">
        <f t="shared" si="379"/>
        <v>58</v>
      </c>
      <c r="Q3445"/>
    </row>
    <row r="3446" spans="1:17" x14ac:dyDescent="0.25">
      <c r="A3446">
        <v>3445</v>
      </c>
      <c r="B3446" t="s">
        <v>9</v>
      </c>
      <c r="C3446" s="23">
        <v>175130</v>
      </c>
      <c r="D3446" t="s">
        <v>10</v>
      </c>
      <c r="E3446" t="s">
        <v>11</v>
      </c>
      <c r="F3446" t="s">
        <v>12</v>
      </c>
      <c r="G3446" t="s">
        <v>13</v>
      </c>
      <c r="H3446" t="s">
        <v>13</v>
      </c>
      <c r="I3446">
        <v>36</v>
      </c>
      <c r="J3446">
        <f t="shared" si="373"/>
        <v>-0.59482472749205684</v>
      </c>
      <c r="K3446" t="b">
        <f t="shared" si="374"/>
        <v>0</v>
      </c>
      <c r="L3446">
        <f t="shared" si="375"/>
        <v>-0.41684216367753391</v>
      </c>
      <c r="M3446" t="b">
        <f t="shared" si="376"/>
        <v>0</v>
      </c>
      <c r="N3446" s="24">
        <f t="shared" si="377"/>
        <v>175130</v>
      </c>
      <c r="O3446" t="str">
        <f t="shared" si="378"/>
        <v>ASALARIADO</v>
      </c>
      <c r="P3446">
        <f t="shared" si="379"/>
        <v>36</v>
      </c>
      <c r="Q3446"/>
    </row>
    <row r="3447" spans="1:17" x14ac:dyDescent="0.25">
      <c r="A3447">
        <v>3446</v>
      </c>
      <c r="B3447" t="s">
        <v>15</v>
      </c>
      <c r="C3447" s="23">
        <v>516452.8</v>
      </c>
      <c r="D3447" t="s">
        <v>10</v>
      </c>
      <c r="E3447" t="s">
        <v>11</v>
      </c>
      <c r="F3447" t="s">
        <v>12</v>
      </c>
      <c r="G3447" t="s">
        <v>13</v>
      </c>
      <c r="H3447" t="s">
        <v>13</v>
      </c>
      <c r="I3447">
        <v>30</v>
      </c>
      <c r="J3447">
        <f t="shared" si="373"/>
        <v>-0.17395939791802573</v>
      </c>
      <c r="K3447" t="b">
        <f t="shared" si="374"/>
        <v>0</v>
      </c>
      <c r="L3447">
        <f t="shared" si="375"/>
        <v>-0.84029414414035897</v>
      </c>
      <c r="M3447" t="b">
        <f t="shared" si="376"/>
        <v>0</v>
      </c>
      <c r="N3447" s="24">
        <f t="shared" si="377"/>
        <v>516452.8</v>
      </c>
      <c r="O3447" t="str">
        <f t="shared" si="378"/>
        <v>ASALARIADO</v>
      </c>
      <c r="P3447">
        <f t="shared" si="379"/>
        <v>30</v>
      </c>
      <c r="Q3447"/>
    </row>
    <row r="3448" spans="1:17" x14ac:dyDescent="0.25">
      <c r="A3448">
        <v>3447</v>
      </c>
      <c r="B3448" t="s">
        <v>9</v>
      </c>
      <c r="C3448" s="23">
        <v>11292323.83</v>
      </c>
      <c r="D3448" t="s">
        <v>10</v>
      </c>
      <c r="E3448" t="s">
        <v>16</v>
      </c>
      <c r="F3448" t="s">
        <v>12</v>
      </c>
      <c r="G3448" t="s">
        <v>12</v>
      </c>
      <c r="H3448" t="s">
        <v>13</v>
      </c>
      <c r="I3448">
        <v>55</v>
      </c>
      <c r="J3448">
        <f t="shared" si="373"/>
        <v>13.113141588269258</v>
      </c>
      <c r="K3448" t="b">
        <f t="shared" si="374"/>
        <v>1</v>
      </c>
      <c r="L3448">
        <f t="shared" si="375"/>
        <v>0.92408910778807873</v>
      </c>
      <c r="M3448" t="b">
        <f t="shared" si="376"/>
        <v>0</v>
      </c>
      <c r="N3448" s="24">
        <f t="shared" si="377"/>
        <v>11292323.83</v>
      </c>
      <c r="O3448" t="str">
        <f t="shared" si="378"/>
        <v>ASALARIADO</v>
      </c>
      <c r="P3448">
        <f t="shared" si="379"/>
        <v>55</v>
      </c>
      <c r="Q3448"/>
    </row>
    <row r="3449" spans="1:17" x14ac:dyDescent="0.25">
      <c r="A3449">
        <v>3448</v>
      </c>
      <c r="B3449" t="s">
        <v>15</v>
      </c>
      <c r="C3449" s="23">
        <v>815000</v>
      </c>
      <c r="D3449" t="s">
        <v>10</v>
      </c>
      <c r="E3449" t="s">
        <v>11</v>
      </c>
      <c r="F3449" t="s">
        <v>12</v>
      </c>
      <c r="G3449" t="s">
        <v>13</v>
      </c>
      <c r="H3449" t="s">
        <v>13</v>
      </c>
      <c r="I3449">
        <v>29</v>
      </c>
      <c r="J3449">
        <f t="shared" si="373"/>
        <v>0.19416182258468961</v>
      </c>
      <c r="K3449" t="b">
        <f t="shared" si="374"/>
        <v>0</v>
      </c>
      <c r="L3449">
        <f t="shared" si="375"/>
        <v>-0.91086947421749642</v>
      </c>
      <c r="M3449" t="b">
        <f t="shared" si="376"/>
        <v>0</v>
      </c>
      <c r="N3449" s="24">
        <f t="shared" si="377"/>
        <v>815000</v>
      </c>
      <c r="O3449" t="str">
        <f t="shared" si="378"/>
        <v>ASALARIADO</v>
      </c>
      <c r="P3449">
        <f t="shared" si="379"/>
        <v>29</v>
      </c>
      <c r="Q3449"/>
    </row>
    <row r="3450" spans="1:17" x14ac:dyDescent="0.25">
      <c r="A3450">
        <v>3449</v>
      </c>
      <c r="B3450" t="s">
        <v>15</v>
      </c>
      <c r="C3450" s="23">
        <v>1450033.3</v>
      </c>
      <c r="D3450" t="s">
        <v>10</v>
      </c>
      <c r="E3450" t="s">
        <v>11</v>
      </c>
      <c r="F3450" t="s">
        <v>12</v>
      </c>
      <c r="G3450" t="s">
        <v>13</v>
      </c>
      <c r="H3450" t="s">
        <v>13</v>
      </c>
      <c r="I3450">
        <v>32</v>
      </c>
      <c r="J3450">
        <f t="shared" si="373"/>
        <v>0.97718451868053968</v>
      </c>
      <c r="K3450" t="b">
        <f t="shared" si="374"/>
        <v>0</v>
      </c>
      <c r="L3450">
        <f t="shared" si="375"/>
        <v>-0.69914348398608395</v>
      </c>
      <c r="M3450" t="b">
        <f t="shared" si="376"/>
        <v>0</v>
      </c>
      <c r="N3450" s="24">
        <f t="shared" si="377"/>
        <v>1450033.3</v>
      </c>
      <c r="O3450" t="str">
        <f t="shared" si="378"/>
        <v>ASALARIADO</v>
      </c>
      <c r="P3450">
        <f t="shared" si="379"/>
        <v>32</v>
      </c>
      <c r="Q3450"/>
    </row>
    <row r="3451" spans="1:17" x14ac:dyDescent="0.25">
      <c r="A3451">
        <v>3450</v>
      </c>
      <c r="B3451" t="s">
        <v>9</v>
      </c>
      <c r="C3451" s="23">
        <v>439415.1</v>
      </c>
      <c r="D3451" t="s">
        <v>10</v>
      </c>
      <c r="E3451" t="s">
        <v>16</v>
      </c>
      <c r="F3451" t="s">
        <v>12</v>
      </c>
      <c r="G3451" t="s">
        <v>13</v>
      </c>
      <c r="H3451" t="s">
        <v>13</v>
      </c>
      <c r="I3451">
        <v>52</v>
      </c>
      <c r="J3451">
        <f t="shared" si="373"/>
        <v>-0.26895011345219266</v>
      </c>
      <c r="K3451" t="b">
        <f t="shared" si="374"/>
        <v>0</v>
      </c>
      <c r="L3451">
        <f t="shared" si="375"/>
        <v>0.71236311755666615</v>
      </c>
      <c r="M3451" t="b">
        <f t="shared" si="376"/>
        <v>0</v>
      </c>
      <c r="N3451" s="24">
        <f t="shared" si="377"/>
        <v>439415.1</v>
      </c>
      <c r="O3451" t="str">
        <f t="shared" si="378"/>
        <v>ASALARIADO</v>
      </c>
      <c r="P3451">
        <f t="shared" si="379"/>
        <v>52</v>
      </c>
      <c r="Q3451"/>
    </row>
    <row r="3452" spans="1:17" x14ac:dyDescent="0.25">
      <c r="A3452">
        <v>3451</v>
      </c>
      <c r="B3452" t="s">
        <v>9</v>
      </c>
      <c r="C3452" s="23">
        <v>405063</v>
      </c>
      <c r="D3452" t="s">
        <v>17</v>
      </c>
      <c r="E3452" t="s">
        <v>16</v>
      </c>
      <c r="F3452" t="s">
        <v>12</v>
      </c>
      <c r="G3452" t="s">
        <v>13</v>
      </c>
      <c r="H3452" t="s">
        <v>12</v>
      </c>
      <c r="I3452">
        <v>63</v>
      </c>
      <c r="J3452">
        <f t="shared" si="373"/>
        <v>-0.31130769369019629</v>
      </c>
      <c r="K3452" t="b">
        <f t="shared" si="374"/>
        <v>0</v>
      </c>
      <c r="L3452">
        <f t="shared" si="375"/>
        <v>1.4886917484051787</v>
      </c>
      <c r="M3452" t="b">
        <f t="shared" si="376"/>
        <v>0</v>
      </c>
      <c r="N3452" s="24">
        <f t="shared" si="377"/>
        <v>405063</v>
      </c>
      <c r="O3452" t="str">
        <f t="shared" si="378"/>
        <v>ASEGURADO VOLUNTARIO</v>
      </c>
      <c r="P3452">
        <f t="shared" si="379"/>
        <v>63</v>
      </c>
      <c r="Q3452"/>
    </row>
    <row r="3453" spans="1:17" x14ac:dyDescent="0.25">
      <c r="A3453">
        <v>3452</v>
      </c>
      <c r="B3453" t="s">
        <v>9</v>
      </c>
      <c r="C3453" s="23">
        <v>914285.71</v>
      </c>
      <c r="D3453" t="s">
        <v>10</v>
      </c>
      <c r="E3453" t="s">
        <v>16</v>
      </c>
      <c r="F3453" t="s">
        <v>12</v>
      </c>
      <c r="G3453" t="s">
        <v>13</v>
      </c>
      <c r="H3453" t="s">
        <v>13</v>
      </c>
      <c r="I3453">
        <v>43</v>
      </c>
      <c r="J3453">
        <f t="shared" si="373"/>
        <v>0.31658526766700368</v>
      </c>
      <c r="K3453" t="b">
        <f t="shared" si="374"/>
        <v>0</v>
      </c>
      <c r="L3453">
        <f t="shared" si="375"/>
        <v>7.7185146862428639E-2</v>
      </c>
      <c r="M3453" t="b">
        <f t="shared" si="376"/>
        <v>0</v>
      </c>
      <c r="N3453" s="24">
        <f t="shared" si="377"/>
        <v>914285.71</v>
      </c>
      <c r="O3453" t="str">
        <f t="shared" si="378"/>
        <v>ASALARIADO</v>
      </c>
      <c r="P3453">
        <f t="shared" si="379"/>
        <v>43</v>
      </c>
      <c r="Q3453"/>
    </row>
    <row r="3454" spans="1:17" x14ac:dyDescent="0.25">
      <c r="A3454">
        <v>3453</v>
      </c>
      <c r="B3454" t="s">
        <v>9</v>
      </c>
      <c r="C3454" s="23">
        <v>598673</v>
      </c>
      <c r="D3454" t="s">
        <v>18</v>
      </c>
      <c r="E3454" t="s">
        <v>16</v>
      </c>
      <c r="F3454" t="s">
        <v>13</v>
      </c>
      <c r="G3454" t="s">
        <v>13</v>
      </c>
      <c r="H3454" t="s">
        <v>12</v>
      </c>
      <c r="I3454">
        <v>45</v>
      </c>
      <c r="J3454">
        <f t="shared" si="373"/>
        <v>-7.2578442497987089E-2</v>
      </c>
      <c r="K3454" t="b">
        <f t="shared" si="374"/>
        <v>0</v>
      </c>
      <c r="L3454">
        <f t="shared" si="375"/>
        <v>0.21833580701670366</v>
      </c>
      <c r="M3454" t="b">
        <f t="shared" si="376"/>
        <v>0</v>
      </c>
      <c r="N3454" s="24">
        <f t="shared" si="377"/>
        <v>598673</v>
      </c>
      <c r="O3454" t="str">
        <f t="shared" si="378"/>
        <v>TRABAJADOR INDEPENDIENTE</v>
      </c>
      <c r="P3454">
        <f t="shared" si="379"/>
        <v>45</v>
      </c>
      <c r="Q3454"/>
    </row>
    <row r="3455" spans="1:17" x14ac:dyDescent="0.25">
      <c r="A3455">
        <v>3454</v>
      </c>
      <c r="B3455" t="s">
        <v>15</v>
      </c>
      <c r="C3455" s="23">
        <v>622035.84</v>
      </c>
      <c r="D3455" t="s">
        <v>10</v>
      </c>
      <c r="E3455" t="s">
        <v>11</v>
      </c>
      <c r="F3455" t="s">
        <v>12</v>
      </c>
      <c r="G3455" t="s">
        <v>13</v>
      </c>
      <c r="H3455" t="s">
        <v>13</v>
      </c>
      <c r="I3455">
        <v>27</v>
      </c>
      <c r="J3455">
        <f t="shared" si="373"/>
        <v>-4.3771080797024416E-2</v>
      </c>
      <c r="K3455" t="b">
        <f t="shared" si="374"/>
        <v>0</v>
      </c>
      <c r="L3455">
        <f t="shared" si="375"/>
        <v>-1.0520201343717714</v>
      </c>
      <c r="M3455" t="b">
        <f t="shared" si="376"/>
        <v>0</v>
      </c>
      <c r="N3455" s="24">
        <f t="shared" si="377"/>
        <v>622035.84</v>
      </c>
      <c r="O3455" t="str">
        <f t="shared" si="378"/>
        <v>ASALARIADO</v>
      </c>
      <c r="P3455">
        <f t="shared" si="379"/>
        <v>27</v>
      </c>
      <c r="Q3455"/>
    </row>
    <row r="3456" spans="1:17" x14ac:dyDescent="0.25">
      <c r="A3456">
        <v>3455</v>
      </c>
      <c r="B3456" t="s">
        <v>9</v>
      </c>
      <c r="C3456" s="23">
        <v>450000</v>
      </c>
      <c r="D3456" t="s">
        <v>10</v>
      </c>
      <c r="E3456" t="s">
        <v>11</v>
      </c>
      <c r="F3456" t="s">
        <v>12</v>
      </c>
      <c r="G3456" t="s">
        <v>13</v>
      </c>
      <c r="H3456" t="s">
        <v>13</v>
      </c>
      <c r="I3456">
        <v>25</v>
      </c>
      <c r="J3456">
        <f t="shared" si="373"/>
        <v>-0.25589848775649293</v>
      </c>
      <c r="K3456" t="b">
        <f t="shared" si="374"/>
        <v>0</v>
      </c>
      <c r="L3456">
        <f t="shared" si="375"/>
        <v>-1.1931707945260464</v>
      </c>
      <c r="M3456" t="b">
        <f t="shared" si="376"/>
        <v>0</v>
      </c>
      <c r="N3456" s="24">
        <f t="shared" si="377"/>
        <v>450000</v>
      </c>
      <c r="O3456" t="str">
        <f t="shared" si="378"/>
        <v>ASALARIADO</v>
      </c>
      <c r="P3456">
        <f t="shared" si="379"/>
        <v>25</v>
      </c>
      <c r="Q3456"/>
    </row>
    <row r="3457" spans="1:17" x14ac:dyDescent="0.25">
      <c r="A3457">
        <v>3456</v>
      </c>
      <c r="B3457" t="s">
        <v>9</v>
      </c>
      <c r="C3457" s="23">
        <v>40000</v>
      </c>
      <c r="D3457" t="s">
        <v>10</v>
      </c>
      <c r="E3457" t="s">
        <v>16</v>
      </c>
      <c r="F3457" t="s">
        <v>12</v>
      </c>
      <c r="G3457" t="s">
        <v>13</v>
      </c>
      <c r="H3457" t="s">
        <v>13</v>
      </c>
      <c r="I3457">
        <v>22</v>
      </c>
      <c r="J3457">
        <f t="shared" si="373"/>
        <v>-0.76144568567398563</v>
      </c>
      <c r="K3457" t="b">
        <f t="shared" si="374"/>
        <v>0</v>
      </c>
      <c r="L3457">
        <f t="shared" si="375"/>
        <v>-1.4048967847574589</v>
      </c>
      <c r="M3457" t="b">
        <f t="shared" si="376"/>
        <v>0</v>
      </c>
      <c r="N3457" s="24">
        <f t="shared" si="377"/>
        <v>40000</v>
      </c>
      <c r="O3457" t="str">
        <f t="shared" si="378"/>
        <v>ASALARIADO</v>
      </c>
      <c r="P3457">
        <f t="shared" si="379"/>
        <v>22</v>
      </c>
      <c r="Q3457"/>
    </row>
    <row r="3458" spans="1:17" x14ac:dyDescent="0.25">
      <c r="A3458">
        <v>3457</v>
      </c>
      <c r="B3458" t="s">
        <v>15</v>
      </c>
      <c r="C3458" s="23">
        <v>925327.23</v>
      </c>
      <c r="D3458" t="s">
        <v>14</v>
      </c>
      <c r="E3458" t="s">
        <v>11</v>
      </c>
      <c r="F3458" t="s">
        <v>12</v>
      </c>
      <c r="G3458" t="s">
        <v>13</v>
      </c>
      <c r="H3458" t="s">
        <v>13</v>
      </c>
      <c r="I3458">
        <v>86</v>
      </c>
      <c r="J3458">
        <f t="shared" ref="J3458:J3521" si="380">(C3458-$S$4)/STDEV($C$2:$C$5001)</f>
        <v>0.33019992497614992</v>
      </c>
      <c r="K3458" t="b">
        <f t="shared" ref="K3458:K3521" si="381">ABS(J3458)&gt;1.96</f>
        <v>0</v>
      </c>
      <c r="L3458">
        <f t="shared" ref="L3458:L3521" si="382">(I3458-$S$5)/_xlfn.STDEV.S($I$2:$I$5001)</f>
        <v>3.1119243401793413</v>
      </c>
      <c r="M3458" t="b">
        <f t="shared" ref="M3458:M3521" si="383">ABS(L3458)&gt;1.96</f>
        <v>1</v>
      </c>
      <c r="N3458" s="24">
        <f t="shared" ref="N3458:N3521" si="384">IF(ISBLANK(C3458), $S$4, C3458)</f>
        <v>925327.23</v>
      </c>
      <c r="O3458" t="str">
        <f t="shared" ref="O3458:O3521" si="385">IF(D3458="", "ASALARIADO", D3458)</f>
        <v>PENSIONADOS EN SU PROPIO SISTEMA</v>
      </c>
      <c r="P3458">
        <f t="shared" ref="P3458:P3521" si="386">IF(ISBLANK(I3458), $S$5, I3458)</f>
        <v>86</v>
      </c>
      <c r="Q3458"/>
    </row>
    <row r="3459" spans="1:17" x14ac:dyDescent="0.25">
      <c r="A3459">
        <v>3458</v>
      </c>
      <c r="B3459" t="s">
        <v>15</v>
      </c>
      <c r="C3459" s="23">
        <v>647099</v>
      </c>
      <c r="D3459" t="s">
        <v>10</v>
      </c>
      <c r="E3459" t="s">
        <v>11</v>
      </c>
      <c r="F3459" t="s">
        <v>12</v>
      </c>
      <c r="G3459" t="s">
        <v>13</v>
      </c>
      <c r="H3459" t="s">
        <v>13</v>
      </c>
      <c r="I3459">
        <v>35</v>
      </c>
      <c r="J3459">
        <f t="shared" si="380"/>
        <v>-1.2867153214200504E-2</v>
      </c>
      <c r="K3459" t="b">
        <f t="shared" si="381"/>
        <v>0</v>
      </c>
      <c r="L3459">
        <f t="shared" si="382"/>
        <v>-0.48741749375467142</v>
      </c>
      <c r="M3459" t="b">
        <f t="shared" si="383"/>
        <v>0</v>
      </c>
      <c r="N3459" s="24">
        <f t="shared" si="384"/>
        <v>647099</v>
      </c>
      <c r="O3459" t="str">
        <f t="shared" si="385"/>
        <v>ASALARIADO</v>
      </c>
      <c r="P3459">
        <f t="shared" si="386"/>
        <v>35</v>
      </c>
      <c r="Q3459"/>
    </row>
    <row r="3460" spans="1:17" x14ac:dyDescent="0.25">
      <c r="A3460">
        <v>3459</v>
      </c>
      <c r="B3460" t="s">
        <v>9</v>
      </c>
      <c r="C3460" s="23">
        <v>762280</v>
      </c>
      <c r="D3460" t="s">
        <v>10</v>
      </c>
      <c r="E3460" t="s">
        <v>16</v>
      </c>
      <c r="F3460" t="s">
        <v>12</v>
      </c>
      <c r="G3460" t="s">
        <v>13</v>
      </c>
      <c r="H3460" t="s">
        <v>13</v>
      </c>
      <c r="I3460">
        <v>39</v>
      </c>
      <c r="J3460">
        <f t="shared" si="380"/>
        <v>0.12915585118417688</v>
      </c>
      <c r="K3460" t="b">
        <f t="shared" si="381"/>
        <v>0</v>
      </c>
      <c r="L3460">
        <f t="shared" si="382"/>
        <v>-0.20511617344612137</v>
      </c>
      <c r="M3460" t="b">
        <f t="shared" si="383"/>
        <v>0</v>
      </c>
      <c r="N3460" s="24">
        <f t="shared" si="384"/>
        <v>762280</v>
      </c>
      <c r="O3460" t="str">
        <f t="shared" si="385"/>
        <v>ASALARIADO</v>
      </c>
      <c r="P3460">
        <f t="shared" si="386"/>
        <v>39</v>
      </c>
      <c r="Q3460"/>
    </row>
    <row r="3461" spans="1:17" x14ac:dyDescent="0.25">
      <c r="A3461">
        <v>3460</v>
      </c>
      <c r="B3461" t="s">
        <v>9</v>
      </c>
      <c r="C3461" s="23">
        <v>2000000</v>
      </c>
      <c r="D3461" t="s">
        <v>10</v>
      </c>
      <c r="E3461" t="s">
        <v>16</v>
      </c>
      <c r="F3461" t="s">
        <v>12</v>
      </c>
      <c r="G3461" t="s">
        <v>13</v>
      </c>
      <c r="H3461" t="s">
        <v>13</v>
      </c>
      <c r="I3461">
        <v>32</v>
      </c>
      <c r="J3461">
        <f t="shared" si="380"/>
        <v>1.6553165287608576</v>
      </c>
      <c r="K3461" t="b">
        <f t="shared" si="381"/>
        <v>0</v>
      </c>
      <c r="L3461">
        <f t="shared" si="382"/>
        <v>-0.69914348398608395</v>
      </c>
      <c r="M3461" t="b">
        <f t="shared" si="383"/>
        <v>0</v>
      </c>
      <c r="N3461" s="24">
        <f t="shared" si="384"/>
        <v>2000000</v>
      </c>
      <c r="O3461" t="str">
        <f t="shared" si="385"/>
        <v>ASALARIADO</v>
      </c>
      <c r="P3461">
        <f t="shared" si="386"/>
        <v>32</v>
      </c>
      <c r="Q3461"/>
    </row>
    <row r="3462" spans="1:17" x14ac:dyDescent="0.25">
      <c r="A3462">
        <v>3461</v>
      </c>
      <c r="B3462" t="s">
        <v>9</v>
      </c>
      <c r="C3462" s="23">
        <v>1200000</v>
      </c>
      <c r="D3462" t="s">
        <v>10</v>
      </c>
      <c r="E3462" t="s">
        <v>16</v>
      </c>
      <c r="F3462" t="s">
        <v>12</v>
      </c>
      <c r="G3462" t="s">
        <v>13</v>
      </c>
      <c r="H3462" t="s">
        <v>13</v>
      </c>
      <c r="I3462">
        <v>30</v>
      </c>
      <c r="J3462">
        <f t="shared" si="380"/>
        <v>0.66888297184867662</v>
      </c>
      <c r="K3462" t="b">
        <f t="shared" si="381"/>
        <v>0</v>
      </c>
      <c r="L3462">
        <f t="shared" si="382"/>
        <v>-0.84029414414035897</v>
      </c>
      <c r="M3462" t="b">
        <f t="shared" si="383"/>
        <v>0</v>
      </c>
      <c r="N3462" s="24">
        <f t="shared" si="384"/>
        <v>1200000</v>
      </c>
      <c r="O3462" t="str">
        <f t="shared" si="385"/>
        <v>ASALARIADO</v>
      </c>
      <c r="P3462">
        <f t="shared" si="386"/>
        <v>30</v>
      </c>
      <c r="Q3462"/>
    </row>
    <row r="3463" spans="1:17" x14ac:dyDescent="0.25">
      <c r="A3463">
        <v>3462</v>
      </c>
      <c r="B3463" t="s">
        <v>15</v>
      </c>
      <c r="C3463" s="23">
        <v>299647</v>
      </c>
      <c r="D3463" t="s">
        <v>17</v>
      </c>
      <c r="E3463" t="s">
        <v>16</v>
      </c>
      <c r="F3463" t="s">
        <v>12</v>
      </c>
      <c r="G3463" t="s">
        <v>13</v>
      </c>
      <c r="H3463" t="s">
        <v>13</v>
      </c>
      <c r="I3463">
        <v>55</v>
      </c>
      <c r="J3463">
        <f t="shared" si="380"/>
        <v>-0.44129004348451434</v>
      </c>
      <c r="K3463" t="b">
        <f t="shared" si="381"/>
        <v>0</v>
      </c>
      <c r="L3463">
        <f t="shared" si="382"/>
        <v>0.92408910778807873</v>
      </c>
      <c r="M3463" t="b">
        <f t="shared" si="383"/>
        <v>0</v>
      </c>
      <c r="N3463" s="24">
        <f t="shared" si="384"/>
        <v>299647</v>
      </c>
      <c r="O3463" t="str">
        <f t="shared" si="385"/>
        <v>ASEGURADO VOLUNTARIO</v>
      </c>
      <c r="P3463">
        <f t="shared" si="386"/>
        <v>55</v>
      </c>
      <c r="Q3463"/>
    </row>
    <row r="3464" spans="1:17" x14ac:dyDescent="0.25">
      <c r="A3464">
        <v>3463</v>
      </c>
      <c r="B3464" t="s">
        <v>9</v>
      </c>
      <c r="C3464" s="23">
        <v>1195224</v>
      </c>
      <c r="D3464" t="s">
        <v>10</v>
      </c>
      <c r="E3464" t="s">
        <v>16</v>
      </c>
      <c r="F3464" t="s">
        <v>12</v>
      </c>
      <c r="G3464" t="s">
        <v>13</v>
      </c>
      <c r="H3464" t="s">
        <v>13</v>
      </c>
      <c r="I3464">
        <v>28</v>
      </c>
      <c r="J3464">
        <f t="shared" si="380"/>
        <v>0.66299396351391093</v>
      </c>
      <c r="K3464" t="b">
        <f t="shared" si="381"/>
        <v>0</v>
      </c>
      <c r="L3464">
        <f t="shared" si="382"/>
        <v>-0.98144480429463388</v>
      </c>
      <c r="M3464" t="b">
        <f t="shared" si="383"/>
        <v>0</v>
      </c>
      <c r="N3464" s="24">
        <f t="shared" si="384"/>
        <v>1195224</v>
      </c>
      <c r="O3464" t="str">
        <f t="shared" si="385"/>
        <v>ASALARIADO</v>
      </c>
      <c r="P3464">
        <f t="shared" si="386"/>
        <v>28</v>
      </c>
      <c r="Q3464"/>
    </row>
    <row r="3465" spans="1:17" x14ac:dyDescent="0.25">
      <c r="A3465">
        <v>3464</v>
      </c>
      <c r="B3465" t="s">
        <v>9</v>
      </c>
      <c r="C3465" s="23">
        <v>4268905.2300000004</v>
      </c>
      <c r="D3465" t="s">
        <v>10</v>
      </c>
      <c r="E3465" t="s">
        <v>16</v>
      </c>
      <c r="F3465" t="s">
        <v>12</v>
      </c>
      <c r="G3465" t="s">
        <v>13</v>
      </c>
      <c r="H3465" t="s">
        <v>13</v>
      </c>
      <c r="I3465">
        <v>61</v>
      </c>
      <c r="J3465">
        <f t="shared" si="380"/>
        <v>4.4529718491677954</v>
      </c>
      <c r="K3465" t="b">
        <f t="shared" si="381"/>
        <v>1</v>
      </c>
      <c r="L3465">
        <f t="shared" si="382"/>
        <v>1.3475410882509038</v>
      </c>
      <c r="M3465" t="b">
        <f t="shared" si="383"/>
        <v>0</v>
      </c>
      <c r="N3465" s="24">
        <f t="shared" si="384"/>
        <v>4268905.2300000004</v>
      </c>
      <c r="O3465" t="str">
        <f t="shared" si="385"/>
        <v>ASALARIADO</v>
      </c>
      <c r="P3465">
        <f t="shared" si="386"/>
        <v>61</v>
      </c>
      <c r="Q3465"/>
    </row>
    <row r="3466" spans="1:17" x14ac:dyDescent="0.25">
      <c r="A3466">
        <v>3465</v>
      </c>
      <c r="B3466" t="s">
        <v>9</v>
      </c>
      <c r="C3466" s="23">
        <v>677945.4</v>
      </c>
      <c r="D3466" t="s">
        <v>10</v>
      </c>
      <c r="E3466" t="s">
        <v>16</v>
      </c>
      <c r="F3466" t="s">
        <v>12</v>
      </c>
      <c r="G3466" t="s">
        <v>13</v>
      </c>
      <c r="H3466" t="s">
        <v>13</v>
      </c>
      <c r="I3466">
        <v>61</v>
      </c>
      <c r="J3466">
        <f t="shared" si="380"/>
        <v>2.5167751873219398E-2</v>
      </c>
      <c r="K3466" t="b">
        <f t="shared" si="381"/>
        <v>0</v>
      </c>
      <c r="L3466">
        <f t="shared" si="382"/>
        <v>1.3475410882509038</v>
      </c>
      <c r="M3466" t="b">
        <f t="shared" si="383"/>
        <v>0</v>
      </c>
      <c r="N3466" s="24">
        <f t="shared" si="384"/>
        <v>677945.4</v>
      </c>
      <c r="O3466" t="str">
        <f t="shared" si="385"/>
        <v>ASALARIADO</v>
      </c>
      <c r="P3466">
        <f t="shared" si="386"/>
        <v>61</v>
      </c>
      <c r="Q3466"/>
    </row>
    <row r="3467" spans="1:17" x14ac:dyDescent="0.25">
      <c r="A3467">
        <v>3466</v>
      </c>
      <c r="B3467" t="s">
        <v>9</v>
      </c>
      <c r="C3467" s="23">
        <v>434729</v>
      </c>
      <c r="D3467" t="s">
        <v>10</v>
      </c>
      <c r="E3467" t="s">
        <v>16</v>
      </c>
      <c r="F3467" t="s">
        <v>12</v>
      </c>
      <c r="G3467" t="s">
        <v>13</v>
      </c>
      <c r="H3467" t="s">
        <v>13</v>
      </c>
      <c r="I3467">
        <v>40</v>
      </c>
      <c r="J3467">
        <f t="shared" si="380"/>
        <v>-0.27472827131600031</v>
      </c>
      <c r="K3467" t="b">
        <f t="shared" si="381"/>
        <v>0</v>
      </c>
      <c r="L3467">
        <f t="shared" si="382"/>
        <v>-0.13454084336898386</v>
      </c>
      <c r="M3467" t="b">
        <f t="shared" si="383"/>
        <v>0</v>
      </c>
      <c r="N3467" s="24">
        <f t="shared" si="384"/>
        <v>434729</v>
      </c>
      <c r="O3467" t="str">
        <f t="shared" si="385"/>
        <v>ASALARIADO</v>
      </c>
      <c r="P3467">
        <f t="shared" si="386"/>
        <v>40</v>
      </c>
      <c r="Q3467"/>
    </row>
    <row r="3468" spans="1:17" x14ac:dyDescent="0.25">
      <c r="A3468">
        <v>3467</v>
      </c>
      <c r="B3468" t="s">
        <v>15</v>
      </c>
      <c r="C3468" s="23">
        <v>817963.42</v>
      </c>
      <c r="D3468" t="s">
        <v>10</v>
      </c>
      <c r="E3468" t="s">
        <v>11</v>
      </c>
      <c r="F3468" t="s">
        <v>12</v>
      </c>
      <c r="G3468" t="s">
        <v>13</v>
      </c>
      <c r="H3468" t="s">
        <v>13</v>
      </c>
      <c r="I3468">
        <v>52</v>
      </c>
      <c r="J3468">
        <f t="shared" si="380"/>
        <v>0.19781584374872052</v>
      </c>
      <c r="K3468" t="b">
        <f t="shared" si="381"/>
        <v>0</v>
      </c>
      <c r="L3468">
        <f t="shared" si="382"/>
        <v>0.71236311755666615</v>
      </c>
      <c r="M3468" t="b">
        <f t="shared" si="383"/>
        <v>0</v>
      </c>
      <c r="N3468" s="24">
        <f t="shared" si="384"/>
        <v>817963.42</v>
      </c>
      <c r="O3468" t="str">
        <f t="shared" si="385"/>
        <v>ASALARIADO</v>
      </c>
      <c r="P3468">
        <f t="shared" si="386"/>
        <v>52</v>
      </c>
      <c r="Q3468"/>
    </row>
    <row r="3469" spans="1:17" x14ac:dyDescent="0.25">
      <c r="A3469">
        <v>3468</v>
      </c>
      <c r="B3469" t="s">
        <v>15</v>
      </c>
      <c r="C3469" s="23">
        <v>278030</v>
      </c>
      <c r="D3469" t="s">
        <v>17</v>
      </c>
      <c r="E3469" t="s">
        <v>16</v>
      </c>
      <c r="F3469" t="s">
        <v>12</v>
      </c>
      <c r="G3469" t="s">
        <v>13</v>
      </c>
      <c r="H3469" t="s">
        <v>13</v>
      </c>
      <c r="I3469">
        <v>55</v>
      </c>
      <c r="J3469">
        <f t="shared" si="380"/>
        <v>-0.46794471123422759</v>
      </c>
      <c r="K3469" t="b">
        <f t="shared" si="381"/>
        <v>0</v>
      </c>
      <c r="L3469">
        <f t="shared" si="382"/>
        <v>0.92408910778807873</v>
      </c>
      <c r="M3469" t="b">
        <f t="shared" si="383"/>
        <v>0</v>
      </c>
      <c r="N3469" s="24">
        <f t="shared" si="384"/>
        <v>278030</v>
      </c>
      <c r="O3469" t="str">
        <f t="shared" si="385"/>
        <v>ASEGURADO VOLUNTARIO</v>
      </c>
      <c r="P3469">
        <f t="shared" si="386"/>
        <v>55</v>
      </c>
      <c r="Q3469"/>
    </row>
    <row r="3470" spans="1:17" x14ac:dyDescent="0.25">
      <c r="A3470">
        <v>3469</v>
      </c>
      <c r="B3470" t="s">
        <v>15</v>
      </c>
      <c r="C3470" s="23">
        <v>400000</v>
      </c>
      <c r="D3470" t="s">
        <v>10</v>
      </c>
      <c r="E3470" t="s">
        <v>16</v>
      </c>
      <c r="F3470" t="s">
        <v>12</v>
      </c>
      <c r="G3470" t="s">
        <v>13</v>
      </c>
      <c r="H3470" t="s">
        <v>13</v>
      </c>
      <c r="I3470">
        <v>40</v>
      </c>
      <c r="J3470">
        <f t="shared" si="380"/>
        <v>-0.31755058506350425</v>
      </c>
      <c r="K3470" t="b">
        <f t="shared" si="381"/>
        <v>0</v>
      </c>
      <c r="L3470">
        <f t="shared" si="382"/>
        <v>-0.13454084336898386</v>
      </c>
      <c r="M3470" t="b">
        <f t="shared" si="383"/>
        <v>0</v>
      </c>
      <c r="N3470" s="24">
        <f t="shared" si="384"/>
        <v>400000</v>
      </c>
      <c r="O3470" t="str">
        <f t="shared" si="385"/>
        <v>ASALARIADO</v>
      </c>
      <c r="P3470">
        <f t="shared" si="386"/>
        <v>40</v>
      </c>
      <c r="Q3470"/>
    </row>
    <row r="3471" spans="1:17" x14ac:dyDescent="0.25">
      <c r="A3471">
        <v>3470</v>
      </c>
      <c r="B3471" t="s">
        <v>9</v>
      </c>
      <c r="C3471" s="23">
        <v>324880</v>
      </c>
      <c r="D3471" t="s">
        <v>10</v>
      </c>
      <c r="E3471" t="s">
        <v>16</v>
      </c>
      <c r="F3471" t="s">
        <v>12</v>
      </c>
      <c r="G3471" t="s">
        <v>13</v>
      </c>
      <c r="H3471" t="s">
        <v>13</v>
      </c>
      <c r="I3471">
        <v>37</v>
      </c>
      <c r="J3471">
        <f t="shared" si="380"/>
        <v>-0.41017669605755802</v>
      </c>
      <c r="K3471" t="b">
        <f t="shared" si="381"/>
        <v>0</v>
      </c>
      <c r="L3471">
        <f t="shared" si="382"/>
        <v>-0.3462668336003964</v>
      </c>
      <c r="M3471" t="b">
        <f t="shared" si="383"/>
        <v>0</v>
      </c>
      <c r="N3471" s="24">
        <f t="shared" si="384"/>
        <v>324880</v>
      </c>
      <c r="O3471" t="str">
        <f t="shared" si="385"/>
        <v>ASALARIADO</v>
      </c>
      <c r="P3471">
        <f t="shared" si="386"/>
        <v>37</v>
      </c>
      <c r="Q3471"/>
    </row>
    <row r="3472" spans="1:17" x14ac:dyDescent="0.25">
      <c r="A3472">
        <v>3471</v>
      </c>
      <c r="B3472" t="s">
        <v>9</v>
      </c>
      <c r="C3472" s="23">
        <v>427070.54</v>
      </c>
      <c r="D3472" t="s">
        <v>10</v>
      </c>
      <c r="E3472" t="s">
        <v>16</v>
      </c>
      <c r="F3472" t="s">
        <v>12</v>
      </c>
      <c r="G3472" t="s">
        <v>12</v>
      </c>
      <c r="H3472" t="s">
        <v>13</v>
      </c>
      <c r="I3472">
        <v>61</v>
      </c>
      <c r="J3472">
        <f t="shared" si="380"/>
        <v>-0.28417147373883744</v>
      </c>
      <c r="K3472" t="b">
        <f t="shared" si="381"/>
        <v>0</v>
      </c>
      <c r="L3472">
        <f t="shared" si="382"/>
        <v>1.3475410882509038</v>
      </c>
      <c r="M3472" t="b">
        <f t="shared" si="383"/>
        <v>0</v>
      </c>
      <c r="N3472" s="24">
        <f t="shared" si="384"/>
        <v>427070.54</v>
      </c>
      <c r="O3472" t="str">
        <f t="shared" si="385"/>
        <v>ASALARIADO</v>
      </c>
      <c r="P3472">
        <f t="shared" si="386"/>
        <v>61</v>
      </c>
      <c r="Q3472"/>
    </row>
    <row r="3473" spans="1:17" x14ac:dyDescent="0.25">
      <c r="A3473">
        <v>3472</v>
      </c>
      <c r="B3473" t="s">
        <v>9</v>
      </c>
      <c r="C3473" s="23">
        <v>300018</v>
      </c>
      <c r="D3473" t="s">
        <v>18</v>
      </c>
      <c r="E3473" t="s">
        <v>16</v>
      </c>
      <c r="F3473" t="s">
        <v>12</v>
      </c>
      <c r="G3473" t="s">
        <v>13</v>
      </c>
      <c r="H3473" t="s">
        <v>12</v>
      </c>
      <c r="I3473">
        <v>47</v>
      </c>
      <c r="J3473">
        <f t="shared" si="380"/>
        <v>-0.44083258492249633</v>
      </c>
      <c r="K3473" t="b">
        <f t="shared" si="381"/>
        <v>0</v>
      </c>
      <c r="L3473">
        <f t="shared" si="382"/>
        <v>0.35948646717097865</v>
      </c>
      <c r="M3473" t="b">
        <f t="shared" si="383"/>
        <v>0</v>
      </c>
      <c r="N3473" s="24">
        <f t="shared" si="384"/>
        <v>300018</v>
      </c>
      <c r="O3473" t="str">
        <f t="shared" si="385"/>
        <v>TRABAJADOR INDEPENDIENTE</v>
      </c>
      <c r="P3473">
        <f t="shared" si="386"/>
        <v>47</v>
      </c>
      <c r="Q3473"/>
    </row>
    <row r="3474" spans="1:17" x14ac:dyDescent="0.25">
      <c r="A3474">
        <v>3473</v>
      </c>
      <c r="B3474" t="s">
        <v>9</v>
      </c>
      <c r="C3474" s="23">
        <v>285000</v>
      </c>
      <c r="D3474" t="s">
        <v>10</v>
      </c>
      <c r="E3474" t="s">
        <v>16</v>
      </c>
      <c r="F3474" t="s">
        <v>12</v>
      </c>
      <c r="G3474" t="s">
        <v>12</v>
      </c>
      <c r="H3474" t="s">
        <v>13</v>
      </c>
      <c r="I3474">
        <v>29</v>
      </c>
      <c r="J3474">
        <f t="shared" si="380"/>
        <v>-0.45935040886963024</v>
      </c>
      <c r="K3474" t="b">
        <f t="shared" si="381"/>
        <v>0</v>
      </c>
      <c r="L3474">
        <f t="shared" si="382"/>
        <v>-0.91086947421749642</v>
      </c>
      <c r="M3474" t="b">
        <f t="shared" si="383"/>
        <v>0</v>
      </c>
      <c r="N3474" s="24">
        <f t="shared" si="384"/>
        <v>285000</v>
      </c>
      <c r="O3474" t="str">
        <f t="shared" si="385"/>
        <v>ASALARIADO</v>
      </c>
      <c r="P3474">
        <f t="shared" si="386"/>
        <v>29</v>
      </c>
      <c r="Q3474"/>
    </row>
    <row r="3475" spans="1:17" x14ac:dyDescent="0.25">
      <c r="A3475">
        <v>3474</v>
      </c>
      <c r="B3475" t="s">
        <v>9</v>
      </c>
      <c r="C3475" s="23">
        <v>383254</v>
      </c>
      <c r="D3475" t="s">
        <v>18</v>
      </c>
      <c r="E3475" t="s">
        <v>16</v>
      </c>
      <c r="F3475" t="s">
        <v>12</v>
      </c>
      <c r="G3475" t="s">
        <v>13</v>
      </c>
      <c r="H3475" t="s">
        <v>13</v>
      </c>
      <c r="I3475">
        <v>45</v>
      </c>
      <c r="J3475">
        <f t="shared" si="380"/>
        <v>-0.33819910549356846</v>
      </c>
      <c r="K3475" t="b">
        <f t="shared" si="381"/>
        <v>0</v>
      </c>
      <c r="L3475">
        <f t="shared" si="382"/>
        <v>0.21833580701670366</v>
      </c>
      <c r="M3475" t="b">
        <f t="shared" si="383"/>
        <v>0</v>
      </c>
      <c r="N3475" s="24">
        <f t="shared" si="384"/>
        <v>383254</v>
      </c>
      <c r="O3475" t="str">
        <f t="shared" si="385"/>
        <v>TRABAJADOR INDEPENDIENTE</v>
      </c>
      <c r="P3475">
        <f t="shared" si="386"/>
        <v>45</v>
      </c>
      <c r="Q3475"/>
    </row>
    <row r="3476" spans="1:17" x14ac:dyDescent="0.25">
      <c r="A3476">
        <v>3475</v>
      </c>
      <c r="B3476" t="s">
        <v>9</v>
      </c>
      <c r="C3476" s="23">
        <v>299647</v>
      </c>
      <c r="D3476" t="s">
        <v>17</v>
      </c>
      <c r="E3476" t="s">
        <v>16</v>
      </c>
      <c r="F3476" t="s">
        <v>12</v>
      </c>
      <c r="G3476" t="s">
        <v>13</v>
      </c>
      <c r="H3476" t="s">
        <v>13</v>
      </c>
      <c r="I3476">
        <v>82</v>
      </c>
      <c r="J3476">
        <f t="shared" si="380"/>
        <v>-0.44129004348451434</v>
      </c>
      <c r="K3476" t="b">
        <f t="shared" si="381"/>
        <v>0</v>
      </c>
      <c r="L3476">
        <f t="shared" si="382"/>
        <v>2.8296230198707915</v>
      </c>
      <c r="M3476" t="b">
        <f t="shared" si="383"/>
        <v>1</v>
      </c>
      <c r="N3476" s="24">
        <f t="shared" si="384"/>
        <v>299647</v>
      </c>
      <c r="O3476" t="str">
        <f t="shared" si="385"/>
        <v>ASEGURADO VOLUNTARIO</v>
      </c>
      <c r="P3476">
        <f t="shared" si="386"/>
        <v>82</v>
      </c>
      <c r="Q3476"/>
    </row>
    <row r="3477" spans="1:17" x14ac:dyDescent="0.25">
      <c r="A3477">
        <v>3476</v>
      </c>
      <c r="B3477" t="s">
        <v>15</v>
      </c>
      <c r="C3477" s="23">
        <v>388243.95</v>
      </c>
      <c r="D3477" t="s">
        <v>10</v>
      </c>
      <c r="E3477" t="s">
        <v>16</v>
      </c>
      <c r="F3477" t="s">
        <v>12</v>
      </c>
      <c r="G3477" t="s">
        <v>13</v>
      </c>
      <c r="H3477" t="s">
        <v>13</v>
      </c>
      <c r="I3477">
        <v>27</v>
      </c>
      <c r="J3477">
        <f t="shared" si="380"/>
        <v>-0.33204628783442602</v>
      </c>
      <c r="K3477" t="b">
        <f t="shared" si="381"/>
        <v>0</v>
      </c>
      <c r="L3477">
        <f t="shared" si="382"/>
        <v>-1.0520201343717714</v>
      </c>
      <c r="M3477" t="b">
        <f t="shared" si="383"/>
        <v>0</v>
      </c>
      <c r="N3477" s="24">
        <f t="shared" si="384"/>
        <v>388243.95</v>
      </c>
      <c r="O3477" t="str">
        <f t="shared" si="385"/>
        <v>ASALARIADO</v>
      </c>
      <c r="P3477">
        <f t="shared" si="386"/>
        <v>27</v>
      </c>
      <c r="Q3477"/>
    </row>
    <row r="3478" spans="1:17" x14ac:dyDescent="0.25">
      <c r="A3478">
        <v>3477</v>
      </c>
      <c r="B3478" t="s">
        <v>9</v>
      </c>
      <c r="C3478" s="23">
        <v>403164.44</v>
      </c>
      <c r="D3478" t="s">
        <v>10</v>
      </c>
      <c r="E3478" t="s">
        <v>16</v>
      </c>
      <c r="F3478" t="s">
        <v>12</v>
      </c>
      <c r="G3478" t="s">
        <v>13</v>
      </c>
      <c r="H3478" t="s">
        <v>13</v>
      </c>
      <c r="I3478">
        <v>62</v>
      </c>
      <c r="J3478">
        <f t="shared" si="380"/>
        <v>-0.31364869780746024</v>
      </c>
      <c r="K3478" t="b">
        <f t="shared" si="381"/>
        <v>0</v>
      </c>
      <c r="L3478">
        <f t="shared" si="382"/>
        <v>1.4181164183280413</v>
      </c>
      <c r="M3478" t="b">
        <f t="shared" si="383"/>
        <v>0</v>
      </c>
      <c r="N3478" s="24">
        <f t="shared" si="384"/>
        <v>403164.44</v>
      </c>
      <c r="O3478" t="str">
        <f t="shared" si="385"/>
        <v>ASALARIADO</v>
      </c>
      <c r="P3478">
        <f t="shared" si="386"/>
        <v>62</v>
      </c>
      <c r="Q3478"/>
    </row>
    <row r="3479" spans="1:17" x14ac:dyDescent="0.25">
      <c r="A3479">
        <v>3478</v>
      </c>
      <c r="B3479" t="s">
        <v>9</v>
      </c>
      <c r="C3479" s="23">
        <v>14173194</v>
      </c>
      <c r="D3479" t="s">
        <v>14</v>
      </c>
      <c r="E3479" t="s">
        <v>11</v>
      </c>
      <c r="F3479" t="s">
        <v>12</v>
      </c>
      <c r="G3479" t="s">
        <v>13</v>
      </c>
      <c r="H3479" t="s">
        <v>13</v>
      </c>
      <c r="I3479">
        <v>73</v>
      </c>
      <c r="J3479">
        <f t="shared" si="380"/>
        <v>16.665375349263382</v>
      </c>
      <c r="K3479" t="b">
        <f t="shared" si="381"/>
        <v>1</v>
      </c>
      <c r="L3479">
        <f t="shared" si="382"/>
        <v>2.1944450491765539</v>
      </c>
      <c r="M3479" t="b">
        <f t="shared" si="383"/>
        <v>1</v>
      </c>
      <c r="N3479" s="24">
        <f t="shared" si="384"/>
        <v>14173194</v>
      </c>
      <c r="O3479" t="str">
        <f t="shared" si="385"/>
        <v>PENSIONADOS EN SU PROPIO SISTEMA</v>
      </c>
      <c r="P3479">
        <f t="shared" si="386"/>
        <v>73</v>
      </c>
      <c r="Q3479"/>
    </row>
    <row r="3480" spans="1:17" x14ac:dyDescent="0.25">
      <c r="A3480">
        <v>3479</v>
      </c>
      <c r="B3480" t="s">
        <v>9</v>
      </c>
      <c r="C3480" s="23">
        <v>295206.84999999998</v>
      </c>
      <c r="D3480" t="s">
        <v>10</v>
      </c>
      <c r="E3480" t="s">
        <v>16</v>
      </c>
      <c r="F3480" t="s">
        <v>12</v>
      </c>
      <c r="G3480" t="s">
        <v>13</v>
      </c>
      <c r="H3480" t="s">
        <v>13</v>
      </c>
      <c r="I3480">
        <v>22</v>
      </c>
      <c r="J3480">
        <f t="shared" si="380"/>
        <v>-0.44676493468166889</v>
      </c>
      <c r="K3480" t="b">
        <f t="shared" si="381"/>
        <v>0</v>
      </c>
      <c r="L3480">
        <f t="shared" si="382"/>
        <v>-1.4048967847574589</v>
      </c>
      <c r="M3480" t="b">
        <f t="shared" si="383"/>
        <v>0</v>
      </c>
      <c r="N3480" s="24">
        <f t="shared" si="384"/>
        <v>295206.84999999998</v>
      </c>
      <c r="O3480" t="str">
        <f t="shared" si="385"/>
        <v>ASALARIADO</v>
      </c>
      <c r="P3480">
        <f t="shared" si="386"/>
        <v>22</v>
      </c>
      <c r="Q3480"/>
    </row>
    <row r="3481" spans="1:17" x14ac:dyDescent="0.25">
      <c r="A3481">
        <v>3480</v>
      </c>
      <c r="B3481" t="s">
        <v>9</v>
      </c>
      <c r="C3481" s="23">
        <v>1006500</v>
      </c>
      <c r="D3481" t="s">
        <v>10</v>
      </c>
      <c r="E3481" t="s">
        <v>16</v>
      </c>
      <c r="F3481" t="s">
        <v>12</v>
      </c>
      <c r="G3481" t="s">
        <v>13</v>
      </c>
      <c r="H3481" t="s">
        <v>13</v>
      </c>
      <c r="I3481">
        <v>25</v>
      </c>
      <c r="J3481">
        <f t="shared" si="380"/>
        <v>0.43028935527054291</v>
      </c>
      <c r="K3481" t="b">
        <f t="shared" si="381"/>
        <v>0</v>
      </c>
      <c r="L3481">
        <f t="shared" si="382"/>
        <v>-1.1931707945260464</v>
      </c>
      <c r="M3481" t="b">
        <f t="shared" si="383"/>
        <v>0</v>
      </c>
      <c r="N3481" s="24">
        <f t="shared" si="384"/>
        <v>1006500</v>
      </c>
      <c r="O3481" t="str">
        <f t="shared" si="385"/>
        <v>ASALARIADO</v>
      </c>
      <c r="P3481">
        <f t="shared" si="386"/>
        <v>25</v>
      </c>
      <c r="Q3481"/>
    </row>
    <row r="3482" spans="1:17" x14ac:dyDescent="0.25">
      <c r="A3482">
        <v>3481</v>
      </c>
      <c r="B3482" t="s">
        <v>15</v>
      </c>
      <c r="C3482" s="23">
        <v>1314729</v>
      </c>
      <c r="D3482" t="s">
        <v>10</v>
      </c>
      <c r="E3482" t="s">
        <v>11</v>
      </c>
      <c r="F3482" t="s">
        <v>12</v>
      </c>
      <c r="G3482" t="s">
        <v>13</v>
      </c>
      <c r="H3482" t="s">
        <v>13</v>
      </c>
      <c r="I3482">
        <v>35</v>
      </c>
      <c r="J3482">
        <f t="shared" si="380"/>
        <v>0.8103486412873987</v>
      </c>
      <c r="K3482" t="b">
        <f t="shared" si="381"/>
        <v>0</v>
      </c>
      <c r="L3482">
        <f t="shared" si="382"/>
        <v>-0.48741749375467142</v>
      </c>
      <c r="M3482" t="b">
        <f t="shared" si="383"/>
        <v>0</v>
      </c>
      <c r="N3482" s="24">
        <f t="shared" si="384"/>
        <v>1314729</v>
      </c>
      <c r="O3482" t="str">
        <f t="shared" si="385"/>
        <v>ASALARIADO</v>
      </c>
      <c r="P3482">
        <f t="shared" si="386"/>
        <v>35</v>
      </c>
      <c r="Q3482"/>
    </row>
    <row r="3483" spans="1:17" x14ac:dyDescent="0.25">
      <c r="A3483">
        <v>3482</v>
      </c>
      <c r="B3483" t="s">
        <v>15</v>
      </c>
      <c r="C3483" s="23">
        <v>568820</v>
      </c>
      <c r="D3483" t="s">
        <v>10</v>
      </c>
      <c r="E3483" t="s">
        <v>16</v>
      </c>
      <c r="F3483" t="s">
        <v>12</v>
      </c>
      <c r="G3483" t="s">
        <v>13</v>
      </c>
      <c r="H3483" t="s">
        <v>13</v>
      </c>
      <c r="I3483">
        <v>28</v>
      </c>
      <c r="J3483">
        <f t="shared" si="380"/>
        <v>-0.10938844371611127</v>
      </c>
      <c r="K3483" t="b">
        <f t="shared" si="381"/>
        <v>0</v>
      </c>
      <c r="L3483">
        <f t="shared" si="382"/>
        <v>-0.98144480429463388</v>
      </c>
      <c r="M3483" t="b">
        <f t="shared" si="383"/>
        <v>0</v>
      </c>
      <c r="N3483" s="24">
        <f t="shared" si="384"/>
        <v>568820</v>
      </c>
      <c r="O3483" t="str">
        <f t="shared" si="385"/>
        <v>ASALARIADO</v>
      </c>
      <c r="P3483">
        <f t="shared" si="386"/>
        <v>28</v>
      </c>
      <c r="Q3483"/>
    </row>
    <row r="3484" spans="1:17" x14ac:dyDescent="0.25">
      <c r="A3484">
        <v>3483</v>
      </c>
      <c r="B3484" t="s">
        <v>9</v>
      </c>
      <c r="C3484" s="23">
        <v>63720</v>
      </c>
      <c r="D3484" t="s">
        <v>10</v>
      </c>
      <c r="E3484" t="s">
        <v>16</v>
      </c>
      <c r="F3484" t="s">
        <v>12</v>
      </c>
      <c r="G3484" t="s">
        <v>12</v>
      </c>
      <c r="H3484" t="s">
        <v>12</v>
      </c>
      <c r="I3484">
        <v>22</v>
      </c>
      <c r="J3484">
        <f t="shared" si="380"/>
        <v>-0.73219793071153949</v>
      </c>
      <c r="K3484" t="b">
        <f t="shared" si="381"/>
        <v>0</v>
      </c>
      <c r="L3484">
        <f t="shared" si="382"/>
        <v>-1.4048967847574589</v>
      </c>
      <c r="M3484" t="b">
        <f t="shared" si="383"/>
        <v>0</v>
      </c>
      <c r="N3484" s="24">
        <f t="shared" si="384"/>
        <v>63720</v>
      </c>
      <c r="O3484" t="str">
        <f t="shared" si="385"/>
        <v>ASALARIADO</v>
      </c>
      <c r="P3484">
        <f t="shared" si="386"/>
        <v>22</v>
      </c>
      <c r="Q3484"/>
    </row>
    <row r="3485" spans="1:17" x14ac:dyDescent="0.25">
      <c r="A3485">
        <v>3484</v>
      </c>
      <c r="B3485" t="s">
        <v>9</v>
      </c>
      <c r="C3485" s="23">
        <v>684986</v>
      </c>
      <c r="D3485" t="s">
        <v>10</v>
      </c>
      <c r="E3485" t="s">
        <v>16</v>
      </c>
      <c r="F3485" t="s">
        <v>12</v>
      </c>
      <c r="G3485" t="s">
        <v>13</v>
      </c>
      <c r="H3485" t="s">
        <v>13</v>
      </c>
      <c r="I3485">
        <v>44</v>
      </c>
      <c r="J3485">
        <f t="shared" si="380"/>
        <v>3.3849106999214243E-2</v>
      </c>
      <c r="K3485" t="b">
        <f t="shared" si="381"/>
        <v>0</v>
      </c>
      <c r="L3485">
        <f t="shared" si="382"/>
        <v>0.14776047693956615</v>
      </c>
      <c r="M3485" t="b">
        <f t="shared" si="383"/>
        <v>0</v>
      </c>
      <c r="N3485" s="24">
        <f t="shared" si="384"/>
        <v>684986</v>
      </c>
      <c r="O3485" t="str">
        <f t="shared" si="385"/>
        <v>ASALARIADO</v>
      </c>
      <c r="P3485">
        <f t="shared" si="386"/>
        <v>44</v>
      </c>
      <c r="Q3485"/>
    </row>
    <row r="3486" spans="1:17" x14ac:dyDescent="0.25">
      <c r="A3486">
        <v>3485</v>
      </c>
      <c r="B3486" t="s">
        <v>9</v>
      </c>
      <c r="C3486" s="23">
        <v>246000</v>
      </c>
      <c r="D3486" t="s">
        <v>10</v>
      </c>
      <c r="E3486" t="s">
        <v>16</v>
      </c>
      <c r="F3486" t="s">
        <v>12</v>
      </c>
      <c r="G3486" t="s">
        <v>13</v>
      </c>
      <c r="H3486" t="s">
        <v>13</v>
      </c>
      <c r="I3486">
        <v>38</v>
      </c>
      <c r="J3486">
        <f t="shared" si="380"/>
        <v>-0.50743904476909907</v>
      </c>
      <c r="K3486" t="b">
        <f t="shared" si="381"/>
        <v>0</v>
      </c>
      <c r="L3486">
        <f t="shared" si="382"/>
        <v>-0.27569150352325889</v>
      </c>
      <c r="M3486" t="b">
        <f t="shared" si="383"/>
        <v>0</v>
      </c>
      <c r="N3486" s="24">
        <f t="shared" si="384"/>
        <v>246000</v>
      </c>
      <c r="O3486" t="str">
        <f t="shared" si="385"/>
        <v>ASALARIADO</v>
      </c>
      <c r="P3486">
        <f t="shared" si="386"/>
        <v>38</v>
      </c>
      <c r="Q3486"/>
    </row>
    <row r="3487" spans="1:17" x14ac:dyDescent="0.25">
      <c r="A3487">
        <v>3486</v>
      </c>
      <c r="B3487" t="s">
        <v>9</v>
      </c>
      <c r="C3487" s="23">
        <v>337480</v>
      </c>
      <c r="D3487" t="s">
        <v>18</v>
      </c>
      <c r="E3487" t="s">
        <v>16</v>
      </c>
      <c r="F3487" t="s">
        <v>12</v>
      </c>
      <c r="G3487" t="s">
        <v>13</v>
      </c>
      <c r="H3487" t="s">
        <v>13</v>
      </c>
      <c r="I3487">
        <v>29</v>
      </c>
      <c r="J3487">
        <f t="shared" si="380"/>
        <v>-0.39464036753619119</v>
      </c>
      <c r="K3487" t="b">
        <f t="shared" si="381"/>
        <v>0</v>
      </c>
      <c r="L3487">
        <f t="shared" si="382"/>
        <v>-0.91086947421749642</v>
      </c>
      <c r="M3487" t="b">
        <f t="shared" si="383"/>
        <v>0</v>
      </c>
      <c r="N3487" s="24">
        <f t="shared" si="384"/>
        <v>337480</v>
      </c>
      <c r="O3487" t="str">
        <f t="shared" si="385"/>
        <v>TRABAJADOR INDEPENDIENTE</v>
      </c>
      <c r="P3487">
        <f t="shared" si="386"/>
        <v>29</v>
      </c>
      <c r="Q3487"/>
    </row>
    <row r="3488" spans="1:17" x14ac:dyDescent="0.25">
      <c r="A3488">
        <v>3487</v>
      </c>
      <c r="B3488" t="s">
        <v>9</v>
      </c>
      <c r="C3488" s="23">
        <v>485860</v>
      </c>
      <c r="D3488" t="s">
        <v>18</v>
      </c>
      <c r="E3488" t="s">
        <v>16</v>
      </c>
      <c r="F3488" t="s">
        <v>12</v>
      </c>
      <c r="G3488" t="s">
        <v>13</v>
      </c>
      <c r="H3488" t="s">
        <v>13</v>
      </c>
      <c r="I3488">
        <v>42</v>
      </c>
      <c r="J3488">
        <f t="shared" si="380"/>
        <v>-0.21168160356790441</v>
      </c>
      <c r="K3488" t="b">
        <f t="shared" si="381"/>
        <v>0</v>
      </c>
      <c r="L3488">
        <f t="shared" si="382"/>
        <v>6.6098167852911317E-3</v>
      </c>
      <c r="M3488" t="b">
        <f t="shared" si="383"/>
        <v>0</v>
      </c>
      <c r="N3488" s="24">
        <f t="shared" si="384"/>
        <v>485860</v>
      </c>
      <c r="O3488" t="str">
        <f t="shared" si="385"/>
        <v>TRABAJADOR INDEPENDIENTE</v>
      </c>
      <c r="P3488">
        <f t="shared" si="386"/>
        <v>42</v>
      </c>
      <c r="Q3488"/>
    </row>
    <row r="3489" spans="1:17" x14ac:dyDescent="0.25">
      <c r="A3489">
        <v>3488</v>
      </c>
      <c r="B3489" t="s">
        <v>15</v>
      </c>
      <c r="C3489" s="23">
        <v>889137</v>
      </c>
      <c r="D3489" t="s">
        <v>10</v>
      </c>
      <c r="E3489" t="s">
        <v>11</v>
      </c>
      <c r="F3489" t="s">
        <v>12</v>
      </c>
      <c r="G3489" t="s">
        <v>13</v>
      </c>
      <c r="H3489" t="s">
        <v>12</v>
      </c>
      <c r="I3489">
        <v>40</v>
      </c>
      <c r="J3489">
        <f t="shared" si="380"/>
        <v>0.28557585334568752</v>
      </c>
      <c r="K3489" t="b">
        <f t="shared" si="381"/>
        <v>0</v>
      </c>
      <c r="L3489">
        <f t="shared" si="382"/>
        <v>-0.13454084336898386</v>
      </c>
      <c r="M3489" t="b">
        <f t="shared" si="383"/>
        <v>0</v>
      </c>
      <c r="N3489" s="24">
        <f t="shared" si="384"/>
        <v>889137</v>
      </c>
      <c r="O3489" t="str">
        <f t="shared" si="385"/>
        <v>ASALARIADO</v>
      </c>
      <c r="P3489">
        <f t="shared" si="386"/>
        <v>40</v>
      </c>
      <c r="Q3489"/>
    </row>
    <row r="3490" spans="1:17" x14ac:dyDescent="0.25">
      <c r="A3490">
        <v>3489</v>
      </c>
      <c r="B3490" t="s">
        <v>9</v>
      </c>
      <c r="C3490" s="23">
        <v>324000</v>
      </c>
      <c r="D3490" t="s">
        <v>10</v>
      </c>
      <c r="E3490" t="s">
        <v>16</v>
      </c>
      <c r="F3490" t="s">
        <v>12</v>
      </c>
      <c r="G3490" t="s">
        <v>13</v>
      </c>
      <c r="H3490" t="s">
        <v>12</v>
      </c>
      <c r="I3490">
        <v>55</v>
      </c>
      <c r="J3490">
        <f t="shared" si="380"/>
        <v>-0.41126177297016142</v>
      </c>
      <c r="K3490" t="b">
        <f t="shared" si="381"/>
        <v>0</v>
      </c>
      <c r="L3490">
        <f t="shared" si="382"/>
        <v>0.92408910778807873</v>
      </c>
      <c r="M3490" t="b">
        <f t="shared" si="383"/>
        <v>0</v>
      </c>
      <c r="N3490" s="24">
        <f t="shared" si="384"/>
        <v>324000</v>
      </c>
      <c r="O3490" t="str">
        <f t="shared" si="385"/>
        <v>ASALARIADO</v>
      </c>
      <c r="P3490">
        <f t="shared" si="386"/>
        <v>55</v>
      </c>
      <c r="Q3490"/>
    </row>
    <row r="3491" spans="1:17" x14ac:dyDescent="0.25">
      <c r="A3491">
        <v>3490</v>
      </c>
      <c r="B3491" t="s">
        <v>15</v>
      </c>
      <c r="C3491" s="23">
        <v>716100</v>
      </c>
      <c r="D3491" t="s">
        <v>10</v>
      </c>
      <c r="E3491" t="s">
        <v>11</v>
      </c>
      <c r="F3491" t="s">
        <v>12</v>
      </c>
      <c r="G3491" t="s">
        <v>13</v>
      </c>
      <c r="H3491" t="s">
        <v>12</v>
      </c>
      <c r="I3491">
        <v>29</v>
      </c>
      <c r="J3491">
        <f t="shared" si="380"/>
        <v>7.2213974111421247E-2</v>
      </c>
      <c r="K3491" t="b">
        <f t="shared" si="381"/>
        <v>0</v>
      </c>
      <c r="L3491">
        <f t="shared" si="382"/>
        <v>-0.91086947421749642</v>
      </c>
      <c r="M3491" t="b">
        <f t="shared" si="383"/>
        <v>0</v>
      </c>
      <c r="N3491" s="24">
        <f t="shared" si="384"/>
        <v>716100</v>
      </c>
      <c r="O3491" t="str">
        <f t="shared" si="385"/>
        <v>ASALARIADO</v>
      </c>
      <c r="P3491">
        <f t="shared" si="386"/>
        <v>29</v>
      </c>
      <c r="Q3491"/>
    </row>
    <row r="3492" spans="1:17" x14ac:dyDescent="0.25">
      <c r="A3492">
        <v>3491</v>
      </c>
      <c r="B3492" t="s">
        <v>9</v>
      </c>
      <c r="C3492" s="23">
        <v>100000</v>
      </c>
      <c r="D3492" t="s">
        <v>10</v>
      </c>
      <c r="E3492" t="s">
        <v>16</v>
      </c>
      <c r="F3492" t="s">
        <v>12</v>
      </c>
      <c r="G3492" t="s">
        <v>13</v>
      </c>
      <c r="H3492" t="s">
        <v>12</v>
      </c>
      <c r="I3492">
        <v>52</v>
      </c>
      <c r="J3492">
        <f t="shared" si="380"/>
        <v>-0.68746316890557213</v>
      </c>
      <c r="K3492" t="b">
        <f t="shared" si="381"/>
        <v>0</v>
      </c>
      <c r="L3492">
        <f t="shared" si="382"/>
        <v>0.71236311755666615</v>
      </c>
      <c r="M3492" t="b">
        <f t="shared" si="383"/>
        <v>0</v>
      </c>
      <c r="N3492" s="24">
        <f t="shared" si="384"/>
        <v>100000</v>
      </c>
      <c r="O3492" t="str">
        <f t="shared" si="385"/>
        <v>ASALARIADO</v>
      </c>
      <c r="P3492">
        <f t="shared" si="386"/>
        <v>52</v>
      </c>
      <c r="Q3492"/>
    </row>
    <row r="3493" spans="1:17" x14ac:dyDescent="0.25">
      <c r="A3493">
        <v>3492</v>
      </c>
      <c r="B3493" t="s">
        <v>15</v>
      </c>
      <c r="C3493" s="23">
        <v>550234.51</v>
      </c>
      <c r="D3493" t="s">
        <v>10</v>
      </c>
      <c r="E3493" t="s">
        <v>16</v>
      </c>
      <c r="F3493" t="s">
        <v>12</v>
      </c>
      <c r="G3493" t="s">
        <v>13</v>
      </c>
      <c r="H3493" t="s">
        <v>13</v>
      </c>
      <c r="I3493">
        <v>41</v>
      </c>
      <c r="J3493">
        <f t="shared" si="380"/>
        <v>-0.13230513247568096</v>
      </c>
      <c r="K3493" t="b">
        <f t="shared" si="381"/>
        <v>0</v>
      </c>
      <c r="L3493">
        <f t="shared" si="382"/>
        <v>-6.3965513291846368E-2</v>
      </c>
      <c r="M3493" t="b">
        <f t="shared" si="383"/>
        <v>0</v>
      </c>
      <c r="N3493" s="24">
        <f t="shared" si="384"/>
        <v>550234.51</v>
      </c>
      <c r="O3493" t="str">
        <f t="shared" si="385"/>
        <v>ASALARIADO</v>
      </c>
      <c r="P3493">
        <f t="shared" si="386"/>
        <v>41</v>
      </c>
      <c r="Q3493"/>
    </row>
    <row r="3494" spans="1:17" x14ac:dyDescent="0.25">
      <c r="A3494">
        <v>3493</v>
      </c>
      <c r="B3494" t="s">
        <v>9</v>
      </c>
      <c r="C3494" s="23">
        <v>297046</v>
      </c>
      <c r="D3494" t="s">
        <v>17</v>
      </c>
      <c r="E3494" t="s">
        <v>16</v>
      </c>
      <c r="F3494" t="s">
        <v>12</v>
      </c>
      <c r="G3494" t="s">
        <v>13</v>
      </c>
      <c r="H3494" t="s">
        <v>13</v>
      </c>
      <c r="I3494">
        <v>61</v>
      </c>
      <c r="J3494">
        <f t="shared" si="380"/>
        <v>-0.44449718558642509</v>
      </c>
      <c r="K3494" t="b">
        <f t="shared" si="381"/>
        <v>0</v>
      </c>
      <c r="L3494">
        <f t="shared" si="382"/>
        <v>1.3475410882509038</v>
      </c>
      <c r="M3494" t="b">
        <f t="shared" si="383"/>
        <v>0</v>
      </c>
      <c r="N3494" s="24">
        <f t="shared" si="384"/>
        <v>297046</v>
      </c>
      <c r="O3494" t="str">
        <f t="shared" si="385"/>
        <v>ASEGURADO VOLUNTARIO</v>
      </c>
      <c r="P3494">
        <f t="shared" si="386"/>
        <v>61</v>
      </c>
      <c r="Q3494"/>
    </row>
    <row r="3495" spans="1:17" x14ac:dyDescent="0.25">
      <c r="A3495">
        <v>3494</v>
      </c>
      <c r="B3495" t="s">
        <v>15</v>
      </c>
      <c r="C3495" s="23">
        <v>600000</v>
      </c>
      <c r="D3495" t="s">
        <v>10</v>
      </c>
      <c r="E3495" t="s">
        <v>16</v>
      </c>
      <c r="F3495" t="s">
        <v>12</v>
      </c>
      <c r="G3495" t="s">
        <v>13</v>
      </c>
      <c r="H3495" t="s">
        <v>13</v>
      </c>
      <c r="I3495">
        <v>36</v>
      </c>
      <c r="J3495">
        <f t="shared" si="380"/>
        <v>-7.0942195835459007E-2</v>
      </c>
      <c r="K3495" t="b">
        <f t="shared" si="381"/>
        <v>0</v>
      </c>
      <c r="L3495">
        <f t="shared" si="382"/>
        <v>-0.41684216367753391</v>
      </c>
      <c r="M3495" t="b">
        <f t="shared" si="383"/>
        <v>0</v>
      </c>
      <c r="N3495" s="24">
        <f t="shared" si="384"/>
        <v>600000</v>
      </c>
      <c r="O3495" t="str">
        <f t="shared" si="385"/>
        <v>ASALARIADO</v>
      </c>
      <c r="P3495">
        <f t="shared" si="386"/>
        <v>36</v>
      </c>
      <c r="Q3495"/>
    </row>
    <row r="3496" spans="1:17" x14ac:dyDescent="0.25">
      <c r="A3496">
        <v>3495</v>
      </c>
      <c r="B3496" t="s">
        <v>15</v>
      </c>
      <c r="C3496" s="23">
        <v>512783.28</v>
      </c>
      <c r="D3496" t="s">
        <v>10</v>
      </c>
      <c r="E3496" t="s">
        <v>16</v>
      </c>
      <c r="F3496" t="s">
        <v>12</v>
      </c>
      <c r="G3496" t="s">
        <v>13</v>
      </c>
      <c r="H3496" t="s">
        <v>13</v>
      </c>
      <c r="I3496">
        <v>26</v>
      </c>
      <c r="J3496">
        <f t="shared" si="380"/>
        <v>-0.17848407000022617</v>
      </c>
      <c r="K3496" t="b">
        <f t="shared" si="381"/>
        <v>0</v>
      </c>
      <c r="L3496">
        <f t="shared" si="382"/>
        <v>-1.1225954644489089</v>
      </c>
      <c r="M3496" t="b">
        <f t="shared" si="383"/>
        <v>0</v>
      </c>
      <c r="N3496" s="24">
        <f t="shared" si="384"/>
        <v>512783.28</v>
      </c>
      <c r="O3496" t="str">
        <f t="shared" si="385"/>
        <v>ASALARIADO</v>
      </c>
      <c r="P3496">
        <f t="shared" si="386"/>
        <v>26</v>
      </c>
      <c r="Q3496"/>
    </row>
    <row r="3497" spans="1:17" x14ac:dyDescent="0.25">
      <c r="A3497">
        <v>3496</v>
      </c>
      <c r="B3497" t="s">
        <v>9</v>
      </c>
      <c r="C3497" s="23">
        <v>84000</v>
      </c>
      <c r="D3497" t="s">
        <v>10</v>
      </c>
      <c r="E3497" t="s">
        <v>16</v>
      </c>
      <c r="F3497" t="s">
        <v>12</v>
      </c>
      <c r="G3497" t="s">
        <v>13</v>
      </c>
      <c r="H3497" t="s">
        <v>13</v>
      </c>
      <c r="I3497">
        <v>56</v>
      </c>
      <c r="J3497">
        <f t="shared" si="380"/>
        <v>-0.70719184004381574</v>
      </c>
      <c r="K3497" t="b">
        <f t="shared" si="381"/>
        <v>0</v>
      </c>
      <c r="L3497">
        <f t="shared" si="382"/>
        <v>0.99466443786521619</v>
      </c>
      <c r="M3497" t="b">
        <f t="shared" si="383"/>
        <v>0</v>
      </c>
      <c r="N3497" s="24">
        <f t="shared" si="384"/>
        <v>84000</v>
      </c>
      <c r="O3497" t="str">
        <f t="shared" si="385"/>
        <v>ASALARIADO</v>
      </c>
      <c r="P3497">
        <f t="shared" si="386"/>
        <v>56</v>
      </c>
      <c r="Q3497"/>
    </row>
    <row r="3498" spans="1:17" x14ac:dyDescent="0.25">
      <c r="A3498">
        <v>3497</v>
      </c>
      <c r="B3498" t="s">
        <v>15</v>
      </c>
      <c r="C3498" s="23">
        <v>689218.5</v>
      </c>
      <c r="D3498" t="s">
        <v>10</v>
      </c>
      <c r="E3498" t="s">
        <v>11</v>
      </c>
      <c r="F3498" t="s">
        <v>12</v>
      </c>
      <c r="G3498" t="s">
        <v>13</v>
      </c>
      <c r="H3498" t="s">
        <v>13</v>
      </c>
      <c r="I3498">
        <v>37</v>
      </c>
      <c r="J3498">
        <f t="shared" si="380"/>
        <v>3.9067957036252751E-2</v>
      </c>
      <c r="K3498" t="b">
        <f t="shared" si="381"/>
        <v>0</v>
      </c>
      <c r="L3498">
        <f t="shared" si="382"/>
        <v>-0.3462668336003964</v>
      </c>
      <c r="M3498" t="b">
        <f t="shared" si="383"/>
        <v>0</v>
      </c>
      <c r="N3498" s="24">
        <f t="shared" si="384"/>
        <v>689218.5</v>
      </c>
      <c r="O3498" t="str">
        <f t="shared" si="385"/>
        <v>ASALARIADO</v>
      </c>
      <c r="P3498">
        <f t="shared" si="386"/>
        <v>37</v>
      </c>
      <c r="Q3498"/>
    </row>
    <row r="3499" spans="1:17" x14ac:dyDescent="0.25">
      <c r="A3499">
        <v>3498</v>
      </c>
      <c r="B3499" t="s">
        <v>15</v>
      </c>
      <c r="C3499" s="23">
        <v>384658.4</v>
      </c>
      <c r="D3499" t="s">
        <v>10</v>
      </c>
      <c r="E3499" t="s">
        <v>16</v>
      </c>
      <c r="F3499" t="s">
        <v>12</v>
      </c>
      <c r="G3499" t="s">
        <v>13</v>
      </c>
      <c r="H3499" t="s">
        <v>13</v>
      </c>
      <c r="I3499">
        <v>43</v>
      </c>
      <c r="J3499">
        <f t="shared" si="380"/>
        <v>-0.3364674213844091</v>
      </c>
      <c r="K3499" t="b">
        <f t="shared" si="381"/>
        <v>0</v>
      </c>
      <c r="L3499">
        <f t="shared" si="382"/>
        <v>7.7185146862428639E-2</v>
      </c>
      <c r="M3499" t="b">
        <f t="shared" si="383"/>
        <v>0</v>
      </c>
      <c r="N3499" s="24">
        <f t="shared" si="384"/>
        <v>384658.4</v>
      </c>
      <c r="O3499" t="str">
        <f t="shared" si="385"/>
        <v>ASALARIADO</v>
      </c>
      <c r="P3499">
        <f t="shared" si="386"/>
        <v>43</v>
      </c>
      <c r="Q3499"/>
    </row>
    <row r="3500" spans="1:17" x14ac:dyDescent="0.25">
      <c r="A3500">
        <v>3499</v>
      </c>
      <c r="B3500" t="s">
        <v>9</v>
      </c>
      <c r="C3500" s="23">
        <v>140000</v>
      </c>
      <c r="D3500" t="s">
        <v>10</v>
      </c>
      <c r="E3500" t="s">
        <v>16</v>
      </c>
      <c r="F3500" t="s">
        <v>12</v>
      </c>
      <c r="G3500" t="s">
        <v>12</v>
      </c>
      <c r="H3500" t="s">
        <v>13</v>
      </c>
      <c r="I3500">
        <v>57</v>
      </c>
      <c r="J3500">
        <f t="shared" si="380"/>
        <v>-0.63814149105996298</v>
      </c>
      <c r="K3500" t="b">
        <f t="shared" si="381"/>
        <v>0</v>
      </c>
      <c r="L3500">
        <f t="shared" si="382"/>
        <v>1.0652397679423538</v>
      </c>
      <c r="M3500" t="b">
        <f t="shared" si="383"/>
        <v>0</v>
      </c>
      <c r="N3500" s="24">
        <f t="shared" si="384"/>
        <v>140000</v>
      </c>
      <c r="O3500" t="str">
        <f t="shared" si="385"/>
        <v>ASALARIADO</v>
      </c>
      <c r="P3500">
        <f t="shared" si="386"/>
        <v>57</v>
      </c>
      <c r="Q3500"/>
    </row>
    <row r="3501" spans="1:17" x14ac:dyDescent="0.25">
      <c r="A3501">
        <v>3500</v>
      </c>
      <c r="B3501" t="s">
        <v>9</v>
      </c>
      <c r="C3501" s="23">
        <v>297046</v>
      </c>
      <c r="D3501" t="s">
        <v>18</v>
      </c>
      <c r="E3501" t="s">
        <v>16</v>
      </c>
      <c r="F3501" t="s">
        <v>12</v>
      </c>
      <c r="G3501" t="s">
        <v>13</v>
      </c>
      <c r="H3501" t="s">
        <v>12</v>
      </c>
      <c r="I3501">
        <v>61</v>
      </c>
      <c r="J3501">
        <f t="shared" si="380"/>
        <v>-0.44449718558642509</v>
      </c>
      <c r="K3501" t="b">
        <f t="shared" si="381"/>
        <v>0</v>
      </c>
      <c r="L3501">
        <f t="shared" si="382"/>
        <v>1.3475410882509038</v>
      </c>
      <c r="M3501" t="b">
        <f t="shared" si="383"/>
        <v>0</v>
      </c>
      <c r="N3501" s="24">
        <f t="shared" si="384"/>
        <v>297046</v>
      </c>
      <c r="O3501" t="str">
        <f t="shared" si="385"/>
        <v>TRABAJADOR INDEPENDIENTE</v>
      </c>
      <c r="P3501">
        <f t="shared" si="386"/>
        <v>61</v>
      </c>
      <c r="Q3501"/>
    </row>
    <row r="3502" spans="1:17" x14ac:dyDescent="0.25">
      <c r="A3502">
        <v>3501</v>
      </c>
      <c r="B3502" t="s">
        <v>15</v>
      </c>
      <c r="C3502" s="23">
        <v>277753.92</v>
      </c>
      <c r="D3502" t="s">
        <v>10</v>
      </c>
      <c r="E3502" t="s">
        <v>16</v>
      </c>
      <c r="F3502" t="s">
        <v>12</v>
      </c>
      <c r="G3502" t="s">
        <v>13</v>
      </c>
      <c r="H3502" t="s">
        <v>13</v>
      </c>
      <c r="I3502">
        <v>20</v>
      </c>
      <c r="J3502">
        <f t="shared" si="380"/>
        <v>-0.46828512945471806</v>
      </c>
      <c r="K3502" t="b">
        <f t="shared" si="381"/>
        <v>0</v>
      </c>
      <c r="L3502">
        <f t="shared" si="382"/>
        <v>-1.5460474449117341</v>
      </c>
      <c r="M3502" t="b">
        <f t="shared" si="383"/>
        <v>0</v>
      </c>
      <c r="N3502" s="24">
        <f t="shared" si="384"/>
        <v>277753.92</v>
      </c>
      <c r="O3502" t="str">
        <f t="shared" si="385"/>
        <v>ASALARIADO</v>
      </c>
      <c r="P3502">
        <f t="shared" si="386"/>
        <v>20</v>
      </c>
      <c r="Q3502"/>
    </row>
    <row r="3503" spans="1:17" x14ac:dyDescent="0.25">
      <c r="A3503">
        <v>3502</v>
      </c>
      <c r="B3503" t="s">
        <v>15</v>
      </c>
      <c r="C3503" s="23">
        <v>278030</v>
      </c>
      <c r="D3503" t="s">
        <v>19</v>
      </c>
      <c r="E3503" t="s">
        <v>16</v>
      </c>
      <c r="F3503" t="s">
        <v>12</v>
      </c>
      <c r="G3503" t="s">
        <v>13</v>
      </c>
      <c r="H3503" t="s">
        <v>13</v>
      </c>
      <c r="I3503">
        <v>54</v>
      </c>
      <c r="J3503">
        <f t="shared" si="380"/>
        <v>-0.46794471123422759</v>
      </c>
      <c r="K3503" t="b">
        <f t="shared" si="381"/>
        <v>0</v>
      </c>
      <c r="L3503">
        <f t="shared" si="382"/>
        <v>0.85351377771094117</v>
      </c>
      <c r="M3503" t="b">
        <f t="shared" si="383"/>
        <v>0</v>
      </c>
      <c r="N3503" s="24">
        <f t="shared" si="384"/>
        <v>278030</v>
      </c>
      <c r="O3503" t="str">
        <f t="shared" si="385"/>
        <v>CONVENIOS ESPECIALES DE TRABAJADORES INDEPENDIENTES</v>
      </c>
      <c r="P3503">
        <f t="shared" si="386"/>
        <v>54</v>
      </c>
      <c r="Q3503"/>
    </row>
    <row r="3504" spans="1:17" x14ac:dyDescent="0.25">
      <c r="A3504">
        <v>3503</v>
      </c>
      <c r="B3504" t="s">
        <v>9</v>
      </c>
      <c r="C3504" s="23">
        <v>742483</v>
      </c>
      <c r="D3504" t="s">
        <v>18</v>
      </c>
      <c r="E3504" t="s">
        <v>16</v>
      </c>
      <c r="F3504" t="s">
        <v>12</v>
      </c>
      <c r="G3504" t="s">
        <v>13</v>
      </c>
      <c r="H3504" t="s">
        <v>12</v>
      </c>
      <c r="I3504">
        <v>70</v>
      </c>
      <c r="J3504">
        <f t="shared" si="380"/>
        <v>0.10474531977643883</v>
      </c>
      <c r="K3504" t="b">
        <f t="shared" si="381"/>
        <v>0</v>
      </c>
      <c r="L3504">
        <f t="shared" si="382"/>
        <v>1.9827190589451413</v>
      </c>
      <c r="M3504" t="b">
        <f t="shared" si="383"/>
        <v>1</v>
      </c>
      <c r="N3504" s="24">
        <f t="shared" si="384"/>
        <v>742483</v>
      </c>
      <c r="O3504" t="str">
        <f t="shared" si="385"/>
        <v>TRABAJADOR INDEPENDIENTE</v>
      </c>
      <c r="P3504">
        <f t="shared" si="386"/>
        <v>70</v>
      </c>
      <c r="Q3504"/>
    </row>
    <row r="3505" spans="1:17" x14ac:dyDescent="0.25">
      <c r="A3505">
        <v>3504</v>
      </c>
      <c r="B3505" t="s">
        <v>9</v>
      </c>
      <c r="C3505" s="23">
        <v>460800</v>
      </c>
      <c r="D3505" t="s">
        <v>10</v>
      </c>
      <c r="E3505" t="s">
        <v>11</v>
      </c>
      <c r="F3505" t="s">
        <v>12</v>
      </c>
      <c r="G3505" t="s">
        <v>13</v>
      </c>
      <c r="H3505" t="s">
        <v>13</v>
      </c>
      <c r="I3505">
        <v>60</v>
      </c>
      <c r="J3505">
        <f t="shared" si="380"/>
        <v>-0.24258163473817848</v>
      </c>
      <c r="K3505" t="b">
        <f t="shared" si="381"/>
        <v>0</v>
      </c>
      <c r="L3505">
        <f t="shared" si="382"/>
        <v>1.2769657581737661</v>
      </c>
      <c r="M3505" t="b">
        <f t="shared" si="383"/>
        <v>0</v>
      </c>
      <c r="N3505" s="24">
        <f t="shared" si="384"/>
        <v>460800</v>
      </c>
      <c r="O3505" t="str">
        <f t="shared" si="385"/>
        <v>ASALARIADO</v>
      </c>
      <c r="P3505">
        <f t="shared" si="386"/>
        <v>60</v>
      </c>
      <c r="Q3505"/>
    </row>
    <row r="3506" spans="1:17" x14ac:dyDescent="0.25">
      <c r="A3506">
        <v>3505</v>
      </c>
      <c r="B3506" t="s">
        <v>9</v>
      </c>
      <c r="C3506" s="23">
        <v>350402.66</v>
      </c>
      <c r="D3506" t="s">
        <v>10</v>
      </c>
      <c r="E3506" t="s">
        <v>16</v>
      </c>
      <c r="F3506" t="s">
        <v>12</v>
      </c>
      <c r="G3506" t="s">
        <v>13</v>
      </c>
      <c r="H3506" t="s">
        <v>13</v>
      </c>
      <c r="I3506">
        <v>22</v>
      </c>
      <c r="J3506">
        <f t="shared" si="380"/>
        <v>-0.37870618570048276</v>
      </c>
      <c r="K3506" t="b">
        <f t="shared" si="381"/>
        <v>0</v>
      </c>
      <c r="L3506">
        <f t="shared" si="382"/>
        <v>-1.4048967847574589</v>
      </c>
      <c r="M3506" t="b">
        <f t="shared" si="383"/>
        <v>0</v>
      </c>
      <c r="N3506" s="24">
        <f t="shared" si="384"/>
        <v>350402.66</v>
      </c>
      <c r="O3506" t="str">
        <f t="shared" si="385"/>
        <v>ASALARIADO</v>
      </c>
      <c r="P3506">
        <f t="shared" si="386"/>
        <v>22</v>
      </c>
      <c r="Q3506"/>
    </row>
    <row r="3507" spans="1:17" x14ac:dyDescent="0.25">
      <c r="A3507">
        <v>3506</v>
      </c>
      <c r="B3507" t="s">
        <v>9</v>
      </c>
      <c r="C3507" s="23">
        <v>915119.76</v>
      </c>
      <c r="D3507" t="s">
        <v>10</v>
      </c>
      <c r="E3507" t="s">
        <v>16</v>
      </c>
      <c r="F3507" t="s">
        <v>12</v>
      </c>
      <c r="G3507" t="s">
        <v>13</v>
      </c>
      <c r="H3507" t="s">
        <v>13</v>
      </c>
      <c r="I3507">
        <v>37</v>
      </c>
      <c r="J3507">
        <f t="shared" si="380"/>
        <v>0.31761368630218201</v>
      </c>
      <c r="K3507" t="b">
        <f t="shared" si="381"/>
        <v>0</v>
      </c>
      <c r="L3507">
        <f t="shared" si="382"/>
        <v>-0.3462668336003964</v>
      </c>
      <c r="M3507" t="b">
        <f t="shared" si="383"/>
        <v>0</v>
      </c>
      <c r="N3507" s="24">
        <f t="shared" si="384"/>
        <v>915119.76</v>
      </c>
      <c r="O3507" t="str">
        <f t="shared" si="385"/>
        <v>ASALARIADO</v>
      </c>
      <c r="P3507">
        <f t="shared" si="386"/>
        <v>37</v>
      </c>
      <c r="Q3507"/>
    </row>
    <row r="3508" spans="1:17" x14ac:dyDescent="0.25">
      <c r="A3508">
        <v>3507</v>
      </c>
      <c r="B3508" t="s">
        <v>15</v>
      </c>
      <c r="C3508" s="23">
        <v>155242.92000000001</v>
      </c>
      <c r="D3508" t="s">
        <v>10</v>
      </c>
      <c r="E3508" t="s">
        <v>16</v>
      </c>
      <c r="F3508" t="s">
        <v>12</v>
      </c>
      <c r="G3508" t="s">
        <v>13</v>
      </c>
      <c r="H3508" t="s">
        <v>13</v>
      </c>
      <c r="I3508">
        <v>24</v>
      </c>
      <c r="J3508">
        <f t="shared" si="380"/>
        <v>-0.61934633131830319</v>
      </c>
      <c r="K3508" t="b">
        <f t="shared" si="381"/>
        <v>0</v>
      </c>
      <c r="L3508">
        <f t="shared" si="382"/>
        <v>-1.263746124603184</v>
      </c>
      <c r="M3508" t="b">
        <f t="shared" si="383"/>
        <v>0</v>
      </c>
      <c r="N3508" s="24">
        <f t="shared" si="384"/>
        <v>155242.92000000001</v>
      </c>
      <c r="O3508" t="str">
        <f t="shared" si="385"/>
        <v>ASALARIADO</v>
      </c>
      <c r="P3508">
        <f t="shared" si="386"/>
        <v>24</v>
      </c>
      <c r="Q3508"/>
    </row>
    <row r="3509" spans="1:17" x14ac:dyDescent="0.25">
      <c r="A3509">
        <v>3508</v>
      </c>
      <c r="B3509" t="s">
        <v>15</v>
      </c>
      <c r="C3509" s="23">
        <v>358973</v>
      </c>
      <c r="D3509" t="s">
        <v>10</v>
      </c>
      <c r="E3509" t="s">
        <v>16</v>
      </c>
      <c r="F3509" t="s">
        <v>12</v>
      </c>
      <c r="G3509" t="s">
        <v>13</v>
      </c>
      <c r="H3509" t="s">
        <v>13</v>
      </c>
      <c r="I3509">
        <v>24</v>
      </c>
      <c r="J3509">
        <f t="shared" si="380"/>
        <v>-0.36813859698779927</v>
      </c>
      <c r="K3509" t="b">
        <f t="shared" si="381"/>
        <v>0</v>
      </c>
      <c r="L3509">
        <f t="shared" si="382"/>
        <v>-1.263746124603184</v>
      </c>
      <c r="M3509" t="b">
        <f t="shared" si="383"/>
        <v>0</v>
      </c>
      <c r="N3509" s="24">
        <f t="shared" si="384"/>
        <v>358973</v>
      </c>
      <c r="O3509" t="str">
        <f t="shared" si="385"/>
        <v>ASALARIADO</v>
      </c>
      <c r="P3509">
        <f t="shared" si="386"/>
        <v>24</v>
      </c>
      <c r="Q3509"/>
    </row>
    <row r="3510" spans="1:17" x14ac:dyDescent="0.25">
      <c r="A3510">
        <v>3509</v>
      </c>
      <c r="B3510" t="s">
        <v>9</v>
      </c>
      <c r="C3510" s="23">
        <v>15000</v>
      </c>
      <c r="D3510" t="s">
        <v>10</v>
      </c>
      <c r="E3510" t="s">
        <v>16</v>
      </c>
      <c r="F3510" t="s">
        <v>12</v>
      </c>
      <c r="G3510" t="s">
        <v>13</v>
      </c>
      <c r="H3510" t="s">
        <v>13</v>
      </c>
      <c r="I3510">
        <v>42</v>
      </c>
      <c r="J3510">
        <f t="shared" si="380"/>
        <v>-0.79227173432749132</v>
      </c>
      <c r="K3510" t="b">
        <f t="shared" si="381"/>
        <v>0</v>
      </c>
      <c r="L3510">
        <f t="shared" si="382"/>
        <v>6.6098167852911317E-3</v>
      </c>
      <c r="M3510" t="b">
        <f t="shared" si="383"/>
        <v>0</v>
      </c>
      <c r="N3510" s="24">
        <f t="shared" si="384"/>
        <v>15000</v>
      </c>
      <c r="O3510" t="str">
        <f t="shared" si="385"/>
        <v>ASALARIADO</v>
      </c>
      <c r="P3510">
        <f t="shared" si="386"/>
        <v>42</v>
      </c>
      <c r="Q3510"/>
    </row>
    <row r="3511" spans="1:17" x14ac:dyDescent="0.25">
      <c r="A3511">
        <v>3510</v>
      </c>
      <c r="B3511" t="s">
        <v>9</v>
      </c>
      <c r="C3511" s="23">
        <v>403612.34</v>
      </c>
      <c r="D3511" t="s">
        <v>10</v>
      </c>
      <c r="E3511" t="s">
        <v>16</v>
      </c>
      <c r="F3511" t="s">
        <v>12</v>
      </c>
      <c r="G3511" t="s">
        <v>13</v>
      </c>
      <c r="H3511" t="s">
        <v>13</v>
      </c>
      <c r="I3511">
        <v>37</v>
      </c>
      <c r="J3511">
        <f t="shared" si="380"/>
        <v>-0.31309641831978402</v>
      </c>
      <c r="K3511" t="b">
        <f t="shared" si="381"/>
        <v>0</v>
      </c>
      <c r="L3511">
        <f t="shared" si="382"/>
        <v>-0.3462668336003964</v>
      </c>
      <c r="M3511" t="b">
        <f t="shared" si="383"/>
        <v>0</v>
      </c>
      <c r="N3511" s="24">
        <f t="shared" si="384"/>
        <v>403612.34</v>
      </c>
      <c r="O3511" t="str">
        <f t="shared" si="385"/>
        <v>ASALARIADO</v>
      </c>
      <c r="P3511">
        <f t="shared" si="386"/>
        <v>37</v>
      </c>
      <c r="Q3511"/>
    </row>
    <row r="3512" spans="1:17" x14ac:dyDescent="0.25">
      <c r="A3512">
        <v>3511</v>
      </c>
      <c r="B3512" t="s">
        <v>15</v>
      </c>
      <c r="C3512" s="23">
        <v>702145.6</v>
      </c>
      <c r="D3512" t="s">
        <v>10</v>
      </c>
      <c r="E3512" t="s">
        <v>11</v>
      </c>
      <c r="F3512" t="s">
        <v>12</v>
      </c>
      <c r="G3512" t="s">
        <v>13</v>
      </c>
      <c r="H3512" t="s">
        <v>13</v>
      </c>
      <c r="I3512">
        <v>35</v>
      </c>
      <c r="J3512">
        <f t="shared" si="380"/>
        <v>5.5007613578202039E-2</v>
      </c>
      <c r="K3512" t="b">
        <f t="shared" si="381"/>
        <v>0</v>
      </c>
      <c r="L3512">
        <f t="shared" si="382"/>
        <v>-0.48741749375467142</v>
      </c>
      <c r="M3512" t="b">
        <f t="shared" si="383"/>
        <v>0</v>
      </c>
      <c r="N3512" s="24">
        <f t="shared" si="384"/>
        <v>702145.6</v>
      </c>
      <c r="O3512" t="str">
        <f t="shared" si="385"/>
        <v>ASALARIADO</v>
      </c>
      <c r="P3512">
        <f t="shared" si="386"/>
        <v>35</v>
      </c>
      <c r="Q3512"/>
    </row>
    <row r="3513" spans="1:17" x14ac:dyDescent="0.25">
      <c r="A3513">
        <v>3512</v>
      </c>
      <c r="B3513" t="s">
        <v>9</v>
      </c>
      <c r="C3513" s="23">
        <v>540982.97</v>
      </c>
      <c r="D3513" t="s">
        <v>10</v>
      </c>
      <c r="E3513" t="s">
        <v>11</v>
      </c>
      <c r="F3513" t="s">
        <v>12</v>
      </c>
      <c r="G3513" t="s">
        <v>13</v>
      </c>
      <c r="H3513" t="s">
        <v>13</v>
      </c>
      <c r="I3513">
        <v>29</v>
      </c>
      <c r="J3513">
        <f t="shared" si="380"/>
        <v>-0.14371266936207516</v>
      </c>
      <c r="K3513" t="b">
        <f t="shared" si="381"/>
        <v>0</v>
      </c>
      <c r="L3513">
        <f t="shared" si="382"/>
        <v>-0.91086947421749642</v>
      </c>
      <c r="M3513" t="b">
        <f t="shared" si="383"/>
        <v>0</v>
      </c>
      <c r="N3513" s="24">
        <f t="shared" si="384"/>
        <v>540982.97</v>
      </c>
      <c r="O3513" t="str">
        <f t="shared" si="385"/>
        <v>ASALARIADO</v>
      </c>
      <c r="P3513">
        <f t="shared" si="386"/>
        <v>29</v>
      </c>
      <c r="Q3513"/>
    </row>
    <row r="3514" spans="1:17" x14ac:dyDescent="0.25">
      <c r="A3514">
        <v>3513</v>
      </c>
      <c r="B3514" t="s">
        <v>9</v>
      </c>
      <c r="C3514" s="23">
        <v>399945.97</v>
      </c>
      <c r="D3514" t="s">
        <v>14</v>
      </c>
      <c r="E3514" t="s">
        <v>11</v>
      </c>
      <c r="F3514" t="s">
        <v>12</v>
      </c>
      <c r="G3514" t="s">
        <v>13</v>
      </c>
      <c r="H3514" t="s">
        <v>13</v>
      </c>
      <c r="I3514">
        <v>92</v>
      </c>
      <c r="J3514">
        <f t="shared" si="380"/>
        <v>-0.31761720631985424</v>
      </c>
      <c r="K3514" t="b">
        <f t="shared" si="381"/>
        <v>0</v>
      </c>
      <c r="L3514">
        <f t="shared" si="382"/>
        <v>3.5353763206421664</v>
      </c>
      <c r="M3514" t="b">
        <f t="shared" si="383"/>
        <v>1</v>
      </c>
      <c r="N3514" s="24">
        <f t="shared" si="384"/>
        <v>399945.97</v>
      </c>
      <c r="O3514" t="str">
        <f t="shared" si="385"/>
        <v>PENSIONADOS EN SU PROPIO SISTEMA</v>
      </c>
      <c r="P3514">
        <f t="shared" si="386"/>
        <v>92</v>
      </c>
      <c r="Q3514"/>
    </row>
    <row r="3515" spans="1:17" x14ac:dyDescent="0.25">
      <c r="A3515">
        <v>3514</v>
      </c>
      <c r="B3515" t="s">
        <v>9</v>
      </c>
      <c r="C3515" s="23">
        <v>470000</v>
      </c>
      <c r="D3515" t="s">
        <v>10</v>
      </c>
      <c r="E3515" t="s">
        <v>16</v>
      </c>
      <c r="F3515" t="s">
        <v>12</v>
      </c>
      <c r="G3515" t="s">
        <v>13</v>
      </c>
      <c r="H3515" t="s">
        <v>13</v>
      </c>
      <c r="I3515">
        <v>39</v>
      </c>
      <c r="J3515">
        <f t="shared" si="380"/>
        <v>-0.23123764883368841</v>
      </c>
      <c r="K3515" t="b">
        <f t="shared" si="381"/>
        <v>0</v>
      </c>
      <c r="L3515">
        <f t="shared" si="382"/>
        <v>-0.20511617344612137</v>
      </c>
      <c r="M3515" t="b">
        <f t="shared" si="383"/>
        <v>0</v>
      </c>
      <c r="N3515" s="24">
        <f t="shared" si="384"/>
        <v>470000</v>
      </c>
      <c r="O3515" t="str">
        <f t="shared" si="385"/>
        <v>ASALARIADO</v>
      </c>
      <c r="P3515">
        <f t="shared" si="386"/>
        <v>39</v>
      </c>
      <c r="Q3515"/>
    </row>
    <row r="3516" spans="1:17" x14ac:dyDescent="0.25">
      <c r="A3516">
        <v>3515</v>
      </c>
      <c r="B3516" t="s">
        <v>9</v>
      </c>
      <c r="C3516" s="23">
        <v>514062</v>
      </c>
      <c r="D3516" t="s">
        <v>18</v>
      </c>
      <c r="E3516" t="s">
        <v>16</v>
      </c>
      <c r="F3516" t="s">
        <v>12</v>
      </c>
      <c r="G3516" t="s">
        <v>13</v>
      </c>
      <c r="H3516" t="s">
        <v>12</v>
      </c>
      <c r="I3516">
        <v>62</v>
      </c>
      <c r="J3516">
        <f t="shared" si="380"/>
        <v>-0.17690735460285778</v>
      </c>
      <c r="K3516" t="b">
        <f t="shared" si="381"/>
        <v>0</v>
      </c>
      <c r="L3516">
        <f t="shared" si="382"/>
        <v>1.4181164183280413</v>
      </c>
      <c r="M3516" t="b">
        <f t="shared" si="383"/>
        <v>0</v>
      </c>
      <c r="N3516" s="24">
        <f t="shared" si="384"/>
        <v>514062</v>
      </c>
      <c r="O3516" t="str">
        <f t="shared" si="385"/>
        <v>TRABAJADOR INDEPENDIENTE</v>
      </c>
      <c r="P3516">
        <f t="shared" si="386"/>
        <v>62</v>
      </c>
      <c r="Q3516"/>
    </row>
    <row r="3517" spans="1:17" x14ac:dyDescent="0.25">
      <c r="A3517">
        <v>3516</v>
      </c>
      <c r="B3517" t="s">
        <v>15</v>
      </c>
      <c r="C3517" s="23">
        <v>278030</v>
      </c>
      <c r="D3517" t="s">
        <v>19</v>
      </c>
      <c r="E3517" t="s">
        <v>16</v>
      </c>
      <c r="F3517" t="s">
        <v>12</v>
      </c>
      <c r="G3517" t="s">
        <v>13</v>
      </c>
      <c r="H3517" t="s">
        <v>13</v>
      </c>
      <c r="I3517">
        <v>69</v>
      </c>
      <c r="J3517">
        <f t="shared" si="380"/>
        <v>-0.46794471123422759</v>
      </c>
      <c r="K3517" t="b">
        <f t="shared" si="381"/>
        <v>0</v>
      </c>
      <c r="L3517">
        <f t="shared" si="382"/>
        <v>1.9121437288680037</v>
      </c>
      <c r="M3517" t="b">
        <f t="shared" si="383"/>
        <v>0</v>
      </c>
      <c r="N3517" s="24">
        <f t="shared" si="384"/>
        <v>278030</v>
      </c>
      <c r="O3517" t="str">
        <f t="shared" si="385"/>
        <v>CONVENIOS ESPECIALES DE TRABAJADORES INDEPENDIENTES</v>
      </c>
      <c r="P3517">
        <f t="shared" si="386"/>
        <v>69</v>
      </c>
      <c r="Q3517"/>
    </row>
    <row r="3518" spans="1:17" x14ac:dyDescent="0.25">
      <c r="A3518">
        <v>3517</v>
      </c>
      <c r="B3518" t="s">
        <v>15</v>
      </c>
      <c r="C3518" s="23">
        <v>331181</v>
      </c>
      <c r="D3518" t="s">
        <v>18</v>
      </c>
      <c r="E3518" t="s">
        <v>16</v>
      </c>
      <c r="F3518" t="s">
        <v>12</v>
      </c>
      <c r="G3518" t="s">
        <v>13</v>
      </c>
      <c r="H3518" t="s">
        <v>13</v>
      </c>
      <c r="I3518">
        <v>59</v>
      </c>
      <c r="J3518">
        <f t="shared" si="380"/>
        <v>-0.40240729875492848</v>
      </c>
      <c r="K3518" t="b">
        <f t="shared" si="381"/>
        <v>0</v>
      </c>
      <c r="L3518">
        <f t="shared" si="382"/>
        <v>1.2063904280966287</v>
      </c>
      <c r="M3518" t="b">
        <f t="shared" si="383"/>
        <v>0</v>
      </c>
      <c r="N3518" s="24">
        <f t="shared" si="384"/>
        <v>331181</v>
      </c>
      <c r="O3518" t="str">
        <f t="shared" si="385"/>
        <v>TRABAJADOR INDEPENDIENTE</v>
      </c>
      <c r="P3518">
        <f t="shared" si="386"/>
        <v>59</v>
      </c>
      <c r="Q3518"/>
    </row>
    <row r="3519" spans="1:17" x14ac:dyDescent="0.25">
      <c r="A3519">
        <v>3518</v>
      </c>
      <c r="B3519" t="s">
        <v>9</v>
      </c>
      <c r="C3519" s="23">
        <v>1516000</v>
      </c>
      <c r="D3519" t="s">
        <v>10</v>
      </c>
      <c r="E3519" t="s">
        <v>16</v>
      </c>
      <c r="F3519" t="s">
        <v>12</v>
      </c>
      <c r="G3519" t="s">
        <v>13</v>
      </c>
      <c r="H3519" t="s">
        <v>13</v>
      </c>
      <c r="I3519">
        <v>32</v>
      </c>
      <c r="J3519">
        <f t="shared" si="380"/>
        <v>1.0585242268289881</v>
      </c>
      <c r="K3519" t="b">
        <f t="shared" si="381"/>
        <v>0</v>
      </c>
      <c r="L3519">
        <f t="shared" si="382"/>
        <v>-0.69914348398608395</v>
      </c>
      <c r="M3519" t="b">
        <f t="shared" si="383"/>
        <v>0</v>
      </c>
      <c r="N3519" s="24">
        <f t="shared" si="384"/>
        <v>1516000</v>
      </c>
      <c r="O3519" t="str">
        <f t="shared" si="385"/>
        <v>ASALARIADO</v>
      </c>
      <c r="P3519">
        <f t="shared" si="386"/>
        <v>32</v>
      </c>
      <c r="Q3519"/>
    </row>
    <row r="3520" spans="1:17" x14ac:dyDescent="0.25">
      <c r="A3520">
        <v>3519</v>
      </c>
      <c r="B3520" t="s">
        <v>15</v>
      </c>
      <c r="C3520" s="23">
        <v>298821</v>
      </c>
      <c r="D3520" t="s">
        <v>17</v>
      </c>
      <c r="E3520" t="s">
        <v>16</v>
      </c>
      <c r="F3520" t="s">
        <v>12</v>
      </c>
      <c r="G3520" t="s">
        <v>13</v>
      </c>
      <c r="H3520" t="s">
        <v>13</v>
      </c>
      <c r="I3520">
        <v>47</v>
      </c>
      <c r="J3520">
        <f t="shared" si="380"/>
        <v>-0.4423085361320262</v>
      </c>
      <c r="K3520" t="b">
        <f t="shared" si="381"/>
        <v>0</v>
      </c>
      <c r="L3520">
        <f t="shared" si="382"/>
        <v>0.35948646717097865</v>
      </c>
      <c r="M3520" t="b">
        <f t="shared" si="383"/>
        <v>0</v>
      </c>
      <c r="N3520" s="24">
        <f t="shared" si="384"/>
        <v>298821</v>
      </c>
      <c r="O3520" t="str">
        <f t="shared" si="385"/>
        <v>ASEGURADO VOLUNTARIO</v>
      </c>
      <c r="P3520">
        <f t="shared" si="386"/>
        <v>47</v>
      </c>
      <c r="Q3520"/>
    </row>
    <row r="3521" spans="1:17" x14ac:dyDescent="0.25">
      <c r="A3521">
        <v>3520</v>
      </c>
      <c r="B3521" t="s">
        <v>9</v>
      </c>
      <c r="C3521" s="23">
        <v>550000</v>
      </c>
      <c r="D3521" t="s">
        <v>10</v>
      </c>
      <c r="E3521" t="s">
        <v>16</v>
      </c>
      <c r="F3521" t="s">
        <v>12</v>
      </c>
      <c r="G3521" t="s">
        <v>12</v>
      </c>
      <c r="H3521" t="s">
        <v>13</v>
      </c>
      <c r="I3521">
        <v>31</v>
      </c>
      <c r="J3521">
        <f t="shared" si="380"/>
        <v>-0.13259429314247032</v>
      </c>
      <c r="K3521" t="b">
        <f t="shared" si="381"/>
        <v>0</v>
      </c>
      <c r="L3521">
        <f t="shared" si="382"/>
        <v>-0.7697188140632214</v>
      </c>
      <c r="M3521" t="b">
        <f t="shared" si="383"/>
        <v>0</v>
      </c>
      <c r="N3521" s="24">
        <f t="shared" si="384"/>
        <v>550000</v>
      </c>
      <c r="O3521" t="str">
        <f t="shared" si="385"/>
        <v>ASALARIADO</v>
      </c>
      <c r="P3521">
        <f t="shared" si="386"/>
        <v>31</v>
      </c>
      <c r="Q3521"/>
    </row>
    <row r="3522" spans="1:17" x14ac:dyDescent="0.25">
      <c r="A3522">
        <v>3521</v>
      </c>
      <c r="B3522" t="s">
        <v>15</v>
      </c>
      <c r="C3522" s="23">
        <v>1941122</v>
      </c>
      <c r="D3522" t="s">
        <v>10</v>
      </c>
      <c r="E3522" t="s">
        <v>16</v>
      </c>
      <c r="F3522" t="s">
        <v>12</v>
      </c>
      <c r="G3522" t="s">
        <v>13</v>
      </c>
      <c r="H3522" t="s">
        <v>13</v>
      </c>
      <c r="I3522">
        <v>35</v>
      </c>
      <c r="J3522">
        <f t="shared" ref="J3522:J3585" si="387">(C3522-$S$4)/STDEV($C$2:$C$5001)</f>
        <v>1.5827174850560133</v>
      </c>
      <c r="K3522" t="b">
        <f t="shared" ref="K3522:K3585" si="388">ABS(J3522)&gt;1.96</f>
        <v>0</v>
      </c>
      <c r="L3522">
        <f t="shared" ref="L3522:L3585" si="389">(I3522-$S$5)/_xlfn.STDEV.S($I$2:$I$5001)</f>
        <v>-0.48741749375467142</v>
      </c>
      <c r="M3522" t="b">
        <f t="shared" ref="M3522:M3585" si="390">ABS(L3522)&gt;1.96</f>
        <v>0</v>
      </c>
      <c r="N3522" s="24">
        <f t="shared" ref="N3522:N3585" si="391">IF(ISBLANK(C3522), $S$4, C3522)</f>
        <v>1941122</v>
      </c>
      <c r="O3522" t="str">
        <f t="shared" ref="O3522:O3585" si="392">IF(D3522="", "ASALARIADO", D3522)</f>
        <v>ASALARIADO</v>
      </c>
      <c r="P3522">
        <f t="shared" ref="P3522:P3585" si="393">IF(ISBLANK(I3522), $S$5, I3522)</f>
        <v>35</v>
      </c>
      <c r="Q3522"/>
    </row>
    <row r="3523" spans="1:17" x14ac:dyDescent="0.25">
      <c r="A3523">
        <v>3522</v>
      </c>
      <c r="B3523" t="s">
        <v>9</v>
      </c>
      <c r="C3523" s="23">
        <v>520421</v>
      </c>
      <c r="D3523" t="s">
        <v>18</v>
      </c>
      <c r="E3523" t="s">
        <v>16</v>
      </c>
      <c r="F3523" t="s">
        <v>12</v>
      </c>
      <c r="G3523" t="s">
        <v>13</v>
      </c>
      <c r="H3523" t="s">
        <v>12</v>
      </c>
      <c r="I3523">
        <v>58</v>
      </c>
      <c r="J3523">
        <f t="shared" si="387"/>
        <v>-0.16906644086735206</v>
      </c>
      <c r="K3523" t="b">
        <f t="shared" si="388"/>
        <v>0</v>
      </c>
      <c r="L3523">
        <f t="shared" si="389"/>
        <v>1.1358150980194912</v>
      </c>
      <c r="M3523" t="b">
        <f t="shared" si="390"/>
        <v>0</v>
      </c>
      <c r="N3523" s="24">
        <f t="shared" si="391"/>
        <v>520421</v>
      </c>
      <c r="O3523" t="str">
        <f t="shared" si="392"/>
        <v>TRABAJADOR INDEPENDIENTE</v>
      </c>
      <c r="P3523">
        <f t="shared" si="393"/>
        <v>58</v>
      </c>
      <c r="Q3523"/>
    </row>
    <row r="3524" spans="1:17" x14ac:dyDescent="0.25">
      <c r="A3524">
        <v>3523</v>
      </c>
      <c r="B3524" t="s">
        <v>15</v>
      </c>
      <c r="C3524" s="23">
        <v>266312.05</v>
      </c>
      <c r="D3524" t="s">
        <v>10</v>
      </c>
      <c r="E3524" t="s">
        <v>16</v>
      </c>
      <c r="F3524" t="s">
        <v>12</v>
      </c>
      <c r="G3524" t="s">
        <v>13</v>
      </c>
      <c r="H3524" t="s">
        <v>13</v>
      </c>
      <c r="I3524">
        <v>21</v>
      </c>
      <c r="J3524">
        <f t="shared" si="387"/>
        <v>-0.4823934351070015</v>
      </c>
      <c r="K3524" t="b">
        <f t="shared" si="388"/>
        <v>0</v>
      </c>
      <c r="L3524">
        <f t="shared" si="389"/>
        <v>-1.4754721148345964</v>
      </c>
      <c r="M3524" t="b">
        <f t="shared" si="390"/>
        <v>0</v>
      </c>
      <c r="N3524" s="24">
        <f t="shared" si="391"/>
        <v>266312.05</v>
      </c>
      <c r="O3524" t="str">
        <f t="shared" si="392"/>
        <v>ASALARIADO</v>
      </c>
      <c r="P3524">
        <f t="shared" si="393"/>
        <v>21</v>
      </c>
      <c r="Q3524"/>
    </row>
    <row r="3525" spans="1:17" x14ac:dyDescent="0.25">
      <c r="A3525">
        <v>3524</v>
      </c>
      <c r="B3525" t="s">
        <v>9</v>
      </c>
      <c r="C3525" s="23">
        <v>2743997</v>
      </c>
      <c r="D3525" t="s">
        <v>10</v>
      </c>
      <c r="E3525" t="s">
        <v>16</v>
      </c>
      <c r="F3525" t="s">
        <v>12</v>
      </c>
      <c r="G3525" t="s">
        <v>13</v>
      </c>
      <c r="H3525" t="s">
        <v>13</v>
      </c>
      <c r="I3525">
        <v>45</v>
      </c>
      <c r="J3525">
        <f t="shared" si="387"/>
        <v>2.5726960375633472</v>
      </c>
      <c r="K3525" t="b">
        <f t="shared" si="388"/>
        <v>1</v>
      </c>
      <c r="L3525">
        <f t="shared" si="389"/>
        <v>0.21833580701670366</v>
      </c>
      <c r="M3525" t="b">
        <f t="shared" si="390"/>
        <v>0</v>
      </c>
      <c r="N3525" s="24">
        <f t="shared" si="391"/>
        <v>2743997</v>
      </c>
      <c r="O3525" t="str">
        <f t="shared" si="392"/>
        <v>ASALARIADO</v>
      </c>
      <c r="P3525">
        <f t="shared" si="393"/>
        <v>45</v>
      </c>
      <c r="Q3525"/>
    </row>
    <row r="3526" spans="1:17" x14ac:dyDescent="0.25">
      <c r="A3526">
        <v>3525</v>
      </c>
      <c r="B3526" t="s">
        <v>15</v>
      </c>
      <c r="C3526" s="23">
        <v>1125734.83</v>
      </c>
      <c r="D3526" t="s">
        <v>10</v>
      </c>
      <c r="E3526" t="s">
        <v>11</v>
      </c>
      <c r="F3526" t="s">
        <v>12</v>
      </c>
      <c r="G3526" t="s">
        <v>13</v>
      </c>
      <c r="H3526" t="s">
        <v>13</v>
      </c>
      <c r="I3526">
        <v>47</v>
      </c>
      <c r="J3526">
        <f t="shared" si="387"/>
        <v>0.57731090210144198</v>
      </c>
      <c r="K3526" t="b">
        <f t="shared" si="388"/>
        <v>0</v>
      </c>
      <c r="L3526">
        <f t="shared" si="389"/>
        <v>0.35948646717097865</v>
      </c>
      <c r="M3526" t="b">
        <f t="shared" si="390"/>
        <v>0</v>
      </c>
      <c r="N3526" s="24">
        <f t="shared" si="391"/>
        <v>1125734.83</v>
      </c>
      <c r="O3526" t="str">
        <f t="shared" si="392"/>
        <v>ASALARIADO</v>
      </c>
      <c r="P3526">
        <f t="shared" si="393"/>
        <v>47</v>
      </c>
      <c r="Q3526"/>
    </row>
    <row r="3527" spans="1:17" x14ac:dyDescent="0.25">
      <c r="A3527">
        <v>3526</v>
      </c>
      <c r="B3527" t="s">
        <v>9</v>
      </c>
      <c r="C3527" s="23">
        <v>298270</v>
      </c>
      <c r="D3527" t="s">
        <v>10</v>
      </c>
      <c r="E3527" t="s">
        <v>16</v>
      </c>
      <c r="F3527" t="s">
        <v>12</v>
      </c>
      <c r="G3527" t="s">
        <v>13</v>
      </c>
      <c r="H3527" t="s">
        <v>13</v>
      </c>
      <c r="I3527">
        <v>25</v>
      </c>
      <c r="J3527">
        <f t="shared" si="387"/>
        <v>-0.44298794224434945</v>
      </c>
      <c r="K3527" t="b">
        <f t="shared" si="388"/>
        <v>0</v>
      </c>
      <c r="L3527">
        <f t="shared" si="389"/>
        <v>-1.1931707945260464</v>
      </c>
      <c r="M3527" t="b">
        <f t="shared" si="390"/>
        <v>0</v>
      </c>
      <c r="N3527" s="24">
        <f t="shared" si="391"/>
        <v>298270</v>
      </c>
      <c r="O3527" t="str">
        <f t="shared" si="392"/>
        <v>ASALARIADO</v>
      </c>
      <c r="P3527">
        <f t="shared" si="393"/>
        <v>25</v>
      </c>
      <c r="Q3527"/>
    </row>
    <row r="3528" spans="1:17" x14ac:dyDescent="0.25">
      <c r="A3528">
        <v>3527</v>
      </c>
      <c r="B3528" t="s">
        <v>9</v>
      </c>
      <c r="C3528" s="23">
        <v>266400</v>
      </c>
      <c r="D3528" t="s">
        <v>10</v>
      </c>
      <c r="E3528" t="s">
        <v>16</v>
      </c>
      <c r="F3528" t="s">
        <v>12</v>
      </c>
      <c r="G3528" t="s">
        <v>13</v>
      </c>
      <c r="H3528" t="s">
        <v>12</v>
      </c>
      <c r="I3528">
        <v>36</v>
      </c>
      <c r="J3528">
        <f t="shared" si="387"/>
        <v>-0.48228498906783845</v>
      </c>
      <c r="K3528" t="b">
        <f t="shared" si="388"/>
        <v>0</v>
      </c>
      <c r="L3528">
        <f t="shared" si="389"/>
        <v>-0.41684216367753391</v>
      </c>
      <c r="M3528" t="b">
        <f t="shared" si="390"/>
        <v>0</v>
      </c>
      <c r="N3528" s="24">
        <f t="shared" si="391"/>
        <v>266400</v>
      </c>
      <c r="O3528" t="str">
        <f t="shared" si="392"/>
        <v>ASALARIADO</v>
      </c>
      <c r="P3528">
        <f t="shared" si="393"/>
        <v>36</v>
      </c>
      <c r="Q3528"/>
    </row>
    <row r="3529" spans="1:17" x14ac:dyDescent="0.25">
      <c r="A3529">
        <v>3528</v>
      </c>
      <c r="B3529" t="s">
        <v>9</v>
      </c>
      <c r="C3529" s="23">
        <v>297046</v>
      </c>
      <c r="D3529" t="s">
        <v>18</v>
      </c>
      <c r="E3529" t="s">
        <v>16</v>
      </c>
      <c r="F3529" t="s">
        <v>12</v>
      </c>
      <c r="G3529" t="s">
        <v>13</v>
      </c>
      <c r="H3529" t="s">
        <v>13</v>
      </c>
      <c r="I3529">
        <v>57</v>
      </c>
      <c r="J3529">
        <f t="shared" si="387"/>
        <v>-0.44449718558642509</v>
      </c>
      <c r="K3529" t="b">
        <f t="shared" si="388"/>
        <v>0</v>
      </c>
      <c r="L3529">
        <f t="shared" si="389"/>
        <v>1.0652397679423538</v>
      </c>
      <c r="M3529" t="b">
        <f t="shared" si="390"/>
        <v>0</v>
      </c>
      <c r="N3529" s="24">
        <f t="shared" si="391"/>
        <v>297046</v>
      </c>
      <c r="O3529" t="str">
        <f t="shared" si="392"/>
        <v>TRABAJADOR INDEPENDIENTE</v>
      </c>
      <c r="P3529">
        <f t="shared" si="393"/>
        <v>57</v>
      </c>
      <c r="Q3529"/>
    </row>
    <row r="3530" spans="1:17" x14ac:dyDescent="0.25">
      <c r="A3530">
        <v>3529</v>
      </c>
      <c r="B3530" t="s">
        <v>9</v>
      </c>
      <c r="C3530" s="23">
        <v>103000</v>
      </c>
      <c r="D3530" t="s">
        <v>10</v>
      </c>
      <c r="E3530" t="s">
        <v>16</v>
      </c>
      <c r="F3530" t="s">
        <v>12</v>
      </c>
      <c r="G3530" t="s">
        <v>12</v>
      </c>
      <c r="H3530" t="s">
        <v>12</v>
      </c>
      <c r="I3530">
        <v>37</v>
      </c>
      <c r="J3530">
        <f t="shared" si="387"/>
        <v>-0.68376404306715144</v>
      </c>
      <c r="K3530" t="b">
        <f t="shared" si="388"/>
        <v>0</v>
      </c>
      <c r="L3530">
        <f t="shared" si="389"/>
        <v>-0.3462668336003964</v>
      </c>
      <c r="M3530" t="b">
        <f t="shared" si="390"/>
        <v>0</v>
      </c>
      <c r="N3530" s="24">
        <f t="shared" si="391"/>
        <v>103000</v>
      </c>
      <c r="O3530" t="str">
        <f t="shared" si="392"/>
        <v>ASALARIADO</v>
      </c>
      <c r="P3530">
        <f t="shared" si="393"/>
        <v>37</v>
      </c>
      <c r="Q3530"/>
    </row>
    <row r="3531" spans="1:17" x14ac:dyDescent="0.25">
      <c r="A3531">
        <v>3530</v>
      </c>
      <c r="B3531" t="s">
        <v>9</v>
      </c>
      <c r="C3531" s="23">
        <v>746762</v>
      </c>
      <c r="D3531" t="s">
        <v>10</v>
      </c>
      <c r="E3531" t="s">
        <v>11</v>
      </c>
      <c r="F3531" t="s">
        <v>12</v>
      </c>
      <c r="G3531" t="s">
        <v>13</v>
      </c>
      <c r="H3531" t="s">
        <v>13</v>
      </c>
      <c r="I3531">
        <v>33</v>
      </c>
      <c r="J3531">
        <f t="shared" si="387"/>
        <v>0.11002150626397285</v>
      </c>
      <c r="K3531" t="b">
        <f t="shared" si="388"/>
        <v>0</v>
      </c>
      <c r="L3531">
        <f t="shared" si="389"/>
        <v>-0.62856815390894638</v>
      </c>
      <c r="M3531" t="b">
        <f t="shared" si="390"/>
        <v>0</v>
      </c>
      <c r="N3531" s="24">
        <f t="shared" si="391"/>
        <v>746762</v>
      </c>
      <c r="O3531" t="str">
        <f t="shared" si="392"/>
        <v>ASALARIADO</v>
      </c>
      <c r="P3531">
        <f t="shared" si="393"/>
        <v>33</v>
      </c>
      <c r="Q3531"/>
    </row>
    <row r="3532" spans="1:17" x14ac:dyDescent="0.25">
      <c r="A3532">
        <v>3531</v>
      </c>
      <c r="B3532" t="s">
        <v>9</v>
      </c>
      <c r="C3532" s="23">
        <v>312000</v>
      </c>
      <c r="D3532" t="s">
        <v>10</v>
      </c>
      <c r="E3532" t="s">
        <v>16</v>
      </c>
      <c r="F3532" t="s">
        <v>12</v>
      </c>
      <c r="G3532" t="s">
        <v>13</v>
      </c>
      <c r="H3532" t="s">
        <v>12</v>
      </c>
      <c r="I3532">
        <v>39</v>
      </c>
      <c r="J3532">
        <f t="shared" si="387"/>
        <v>-0.42605827632384413</v>
      </c>
      <c r="K3532" t="b">
        <f t="shared" si="388"/>
        <v>0</v>
      </c>
      <c r="L3532">
        <f t="shared" si="389"/>
        <v>-0.20511617344612137</v>
      </c>
      <c r="M3532" t="b">
        <f t="shared" si="390"/>
        <v>0</v>
      </c>
      <c r="N3532" s="24">
        <f t="shared" si="391"/>
        <v>312000</v>
      </c>
      <c r="O3532" t="str">
        <f t="shared" si="392"/>
        <v>ASALARIADO</v>
      </c>
      <c r="P3532">
        <f t="shared" si="393"/>
        <v>39</v>
      </c>
      <c r="Q3532"/>
    </row>
    <row r="3533" spans="1:17" x14ac:dyDescent="0.25">
      <c r="A3533">
        <v>3532</v>
      </c>
      <c r="B3533" t="s">
        <v>15</v>
      </c>
      <c r="C3533" s="23">
        <v>302470</v>
      </c>
      <c r="D3533" t="s">
        <v>17</v>
      </c>
      <c r="E3533" t="s">
        <v>16</v>
      </c>
      <c r="F3533" t="s">
        <v>12</v>
      </c>
      <c r="G3533" t="s">
        <v>12</v>
      </c>
      <c r="H3533" t="s">
        <v>13</v>
      </c>
      <c r="I3533">
        <v>28</v>
      </c>
      <c r="J3533">
        <f t="shared" si="387"/>
        <v>-0.43780916607056047</v>
      </c>
      <c r="K3533" t="b">
        <f t="shared" si="388"/>
        <v>0</v>
      </c>
      <c r="L3533">
        <f t="shared" si="389"/>
        <v>-0.98144480429463388</v>
      </c>
      <c r="M3533" t="b">
        <f t="shared" si="390"/>
        <v>0</v>
      </c>
      <c r="N3533" s="24">
        <f t="shared" si="391"/>
        <v>302470</v>
      </c>
      <c r="O3533" t="str">
        <f t="shared" si="392"/>
        <v>ASEGURADO VOLUNTARIO</v>
      </c>
      <c r="P3533">
        <f t="shared" si="393"/>
        <v>28</v>
      </c>
      <c r="Q3533"/>
    </row>
    <row r="3534" spans="1:17" x14ac:dyDescent="0.25">
      <c r="A3534">
        <v>3533</v>
      </c>
      <c r="B3534" t="s">
        <v>9</v>
      </c>
      <c r="C3534" s="23">
        <v>242811.62</v>
      </c>
      <c r="D3534" t="s">
        <v>14</v>
      </c>
      <c r="E3534" t="s">
        <v>11</v>
      </c>
      <c r="F3534" t="s">
        <v>12</v>
      </c>
      <c r="G3534" t="s">
        <v>13</v>
      </c>
      <c r="H3534" t="s">
        <v>13</v>
      </c>
      <c r="I3534">
        <v>67</v>
      </c>
      <c r="J3534">
        <f t="shared" si="387"/>
        <v>-0.51137045104933365</v>
      </c>
      <c r="K3534" t="b">
        <f t="shared" si="388"/>
        <v>0</v>
      </c>
      <c r="L3534">
        <f t="shared" si="389"/>
        <v>1.7709930687137287</v>
      </c>
      <c r="M3534" t="b">
        <f t="shared" si="390"/>
        <v>0</v>
      </c>
      <c r="N3534" s="24">
        <f t="shared" si="391"/>
        <v>242811.62</v>
      </c>
      <c r="O3534" t="str">
        <f t="shared" si="392"/>
        <v>PENSIONADOS EN SU PROPIO SISTEMA</v>
      </c>
      <c r="P3534">
        <f t="shared" si="393"/>
        <v>67</v>
      </c>
      <c r="Q3534"/>
    </row>
    <row r="3535" spans="1:17" x14ac:dyDescent="0.25">
      <c r="A3535">
        <v>3534</v>
      </c>
      <c r="B3535" t="s">
        <v>15</v>
      </c>
      <c r="C3535" s="23">
        <v>510544</v>
      </c>
      <c r="D3535" t="s">
        <v>10</v>
      </c>
      <c r="E3535" t="s">
        <v>16</v>
      </c>
      <c r="F3535" t="s">
        <v>12</v>
      </c>
      <c r="G3535" t="s">
        <v>13</v>
      </c>
      <c r="H3535" t="s">
        <v>13</v>
      </c>
      <c r="I3535">
        <v>39</v>
      </c>
      <c r="J3535">
        <f t="shared" si="387"/>
        <v>-0.18124519616937909</v>
      </c>
      <c r="K3535" t="b">
        <f t="shared" si="388"/>
        <v>0</v>
      </c>
      <c r="L3535">
        <f t="shared" si="389"/>
        <v>-0.20511617344612137</v>
      </c>
      <c r="M3535" t="b">
        <f t="shared" si="390"/>
        <v>0</v>
      </c>
      <c r="N3535" s="24">
        <f t="shared" si="391"/>
        <v>510544</v>
      </c>
      <c r="O3535" t="str">
        <f t="shared" si="392"/>
        <v>ASALARIADO</v>
      </c>
      <c r="P3535">
        <f t="shared" si="393"/>
        <v>39</v>
      </c>
      <c r="Q3535"/>
    </row>
    <row r="3536" spans="1:17" x14ac:dyDescent="0.25">
      <c r="A3536">
        <v>3535</v>
      </c>
      <c r="B3536" t="s">
        <v>9</v>
      </c>
      <c r="C3536" s="23">
        <v>639148</v>
      </c>
      <c r="D3536" t="s">
        <v>18</v>
      </c>
      <c r="E3536" t="s">
        <v>16</v>
      </c>
      <c r="F3536" t="s">
        <v>12</v>
      </c>
      <c r="G3536" t="s">
        <v>13</v>
      </c>
      <c r="H3536" t="s">
        <v>13</v>
      </c>
      <c r="I3536">
        <v>73</v>
      </c>
      <c r="J3536">
        <f t="shared" si="387"/>
        <v>-2.267106972796144E-2</v>
      </c>
      <c r="K3536" t="b">
        <f t="shared" si="388"/>
        <v>0</v>
      </c>
      <c r="L3536">
        <f t="shared" si="389"/>
        <v>2.1944450491765539</v>
      </c>
      <c r="M3536" t="b">
        <f t="shared" si="390"/>
        <v>1</v>
      </c>
      <c r="N3536" s="24">
        <f t="shared" si="391"/>
        <v>639148</v>
      </c>
      <c r="O3536" t="str">
        <f t="shared" si="392"/>
        <v>TRABAJADOR INDEPENDIENTE</v>
      </c>
      <c r="P3536">
        <f t="shared" si="393"/>
        <v>73</v>
      </c>
      <c r="Q3536"/>
    </row>
    <row r="3537" spans="1:17" x14ac:dyDescent="0.25">
      <c r="A3537">
        <v>3536</v>
      </c>
      <c r="B3537" t="s">
        <v>9</v>
      </c>
      <c r="C3537" s="23">
        <v>417679</v>
      </c>
      <c r="D3537" t="s">
        <v>18</v>
      </c>
      <c r="E3537" t="s">
        <v>16</v>
      </c>
      <c r="F3537" t="s">
        <v>12</v>
      </c>
      <c r="G3537" t="s">
        <v>13</v>
      </c>
      <c r="H3537" t="s">
        <v>12</v>
      </c>
      <c r="I3537">
        <v>47</v>
      </c>
      <c r="J3537">
        <f t="shared" si="387"/>
        <v>-0.29575163649769121</v>
      </c>
      <c r="K3537" t="b">
        <f t="shared" si="388"/>
        <v>0</v>
      </c>
      <c r="L3537">
        <f t="shared" si="389"/>
        <v>0.35948646717097865</v>
      </c>
      <c r="M3537" t="b">
        <f t="shared" si="390"/>
        <v>0</v>
      </c>
      <c r="N3537" s="24">
        <f t="shared" si="391"/>
        <v>417679</v>
      </c>
      <c r="O3537" t="str">
        <f t="shared" si="392"/>
        <v>TRABAJADOR INDEPENDIENTE</v>
      </c>
      <c r="P3537">
        <f t="shared" si="393"/>
        <v>47</v>
      </c>
      <c r="Q3537"/>
    </row>
    <row r="3538" spans="1:17" x14ac:dyDescent="0.25">
      <c r="A3538">
        <v>3537</v>
      </c>
      <c r="B3538" t="s">
        <v>15</v>
      </c>
      <c r="C3538" s="23">
        <v>283144</v>
      </c>
      <c r="D3538" t="s">
        <v>10</v>
      </c>
      <c r="E3538" t="s">
        <v>16</v>
      </c>
      <c r="F3538" t="s">
        <v>12</v>
      </c>
      <c r="G3538" t="s">
        <v>13</v>
      </c>
      <c r="H3538" t="s">
        <v>13</v>
      </c>
      <c r="I3538">
        <v>38</v>
      </c>
      <c r="J3538">
        <f t="shared" si="387"/>
        <v>-0.46163893472166651</v>
      </c>
      <c r="K3538" t="b">
        <f t="shared" si="388"/>
        <v>0</v>
      </c>
      <c r="L3538">
        <f t="shared" si="389"/>
        <v>-0.27569150352325889</v>
      </c>
      <c r="M3538" t="b">
        <f t="shared" si="390"/>
        <v>0</v>
      </c>
      <c r="N3538" s="24">
        <f t="shared" si="391"/>
        <v>283144</v>
      </c>
      <c r="O3538" t="str">
        <f t="shared" si="392"/>
        <v>ASALARIADO</v>
      </c>
      <c r="P3538">
        <f t="shared" si="393"/>
        <v>38</v>
      </c>
      <c r="Q3538"/>
    </row>
    <row r="3539" spans="1:17" x14ac:dyDescent="0.25">
      <c r="A3539">
        <v>3538</v>
      </c>
      <c r="B3539" t="s">
        <v>9</v>
      </c>
      <c r="C3539" s="23">
        <v>468729</v>
      </c>
      <c r="D3539" t="s">
        <v>10</v>
      </c>
      <c r="E3539" t="s">
        <v>11</v>
      </c>
      <c r="F3539" t="s">
        <v>12</v>
      </c>
      <c r="G3539" t="s">
        <v>13</v>
      </c>
      <c r="H3539" t="s">
        <v>13</v>
      </c>
      <c r="I3539">
        <v>39</v>
      </c>
      <c r="J3539">
        <f t="shared" si="387"/>
        <v>-0.23280484514723263</v>
      </c>
      <c r="K3539" t="b">
        <f t="shared" si="388"/>
        <v>0</v>
      </c>
      <c r="L3539">
        <f t="shared" si="389"/>
        <v>-0.20511617344612137</v>
      </c>
      <c r="M3539" t="b">
        <f t="shared" si="390"/>
        <v>0</v>
      </c>
      <c r="N3539" s="24">
        <f t="shared" si="391"/>
        <v>468729</v>
      </c>
      <c r="O3539" t="str">
        <f t="shared" si="392"/>
        <v>ASALARIADO</v>
      </c>
      <c r="P3539">
        <f t="shared" si="393"/>
        <v>39</v>
      </c>
      <c r="Q3539"/>
    </row>
    <row r="3540" spans="1:17" x14ac:dyDescent="0.25">
      <c r="A3540">
        <v>3539</v>
      </c>
      <c r="B3540" t="s">
        <v>9</v>
      </c>
      <c r="C3540" s="23">
        <v>413858.99</v>
      </c>
      <c r="D3540" t="s">
        <v>10</v>
      </c>
      <c r="E3540" t="s">
        <v>16</v>
      </c>
      <c r="F3540" t="s">
        <v>12</v>
      </c>
      <c r="G3540" t="s">
        <v>13</v>
      </c>
      <c r="H3540" t="s">
        <v>12</v>
      </c>
      <c r="I3540">
        <v>60</v>
      </c>
      <c r="J3540">
        <f t="shared" si="387"/>
        <v>-0.30046186906236633</v>
      </c>
      <c r="K3540" t="b">
        <f t="shared" si="388"/>
        <v>0</v>
      </c>
      <c r="L3540">
        <f t="shared" si="389"/>
        <v>1.2769657581737661</v>
      </c>
      <c r="M3540" t="b">
        <f t="shared" si="390"/>
        <v>0</v>
      </c>
      <c r="N3540" s="24">
        <f t="shared" si="391"/>
        <v>413858.99</v>
      </c>
      <c r="O3540" t="str">
        <f t="shared" si="392"/>
        <v>ASALARIADO</v>
      </c>
      <c r="P3540">
        <f t="shared" si="393"/>
        <v>60</v>
      </c>
      <c r="Q3540"/>
    </row>
    <row r="3541" spans="1:17" x14ac:dyDescent="0.25">
      <c r="A3541">
        <v>3540</v>
      </c>
      <c r="B3541" t="s">
        <v>9</v>
      </c>
      <c r="C3541" s="23">
        <v>585136.5</v>
      </c>
      <c r="D3541" t="s">
        <v>10</v>
      </c>
      <c r="E3541" t="s">
        <v>11</v>
      </c>
      <c r="F3541" t="s">
        <v>12</v>
      </c>
      <c r="G3541" t="s">
        <v>13</v>
      </c>
      <c r="H3541" t="s">
        <v>13</v>
      </c>
      <c r="I3541">
        <v>30</v>
      </c>
      <c r="J3541">
        <f t="shared" si="387"/>
        <v>-8.9269514801914265E-2</v>
      </c>
      <c r="K3541" t="b">
        <f t="shared" si="388"/>
        <v>0</v>
      </c>
      <c r="L3541">
        <f t="shared" si="389"/>
        <v>-0.84029414414035897</v>
      </c>
      <c r="M3541" t="b">
        <f t="shared" si="390"/>
        <v>0</v>
      </c>
      <c r="N3541" s="24">
        <f t="shared" si="391"/>
        <v>585136.5</v>
      </c>
      <c r="O3541" t="str">
        <f t="shared" si="392"/>
        <v>ASALARIADO</v>
      </c>
      <c r="P3541">
        <f t="shared" si="393"/>
        <v>30</v>
      </c>
      <c r="Q3541"/>
    </row>
    <row r="3542" spans="1:17" x14ac:dyDescent="0.25">
      <c r="A3542">
        <v>3541</v>
      </c>
      <c r="B3542" t="s">
        <v>15</v>
      </c>
      <c r="C3542" s="23">
        <v>11900</v>
      </c>
      <c r="D3542" t="s">
        <v>10</v>
      </c>
      <c r="E3542" t="s">
        <v>16</v>
      </c>
      <c r="F3542" t="s">
        <v>12</v>
      </c>
      <c r="G3542" t="s">
        <v>13</v>
      </c>
      <c r="H3542" t="s">
        <v>13</v>
      </c>
      <c r="I3542">
        <v>45</v>
      </c>
      <c r="J3542">
        <f t="shared" si="387"/>
        <v>-0.79609416436052605</v>
      </c>
      <c r="K3542" t="b">
        <f t="shared" si="388"/>
        <v>0</v>
      </c>
      <c r="L3542">
        <f t="shared" si="389"/>
        <v>0.21833580701670366</v>
      </c>
      <c r="M3542" t="b">
        <f t="shared" si="390"/>
        <v>0</v>
      </c>
      <c r="N3542" s="24">
        <f t="shared" si="391"/>
        <v>11900</v>
      </c>
      <c r="O3542" t="str">
        <f t="shared" si="392"/>
        <v>ASALARIADO</v>
      </c>
      <c r="P3542">
        <f t="shared" si="393"/>
        <v>45</v>
      </c>
      <c r="Q3542"/>
    </row>
    <row r="3543" spans="1:17" x14ac:dyDescent="0.25">
      <c r="A3543">
        <v>3542</v>
      </c>
      <c r="B3543" t="s">
        <v>9</v>
      </c>
      <c r="C3543" s="23">
        <v>371501</v>
      </c>
      <c r="D3543" t="s">
        <v>10</v>
      </c>
      <c r="E3543" t="s">
        <v>16</v>
      </c>
      <c r="F3543" t="s">
        <v>12</v>
      </c>
      <c r="G3543" t="s">
        <v>12</v>
      </c>
      <c r="H3543" t="s">
        <v>13</v>
      </c>
      <c r="I3543">
        <v>59</v>
      </c>
      <c r="J3543">
        <f t="shared" si="387"/>
        <v>-0.35269104748655455</v>
      </c>
      <c r="K3543" t="b">
        <f t="shared" si="388"/>
        <v>0</v>
      </c>
      <c r="L3543">
        <f t="shared" si="389"/>
        <v>1.2063904280966287</v>
      </c>
      <c r="M3543" t="b">
        <f t="shared" si="390"/>
        <v>0</v>
      </c>
      <c r="N3543" s="24">
        <f t="shared" si="391"/>
        <v>371501</v>
      </c>
      <c r="O3543" t="str">
        <f t="shared" si="392"/>
        <v>ASALARIADO</v>
      </c>
      <c r="P3543">
        <f t="shared" si="393"/>
        <v>59</v>
      </c>
      <c r="Q3543"/>
    </row>
    <row r="3544" spans="1:17" x14ac:dyDescent="0.25">
      <c r="A3544">
        <v>3543</v>
      </c>
      <c r="B3544" t="s">
        <v>9</v>
      </c>
      <c r="C3544" s="23">
        <v>639148</v>
      </c>
      <c r="D3544" t="s">
        <v>18</v>
      </c>
      <c r="E3544" t="s">
        <v>16</v>
      </c>
      <c r="F3544" t="s">
        <v>12</v>
      </c>
      <c r="G3544" t="s">
        <v>13</v>
      </c>
      <c r="H3544" t="s">
        <v>12</v>
      </c>
      <c r="I3544">
        <v>66</v>
      </c>
      <c r="J3544">
        <f t="shared" si="387"/>
        <v>-2.267106972796144E-2</v>
      </c>
      <c r="K3544" t="b">
        <f t="shared" si="388"/>
        <v>0</v>
      </c>
      <c r="L3544">
        <f t="shared" si="389"/>
        <v>1.7004177386365913</v>
      </c>
      <c r="M3544" t="b">
        <f t="shared" si="390"/>
        <v>0</v>
      </c>
      <c r="N3544" s="24">
        <f t="shared" si="391"/>
        <v>639148</v>
      </c>
      <c r="O3544" t="str">
        <f t="shared" si="392"/>
        <v>TRABAJADOR INDEPENDIENTE</v>
      </c>
      <c r="P3544">
        <f t="shared" si="393"/>
        <v>66</v>
      </c>
      <c r="Q3544"/>
    </row>
    <row r="3545" spans="1:17" x14ac:dyDescent="0.25">
      <c r="A3545">
        <v>3544</v>
      </c>
      <c r="B3545" t="s">
        <v>15</v>
      </c>
      <c r="C3545" s="23">
        <v>707308.6</v>
      </c>
      <c r="D3545" t="s">
        <v>10</v>
      </c>
      <c r="E3545" t="s">
        <v>16</v>
      </c>
      <c r="F3545" t="s">
        <v>12</v>
      </c>
      <c r="G3545" t="s">
        <v>13</v>
      </c>
      <c r="H3545" t="s">
        <v>13</v>
      </c>
      <c r="I3545">
        <v>36</v>
      </c>
      <c r="J3545">
        <f t="shared" si="387"/>
        <v>6.1373809146124031E-2</v>
      </c>
      <c r="K3545" t="b">
        <f t="shared" si="388"/>
        <v>0</v>
      </c>
      <c r="L3545">
        <f t="shared" si="389"/>
        <v>-0.41684216367753391</v>
      </c>
      <c r="M3545" t="b">
        <f t="shared" si="390"/>
        <v>0</v>
      </c>
      <c r="N3545" s="24">
        <f t="shared" si="391"/>
        <v>707308.6</v>
      </c>
      <c r="O3545" t="str">
        <f t="shared" si="392"/>
        <v>ASALARIADO</v>
      </c>
      <c r="P3545">
        <f t="shared" si="393"/>
        <v>36</v>
      </c>
      <c r="Q3545"/>
    </row>
    <row r="3546" spans="1:17" x14ac:dyDescent="0.25">
      <c r="A3546">
        <v>3545</v>
      </c>
      <c r="B3546" t="s">
        <v>9</v>
      </c>
      <c r="C3546" s="23">
        <v>573826</v>
      </c>
      <c r="D3546" t="s">
        <v>17</v>
      </c>
      <c r="E3546" t="s">
        <v>16</v>
      </c>
      <c r="F3546" t="s">
        <v>12</v>
      </c>
      <c r="G3546" t="s">
        <v>12</v>
      </c>
      <c r="H3546" t="s">
        <v>13</v>
      </c>
      <c r="I3546">
        <v>38</v>
      </c>
      <c r="J3546">
        <f t="shared" si="387"/>
        <v>-0.10321583573373329</v>
      </c>
      <c r="K3546" t="b">
        <f t="shared" si="388"/>
        <v>0</v>
      </c>
      <c r="L3546">
        <f t="shared" si="389"/>
        <v>-0.27569150352325889</v>
      </c>
      <c r="M3546" t="b">
        <f t="shared" si="390"/>
        <v>0</v>
      </c>
      <c r="N3546" s="24">
        <f t="shared" si="391"/>
        <v>573826</v>
      </c>
      <c r="O3546" t="str">
        <f t="shared" si="392"/>
        <v>ASEGURADO VOLUNTARIO</v>
      </c>
      <c r="P3546">
        <f t="shared" si="393"/>
        <v>38</v>
      </c>
      <c r="Q3546"/>
    </row>
    <row r="3547" spans="1:17" x14ac:dyDescent="0.25">
      <c r="A3547">
        <v>3546</v>
      </c>
      <c r="B3547" t="s">
        <v>15</v>
      </c>
      <c r="C3547" s="23">
        <v>1355000</v>
      </c>
      <c r="D3547" t="s">
        <v>10</v>
      </c>
      <c r="E3547" t="s">
        <v>16</v>
      </c>
      <c r="F3547" t="s">
        <v>12</v>
      </c>
      <c r="G3547" t="s">
        <v>13</v>
      </c>
      <c r="H3547" t="s">
        <v>13</v>
      </c>
      <c r="I3547">
        <v>43</v>
      </c>
      <c r="J3547">
        <f t="shared" si="387"/>
        <v>0.86000447350041176</v>
      </c>
      <c r="K3547" t="b">
        <f t="shared" si="388"/>
        <v>0</v>
      </c>
      <c r="L3547">
        <f t="shared" si="389"/>
        <v>7.7185146862428639E-2</v>
      </c>
      <c r="M3547" t="b">
        <f t="shared" si="390"/>
        <v>0</v>
      </c>
      <c r="N3547" s="24">
        <f t="shared" si="391"/>
        <v>1355000</v>
      </c>
      <c r="O3547" t="str">
        <f t="shared" si="392"/>
        <v>ASALARIADO</v>
      </c>
      <c r="P3547">
        <f t="shared" si="393"/>
        <v>43</v>
      </c>
      <c r="Q3547"/>
    </row>
    <row r="3548" spans="1:17" x14ac:dyDescent="0.25">
      <c r="A3548">
        <v>3547</v>
      </c>
      <c r="B3548" t="s">
        <v>15</v>
      </c>
      <c r="C3548" s="23">
        <v>1414474</v>
      </c>
      <c r="D3548" t="s">
        <v>14</v>
      </c>
      <c r="E3548" t="s">
        <v>11</v>
      </c>
      <c r="F3548" t="s">
        <v>12</v>
      </c>
      <c r="G3548" t="s">
        <v>13</v>
      </c>
      <c r="H3548" t="s">
        <v>13</v>
      </c>
      <c r="I3548">
        <v>56</v>
      </c>
      <c r="J3548">
        <f t="shared" si="387"/>
        <v>0.93333841020515551</v>
      </c>
      <c r="K3548" t="b">
        <f t="shared" si="388"/>
        <v>0</v>
      </c>
      <c r="L3548">
        <f t="shared" si="389"/>
        <v>0.99466443786521619</v>
      </c>
      <c r="M3548" t="b">
        <f t="shared" si="390"/>
        <v>0</v>
      </c>
      <c r="N3548" s="24">
        <f t="shared" si="391"/>
        <v>1414474</v>
      </c>
      <c r="O3548" t="str">
        <f t="shared" si="392"/>
        <v>PENSIONADOS EN SU PROPIO SISTEMA</v>
      </c>
      <c r="P3548">
        <f t="shared" si="393"/>
        <v>56</v>
      </c>
      <c r="Q3548"/>
    </row>
    <row r="3549" spans="1:17" x14ac:dyDescent="0.25">
      <c r="A3549">
        <v>3548</v>
      </c>
      <c r="B3549" t="s">
        <v>9</v>
      </c>
      <c r="C3549" s="23">
        <v>297280</v>
      </c>
      <c r="D3549" t="s">
        <v>17</v>
      </c>
      <c r="E3549" t="s">
        <v>16</v>
      </c>
      <c r="F3549" t="s">
        <v>12</v>
      </c>
      <c r="G3549" t="s">
        <v>13</v>
      </c>
      <c r="H3549" t="s">
        <v>13</v>
      </c>
      <c r="I3549">
        <v>64</v>
      </c>
      <c r="J3549">
        <f t="shared" si="387"/>
        <v>-0.44420865377102825</v>
      </c>
      <c r="K3549" t="b">
        <f t="shared" si="388"/>
        <v>0</v>
      </c>
      <c r="L3549">
        <f t="shared" si="389"/>
        <v>1.5592670784823162</v>
      </c>
      <c r="M3549" t="b">
        <f t="shared" si="390"/>
        <v>0</v>
      </c>
      <c r="N3549" s="24">
        <f t="shared" si="391"/>
        <v>297280</v>
      </c>
      <c r="O3549" t="str">
        <f t="shared" si="392"/>
        <v>ASEGURADO VOLUNTARIO</v>
      </c>
      <c r="P3549">
        <f t="shared" si="393"/>
        <v>64</v>
      </c>
      <c r="Q3549"/>
    </row>
    <row r="3550" spans="1:17" x14ac:dyDescent="0.25">
      <c r="A3550">
        <v>3549</v>
      </c>
      <c r="B3550" t="s">
        <v>15</v>
      </c>
      <c r="C3550" s="23">
        <v>542430</v>
      </c>
      <c r="D3550" t="s">
        <v>10</v>
      </c>
      <c r="E3550" t="s">
        <v>16</v>
      </c>
      <c r="F3550" t="s">
        <v>12</v>
      </c>
      <c r="G3550" t="s">
        <v>13</v>
      </c>
      <c r="H3550" t="s">
        <v>13</v>
      </c>
      <c r="I3550">
        <v>29</v>
      </c>
      <c r="J3550">
        <f t="shared" si="387"/>
        <v>-0.14192842067475184</v>
      </c>
      <c r="K3550" t="b">
        <f t="shared" si="388"/>
        <v>0</v>
      </c>
      <c r="L3550">
        <f t="shared" si="389"/>
        <v>-0.91086947421749642</v>
      </c>
      <c r="M3550" t="b">
        <f t="shared" si="390"/>
        <v>0</v>
      </c>
      <c r="N3550" s="24">
        <f t="shared" si="391"/>
        <v>542430</v>
      </c>
      <c r="O3550" t="str">
        <f t="shared" si="392"/>
        <v>ASALARIADO</v>
      </c>
      <c r="P3550">
        <f t="shared" si="393"/>
        <v>29</v>
      </c>
      <c r="Q3550"/>
    </row>
    <row r="3551" spans="1:17" x14ac:dyDescent="0.25">
      <c r="A3551">
        <v>3550</v>
      </c>
      <c r="B3551" t="s">
        <v>9</v>
      </c>
      <c r="C3551" s="23">
        <v>1186247.24</v>
      </c>
      <c r="D3551" t="s">
        <v>10</v>
      </c>
      <c r="E3551" t="s">
        <v>16</v>
      </c>
      <c r="F3551" t="s">
        <v>12</v>
      </c>
      <c r="G3551" t="s">
        <v>13</v>
      </c>
      <c r="H3551" t="s">
        <v>13</v>
      </c>
      <c r="I3551">
        <v>58</v>
      </c>
      <c r="J3551">
        <f t="shared" si="387"/>
        <v>0.65192524189347723</v>
      </c>
      <c r="K3551" t="b">
        <f t="shared" si="388"/>
        <v>0</v>
      </c>
      <c r="L3551">
        <f t="shared" si="389"/>
        <v>1.1358150980194912</v>
      </c>
      <c r="M3551" t="b">
        <f t="shared" si="390"/>
        <v>0</v>
      </c>
      <c r="N3551" s="24">
        <f t="shared" si="391"/>
        <v>1186247.24</v>
      </c>
      <c r="O3551" t="str">
        <f t="shared" si="392"/>
        <v>ASALARIADO</v>
      </c>
      <c r="P3551">
        <f t="shared" si="393"/>
        <v>58</v>
      </c>
      <c r="Q3551"/>
    </row>
    <row r="3552" spans="1:17" x14ac:dyDescent="0.25">
      <c r="A3552">
        <v>3551</v>
      </c>
      <c r="B3552" t="s">
        <v>15</v>
      </c>
      <c r="C3552" s="23">
        <v>495975</v>
      </c>
      <c r="D3552" t="s">
        <v>18</v>
      </c>
      <c r="E3552" t="s">
        <v>16</v>
      </c>
      <c r="F3552" t="s">
        <v>12</v>
      </c>
      <c r="G3552" t="s">
        <v>13</v>
      </c>
      <c r="H3552" t="s">
        <v>12</v>
      </c>
      <c r="I3552">
        <v>56</v>
      </c>
      <c r="J3552">
        <f t="shared" si="387"/>
        <v>-0.19920938428269605</v>
      </c>
      <c r="K3552" t="b">
        <f t="shared" si="388"/>
        <v>0</v>
      </c>
      <c r="L3552">
        <f t="shared" si="389"/>
        <v>0.99466443786521619</v>
      </c>
      <c r="M3552" t="b">
        <f t="shared" si="390"/>
        <v>0</v>
      </c>
      <c r="N3552" s="24">
        <f t="shared" si="391"/>
        <v>495975</v>
      </c>
      <c r="O3552" t="str">
        <f t="shared" si="392"/>
        <v>TRABAJADOR INDEPENDIENTE</v>
      </c>
      <c r="P3552">
        <f t="shared" si="393"/>
        <v>56</v>
      </c>
      <c r="Q3552"/>
    </row>
    <row r="3553" spans="1:17" x14ac:dyDescent="0.25">
      <c r="A3553">
        <v>3552</v>
      </c>
      <c r="B3553" t="s">
        <v>9</v>
      </c>
      <c r="C3553" s="23">
        <v>490122</v>
      </c>
      <c r="D3553" t="s">
        <v>18</v>
      </c>
      <c r="E3553" t="s">
        <v>16</v>
      </c>
      <c r="F3553" t="s">
        <v>12</v>
      </c>
      <c r="G3553" t="s">
        <v>12</v>
      </c>
      <c r="H3553" t="s">
        <v>12</v>
      </c>
      <c r="I3553">
        <v>45</v>
      </c>
      <c r="J3553">
        <f t="shared" si="387"/>
        <v>-0.20642637879345477</v>
      </c>
      <c r="K3553" t="b">
        <f t="shared" si="388"/>
        <v>0</v>
      </c>
      <c r="L3553">
        <f t="shared" si="389"/>
        <v>0.21833580701670366</v>
      </c>
      <c r="M3553" t="b">
        <f t="shared" si="390"/>
        <v>0</v>
      </c>
      <c r="N3553" s="24">
        <f t="shared" si="391"/>
        <v>490122</v>
      </c>
      <c r="O3553" t="str">
        <f t="shared" si="392"/>
        <v>TRABAJADOR INDEPENDIENTE</v>
      </c>
      <c r="P3553">
        <f t="shared" si="393"/>
        <v>45</v>
      </c>
      <c r="Q3553"/>
    </row>
    <row r="3554" spans="1:17" x14ac:dyDescent="0.25">
      <c r="A3554">
        <v>3553</v>
      </c>
      <c r="B3554" t="s">
        <v>15</v>
      </c>
      <c r="C3554" s="23">
        <v>358000</v>
      </c>
      <c r="D3554" t="s">
        <v>10</v>
      </c>
      <c r="E3554" t="s">
        <v>16</v>
      </c>
      <c r="F3554" t="s">
        <v>12</v>
      </c>
      <c r="G3554" t="s">
        <v>13</v>
      </c>
      <c r="H3554" t="s">
        <v>12</v>
      </c>
      <c r="I3554">
        <v>35</v>
      </c>
      <c r="J3554">
        <f t="shared" si="387"/>
        <v>-0.36933834680139371</v>
      </c>
      <c r="K3554" t="b">
        <f t="shared" si="388"/>
        <v>0</v>
      </c>
      <c r="L3554">
        <f t="shared" si="389"/>
        <v>-0.48741749375467142</v>
      </c>
      <c r="M3554" t="b">
        <f t="shared" si="390"/>
        <v>0</v>
      </c>
      <c r="N3554" s="24">
        <f t="shared" si="391"/>
        <v>358000</v>
      </c>
      <c r="O3554" t="str">
        <f t="shared" si="392"/>
        <v>ASALARIADO</v>
      </c>
      <c r="P3554">
        <f t="shared" si="393"/>
        <v>35</v>
      </c>
      <c r="Q3554"/>
    </row>
    <row r="3555" spans="1:17" x14ac:dyDescent="0.25">
      <c r="A3555">
        <v>3554</v>
      </c>
      <c r="B3555" t="s">
        <v>15</v>
      </c>
      <c r="C3555" s="23">
        <v>233615</v>
      </c>
      <c r="D3555" t="s">
        <v>10</v>
      </c>
      <c r="E3555" t="s">
        <v>16</v>
      </c>
      <c r="F3555" t="s">
        <v>12</v>
      </c>
      <c r="G3555" t="s">
        <v>13</v>
      </c>
      <c r="H3555" t="s">
        <v>13</v>
      </c>
      <c r="I3555">
        <v>20</v>
      </c>
      <c r="J3555">
        <f t="shared" si="387"/>
        <v>-0.52271026927204578</v>
      </c>
      <c r="K3555" t="b">
        <f t="shared" si="388"/>
        <v>0</v>
      </c>
      <c r="L3555">
        <f t="shared" si="389"/>
        <v>-1.5460474449117341</v>
      </c>
      <c r="M3555" t="b">
        <f t="shared" si="390"/>
        <v>0</v>
      </c>
      <c r="N3555" s="24">
        <f t="shared" si="391"/>
        <v>233615</v>
      </c>
      <c r="O3555" t="str">
        <f t="shared" si="392"/>
        <v>ASALARIADO</v>
      </c>
      <c r="P3555">
        <f t="shared" si="393"/>
        <v>20</v>
      </c>
      <c r="Q3555"/>
    </row>
    <row r="3556" spans="1:17" x14ac:dyDescent="0.25">
      <c r="A3556">
        <v>3555</v>
      </c>
      <c r="B3556" t="s">
        <v>9</v>
      </c>
      <c r="C3556" s="23">
        <v>540287.05000000005</v>
      </c>
      <c r="D3556" t="s">
        <v>10</v>
      </c>
      <c r="E3556" t="s">
        <v>16</v>
      </c>
      <c r="F3556" t="s">
        <v>12</v>
      </c>
      <c r="G3556" t="s">
        <v>13</v>
      </c>
      <c r="H3556" t="s">
        <v>13</v>
      </c>
      <c r="I3556">
        <v>40</v>
      </c>
      <c r="J3556">
        <f t="shared" si="387"/>
        <v>-0.14457076791323298</v>
      </c>
      <c r="K3556" t="b">
        <f t="shared" si="388"/>
        <v>0</v>
      </c>
      <c r="L3556">
        <f t="shared" si="389"/>
        <v>-0.13454084336898386</v>
      </c>
      <c r="M3556" t="b">
        <f t="shared" si="390"/>
        <v>0</v>
      </c>
      <c r="N3556" s="24">
        <f t="shared" si="391"/>
        <v>540287.05000000005</v>
      </c>
      <c r="O3556" t="str">
        <f t="shared" si="392"/>
        <v>ASALARIADO</v>
      </c>
      <c r="P3556">
        <f t="shared" si="393"/>
        <v>40</v>
      </c>
      <c r="Q3556"/>
    </row>
    <row r="3557" spans="1:17" x14ac:dyDescent="0.25">
      <c r="A3557">
        <v>3556</v>
      </c>
      <c r="B3557" t="s">
        <v>15</v>
      </c>
      <c r="C3557" s="23">
        <v>862543.82</v>
      </c>
      <c r="D3557" t="s">
        <v>10</v>
      </c>
      <c r="E3557" t="s">
        <v>11</v>
      </c>
      <c r="F3557" t="s">
        <v>12</v>
      </c>
      <c r="G3557" t="s">
        <v>13</v>
      </c>
      <c r="H3557" t="s">
        <v>13</v>
      </c>
      <c r="I3557">
        <v>37</v>
      </c>
      <c r="J3557">
        <f t="shared" si="387"/>
        <v>0.25278534692443017</v>
      </c>
      <c r="K3557" t="b">
        <f t="shared" si="388"/>
        <v>0</v>
      </c>
      <c r="L3557">
        <f t="shared" si="389"/>
        <v>-0.3462668336003964</v>
      </c>
      <c r="M3557" t="b">
        <f t="shared" si="390"/>
        <v>0</v>
      </c>
      <c r="N3557" s="24">
        <f t="shared" si="391"/>
        <v>862543.82</v>
      </c>
      <c r="O3557" t="str">
        <f t="shared" si="392"/>
        <v>ASALARIADO</v>
      </c>
      <c r="P3557">
        <f t="shared" si="393"/>
        <v>37</v>
      </c>
      <c r="Q3557"/>
    </row>
    <row r="3558" spans="1:17" x14ac:dyDescent="0.25">
      <c r="A3558">
        <v>3557</v>
      </c>
      <c r="B3558" t="s">
        <v>9</v>
      </c>
      <c r="C3558" s="23">
        <v>331181</v>
      </c>
      <c r="D3558" t="s">
        <v>18</v>
      </c>
      <c r="E3558" t="s">
        <v>16</v>
      </c>
      <c r="F3558" t="s">
        <v>12</v>
      </c>
      <c r="G3558" t="s">
        <v>13</v>
      </c>
      <c r="H3558" t="s">
        <v>12</v>
      </c>
      <c r="I3558">
        <v>51</v>
      </c>
      <c r="J3558">
        <f t="shared" si="387"/>
        <v>-0.40240729875492848</v>
      </c>
      <c r="K3558" t="b">
        <f t="shared" si="388"/>
        <v>0</v>
      </c>
      <c r="L3558">
        <f t="shared" si="389"/>
        <v>0.64178778747952869</v>
      </c>
      <c r="M3558" t="b">
        <f t="shared" si="390"/>
        <v>0</v>
      </c>
      <c r="N3558" s="24">
        <f t="shared" si="391"/>
        <v>331181</v>
      </c>
      <c r="O3558" t="str">
        <f t="shared" si="392"/>
        <v>TRABAJADOR INDEPENDIENTE</v>
      </c>
      <c r="P3558">
        <f t="shared" si="393"/>
        <v>51</v>
      </c>
      <c r="Q3558"/>
    </row>
    <row r="3559" spans="1:17" x14ac:dyDescent="0.25">
      <c r="A3559">
        <v>3558</v>
      </c>
      <c r="B3559" t="s">
        <v>15</v>
      </c>
      <c r="C3559" s="23">
        <v>4805416.75</v>
      </c>
      <c r="D3559" t="s">
        <v>10</v>
      </c>
      <c r="E3559" t="s">
        <v>11</v>
      </c>
      <c r="F3559" t="s">
        <v>12</v>
      </c>
      <c r="G3559" t="s">
        <v>13</v>
      </c>
      <c r="H3559" t="s">
        <v>13</v>
      </c>
      <c r="I3559">
        <v>60</v>
      </c>
      <c r="J3559">
        <f t="shared" si="387"/>
        <v>5.1145130579152456</v>
      </c>
      <c r="K3559" t="b">
        <f t="shared" si="388"/>
        <v>1</v>
      </c>
      <c r="L3559">
        <f t="shared" si="389"/>
        <v>1.2769657581737661</v>
      </c>
      <c r="M3559" t="b">
        <f t="shared" si="390"/>
        <v>0</v>
      </c>
      <c r="N3559" s="24">
        <f t="shared" si="391"/>
        <v>4805416.75</v>
      </c>
      <c r="O3559" t="str">
        <f t="shared" si="392"/>
        <v>ASALARIADO</v>
      </c>
      <c r="P3559">
        <f t="shared" si="393"/>
        <v>60</v>
      </c>
      <c r="Q3559"/>
    </row>
    <row r="3560" spans="1:17" x14ac:dyDescent="0.25">
      <c r="A3560">
        <v>3559</v>
      </c>
      <c r="B3560" t="s">
        <v>9</v>
      </c>
      <c r="C3560" s="23">
        <v>857231</v>
      </c>
      <c r="D3560" t="s">
        <v>10</v>
      </c>
      <c r="E3560" t="s">
        <v>16</v>
      </c>
      <c r="F3560" t="s">
        <v>12</v>
      </c>
      <c r="G3560" t="s">
        <v>13</v>
      </c>
      <c r="H3560" t="s">
        <v>13</v>
      </c>
      <c r="I3560">
        <v>35</v>
      </c>
      <c r="J3560">
        <f t="shared" si="387"/>
        <v>0.2462344170121375</v>
      </c>
      <c r="K3560" t="b">
        <f t="shared" si="388"/>
        <v>0</v>
      </c>
      <c r="L3560">
        <f t="shared" si="389"/>
        <v>-0.48741749375467142</v>
      </c>
      <c r="M3560" t="b">
        <f t="shared" si="390"/>
        <v>0</v>
      </c>
      <c r="N3560" s="24">
        <f t="shared" si="391"/>
        <v>857231</v>
      </c>
      <c r="O3560" t="str">
        <f t="shared" si="392"/>
        <v>ASALARIADO</v>
      </c>
      <c r="P3560">
        <f t="shared" si="393"/>
        <v>35</v>
      </c>
      <c r="Q3560"/>
    </row>
    <row r="3561" spans="1:17" x14ac:dyDescent="0.25">
      <c r="A3561">
        <v>3560</v>
      </c>
      <c r="B3561" t="s">
        <v>15</v>
      </c>
      <c r="C3561" s="23">
        <v>297050</v>
      </c>
      <c r="D3561" t="s">
        <v>17</v>
      </c>
      <c r="E3561" t="s">
        <v>16</v>
      </c>
      <c r="F3561" t="s">
        <v>13</v>
      </c>
      <c r="G3561" t="s">
        <v>13</v>
      </c>
      <c r="H3561" t="s">
        <v>12</v>
      </c>
      <c r="I3561">
        <v>27</v>
      </c>
      <c r="J3561">
        <f t="shared" si="387"/>
        <v>-0.44449225341864051</v>
      </c>
      <c r="K3561" t="b">
        <f t="shared" si="388"/>
        <v>0</v>
      </c>
      <c r="L3561">
        <f t="shared" si="389"/>
        <v>-1.0520201343717714</v>
      </c>
      <c r="M3561" t="b">
        <f t="shared" si="390"/>
        <v>0</v>
      </c>
      <c r="N3561" s="24">
        <f t="shared" si="391"/>
        <v>297050</v>
      </c>
      <c r="O3561" t="str">
        <f t="shared" si="392"/>
        <v>ASEGURADO VOLUNTARIO</v>
      </c>
      <c r="P3561">
        <f t="shared" si="393"/>
        <v>27</v>
      </c>
      <c r="Q3561"/>
    </row>
    <row r="3562" spans="1:17" x14ac:dyDescent="0.25">
      <c r="A3562">
        <v>3561</v>
      </c>
      <c r="B3562" t="s">
        <v>15</v>
      </c>
      <c r="C3562" s="23">
        <v>541045</v>
      </c>
      <c r="D3562" t="s">
        <v>10</v>
      </c>
      <c r="E3562" t="s">
        <v>16</v>
      </c>
      <c r="F3562" t="s">
        <v>12</v>
      </c>
      <c r="G3562" t="s">
        <v>13</v>
      </c>
      <c r="H3562" t="s">
        <v>13</v>
      </c>
      <c r="I3562">
        <v>28</v>
      </c>
      <c r="J3562">
        <f t="shared" si="387"/>
        <v>-0.14363618377015605</v>
      </c>
      <c r="K3562" t="b">
        <f t="shared" si="388"/>
        <v>0</v>
      </c>
      <c r="L3562">
        <f t="shared" si="389"/>
        <v>-0.98144480429463388</v>
      </c>
      <c r="M3562" t="b">
        <f t="shared" si="390"/>
        <v>0</v>
      </c>
      <c r="N3562" s="24">
        <f t="shared" si="391"/>
        <v>541045</v>
      </c>
      <c r="O3562" t="str">
        <f t="shared" si="392"/>
        <v>ASALARIADO</v>
      </c>
      <c r="P3562">
        <f t="shared" si="393"/>
        <v>28</v>
      </c>
      <c r="Q3562"/>
    </row>
    <row r="3563" spans="1:17" x14ac:dyDescent="0.25">
      <c r="A3563">
        <v>3562</v>
      </c>
      <c r="B3563" t="s">
        <v>9</v>
      </c>
      <c r="C3563" s="23">
        <v>623822</v>
      </c>
      <c r="D3563" t="s">
        <v>10</v>
      </c>
      <c r="E3563" t="s">
        <v>16</v>
      </c>
      <c r="F3563" t="s">
        <v>12</v>
      </c>
      <c r="G3563" t="s">
        <v>13</v>
      </c>
      <c r="H3563" t="s">
        <v>13</v>
      </c>
      <c r="I3563">
        <v>27</v>
      </c>
      <c r="J3563">
        <f t="shared" si="387"/>
        <v>-4.156867059450655E-2</v>
      </c>
      <c r="K3563" t="b">
        <f t="shared" si="388"/>
        <v>0</v>
      </c>
      <c r="L3563">
        <f t="shared" si="389"/>
        <v>-1.0520201343717714</v>
      </c>
      <c r="M3563" t="b">
        <f t="shared" si="390"/>
        <v>0</v>
      </c>
      <c r="N3563" s="24">
        <f t="shared" si="391"/>
        <v>623822</v>
      </c>
      <c r="O3563" t="str">
        <f t="shared" si="392"/>
        <v>ASALARIADO</v>
      </c>
      <c r="P3563">
        <f t="shared" si="393"/>
        <v>27</v>
      </c>
      <c r="Q3563"/>
    </row>
    <row r="3564" spans="1:17" x14ac:dyDescent="0.25">
      <c r="A3564">
        <v>3563</v>
      </c>
      <c r="B3564" t="s">
        <v>9</v>
      </c>
      <c r="C3564" s="23">
        <v>476987</v>
      </c>
      <c r="D3564" t="s">
        <v>18</v>
      </c>
      <c r="E3564" t="s">
        <v>16</v>
      </c>
      <c r="F3564" t="s">
        <v>12</v>
      </c>
      <c r="G3564" t="s">
        <v>13</v>
      </c>
      <c r="H3564" t="s">
        <v>13</v>
      </c>
      <c r="I3564">
        <v>52</v>
      </c>
      <c r="J3564">
        <f t="shared" si="387"/>
        <v>-0.22262238475600665</v>
      </c>
      <c r="K3564" t="b">
        <f t="shared" si="388"/>
        <v>0</v>
      </c>
      <c r="L3564">
        <f t="shared" si="389"/>
        <v>0.71236311755666615</v>
      </c>
      <c r="M3564" t="b">
        <f t="shared" si="390"/>
        <v>0</v>
      </c>
      <c r="N3564" s="24">
        <f t="shared" si="391"/>
        <v>476987</v>
      </c>
      <c r="O3564" t="str">
        <f t="shared" si="392"/>
        <v>TRABAJADOR INDEPENDIENTE</v>
      </c>
      <c r="P3564">
        <f t="shared" si="393"/>
        <v>52</v>
      </c>
      <c r="Q3564"/>
    </row>
    <row r="3565" spans="1:17" x14ac:dyDescent="0.25">
      <c r="A3565">
        <v>3564</v>
      </c>
      <c r="B3565" t="s">
        <v>9</v>
      </c>
      <c r="C3565" s="23">
        <v>1976257</v>
      </c>
      <c r="D3565" t="s">
        <v>10</v>
      </c>
      <c r="E3565" t="s">
        <v>11</v>
      </c>
      <c r="F3565" t="s">
        <v>12</v>
      </c>
      <c r="G3565" t="s">
        <v>13</v>
      </c>
      <c r="H3565" t="s">
        <v>13</v>
      </c>
      <c r="I3565">
        <v>56</v>
      </c>
      <c r="J3565">
        <f t="shared" si="387"/>
        <v>1.6260404138336502</v>
      </c>
      <c r="K3565" t="b">
        <f t="shared" si="388"/>
        <v>0</v>
      </c>
      <c r="L3565">
        <f t="shared" si="389"/>
        <v>0.99466443786521619</v>
      </c>
      <c r="M3565" t="b">
        <f t="shared" si="390"/>
        <v>0</v>
      </c>
      <c r="N3565" s="24">
        <f t="shared" si="391"/>
        <v>1976257</v>
      </c>
      <c r="O3565" t="str">
        <f t="shared" si="392"/>
        <v>ASALARIADO</v>
      </c>
      <c r="P3565">
        <f t="shared" si="393"/>
        <v>56</v>
      </c>
      <c r="Q3565"/>
    </row>
    <row r="3566" spans="1:17" x14ac:dyDescent="0.25">
      <c r="A3566">
        <v>3565</v>
      </c>
      <c r="B3566" t="s">
        <v>15</v>
      </c>
      <c r="C3566" s="23">
        <v>361783</v>
      </c>
      <c r="D3566" t="s">
        <v>17</v>
      </c>
      <c r="E3566" t="s">
        <v>16</v>
      </c>
      <c r="F3566" t="s">
        <v>12</v>
      </c>
      <c r="G3566" t="s">
        <v>13</v>
      </c>
      <c r="H3566" t="s">
        <v>12</v>
      </c>
      <c r="I3566">
        <v>52</v>
      </c>
      <c r="J3566">
        <f t="shared" si="387"/>
        <v>-0.36467374911914524</v>
      </c>
      <c r="K3566" t="b">
        <f t="shared" si="388"/>
        <v>0</v>
      </c>
      <c r="L3566">
        <f t="shared" si="389"/>
        <v>0.71236311755666615</v>
      </c>
      <c r="M3566" t="b">
        <f t="shared" si="390"/>
        <v>0</v>
      </c>
      <c r="N3566" s="24">
        <f t="shared" si="391"/>
        <v>361783</v>
      </c>
      <c r="O3566" t="str">
        <f t="shared" si="392"/>
        <v>ASEGURADO VOLUNTARIO</v>
      </c>
      <c r="P3566">
        <f t="shared" si="393"/>
        <v>52</v>
      </c>
      <c r="Q3566"/>
    </row>
    <row r="3567" spans="1:17" x14ac:dyDescent="0.25">
      <c r="A3567">
        <v>3566</v>
      </c>
      <c r="B3567" t="s">
        <v>9</v>
      </c>
      <c r="C3567" s="23">
        <v>279985.18</v>
      </c>
      <c r="D3567" t="s">
        <v>10</v>
      </c>
      <c r="E3567" t="s">
        <v>16</v>
      </c>
      <c r="F3567" t="s">
        <v>12</v>
      </c>
      <c r="G3567" t="s">
        <v>13</v>
      </c>
      <c r="H3567" t="s">
        <v>13</v>
      </c>
      <c r="I3567">
        <v>37</v>
      </c>
      <c r="J3567">
        <f t="shared" si="387"/>
        <v>-0.46553389228197317</v>
      </c>
      <c r="K3567" t="b">
        <f t="shared" si="388"/>
        <v>0</v>
      </c>
      <c r="L3567">
        <f t="shared" si="389"/>
        <v>-0.3462668336003964</v>
      </c>
      <c r="M3567" t="b">
        <f t="shared" si="390"/>
        <v>0</v>
      </c>
      <c r="N3567" s="24">
        <f t="shared" si="391"/>
        <v>279985.18</v>
      </c>
      <c r="O3567" t="str">
        <f t="shared" si="392"/>
        <v>ASALARIADO</v>
      </c>
      <c r="P3567">
        <f t="shared" si="393"/>
        <v>37</v>
      </c>
      <c r="Q3567"/>
    </row>
    <row r="3568" spans="1:17" x14ac:dyDescent="0.25">
      <c r="A3568">
        <v>3567</v>
      </c>
      <c r="B3568" t="s">
        <v>9</v>
      </c>
      <c r="C3568" s="23">
        <v>380000</v>
      </c>
      <c r="D3568" t="s">
        <v>10</v>
      </c>
      <c r="E3568" t="s">
        <v>16</v>
      </c>
      <c r="F3568" t="s">
        <v>12</v>
      </c>
      <c r="G3568" t="s">
        <v>13</v>
      </c>
      <c r="H3568" t="s">
        <v>13</v>
      </c>
      <c r="I3568">
        <v>32</v>
      </c>
      <c r="J3568">
        <f t="shared" si="387"/>
        <v>-0.34221142398630877</v>
      </c>
      <c r="K3568" t="b">
        <f t="shared" si="388"/>
        <v>0</v>
      </c>
      <c r="L3568">
        <f t="shared" si="389"/>
        <v>-0.69914348398608395</v>
      </c>
      <c r="M3568" t="b">
        <f t="shared" si="390"/>
        <v>0</v>
      </c>
      <c r="N3568" s="24">
        <f t="shared" si="391"/>
        <v>380000</v>
      </c>
      <c r="O3568" t="str">
        <f t="shared" si="392"/>
        <v>ASALARIADO</v>
      </c>
      <c r="P3568">
        <f t="shared" si="393"/>
        <v>32</v>
      </c>
      <c r="Q3568"/>
    </row>
    <row r="3569" spans="1:17" x14ac:dyDescent="0.25">
      <c r="A3569">
        <v>3568</v>
      </c>
      <c r="B3569" t="s">
        <v>9</v>
      </c>
      <c r="C3569" s="23">
        <v>4102647.12</v>
      </c>
      <c r="D3569" t="s">
        <v>10</v>
      </c>
      <c r="E3569" t="s">
        <v>16</v>
      </c>
      <c r="F3569" t="s">
        <v>12</v>
      </c>
      <c r="G3569" t="s">
        <v>13</v>
      </c>
      <c r="H3569" t="s">
        <v>13</v>
      </c>
      <c r="I3569">
        <v>34</v>
      </c>
      <c r="J3569">
        <f t="shared" si="387"/>
        <v>4.247968625651799</v>
      </c>
      <c r="K3569" t="b">
        <f t="shared" si="388"/>
        <v>1</v>
      </c>
      <c r="L3569">
        <f t="shared" si="389"/>
        <v>-0.55799282383180893</v>
      </c>
      <c r="M3569" t="b">
        <f t="shared" si="390"/>
        <v>0</v>
      </c>
      <c r="N3569" s="24">
        <f t="shared" si="391"/>
        <v>4102647.12</v>
      </c>
      <c r="O3569" t="str">
        <f t="shared" si="392"/>
        <v>ASALARIADO</v>
      </c>
      <c r="P3569">
        <f t="shared" si="393"/>
        <v>34</v>
      </c>
      <c r="Q3569"/>
    </row>
    <row r="3570" spans="1:17" x14ac:dyDescent="0.25">
      <c r="A3570">
        <v>3569</v>
      </c>
      <c r="B3570" t="s">
        <v>15</v>
      </c>
      <c r="C3570" s="23">
        <v>413618.8</v>
      </c>
      <c r="D3570" t="s">
        <v>10</v>
      </c>
      <c r="E3570" t="s">
        <v>16</v>
      </c>
      <c r="F3570" t="s">
        <v>12</v>
      </c>
      <c r="G3570" t="s">
        <v>13</v>
      </c>
      <c r="H3570" t="s">
        <v>13</v>
      </c>
      <c r="I3570">
        <v>35</v>
      </c>
      <c r="J3570">
        <f t="shared" si="387"/>
        <v>-0.30075803340740975</v>
      </c>
      <c r="K3570" t="b">
        <f t="shared" si="388"/>
        <v>0</v>
      </c>
      <c r="L3570">
        <f t="shared" si="389"/>
        <v>-0.48741749375467142</v>
      </c>
      <c r="M3570" t="b">
        <f t="shared" si="390"/>
        <v>0</v>
      </c>
      <c r="N3570" s="24">
        <f t="shared" si="391"/>
        <v>413618.8</v>
      </c>
      <c r="O3570" t="str">
        <f t="shared" si="392"/>
        <v>ASALARIADO</v>
      </c>
      <c r="P3570">
        <f t="shared" si="393"/>
        <v>35</v>
      </c>
      <c r="Q3570"/>
    </row>
    <row r="3571" spans="1:17" x14ac:dyDescent="0.25">
      <c r="A3571">
        <v>3570</v>
      </c>
      <c r="B3571" t="s">
        <v>9</v>
      </c>
      <c r="C3571" s="23">
        <v>295477</v>
      </c>
      <c r="D3571" t="s">
        <v>10</v>
      </c>
      <c r="E3571" t="s">
        <v>11</v>
      </c>
      <c r="F3571" t="s">
        <v>12</v>
      </c>
      <c r="G3571" t="s">
        <v>13</v>
      </c>
      <c r="H3571" t="s">
        <v>13</v>
      </c>
      <c r="I3571">
        <v>28</v>
      </c>
      <c r="J3571">
        <f t="shared" si="387"/>
        <v>-0.44643182839991907</v>
      </c>
      <c r="K3571" t="b">
        <f t="shared" si="388"/>
        <v>0</v>
      </c>
      <c r="L3571">
        <f t="shared" si="389"/>
        <v>-0.98144480429463388</v>
      </c>
      <c r="M3571" t="b">
        <f t="shared" si="390"/>
        <v>0</v>
      </c>
      <c r="N3571" s="24">
        <f t="shared" si="391"/>
        <v>295477</v>
      </c>
      <c r="O3571" t="str">
        <f t="shared" si="392"/>
        <v>ASALARIADO</v>
      </c>
      <c r="P3571">
        <f t="shared" si="393"/>
        <v>28</v>
      </c>
      <c r="Q3571"/>
    </row>
    <row r="3572" spans="1:17" x14ac:dyDescent="0.25">
      <c r="A3572">
        <v>3571</v>
      </c>
      <c r="B3572" t="s">
        <v>9</v>
      </c>
      <c r="C3572" s="23">
        <v>300018</v>
      </c>
      <c r="D3572" t="s">
        <v>18</v>
      </c>
      <c r="E3572" t="s">
        <v>16</v>
      </c>
      <c r="F3572" t="s">
        <v>12</v>
      </c>
      <c r="G3572" t="s">
        <v>13</v>
      </c>
      <c r="H3572" t="s">
        <v>13</v>
      </c>
      <c r="I3572">
        <v>61</v>
      </c>
      <c r="J3572">
        <f t="shared" si="387"/>
        <v>-0.44083258492249633</v>
      </c>
      <c r="K3572" t="b">
        <f t="shared" si="388"/>
        <v>0</v>
      </c>
      <c r="L3572">
        <f t="shared" si="389"/>
        <v>1.3475410882509038</v>
      </c>
      <c r="M3572" t="b">
        <f t="shared" si="390"/>
        <v>0</v>
      </c>
      <c r="N3572" s="24">
        <f t="shared" si="391"/>
        <v>300018</v>
      </c>
      <c r="O3572" t="str">
        <f t="shared" si="392"/>
        <v>TRABAJADOR INDEPENDIENTE</v>
      </c>
      <c r="P3572">
        <f t="shared" si="393"/>
        <v>61</v>
      </c>
      <c r="Q3572"/>
    </row>
    <row r="3573" spans="1:17" x14ac:dyDescent="0.25">
      <c r="A3573">
        <v>3572</v>
      </c>
      <c r="B3573" t="s">
        <v>9</v>
      </c>
      <c r="C3573" s="23">
        <v>1700000</v>
      </c>
      <c r="D3573" t="s">
        <v>10</v>
      </c>
      <c r="E3573" t="s">
        <v>16</v>
      </c>
      <c r="F3573" t="s">
        <v>12</v>
      </c>
      <c r="G3573" t="s">
        <v>13</v>
      </c>
      <c r="H3573" t="s">
        <v>13</v>
      </c>
      <c r="I3573">
        <v>45</v>
      </c>
      <c r="J3573">
        <f t="shared" si="387"/>
        <v>1.2854039449187897</v>
      </c>
      <c r="K3573" t="b">
        <f t="shared" si="388"/>
        <v>0</v>
      </c>
      <c r="L3573">
        <f t="shared" si="389"/>
        <v>0.21833580701670366</v>
      </c>
      <c r="M3573" t="b">
        <f t="shared" si="390"/>
        <v>0</v>
      </c>
      <c r="N3573" s="24">
        <f t="shared" si="391"/>
        <v>1700000</v>
      </c>
      <c r="O3573" t="str">
        <f t="shared" si="392"/>
        <v>ASALARIADO</v>
      </c>
      <c r="P3573">
        <f t="shared" si="393"/>
        <v>45</v>
      </c>
      <c r="Q3573"/>
    </row>
    <row r="3574" spans="1:17" x14ac:dyDescent="0.25">
      <c r="A3574">
        <v>3573</v>
      </c>
      <c r="B3574" t="s">
        <v>15</v>
      </c>
      <c r="C3574" s="23">
        <v>1260977.05</v>
      </c>
      <c r="D3574" t="s">
        <v>10</v>
      </c>
      <c r="E3574" t="s">
        <v>11</v>
      </c>
      <c r="F3574" t="s">
        <v>12</v>
      </c>
      <c r="G3574" t="s">
        <v>13</v>
      </c>
      <c r="H3574" t="s">
        <v>13</v>
      </c>
      <c r="I3574">
        <v>38</v>
      </c>
      <c r="J3574">
        <f t="shared" si="387"/>
        <v>0.74407023225056657</v>
      </c>
      <c r="K3574" t="b">
        <f t="shared" si="388"/>
        <v>0</v>
      </c>
      <c r="L3574">
        <f t="shared" si="389"/>
        <v>-0.27569150352325889</v>
      </c>
      <c r="M3574" t="b">
        <f t="shared" si="390"/>
        <v>0</v>
      </c>
      <c r="N3574" s="24">
        <f t="shared" si="391"/>
        <v>1260977.05</v>
      </c>
      <c r="O3574" t="str">
        <f t="shared" si="392"/>
        <v>ASALARIADO</v>
      </c>
      <c r="P3574">
        <f t="shared" si="393"/>
        <v>38</v>
      </c>
      <c r="Q3574"/>
    </row>
    <row r="3575" spans="1:17" x14ac:dyDescent="0.25">
      <c r="A3575">
        <v>3574</v>
      </c>
      <c r="B3575" t="s">
        <v>9</v>
      </c>
      <c r="C3575" s="23">
        <v>885053.25</v>
      </c>
      <c r="D3575" t="s">
        <v>10</v>
      </c>
      <c r="E3575" t="s">
        <v>11</v>
      </c>
      <c r="F3575" t="s">
        <v>12</v>
      </c>
      <c r="G3575" t="s">
        <v>13</v>
      </c>
      <c r="H3575" t="s">
        <v>13</v>
      </c>
      <c r="I3575">
        <v>35</v>
      </c>
      <c r="J3575">
        <f t="shared" si="387"/>
        <v>0.28054041829813742</v>
      </c>
      <c r="K3575" t="b">
        <f t="shared" si="388"/>
        <v>0</v>
      </c>
      <c r="L3575">
        <f t="shared" si="389"/>
        <v>-0.48741749375467142</v>
      </c>
      <c r="M3575" t="b">
        <f t="shared" si="390"/>
        <v>0</v>
      </c>
      <c r="N3575" s="24">
        <f t="shared" si="391"/>
        <v>885053.25</v>
      </c>
      <c r="O3575" t="str">
        <f t="shared" si="392"/>
        <v>ASALARIADO</v>
      </c>
      <c r="P3575">
        <f t="shared" si="393"/>
        <v>35</v>
      </c>
      <c r="Q3575"/>
    </row>
    <row r="3576" spans="1:17" x14ac:dyDescent="0.25">
      <c r="A3576">
        <v>3575</v>
      </c>
      <c r="B3576" t="s">
        <v>15</v>
      </c>
      <c r="C3576" s="23">
        <v>722010.7</v>
      </c>
      <c r="D3576" t="s">
        <v>10</v>
      </c>
      <c r="E3576" t="s">
        <v>11</v>
      </c>
      <c r="F3576" t="s">
        <v>12</v>
      </c>
      <c r="G3576" t="s">
        <v>13</v>
      </c>
      <c r="H3576" t="s">
        <v>13</v>
      </c>
      <c r="I3576">
        <v>36</v>
      </c>
      <c r="J3576">
        <f t="shared" si="387"/>
        <v>7.9502115142472213E-2</v>
      </c>
      <c r="K3576" t="b">
        <f t="shared" si="388"/>
        <v>0</v>
      </c>
      <c r="L3576">
        <f t="shared" si="389"/>
        <v>-0.41684216367753391</v>
      </c>
      <c r="M3576" t="b">
        <f t="shared" si="390"/>
        <v>0</v>
      </c>
      <c r="N3576" s="24">
        <f t="shared" si="391"/>
        <v>722010.7</v>
      </c>
      <c r="O3576" t="str">
        <f t="shared" si="392"/>
        <v>ASALARIADO</v>
      </c>
      <c r="P3576">
        <f t="shared" si="393"/>
        <v>36</v>
      </c>
      <c r="Q3576"/>
    </row>
    <row r="3577" spans="1:17" x14ac:dyDescent="0.25">
      <c r="A3577">
        <v>3576</v>
      </c>
      <c r="B3577" t="s">
        <v>9</v>
      </c>
      <c r="C3577" s="23">
        <v>413166</v>
      </c>
      <c r="D3577" t="s">
        <v>10</v>
      </c>
      <c r="E3577" t="s">
        <v>16</v>
      </c>
      <c r="F3577" t="s">
        <v>12</v>
      </c>
      <c r="G3577" t="s">
        <v>13</v>
      </c>
      <c r="H3577" t="s">
        <v>13</v>
      </c>
      <c r="I3577">
        <v>49</v>
      </c>
      <c r="J3577">
        <f t="shared" si="387"/>
        <v>-0.30131635480062202</v>
      </c>
      <c r="K3577" t="b">
        <f t="shared" si="388"/>
        <v>0</v>
      </c>
      <c r="L3577">
        <f t="shared" si="389"/>
        <v>0.50063712732525367</v>
      </c>
      <c r="M3577" t="b">
        <f t="shared" si="390"/>
        <v>0</v>
      </c>
      <c r="N3577" s="24">
        <f t="shared" si="391"/>
        <v>413166</v>
      </c>
      <c r="O3577" t="str">
        <f t="shared" si="392"/>
        <v>ASALARIADO</v>
      </c>
      <c r="P3577">
        <f t="shared" si="393"/>
        <v>49</v>
      </c>
      <c r="Q3577"/>
    </row>
    <row r="3578" spans="1:17" x14ac:dyDescent="0.25">
      <c r="A3578">
        <v>3577</v>
      </c>
      <c r="B3578" t="s">
        <v>15</v>
      </c>
      <c r="C3578" s="23">
        <v>356455</v>
      </c>
      <c r="D3578" t="s">
        <v>18</v>
      </c>
      <c r="E3578" t="s">
        <v>16</v>
      </c>
      <c r="F3578" t="s">
        <v>12</v>
      </c>
      <c r="G3578" t="s">
        <v>12</v>
      </c>
      <c r="H3578" t="s">
        <v>12</v>
      </c>
      <c r="I3578">
        <v>52</v>
      </c>
      <c r="J3578">
        <f t="shared" si="387"/>
        <v>-0.3712433966081804</v>
      </c>
      <c r="K3578" t="b">
        <f t="shared" si="388"/>
        <v>0</v>
      </c>
      <c r="L3578">
        <f t="shared" si="389"/>
        <v>0.71236311755666615</v>
      </c>
      <c r="M3578" t="b">
        <f t="shared" si="390"/>
        <v>0</v>
      </c>
      <c r="N3578" s="24">
        <f t="shared" si="391"/>
        <v>356455</v>
      </c>
      <c r="O3578" t="str">
        <f t="shared" si="392"/>
        <v>TRABAJADOR INDEPENDIENTE</v>
      </c>
      <c r="P3578">
        <f t="shared" si="393"/>
        <v>52</v>
      </c>
      <c r="Q3578"/>
    </row>
    <row r="3579" spans="1:17" x14ac:dyDescent="0.25">
      <c r="A3579">
        <v>3578</v>
      </c>
      <c r="B3579" t="s">
        <v>15</v>
      </c>
      <c r="C3579" s="23">
        <v>300000</v>
      </c>
      <c r="D3579" t="s">
        <v>10</v>
      </c>
      <c r="E3579" t="s">
        <v>16</v>
      </c>
      <c r="F3579" t="s">
        <v>12</v>
      </c>
      <c r="G3579" t="s">
        <v>12</v>
      </c>
      <c r="H3579" t="s">
        <v>13</v>
      </c>
      <c r="I3579">
        <v>41</v>
      </c>
      <c r="J3579">
        <f t="shared" si="387"/>
        <v>-0.44085477967752684</v>
      </c>
      <c r="K3579" t="b">
        <f t="shared" si="388"/>
        <v>0</v>
      </c>
      <c r="L3579">
        <f t="shared" si="389"/>
        <v>-6.3965513291846368E-2</v>
      </c>
      <c r="M3579" t="b">
        <f t="shared" si="390"/>
        <v>0</v>
      </c>
      <c r="N3579" s="24">
        <f t="shared" si="391"/>
        <v>300000</v>
      </c>
      <c r="O3579" t="str">
        <f t="shared" si="392"/>
        <v>ASALARIADO</v>
      </c>
      <c r="P3579">
        <f t="shared" si="393"/>
        <v>41</v>
      </c>
      <c r="Q3579"/>
    </row>
    <row r="3580" spans="1:17" x14ac:dyDescent="0.25">
      <c r="A3580">
        <v>3579</v>
      </c>
      <c r="B3580" t="s">
        <v>15</v>
      </c>
      <c r="C3580" s="23">
        <v>1642647</v>
      </c>
      <c r="D3580" t="s">
        <v>14</v>
      </c>
      <c r="E3580" t="s">
        <v>11</v>
      </c>
      <c r="F3580" t="s">
        <v>12</v>
      </c>
      <c r="G3580" t="s">
        <v>13</v>
      </c>
      <c r="H3580" t="s">
        <v>13</v>
      </c>
      <c r="I3580">
        <v>59</v>
      </c>
      <c r="J3580">
        <f t="shared" si="387"/>
        <v>1.2146852901818093</v>
      </c>
      <c r="K3580" t="b">
        <f t="shared" si="388"/>
        <v>0</v>
      </c>
      <c r="L3580">
        <f t="shared" si="389"/>
        <v>1.2063904280966287</v>
      </c>
      <c r="M3580" t="b">
        <f t="shared" si="390"/>
        <v>0</v>
      </c>
      <c r="N3580" s="24">
        <f t="shared" si="391"/>
        <v>1642647</v>
      </c>
      <c r="O3580" t="str">
        <f t="shared" si="392"/>
        <v>PENSIONADOS EN SU PROPIO SISTEMA</v>
      </c>
      <c r="P3580">
        <f t="shared" si="393"/>
        <v>59</v>
      </c>
      <c r="Q3580"/>
    </row>
    <row r="3581" spans="1:17" x14ac:dyDescent="0.25">
      <c r="A3581">
        <v>3580</v>
      </c>
      <c r="B3581" t="s">
        <v>9</v>
      </c>
      <c r="C3581" s="23">
        <v>200000</v>
      </c>
      <c r="D3581" t="s">
        <v>10</v>
      </c>
      <c r="E3581" t="s">
        <v>16</v>
      </c>
      <c r="F3581" t="s">
        <v>12</v>
      </c>
      <c r="G3581" t="s">
        <v>13</v>
      </c>
      <c r="H3581" t="s">
        <v>12</v>
      </c>
      <c r="I3581">
        <v>30</v>
      </c>
      <c r="J3581">
        <f t="shared" si="387"/>
        <v>-0.56415897429154949</v>
      </c>
      <c r="K3581" t="b">
        <f t="shared" si="388"/>
        <v>0</v>
      </c>
      <c r="L3581">
        <f t="shared" si="389"/>
        <v>-0.84029414414035897</v>
      </c>
      <c r="M3581" t="b">
        <f t="shared" si="390"/>
        <v>0</v>
      </c>
      <c r="N3581" s="24">
        <f t="shared" si="391"/>
        <v>200000</v>
      </c>
      <c r="O3581" t="str">
        <f t="shared" si="392"/>
        <v>ASALARIADO</v>
      </c>
      <c r="P3581">
        <f t="shared" si="393"/>
        <v>30</v>
      </c>
      <c r="Q3581"/>
    </row>
    <row r="3582" spans="1:17" x14ac:dyDescent="0.25">
      <c r="A3582">
        <v>3581</v>
      </c>
      <c r="B3582" t="s">
        <v>9</v>
      </c>
      <c r="C3582" s="23">
        <v>278030</v>
      </c>
      <c r="D3582" t="s">
        <v>19</v>
      </c>
      <c r="E3582" t="s">
        <v>16</v>
      </c>
      <c r="F3582" t="s">
        <v>12</v>
      </c>
      <c r="G3582" t="s">
        <v>13</v>
      </c>
      <c r="H3582" t="s">
        <v>13</v>
      </c>
      <c r="I3582">
        <v>35</v>
      </c>
      <c r="J3582">
        <f t="shared" si="387"/>
        <v>-0.46794471123422759</v>
      </c>
      <c r="K3582" t="b">
        <f t="shared" si="388"/>
        <v>0</v>
      </c>
      <c r="L3582">
        <f t="shared" si="389"/>
        <v>-0.48741749375467142</v>
      </c>
      <c r="M3582" t="b">
        <f t="shared" si="390"/>
        <v>0</v>
      </c>
      <c r="N3582" s="24">
        <f t="shared" si="391"/>
        <v>278030</v>
      </c>
      <c r="O3582" t="str">
        <f t="shared" si="392"/>
        <v>CONVENIOS ESPECIALES DE TRABAJADORES INDEPENDIENTES</v>
      </c>
      <c r="P3582">
        <f t="shared" si="393"/>
        <v>35</v>
      </c>
      <c r="Q3582"/>
    </row>
    <row r="3583" spans="1:17" x14ac:dyDescent="0.25">
      <c r="A3583">
        <v>3582</v>
      </c>
      <c r="B3583" t="s">
        <v>9</v>
      </c>
      <c r="C3583" s="23">
        <v>1184243</v>
      </c>
      <c r="D3583" t="s">
        <v>10</v>
      </c>
      <c r="E3583" t="s">
        <v>11</v>
      </c>
      <c r="F3583" t="s">
        <v>12</v>
      </c>
      <c r="G3583" t="s">
        <v>13</v>
      </c>
      <c r="H3583" t="s">
        <v>12</v>
      </c>
      <c r="I3583">
        <v>37</v>
      </c>
      <c r="J3583">
        <f t="shared" si="387"/>
        <v>0.64945392990334516</v>
      </c>
      <c r="K3583" t="b">
        <f t="shared" si="388"/>
        <v>0</v>
      </c>
      <c r="L3583">
        <f t="shared" si="389"/>
        <v>-0.3462668336003964</v>
      </c>
      <c r="M3583" t="b">
        <f t="shared" si="390"/>
        <v>0</v>
      </c>
      <c r="N3583" s="24">
        <f t="shared" si="391"/>
        <v>1184243</v>
      </c>
      <c r="O3583" t="str">
        <f t="shared" si="392"/>
        <v>ASALARIADO</v>
      </c>
      <c r="P3583">
        <f t="shared" si="393"/>
        <v>37</v>
      </c>
      <c r="Q3583"/>
    </row>
    <row r="3584" spans="1:17" x14ac:dyDescent="0.25">
      <c r="A3584">
        <v>3583</v>
      </c>
      <c r="B3584" t="s">
        <v>15</v>
      </c>
      <c r="C3584" s="23">
        <v>1586732.18</v>
      </c>
      <c r="D3584" t="s">
        <v>10</v>
      </c>
      <c r="E3584" t="s">
        <v>11</v>
      </c>
      <c r="F3584" t="s">
        <v>12</v>
      </c>
      <c r="G3584" t="s">
        <v>13</v>
      </c>
      <c r="H3584" t="s">
        <v>13</v>
      </c>
      <c r="I3584">
        <v>70</v>
      </c>
      <c r="J3584">
        <f t="shared" si="387"/>
        <v>1.1457399717109289</v>
      </c>
      <c r="K3584" t="b">
        <f t="shared" si="388"/>
        <v>0</v>
      </c>
      <c r="L3584">
        <f t="shared" si="389"/>
        <v>1.9827190589451413</v>
      </c>
      <c r="M3584" t="b">
        <f t="shared" si="390"/>
        <v>1</v>
      </c>
      <c r="N3584" s="24">
        <f t="shared" si="391"/>
        <v>1586732.18</v>
      </c>
      <c r="O3584" t="str">
        <f t="shared" si="392"/>
        <v>ASALARIADO</v>
      </c>
      <c r="P3584">
        <f t="shared" si="393"/>
        <v>70</v>
      </c>
      <c r="Q3584"/>
    </row>
    <row r="3585" spans="1:17" x14ac:dyDescent="0.25">
      <c r="A3585">
        <v>3584</v>
      </c>
      <c r="B3585" t="s">
        <v>9</v>
      </c>
      <c r="C3585" s="23">
        <v>100000</v>
      </c>
      <c r="D3585" t="s">
        <v>10</v>
      </c>
      <c r="E3585" t="s">
        <v>16</v>
      </c>
      <c r="F3585" t="s">
        <v>12</v>
      </c>
      <c r="G3585" t="s">
        <v>13</v>
      </c>
      <c r="H3585" t="s">
        <v>12</v>
      </c>
      <c r="I3585">
        <v>41</v>
      </c>
      <c r="J3585">
        <f t="shared" si="387"/>
        <v>-0.68746316890557213</v>
      </c>
      <c r="K3585" t="b">
        <f t="shared" si="388"/>
        <v>0</v>
      </c>
      <c r="L3585">
        <f t="shared" si="389"/>
        <v>-6.3965513291846368E-2</v>
      </c>
      <c r="M3585" t="b">
        <f t="shared" si="390"/>
        <v>0</v>
      </c>
      <c r="N3585" s="24">
        <f t="shared" si="391"/>
        <v>100000</v>
      </c>
      <c r="O3585" t="str">
        <f t="shared" si="392"/>
        <v>ASALARIADO</v>
      </c>
      <c r="P3585">
        <f t="shared" si="393"/>
        <v>41</v>
      </c>
      <c r="Q3585"/>
    </row>
    <row r="3586" spans="1:17" x14ac:dyDescent="0.25">
      <c r="A3586">
        <v>3585</v>
      </c>
      <c r="B3586" t="s">
        <v>9</v>
      </c>
      <c r="C3586" s="23">
        <v>1198242.1599999999</v>
      </c>
      <c r="D3586" t="s">
        <v>10</v>
      </c>
      <c r="E3586" t="s">
        <v>16</v>
      </c>
      <c r="F3586" t="s">
        <v>12</v>
      </c>
      <c r="G3586" t="s">
        <v>13</v>
      </c>
      <c r="H3586" t="s">
        <v>13</v>
      </c>
      <c r="I3586">
        <v>28</v>
      </c>
      <c r="J3586">
        <f t="shared" ref="J3586:J3649" si="394">(C3586-$S$4)/STDEV($C$2:$C$5001)</f>
        <v>0.66671548139407344</v>
      </c>
      <c r="K3586" t="b">
        <f t="shared" ref="K3586:K3649" si="395">ABS(J3586)&gt;1.96</f>
        <v>0</v>
      </c>
      <c r="L3586">
        <f t="shared" ref="L3586:L3649" si="396">(I3586-$S$5)/_xlfn.STDEV.S($I$2:$I$5001)</f>
        <v>-0.98144480429463388</v>
      </c>
      <c r="M3586" t="b">
        <f t="shared" ref="M3586:M3649" si="397">ABS(L3586)&gt;1.96</f>
        <v>0</v>
      </c>
      <c r="N3586" s="24">
        <f t="shared" ref="N3586:N3649" si="398">IF(ISBLANK(C3586), $S$4, C3586)</f>
        <v>1198242.1599999999</v>
      </c>
      <c r="O3586" t="str">
        <f t="shared" ref="O3586:O3649" si="399">IF(D3586="", "ASALARIADO", D3586)</f>
        <v>ASALARIADO</v>
      </c>
      <c r="P3586">
        <f t="shared" ref="P3586:P3649" si="400">IF(ISBLANK(I3586), $S$5, I3586)</f>
        <v>28</v>
      </c>
      <c r="Q3586"/>
    </row>
    <row r="3587" spans="1:17" x14ac:dyDescent="0.25">
      <c r="A3587">
        <v>3586</v>
      </c>
      <c r="B3587" t="s">
        <v>9</v>
      </c>
      <c r="C3587" s="23">
        <v>470162.5</v>
      </c>
      <c r="D3587" t="s">
        <v>10</v>
      </c>
      <c r="E3587" t="s">
        <v>16</v>
      </c>
      <c r="F3587" t="s">
        <v>12</v>
      </c>
      <c r="G3587" t="s">
        <v>13</v>
      </c>
      <c r="H3587" t="s">
        <v>13</v>
      </c>
      <c r="I3587">
        <v>43</v>
      </c>
      <c r="J3587">
        <f t="shared" si="394"/>
        <v>-0.23103727951744063</v>
      </c>
      <c r="K3587" t="b">
        <f t="shared" si="395"/>
        <v>0</v>
      </c>
      <c r="L3587">
        <f t="shared" si="396"/>
        <v>7.7185146862428639E-2</v>
      </c>
      <c r="M3587" t="b">
        <f t="shared" si="397"/>
        <v>0</v>
      </c>
      <c r="N3587" s="24">
        <f t="shared" si="398"/>
        <v>470162.5</v>
      </c>
      <c r="O3587" t="str">
        <f t="shared" si="399"/>
        <v>ASALARIADO</v>
      </c>
      <c r="P3587">
        <f t="shared" si="400"/>
        <v>43</v>
      </c>
      <c r="Q3587"/>
    </row>
    <row r="3588" spans="1:17" x14ac:dyDescent="0.25">
      <c r="A3588">
        <v>3587</v>
      </c>
      <c r="B3588" t="s">
        <v>9</v>
      </c>
      <c r="C3588" s="23">
        <v>300018</v>
      </c>
      <c r="D3588" t="s">
        <v>18</v>
      </c>
      <c r="E3588" t="s">
        <v>16</v>
      </c>
      <c r="F3588" t="s">
        <v>12</v>
      </c>
      <c r="G3588" t="s">
        <v>13</v>
      </c>
      <c r="H3588" t="s">
        <v>12</v>
      </c>
      <c r="I3588">
        <v>51</v>
      </c>
      <c r="J3588">
        <f t="shared" si="394"/>
        <v>-0.44083258492249633</v>
      </c>
      <c r="K3588" t="b">
        <f t="shared" si="395"/>
        <v>0</v>
      </c>
      <c r="L3588">
        <f t="shared" si="396"/>
        <v>0.64178778747952869</v>
      </c>
      <c r="M3588" t="b">
        <f t="shared" si="397"/>
        <v>0</v>
      </c>
      <c r="N3588" s="24">
        <f t="shared" si="398"/>
        <v>300018</v>
      </c>
      <c r="O3588" t="str">
        <f t="shared" si="399"/>
        <v>TRABAJADOR INDEPENDIENTE</v>
      </c>
      <c r="P3588">
        <f t="shared" si="400"/>
        <v>51</v>
      </c>
      <c r="Q3588"/>
    </row>
    <row r="3589" spans="1:17" x14ac:dyDescent="0.25">
      <c r="A3589">
        <v>3588</v>
      </c>
      <c r="B3589" t="s">
        <v>15</v>
      </c>
      <c r="C3589" s="23">
        <v>671005</v>
      </c>
      <c r="D3589" t="s">
        <v>10</v>
      </c>
      <c r="E3589" t="s">
        <v>16</v>
      </c>
      <c r="F3589" t="s">
        <v>12</v>
      </c>
      <c r="G3589" t="s">
        <v>13</v>
      </c>
      <c r="H3589" t="s">
        <v>12</v>
      </c>
      <c r="I3589">
        <v>30</v>
      </c>
      <c r="J3589">
        <f t="shared" si="394"/>
        <v>1.6609947550227742E-2</v>
      </c>
      <c r="K3589" t="b">
        <f t="shared" si="395"/>
        <v>0</v>
      </c>
      <c r="L3589">
        <f t="shared" si="396"/>
        <v>-0.84029414414035897</v>
      </c>
      <c r="M3589" t="b">
        <f t="shared" si="397"/>
        <v>0</v>
      </c>
      <c r="N3589" s="24">
        <f t="shared" si="398"/>
        <v>671005</v>
      </c>
      <c r="O3589" t="str">
        <f t="shared" si="399"/>
        <v>ASALARIADO</v>
      </c>
      <c r="P3589">
        <f t="shared" si="400"/>
        <v>30</v>
      </c>
      <c r="Q3589"/>
    </row>
    <row r="3590" spans="1:17" x14ac:dyDescent="0.25">
      <c r="A3590">
        <v>3589</v>
      </c>
      <c r="B3590" t="s">
        <v>9</v>
      </c>
      <c r="C3590" s="23">
        <v>278030</v>
      </c>
      <c r="D3590" t="s">
        <v>19</v>
      </c>
      <c r="E3590" t="s">
        <v>16</v>
      </c>
      <c r="F3590" t="s">
        <v>12</v>
      </c>
      <c r="G3590" t="s">
        <v>13</v>
      </c>
      <c r="H3590" t="s">
        <v>13</v>
      </c>
      <c r="I3590">
        <v>50</v>
      </c>
      <c r="J3590">
        <f t="shared" si="394"/>
        <v>-0.46794471123422759</v>
      </c>
      <c r="K3590" t="b">
        <f t="shared" si="395"/>
        <v>0</v>
      </c>
      <c r="L3590">
        <f t="shared" si="396"/>
        <v>0.57121245740239113</v>
      </c>
      <c r="M3590" t="b">
        <f t="shared" si="397"/>
        <v>0</v>
      </c>
      <c r="N3590" s="24">
        <f t="shared" si="398"/>
        <v>278030</v>
      </c>
      <c r="O3590" t="str">
        <f t="shared" si="399"/>
        <v>CONVENIOS ESPECIALES DE TRABAJADORES INDEPENDIENTES</v>
      </c>
      <c r="P3590">
        <f t="shared" si="400"/>
        <v>50</v>
      </c>
      <c r="Q3590"/>
    </row>
    <row r="3591" spans="1:17" x14ac:dyDescent="0.25">
      <c r="A3591">
        <v>3590</v>
      </c>
      <c r="B3591" t="s">
        <v>9</v>
      </c>
      <c r="C3591" s="23">
        <v>4039119.56</v>
      </c>
      <c r="D3591" t="s">
        <v>10</v>
      </c>
      <c r="E3591" t="s">
        <v>11</v>
      </c>
      <c r="F3591" t="s">
        <v>12</v>
      </c>
      <c r="G3591" t="s">
        <v>13</v>
      </c>
      <c r="H3591" t="s">
        <v>13</v>
      </c>
      <c r="I3591">
        <v>59</v>
      </c>
      <c r="J3591">
        <f t="shared" si="394"/>
        <v>4.1696364794358596</v>
      </c>
      <c r="K3591" t="b">
        <f t="shared" si="395"/>
        <v>1</v>
      </c>
      <c r="L3591">
        <f t="shared" si="396"/>
        <v>1.2063904280966287</v>
      </c>
      <c r="M3591" t="b">
        <f t="shared" si="397"/>
        <v>0</v>
      </c>
      <c r="N3591" s="24">
        <f t="shared" si="398"/>
        <v>4039119.56</v>
      </c>
      <c r="O3591" t="str">
        <f t="shared" si="399"/>
        <v>ASALARIADO</v>
      </c>
      <c r="P3591">
        <f t="shared" si="400"/>
        <v>59</v>
      </c>
      <c r="Q3591"/>
    </row>
    <row r="3592" spans="1:17" x14ac:dyDescent="0.25">
      <c r="A3592">
        <v>3591</v>
      </c>
      <c r="B3592" t="s">
        <v>15</v>
      </c>
      <c r="C3592" s="23">
        <v>297046</v>
      </c>
      <c r="D3592" t="s">
        <v>17</v>
      </c>
      <c r="E3592" t="s">
        <v>16</v>
      </c>
      <c r="F3592" t="s">
        <v>12</v>
      </c>
      <c r="G3592" t="s">
        <v>13</v>
      </c>
      <c r="H3592" t="s">
        <v>13</v>
      </c>
      <c r="I3592">
        <v>25</v>
      </c>
      <c r="J3592">
        <f t="shared" si="394"/>
        <v>-0.44449718558642509</v>
      </c>
      <c r="K3592" t="b">
        <f t="shared" si="395"/>
        <v>0</v>
      </c>
      <c r="L3592">
        <f t="shared" si="396"/>
        <v>-1.1931707945260464</v>
      </c>
      <c r="M3592" t="b">
        <f t="shared" si="397"/>
        <v>0</v>
      </c>
      <c r="N3592" s="24">
        <f t="shared" si="398"/>
        <v>297046</v>
      </c>
      <c r="O3592" t="str">
        <f t="shared" si="399"/>
        <v>ASEGURADO VOLUNTARIO</v>
      </c>
      <c r="P3592">
        <f t="shared" si="400"/>
        <v>25</v>
      </c>
      <c r="Q3592"/>
    </row>
    <row r="3593" spans="1:17" x14ac:dyDescent="0.25">
      <c r="A3593">
        <v>3592</v>
      </c>
      <c r="B3593" t="s">
        <v>9</v>
      </c>
      <c r="C3593" s="23">
        <v>9720000</v>
      </c>
      <c r="D3593" t="s">
        <v>10</v>
      </c>
      <c r="E3593" t="s">
        <v>16</v>
      </c>
      <c r="F3593" t="s">
        <v>12</v>
      </c>
      <c r="G3593" t="s">
        <v>12</v>
      </c>
      <c r="H3593" t="s">
        <v>13</v>
      </c>
      <c r="I3593">
        <v>38</v>
      </c>
      <c r="J3593">
        <f t="shared" si="394"/>
        <v>11.174400352963403</v>
      </c>
      <c r="K3593" t="b">
        <f t="shared" si="395"/>
        <v>1</v>
      </c>
      <c r="L3593">
        <f t="shared" si="396"/>
        <v>-0.27569150352325889</v>
      </c>
      <c r="M3593" t="b">
        <f t="shared" si="397"/>
        <v>0</v>
      </c>
      <c r="N3593" s="24">
        <f t="shared" si="398"/>
        <v>9720000</v>
      </c>
      <c r="O3593" t="str">
        <f t="shared" si="399"/>
        <v>ASALARIADO</v>
      </c>
      <c r="P3593">
        <f t="shared" si="400"/>
        <v>38</v>
      </c>
      <c r="Q3593"/>
    </row>
    <row r="3594" spans="1:17" x14ac:dyDescent="0.25">
      <c r="A3594">
        <v>3593</v>
      </c>
      <c r="B3594" t="s">
        <v>9</v>
      </c>
      <c r="C3594" s="23">
        <v>385347.22</v>
      </c>
      <c r="D3594" t="s">
        <v>10</v>
      </c>
      <c r="E3594" t="s">
        <v>16</v>
      </c>
      <c r="F3594" t="s">
        <v>12</v>
      </c>
      <c r="G3594" t="s">
        <v>13</v>
      </c>
      <c r="H3594" t="s">
        <v>13</v>
      </c>
      <c r="I3594">
        <v>35</v>
      </c>
      <c r="J3594">
        <f t="shared" si="394"/>
        <v>-0.33561807743106886</v>
      </c>
      <c r="K3594" t="b">
        <f t="shared" si="395"/>
        <v>0</v>
      </c>
      <c r="L3594">
        <f t="shared" si="396"/>
        <v>-0.48741749375467142</v>
      </c>
      <c r="M3594" t="b">
        <f t="shared" si="397"/>
        <v>0</v>
      </c>
      <c r="N3594" s="24">
        <f t="shared" si="398"/>
        <v>385347.22</v>
      </c>
      <c r="O3594" t="str">
        <f t="shared" si="399"/>
        <v>ASALARIADO</v>
      </c>
      <c r="P3594">
        <f t="shared" si="400"/>
        <v>35</v>
      </c>
      <c r="Q3594"/>
    </row>
    <row r="3595" spans="1:17" x14ac:dyDescent="0.25">
      <c r="A3595">
        <v>3594</v>
      </c>
      <c r="B3595" t="s">
        <v>9</v>
      </c>
      <c r="C3595" s="23">
        <v>515000</v>
      </c>
      <c r="D3595" t="s">
        <v>10</v>
      </c>
      <c r="E3595" t="s">
        <v>16</v>
      </c>
      <c r="F3595" t="s">
        <v>12</v>
      </c>
      <c r="G3595" t="s">
        <v>13</v>
      </c>
      <c r="H3595" t="s">
        <v>13</v>
      </c>
      <c r="I3595">
        <v>36</v>
      </c>
      <c r="J3595">
        <f t="shared" si="394"/>
        <v>-0.17575076125737824</v>
      </c>
      <c r="K3595" t="b">
        <f t="shared" si="395"/>
        <v>0</v>
      </c>
      <c r="L3595">
        <f t="shared" si="396"/>
        <v>-0.41684216367753391</v>
      </c>
      <c r="M3595" t="b">
        <f t="shared" si="397"/>
        <v>0</v>
      </c>
      <c r="N3595" s="24">
        <f t="shared" si="398"/>
        <v>515000</v>
      </c>
      <c r="O3595" t="str">
        <f t="shared" si="399"/>
        <v>ASALARIADO</v>
      </c>
      <c r="P3595">
        <f t="shared" si="400"/>
        <v>36</v>
      </c>
      <c r="Q3595"/>
    </row>
    <row r="3596" spans="1:17" x14ac:dyDescent="0.25">
      <c r="A3596">
        <v>3595</v>
      </c>
      <c r="B3596" t="s">
        <v>9</v>
      </c>
      <c r="C3596" s="23">
        <v>952625</v>
      </c>
      <c r="D3596" t="s">
        <v>10</v>
      </c>
      <c r="E3596" t="s">
        <v>16</v>
      </c>
      <c r="F3596" t="s">
        <v>12</v>
      </c>
      <c r="G3596" t="s">
        <v>13</v>
      </c>
      <c r="H3596" t="s">
        <v>13</v>
      </c>
      <c r="I3596">
        <v>53</v>
      </c>
      <c r="J3596">
        <f t="shared" si="394"/>
        <v>0.36385922042223823</v>
      </c>
      <c r="K3596" t="b">
        <f t="shared" si="395"/>
        <v>0</v>
      </c>
      <c r="L3596">
        <f t="shared" si="396"/>
        <v>0.78293844763380371</v>
      </c>
      <c r="M3596" t="b">
        <f t="shared" si="397"/>
        <v>0</v>
      </c>
      <c r="N3596" s="24">
        <f t="shared" si="398"/>
        <v>952625</v>
      </c>
      <c r="O3596" t="str">
        <f t="shared" si="399"/>
        <v>ASALARIADO</v>
      </c>
      <c r="P3596">
        <f t="shared" si="400"/>
        <v>53</v>
      </c>
      <c r="Q3596"/>
    </row>
    <row r="3597" spans="1:17" x14ac:dyDescent="0.25">
      <c r="A3597">
        <v>3596</v>
      </c>
      <c r="B3597" t="s">
        <v>9</v>
      </c>
      <c r="C3597" s="23">
        <v>395044.25</v>
      </c>
      <c r="D3597" t="s">
        <v>10</v>
      </c>
      <c r="E3597" t="s">
        <v>11</v>
      </c>
      <c r="F3597" t="s">
        <v>12</v>
      </c>
      <c r="G3597" t="s">
        <v>13</v>
      </c>
      <c r="H3597" t="s">
        <v>13</v>
      </c>
      <c r="I3597">
        <v>56</v>
      </c>
      <c r="J3597">
        <f t="shared" si="394"/>
        <v>-0.32366123268808866</v>
      </c>
      <c r="K3597" t="b">
        <f t="shared" si="395"/>
        <v>0</v>
      </c>
      <c r="L3597">
        <f t="shared" si="396"/>
        <v>0.99466443786521619</v>
      </c>
      <c r="M3597" t="b">
        <f t="shared" si="397"/>
        <v>0</v>
      </c>
      <c r="N3597" s="24">
        <f t="shared" si="398"/>
        <v>395044.25</v>
      </c>
      <c r="O3597" t="str">
        <f t="shared" si="399"/>
        <v>ASALARIADO</v>
      </c>
      <c r="P3597">
        <f t="shared" si="400"/>
        <v>56</v>
      </c>
      <c r="Q3597"/>
    </row>
    <row r="3598" spans="1:17" x14ac:dyDescent="0.25">
      <c r="A3598">
        <v>3597</v>
      </c>
      <c r="B3598" t="s">
        <v>9</v>
      </c>
      <c r="C3598" s="23">
        <v>270000</v>
      </c>
      <c r="D3598" t="s">
        <v>10</v>
      </c>
      <c r="E3598" t="s">
        <v>16</v>
      </c>
      <c r="F3598" t="s">
        <v>12</v>
      </c>
      <c r="G3598" t="s">
        <v>13</v>
      </c>
      <c r="H3598" t="s">
        <v>13</v>
      </c>
      <c r="I3598">
        <v>40</v>
      </c>
      <c r="J3598">
        <f t="shared" si="394"/>
        <v>-0.47784603806173365</v>
      </c>
      <c r="K3598" t="b">
        <f t="shared" si="395"/>
        <v>0</v>
      </c>
      <c r="L3598">
        <f t="shared" si="396"/>
        <v>-0.13454084336898386</v>
      </c>
      <c r="M3598" t="b">
        <f t="shared" si="397"/>
        <v>0</v>
      </c>
      <c r="N3598" s="24">
        <f t="shared" si="398"/>
        <v>270000</v>
      </c>
      <c r="O3598" t="str">
        <f t="shared" si="399"/>
        <v>ASALARIADO</v>
      </c>
      <c r="P3598">
        <f t="shared" si="400"/>
        <v>40</v>
      </c>
      <c r="Q3598"/>
    </row>
    <row r="3599" spans="1:17" x14ac:dyDescent="0.25">
      <c r="A3599">
        <v>3598</v>
      </c>
      <c r="B3599" t="s">
        <v>15</v>
      </c>
      <c r="C3599" s="23">
        <v>2586394.5</v>
      </c>
      <c r="D3599" t="s">
        <v>10</v>
      </c>
      <c r="E3599" t="s">
        <v>11</v>
      </c>
      <c r="F3599" t="s">
        <v>12</v>
      </c>
      <c r="G3599" t="s">
        <v>13</v>
      </c>
      <c r="H3599" t="s">
        <v>13</v>
      </c>
      <c r="I3599">
        <v>32</v>
      </c>
      <c r="J3599">
        <f t="shared" si="394"/>
        <v>2.3783655442467824</v>
      </c>
      <c r="K3599" t="b">
        <f t="shared" si="395"/>
        <v>1</v>
      </c>
      <c r="L3599">
        <f t="shared" si="396"/>
        <v>-0.69914348398608395</v>
      </c>
      <c r="M3599" t="b">
        <f t="shared" si="397"/>
        <v>0</v>
      </c>
      <c r="N3599" s="24">
        <f t="shared" si="398"/>
        <v>2586394.5</v>
      </c>
      <c r="O3599" t="str">
        <f t="shared" si="399"/>
        <v>ASALARIADO</v>
      </c>
      <c r="P3599">
        <f t="shared" si="400"/>
        <v>32</v>
      </c>
      <c r="Q3599"/>
    </row>
    <row r="3600" spans="1:17" x14ac:dyDescent="0.25">
      <c r="A3600">
        <v>3599</v>
      </c>
      <c r="B3600" t="s">
        <v>9</v>
      </c>
      <c r="C3600" s="23">
        <v>302470</v>
      </c>
      <c r="D3600" t="s">
        <v>18</v>
      </c>
      <c r="E3600" t="s">
        <v>16</v>
      </c>
      <c r="F3600" t="s">
        <v>12</v>
      </c>
      <c r="G3600" t="s">
        <v>13</v>
      </c>
      <c r="H3600" t="s">
        <v>13</v>
      </c>
      <c r="I3600">
        <v>53</v>
      </c>
      <c r="J3600">
        <f t="shared" si="394"/>
        <v>-0.43780916607056047</v>
      </c>
      <c r="K3600" t="b">
        <f t="shared" si="395"/>
        <v>0</v>
      </c>
      <c r="L3600">
        <f t="shared" si="396"/>
        <v>0.78293844763380371</v>
      </c>
      <c r="M3600" t="b">
        <f t="shared" si="397"/>
        <v>0</v>
      </c>
      <c r="N3600" s="24">
        <f t="shared" si="398"/>
        <v>302470</v>
      </c>
      <c r="O3600" t="str">
        <f t="shared" si="399"/>
        <v>TRABAJADOR INDEPENDIENTE</v>
      </c>
      <c r="P3600">
        <f t="shared" si="400"/>
        <v>53</v>
      </c>
      <c r="Q3600"/>
    </row>
    <row r="3601" spans="1:17" x14ac:dyDescent="0.25">
      <c r="A3601">
        <v>3600</v>
      </c>
      <c r="B3601" t="s">
        <v>15</v>
      </c>
      <c r="C3601" s="23">
        <v>731424</v>
      </c>
      <c r="D3601" t="s">
        <v>10</v>
      </c>
      <c r="E3601" t="s">
        <v>11</v>
      </c>
      <c r="F3601" t="s">
        <v>12</v>
      </c>
      <c r="G3601" t="s">
        <v>13</v>
      </c>
      <c r="H3601" t="s">
        <v>12</v>
      </c>
      <c r="I3601">
        <v>28</v>
      </c>
      <c r="J3601">
        <f t="shared" si="394"/>
        <v>9.1109108894074059E-2</v>
      </c>
      <c r="K3601" t="b">
        <f t="shared" si="395"/>
        <v>0</v>
      </c>
      <c r="L3601">
        <f t="shared" si="396"/>
        <v>-0.98144480429463388</v>
      </c>
      <c r="M3601" t="b">
        <f t="shared" si="397"/>
        <v>0</v>
      </c>
      <c r="N3601" s="24">
        <f t="shared" si="398"/>
        <v>731424</v>
      </c>
      <c r="O3601" t="str">
        <f t="shared" si="399"/>
        <v>ASALARIADO</v>
      </c>
      <c r="P3601">
        <f t="shared" si="400"/>
        <v>28</v>
      </c>
      <c r="Q3601"/>
    </row>
    <row r="3602" spans="1:17" x14ac:dyDescent="0.25">
      <c r="A3602">
        <v>3601</v>
      </c>
      <c r="B3602" t="s">
        <v>15</v>
      </c>
      <c r="C3602" s="23">
        <v>239683.08</v>
      </c>
      <c r="D3602" t="s">
        <v>10</v>
      </c>
      <c r="E3602" t="s">
        <v>16</v>
      </c>
      <c r="F3602" t="s">
        <v>12</v>
      </c>
      <c r="G3602" t="s">
        <v>13</v>
      </c>
      <c r="H3602" t="s">
        <v>13</v>
      </c>
      <c r="I3602">
        <v>38</v>
      </c>
      <c r="J3602">
        <f t="shared" si="394"/>
        <v>-0.51522807209951127</v>
      </c>
      <c r="K3602" t="b">
        <f t="shared" si="395"/>
        <v>0</v>
      </c>
      <c r="L3602">
        <f t="shared" si="396"/>
        <v>-0.27569150352325889</v>
      </c>
      <c r="M3602" t="b">
        <f t="shared" si="397"/>
        <v>0</v>
      </c>
      <c r="N3602" s="24">
        <f t="shared" si="398"/>
        <v>239683.08</v>
      </c>
      <c r="O3602" t="str">
        <f t="shared" si="399"/>
        <v>ASALARIADO</v>
      </c>
      <c r="P3602">
        <f t="shared" si="400"/>
        <v>38</v>
      </c>
      <c r="Q3602"/>
    </row>
    <row r="3603" spans="1:17" x14ac:dyDescent="0.25">
      <c r="A3603">
        <v>3602</v>
      </c>
      <c r="B3603" t="s">
        <v>9</v>
      </c>
      <c r="C3603" s="23">
        <v>278030</v>
      </c>
      <c r="D3603" t="s">
        <v>19</v>
      </c>
      <c r="E3603" t="s">
        <v>16</v>
      </c>
      <c r="F3603" t="s">
        <v>12</v>
      </c>
      <c r="G3603" t="s">
        <v>13</v>
      </c>
      <c r="H3603" t="s">
        <v>13</v>
      </c>
      <c r="I3603">
        <v>56</v>
      </c>
      <c r="J3603">
        <f t="shared" si="394"/>
        <v>-0.46794471123422759</v>
      </c>
      <c r="K3603" t="b">
        <f t="shared" si="395"/>
        <v>0</v>
      </c>
      <c r="L3603">
        <f t="shared" si="396"/>
        <v>0.99466443786521619</v>
      </c>
      <c r="M3603" t="b">
        <f t="shared" si="397"/>
        <v>0</v>
      </c>
      <c r="N3603" s="24">
        <f t="shared" si="398"/>
        <v>278030</v>
      </c>
      <c r="O3603" t="str">
        <f t="shared" si="399"/>
        <v>CONVENIOS ESPECIALES DE TRABAJADORES INDEPENDIENTES</v>
      </c>
      <c r="P3603">
        <f t="shared" si="400"/>
        <v>56</v>
      </c>
      <c r="Q3603"/>
    </row>
    <row r="3604" spans="1:17" x14ac:dyDescent="0.25">
      <c r="A3604">
        <v>3603</v>
      </c>
      <c r="B3604" t="s">
        <v>9</v>
      </c>
      <c r="C3604" s="23">
        <v>377350.76</v>
      </c>
      <c r="D3604" t="s">
        <v>10</v>
      </c>
      <c r="E3604" t="s">
        <v>16</v>
      </c>
      <c r="F3604" t="s">
        <v>12</v>
      </c>
      <c r="G3604" t="s">
        <v>13</v>
      </c>
      <c r="H3604" t="s">
        <v>13</v>
      </c>
      <c r="I3604">
        <v>35</v>
      </c>
      <c r="J3604">
        <f t="shared" si="394"/>
        <v>-0.34547804803170129</v>
      </c>
      <c r="K3604" t="b">
        <f t="shared" si="395"/>
        <v>0</v>
      </c>
      <c r="L3604">
        <f t="shared" si="396"/>
        <v>-0.48741749375467142</v>
      </c>
      <c r="M3604" t="b">
        <f t="shared" si="397"/>
        <v>0</v>
      </c>
      <c r="N3604" s="24">
        <f t="shared" si="398"/>
        <v>377350.76</v>
      </c>
      <c r="O3604" t="str">
        <f t="shared" si="399"/>
        <v>ASALARIADO</v>
      </c>
      <c r="P3604">
        <f t="shared" si="400"/>
        <v>35</v>
      </c>
      <c r="Q3604"/>
    </row>
    <row r="3605" spans="1:17" x14ac:dyDescent="0.25">
      <c r="A3605">
        <v>3604</v>
      </c>
      <c r="B3605" t="s">
        <v>15</v>
      </c>
      <c r="C3605" s="23">
        <v>297046</v>
      </c>
      <c r="D3605" t="s">
        <v>18</v>
      </c>
      <c r="E3605" t="s">
        <v>16</v>
      </c>
      <c r="F3605" t="s">
        <v>12</v>
      </c>
      <c r="G3605" t="s">
        <v>13</v>
      </c>
      <c r="H3605" t="s">
        <v>12</v>
      </c>
      <c r="I3605">
        <v>38</v>
      </c>
      <c r="J3605">
        <f t="shared" si="394"/>
        <v>-0.44449718558642509</v>
      </c>
      <c r="K3605" t="b">
        <f t="shared" si="395"/>
        <v>0</v>
      </c>
      <c r="L3605">
        <f t="shared" si="396"/>
        <v>-0.27569150352325889</v>
      </c>
      <c r="M3605" t="b">
        <f t="shared" si="397"/>
        <v>0</v>
      </c>
      <c r="N3605" s="24">
        <f t="shared" si="398"/>
        <v>297046</v>
      </c>
      <c r="O3605" t="str">
        <f t="shared" si="399"/>
        <v>TRABAJADOR INDEPENDIENTE</v>
      </c>
      <c r="P3605">
        <f t="shared" si="400"/>
        <v>38</v>
      </c>
      <c r="Q3605"/>
    </row>
    <row r="3606" spans="1:17" x14ac:dyDescent="0.25">
      <c r="A3606">
        <v>3605</v>
      </c>
      <c r="B3606" t="s">
        <v>9</v>
      </c>
      <c r="C3606" s="23">
        <v>297046</v>
      </c>
      <c r="D3606" t="s">
        <v>17</v>
      </c>
      <c r="E3606" t="s">
        <v>16</v>
      </c>
      <c r="F3606" t="s">
        <v>12</v>
      </c>
      <c r="G3606" t="s">
        <v>13</v>
      </c>
      <c r="H3606" t="s">
        <v>13</v>
      </c>
      <c r="I3606">
        <v>43</v>
      </c>
      <c r="J3606">
        <f t="shared" si="394"/>
        <v>-0.44449718558642509</v>
      </c>
      <c r="K3606" t="b">
        <f t="shared" si="395"/>
        <v>0</v>
      </c>
      <c r="L3606">
        <f t="shared" si="396"/>
        <v>7.7185146862428639E-2</v>
      </c>
      <c r="M3606" t="b">
        <f t="shared" si="397"/>
        <v>0</v>
      </c>
      <c r="N3606" s="24">
        <f t="shared" si="398"/>
        <v>297046</v>
      </c>
      <c r="O3606" t="str">
        <f t="shared" si="399"/>
        <v>ASEGURADO VOLUNTARIO</v>
      </c>
      <c r="P3606">
        <f t="shared" si="400"/>
        <v>43</v>
      </c>
      <c r="Q3606"/>
    </row>
    <row r="3607" spans="1:17" x14ac:dyDescent="0.25">
      <c r="A3607">
        <v>3606</v>
      </c>
      <c r="B3607" t="s">
        <v>9</v>
      </c>
      <c r="C3607" s="23">
        <v>299441</v>
      </c>
      <c r="D3607" t="s">
        <v>18</v>
      </c>
      <c r="E3607" t="s">
        <v>16</v>
      </c>
      <c r="F3607" t="s">
        <v>12</v>
      </c>
      <c r="G3607" t="s">
        <v>13</v>
      </c>
      <c r="H3607" t="s">
        <v>13</v>
      </c>
      <c r="I3607">
        <v>34</v>
      </c>
      <c r="J3607">
        <f t="shared" si="394"/>
        <v>-0.44154405012541925</v>
      </c>
      <c r="K3607" t="b">
        <f t="shared" si="395"/>
        <v>0</v>
      </c>
      <c r="L3607">
        <f t="shared" si="396"/>
        <v>-0.55799282383180893</v>
      </c>
      <c r="M3607" t="b">
        <f t="shared" si="397"/>
        <v>0</v>
      </c>
      <c r="N3607" s="24">
        <f t="shared" si="398"/>
        <v>299441</v>
      </c>
      <c r="O3607" t="str">
        <f t="shared" si="399"/>
        <v>TRABAJADOR INDEPENDIENTE</v>
      </c>
      <c r="P3607">
        <f t="shared" si="400"/>
        <v>34</v>
      </c>
      <c r="Q3607"/>
    </row>
    <row r="3608" spans="1:17" x14ac:dyDescent="0.25">
      <c r="A3608">
        <v>3607</v>
      </c>
      <c r="B3608" t="s">
        <v>15</v>
      </c>
      <c r="C3608" s="23">
        <v>298390</v>
      </c>
      <c r="D3608" t="s">
        <v>17</v>
      </c>
      <c r="E3608" t="s">
        <v>16</v>
      </c>
      <c r="F3608" t="s">
        <v>12</v>
      </c>
      <c r="G3608" t="s">
        <v>13</v>
      </c>
      <c r="H3608" t="s">
        <v>13</v>
      </c>
      <c r="I3608">
        <v>35</v>
      </c>
      <c r="J3608">
        <f t="shared" si="394"/>
        <v>-0.44283997721081264</v>
      </c>
      <c r="K3608" t="b">
        <f t="shared" si="395"/>
        <v>0</v>
      </c>
      <c r="L3608">
        <f t="shared" si="396"/>
        <v>-0.48741749375467142</v>
      </c>
      <c r="M3608" t="b">
        <f t="shared" si="397"/>
        <v>0</v>
      </c>
      <c r="N3608" s="24">
        <f t="shared" si="398"/>
        <v>298390</v>
      </c>
      <c r="O3608" t="str">
        <f t="shared" si="399"/>
        <v>ASEGURADO VOLUNTARIO</v>
      </c>
      <c r="P3608">
        <f t="shared" si="400"/>
        <v>35</v>
      </c>
      <c r="Q3608"/>
    </row>
    <row r="3609" spans="1:17" x14ac:dyDescent="0.25">
      <c r="A3609">
        <v>3608</v>
      </c>
      <c r="B3609" t="s">
        <v>15</v>
      </c>
      <c r="C3609" s="23">
        <v>774085</v>
      </c>
      <c r="D3609" t="s">
        <v>10</v>
      </c>
      <c r="E3609" t="s">
        <v>16</v>
      </c>
      <c r="F3609" t="s">
        <v>12</v>
      </c>
      <c r="G3609" t="s">
        <v>13</v>
      </c>
      <c r="H3609" t="s">
        <v>13</v>
      </c>
      <c r="I3609">
        <v>48</v>
      </c>
      <c r="J3609">
        <f t="shared" si="394"/>
        <v>0.14371191135836225</v>
      </c>
      <c r="K3609" t="b">
        <f t="shared" si="395"/>
        <v>0</v>
      </c>
      <c r="L3609">
        <f t="shared" si="396"/>
        <v>0.43006179724811616</v>
      </c>
      <c r="M3609" t="b">
        <f t="shared" si="397"/>
        <v>0</v>
      </c>
      <c r="N3609" s="24">
        <f t="shared" si="398"/>
        <v>774085</v>
      </c>
      <c r="O3609" t="str">
        <f t="shared" si="399"/>
        <v>ASALARIADO</v>
      </c>
      <c r="P3609">
        <f t="shared" si="400"/>
        <v>48</v>
      </c>
      <c r="Q3609"/>
    </row>
    <row r="3610" spans="1:17" x14ac:dyDescent="0.25">
      <c r="A3610">
        <v>3609</v>
      </c>
      <c r="B3610" t="s">
        <v>15</v>
      </c>
      <c r="C3610" s="23">
        <v>297502</v>
      </c>
      <c r="D3610" t="s">
        <v>17</v>
      </c>
      <c r="E3610" t="s">
        <v>16</v>
      </c>
      <c r="F3610" t="s">
        <v>12</v>
      </c>
      <c r="G3610" t="s">
        <v>13</v>
      </c>
      <c r="H3610" t="s">
        <v>13</v>
      </c>
      <c r="I3610">
        <v>26</v>
      </c>
      <c r="J3610">
        <f t="shared" si="394"/>
        <v>-0.44393491845898514</v>
      </c>
      <c r="K3610" t="b">
        <f t="shared" si="395"/>
        <v>0</v>
      </c>
      <c r="L3610">
        <f t="shared" si="396"/>
        <v>-1.1225954644489089</v>
      </c>
      <c r="M3610" t="b">
        <f t="shared" si="397"/>
        <v>0</v>
      </c>
      <c r="N3610" s="24">
        <f t="shared" si="398"/>
        <v>297502</v>
      </c>
      <c r="O3610" t="str">
        <f t="shared" si="399"/>
        <v>ASEGURADO VOLUNTARIO</v>
      </c>
      <c r="P3610">
        <f t="shared" si="400"/>
        <v>26</v>
      </c>
      <c r="Q3610"/>
    </row>
    <row r="3611" spans="1:17" x14ac:dyDescent="0.25">
      <c r="A3611">
        <v>3610</v>
      </c>
      <c r="B3611" t="s">
        <v>15</v>
      </c>
      <c r="C3611" s="23">
        <v>224002.5</v>
      </c>
      <c r="D3611" t="s">
        <v>10</v>
      </c>
      <c r="E3611" t="s">
        <v>11</v>
      </c>
      <c r="F3611" t="s">
        <v>12</v>
      </c>
      <c r="G3611" t="s">
        <v>13</v>
      </c>
      <c r="H3611" t="s">
        <v>13</v>
      </c>
      <c r="I3611">
        <v>60</v>
      </c>
      <c r="J3611">
        <f t="shared" si="394"/>
        <v>-0.5345628849793187</v>
      </c>
      <c r="K3611" t="b">
        <f t="shared" si="395"/>
        <v>0</v>
      </c>
      <c r="L3611">
        <f t="shared" si="396"/>
        <v>1.2769657581737661</v>
      </c>
      <c r="M3611" t="b">
        <f t="shared" si="397"/>
        <v>0</v>
      </c>
      <c r="N3611" s="24">
        <f t="shared" si="398"/>
        <v>224002.5</v>
      </c>
      <c r="O3611" t="str">
        <f t="shared" si="399"/>
        <v>ASALARIADO</v>
      </c>
      <c r="P3611">
        <f t="shared" si="400"/>
        <v>60</v>
      </c>
      <c r="Q3611"/>
    </row>
    <row r="3612" spans="1:17" x14ac:dyDescent="0.25">
      <c r="A3612">
        <v>3611</v>
      </c>
      <c r="B3612" t="s">
        <v>9</v>
      </c>
      <c r="C3612" s="23">
        <v>445567</v>
      </c>
      <c r="D3612" t="s">
        <v>18</v>
      </c>
      <c r="E3612" t="s">
        <v>16</v>
      </c>
      <c r="F3612" t="s">
        <v>12</v>
      </c>
      <c r="G3612" t="s">
        <v>13</v>
      </c>
      <c r="H3612" t="s">
        <v>13</v>
      </c>
      <c r="I3612">
        <v>47</v>
      </c>
      <c r="J3612">
        <f t="shared" si="394"/>
        <v>-0.26136456270373254</v>
      </c>
      <c r="K3612" t="b">
        <f t="shared" si="395"/>
        <v>0</v>
      </c>
      <c r="L3612">
        <f t="shared" si="396"/>
        <v>0.35948646717097865</v>
      </c>
      <c r="M3612" t="b">
        <f t="shared" si="397"/>
        <v>0</v>
      </c>
      <c r="N3612" s="24">
        <f t="shared" si="398"/>
        <v>445567</v>
      </c>
      <c r="O3612" t="str">
        <f t="shared" si="399"/>
        <v>TRABAJADOR INDEPENDIENTE</v>
      </c>
      <c r="P3612">
        <f t="shared" si="400"/>
        <v>47</v>
      </c>
      <c r="Q3612"/>
    </row>
    <row r="3613" spans="1:17" x14ac:dyDescent="0.25">
      <c r="A3613">
        <v>3612</v>
      </c>
      <c r="B3613" t="s">
        <v>9</v>
      </c>
      <c r="C3613" s="23">
        <v>297058</v>
      </c>
      <c r="D3613" t="s">
        <v>18</v>
      </c>
      <c r="E3613" t="s">
        <v>16</v>
      </c>
      <c r="F3613" t="s">
        <v>12</v>
      </c>
      <c r="G3613" t="s">
        <v>13</v>
      </c>
      <c r="H3613" t="s">
        <v>13</v>
      </c>
      <c r="I3613">
        <v>53</v>
      </c>
      <c r="J3613">
        <f t="shared" si="394"/>
        <v>-0.44448238908307142</v>
      </c>
      <c r="K3613" t="b">
        <f t="shared" si="395"/>
        <v>0</v>
      </c>
      <c r="L3613">
        <f t="shared" si="396"/>
        <v>0.78293844763380371</v>
      </c>
      <c r="M3613" t="b">
        <f t="shared" si="397"/>
        <v>0</v>
      </c>
      <c r="N3613" s="24">
        <f t="shared" si="398"/>
        <v>297058</v>
      </c>
      <c r="O3613" t="str">
        <f t="shared" si="399"/>
        <v>TRABAJADOR INDEPENDIENTE</v>
      </c>
      <c r="P3613">
        <f t="shared" si="400"/>
        <v>53</v>
      </c>
      <c r="Q3613"/>
    </row>
    <row r="3614" spans="1:17" x14ac:dyDescent="0.25">
      <c r="A3614">
        <v>3613</v>
      </c>
      <c r="B3614" t="s">
        <v>9</v>
      </c>
      <c r="C3614" s="23">
        <v>200000</v>
      </c>
      <c r="D3614" t="s">
        <v>10</v>
      </c>
      <c r="E3614" t="s">
        <v>16</v>
      </c>
      <c r="F3614" t="s">
        <v>12</v>
      </c>
      <c r="G3614" t="s">
        <v>13</v>
      </c>
      <c r="H3614" t="s">
        <v>13</v>
      </c>
      <c r="I3614">
        <v>30</v>
      </c>
      <c r="J3614">
        <f t="shared" si="394"/>
        <v>-0.56415897429154949</v>
      </c>
      <c r="K3614" t="b">
        <f t="shared" si="395"/>
        <v>0</v>
      </c>
      <c r="L3614">
        <f t="shared" si="396"/>
        <v>-0.84029414414035897</v>
      </c>
      <c r="M3614" t="b">
        <f t="shared" si="397"/>
        <v>0</v>
      </c>
      <c r="N3614" s="24">
        <f t="shared" si="398"/>
        <v>200000</v>
      </c>
      <c r="O3614" t="str">
        <f t="shared" si="399"/>
        <v>ASALARIADO</v>
      </c>
      <c r="P3614">
        <f t="shared" si="400"/>
        <v>30</v>
      </c>
      <c r="Q3614"/>
    </row>
    <row r="3615" spans="1:17" x14ac:dyDescent="0.25">
      <c r="A3615">
        <v>3614</v>
      </c>
      <c r="B3615" t="s">
        <v>9</v>
      </c>
      <c r="C3615" s="23">
        <v>283803.05</v>
      </c>
      <c r="D3615" t="s">
        <v>10</v>
      </c>
      <c r="E3615" t="s">
        <v>16</v>
      </c>
      <c r="F3615" t="s">
        <v>12</v>
      </c>
      <c r="G3615" t="s">
        <v>13</v>
      </c>
      <c r="H3615" t="s">
        <v>13</v>
      </c>
      <c r="I3615">
        <v>19</v>
      </c>
      <c r="J3615">
        <f t="shared" si="394"/>
        <v>-0.4608262984270628</v>
      </c>
      <c r="K3615" t="b">
        <f t="shared" si="395"/>
        <v>0</v>
      </c>
      <c r="L3615">
        <f t="shared" si="396"/>
        <v>-1.6166227749888715</v>
      </c>
      <c r="M3615" t="b">
        <f t="shared" si="397"/>
        <v>0</v>
      </c>
      <c r="N3615" s="24">
        <f t="shared" si="398"/>
        <v>283803.05</v>
      </c>
      <c r="O3615" t="str">
        <f t="shared" si="399"/>
        <v>ASALARIADO</v>
      </c>
      <c r="P3615">
        <f t="shared" si="400"/>
        <v>19</v>
      </c>
      <c r="Q3615"/>
    </row>
    <row r="3616" spans="1:17" x14ac:dyDescent="0.25">
      <c r="A3616">
        <v>3615</v>
      </c>
      <c r="B3616" t="s">
        <v>9</v>
      </c>
      <c r="C3616" s="23">
        <v>361590.25</v>
      </c>
      <c r="D3616" t="s">
        <v>10</v>
      </c>
      <c r="E3616" t="s">
        <v>16</v>
      </c>
      <c r="F3616" t="s">
        <v>12</v>
      </c>
      <c r="G3616" t="s">
        <v>13</v>
      </c>
      <c r="H3616" t="s">
        <v>13</v>
      </c>
      <c r="I3616">
        <v>32</v>
      </c>
      <c r="J3616">
        <f t="shared" si="394"/>
        <v>-0.36491141795426379</v>
      </c>
      <c r="K3616" t="b">
        <f t="shared" si="395"/>
        <v>0</v>
      </c>
      <c r="L3616">
        <f t="shared" si="396"/>
        <v>-0.69914348398608395</v>
      </c>
      <c r="M3616" t="b">
        <f t="shared" si="397"/>
        <v>0</v>
      </c>
      <c r="N3616" s="24">
        <f t="shared" si="398"/>
        <v>361590.25</v>
      </c>
      <c r="O3616" t="str">
        <f t="shared" si="399"/>
        <v>ASALARIADO</v>
      </c>
      <c r="P3616">
        <f t="shared" si="400"/>
        <v>32</v>
      </c>
      <c r="Q3616"/>
    </row>
    <row r="3617" spans="1:17" x14ac:dyDescent="0.25">
      <c r="A3617">
        <v>3616</v>
      </c>
      <c r="B3617" t="s">
        <v>9</v>
      </c>
      <c r="C3617" s="23">
        <v>620412.30000000005</v>
      </c>
      <c r="D3617" t="s">
        <v>10</v>
      </c>
      <c r="E3617" t="s">
        <v>11</v>
      </c>
      <c r="F3617" t="s">
        <v>12</v>
      </c>
      <c r="G3617" t="s">
        <v>13</v>
      </c>
      <c r="H3617" t="s">
        <v>13</v>
      </c>
      <c r="I3617">
        <v>54</v>
      </c>
      <c r="J3617">
        <f t="shared" si="394"/>
        <v>-4.577297371826082E-2</v>
      </c>
      <c r="K3617" t="b">
        <f t="shared" si="395"/>
        <v>0</v>
      </c>
      <c r="L3617">
        <f t="shared" si="396"/>
        <v>0.85351377771094117</v>
      </c>
      <c r="M3617" t="b">
        <f t="shared" si="397"/>
        <v>0</v>
      </c>
      <c r="N3617" s="24">
        <f t="shared" si="398"/>
        <v>620412.30000000005</v>
      </c>
      <c r="O3617" t="str">
        <f t="shared" si="399"/>
        <v>ASALARIADO</v>
      </c>
      <c r="P3617">
        <f t="shared" si="400"/>
        <v>54</v>
      </c>
      <c r="Q3617"/>
    </row>
    <row r="3618" spans="1:17" x14ac:dyDescent="0.25">
      <c r="A3618">
        <v>3617</v>
      </c>
      <c r="B3618" t="s">
        <v>9</v>
      </c>
      <c r="C3618" s="23">
        <v>278000</v>
      </c>
      <c r="D3618" t="s">
        <v>10</v>
      </c>
      <c r="E3618" t="s">
        <v>16</v>
      </c>
      <c r="F3618" t="s">
        <v>12</v>
      </c>
      <c r="G3618" t="s">
        <v>12</v>
      </c>
      <c r="H3618" t="s">
        <v>12</v>
      </c>
      <c r="I3618">
        <v>37</v>
      </c>
      <c r="J3618">
        <f t="shared" si="394"/>
        <v>-0.46798170249261184</v>
      </c>
      <c r="K3618" t="b">
        <f t="shared" si="395"/>
        <v>0</v>
      </c>
      <c r="L3618">
        <f t="shared" si="396"/>
        <v>-0.3462668336003964</v>
      </c>
      <c r="M3618" t="b">
        <f t="shared" si="397"/>
        <v>0</v>
      </c>
      <c r="N3618" s="24">
        <f t="shared" si="398"/>
        <v>278000</v>
      </c>
      <c r="O3618" t="str">
        <f t="shared" si="399"/>
        <v>ASALARIADO</v>
      </c>
      <c r="P3618">
        <f t="shared" si="400"/>
        <v>37</v>
      </c>
      <c r="Q3618"/>
    </row>
    <row r="3619" spans="1:17" x14ac:dyDescent="0.25">
      <c r="A3619">
        <v>3618</v>
      </c>
      <c r="B3619" t="s">
        <v>9</v>
      </c>
      <c r="C3619" s="23">
        <v>492250.24</v>
      </c>
      <c r="D3619" t="s">
        <v>10</v>
      </c>
      <c r="E3619" t="s">
        <v>16</v>
      </c>
      <c r="F3619" t="s">
        <v>12</v>
      </c>
      <c r="G3619" t="s">
        <v>13</v>
      </c>
      <c r="H3619" t="s">
        <v>13</v>
      </c>
      <c r="I3619">
        <v>39</v>
      </c>
      <c r="J3619">
        <f t="shared" si="394"/>
        <v>-0.20380216960200132</v>
      </c>
      <c r="K3619" t="b">
        <f t="shared" si="395"/>
        <v>0</v>
      </c>
      <c r="L3619">
        <f t="shared" si="396"/>
        <v>-0.20511617344612137</v>
      </c>
      <c r="M3619" t="b">
        <f t="shared" si="397"/>
        <v>0</v>
      </c>
      <c r="N3619" s="24">
        <f t="shared" si="398"/>
        <v>492250.24</v>
      </c>
      <c r="O3619" t="str">
        <f t="shared" si="399"/>
        <v>ASALARIADO</v>
      </c>
      <c r="P3619">
        <f t="shared" si="400"/>
        <v>39</v>
      </c>
      <c r="Q3619"/>
    </row>
    <row r="3620" spans="1:17" x14ac:dyDescent="0.25">
      <c r="A3620">
        <v>3619</v>
      </c>
      <c r="B3620" t="s">
        <v>15</v>
      </c>
      <c r="C3620" s="23">
        <v>297046</v>
      </c>
      <c r="D3620" t="s">
        <v>18</v>
      </c>
      <c r="E3620" t="s">
        <v>16</v>
      </c>
      <c r="F3620" t="s">
        <v>12</v>
      </c>
      <c r="G3620" t="s">
        <v>13</v>
      </c>
      <c r="H3620" t="s">
        <v>12</v>
      </c>
      <c r="I3620">
        <v>53</v>
      </c>
      <c r="J3620">
        <f t="shared" si="394"/>
        <v>-0.44449718558642509</v>
      </c>
      <c r="K3620" t="b">
        <f t="shared" si="395"/>
        <v>0</v>
      </c>
      <c r="L3620">
        <f t="shared" si="396"/>
        <v>0.78293844763380371</v>
      </c>
      <c r="M3620" t="b">
        <f t="shared" si="397"/>
        <v>0</v>
      </c>
      <c r="N3620" s="24">
        <f t="shared" si="398"/>
        <v>297046</v>
      </c>
      <c r="O3620" t="str">
        <f t="shared" si="399"/>
        <v>TRABAJADOR INDEPENDIENTE</v>
      </c>
      <c r="P3620">
        <f t="shared" si="400"/>
        <v>53</v>
      </c>
      <c r="Q3620"/>
    </row>
    <row r="3621" spans="1:17" x14ac:dyDescent="0.25">
      <c r="A3621">
        <v>3620</v>
      </c>
      <c r="B3621" t="s">
        <v>9</v>
      </c>
      <c r="C3621" s="23">
        <v>1396054.5</v>
      </c>
      <c r="D3621" t="s">
        <v>10</v>
      </c>
      <c r="E3621" t="s">
        <v>11</v>
      </c>
      <c r="F3621" t="s">
        <v>12</v>
      </c>
      <c r="G3621" t="s">
        <v>13</v>
      </c>
      <c r="H3621" t="s">
        <v>13</v>
      </c>
      <c r="I3621">
        <v>40</v>
      </c>
      <c r="J3621">
        <f t="shared" si="394"/>
        <v>0.91062639407822565</v>
      </c>
      <c r="K3621" t="b">
        <f t="shared" si="395"/>
        <v>0</v>
      </c>
      <c r="L3621">
        <f t="shared" si="396"/>
        <v>-0.13454084336898386</v>
      </c>
      <c r="M3621" t="b">
        <f t="shared" si="397"/>
        <v>0</v>
      </c>
      <c r="N3621" s="24">
        <f t="shared" si="398"/>
        <v>1396054.5</v>
      </c>
      <c r="O3621" t="str">
        <f t="shared" si="399"/>
        <v>ASALARIADO</v>
      </c>
      <c r="P3621">
        <f t="shared" si="400"/>
        <v>40</v>
      </c>
      <c r="Q3621"/>
    </row>
    <row r="3622" spans="1:17" x14ac:dyDescent="0.25">
      <c r="A3622">
        <v>3621</v>
      </c>
      <c r="B3622" t="s">
        <v>15</v>
      </c>
      <c r="C3622" s="23">
        <v>604940</v>
      </c>
      <c r="D3622" t="s">
        <v>18</v>
      </c>
      <c r="E3622" t="s">
        <v>16</v>
      </c>
      <c r="F3622" t="s">
        <v>12</v>
      </c>
      <c r="G3622" t="s">
        <v>13</v>
      </c>
      <c r="H3622" t="s">
        <v>13</v>
      </c>
      <c r="I3622">
        <v>30</v>
      </c>
      <c r="J3622">
        <f t="shared" si="394"/>
        <v>-6.4850968621526298E-2</v>
      </c>
      <c r="K3622" t="b">
        <f t="shared" si="395"/>
        <v>0</v>
      </c>
      <c r="L3622">
        <f t="shared" si="396"/>
        <v>-0.84029414414035897</v>
      </c>
      <c r="M3622" t="b">
        <f t="shared" si="397"/>
        <v>0</v>
      </c>
      <c r="N3622" s="24">
        <f t="shared" si="398"/>
        <v>604940</v>
      </c>
      <c r="O3622" t="str">
        <f t="shared" si="399"/>
        <v>TRABAJADOR INDEPENDIENTE</v>
      </c>
      <c r="P3622">
        <f t="shared" si="400"/>
        <v>30</v>
      </c>
      <c r="Q3622"/>
    </row>
    <row r="3623" spans="1:17" x14ac:dyDescent="0.25">
      <c r="A3623">
        <v>3622</v>
      </c>
      <c r="B3623" t="s">
        <v>9</v>
      </c>
      <c r="C3623" s="23">
        <v>200000</v>
      </c>
      <c r="D3623" t="s">
        <v>10</v>
      </c>
      <c r="E3623" t="s">
        <v>16</v>
      </c>
      <c r="F3623" t="s">
        <v>12</v>
      </c>
      <c r="G3623" t="s">
        <v>13</v>
      </c>
      <c r="H3623" t="s">
        <v>13</v>
      </c>
      <c r="I3623">
        <v>61</v>
      </c>
      <c r="J3623">
        <f t="shared" si="394"/>
        <v>-0.56415897429154949</v>
      </c>
      <c r="K3623" t="b">
        <f t="shared" si="395"/>
        <v>0</v>
      </c>
      <c r="L3623">
        <f t="shared" si="396"/>
        <v>1.3475410882509038</v>
      </c>
      <c r="M3623" t="b">
        <f t="shared" si="397"/>
        <v>0</v>
      </c>
      <c r="N3623" s="24">
        <f t="shared" si="398"/>
        <v>200000</v>
      </c>
      <c r="O3623" t="str">
        <f t="shared" si="399"/>
        <v>ASALARIADO</v>
      </c>
      <c r="P3623">
        <f t="shared" si="400"/>
        <v>61</v>
      </c>
      <c r="Q3623"/>
    </row>
    <row r="3624" spans="1:17" x14ac:dyDescent="0.25">
      <c r="A3624">
        <v>3623</v>
      </c>
      <c r="B3624" t="s">
        <v>15</v>
      </c>
      <c r="C3624" s="23">
        <v>592421.67000000004</v>
      </c>
      <c r="D3624" t="s">
        <v>10</v>
      </c>
      <c r="E3624" t="s">
        <v>16</v>
      </c>
      <c r="F3624" t="s">
        <v>12</v>
      </c>
      <c r="G3624" t="s">
        <v>13</v>
      </c>
      <c r="H3624" t="s">
        <v>13</v>
      </c>
      <c r="I3624">
        <v>29</v>
      </c>
      <c r="J3624">
        <f t="shared" si="394"/>
        <v>-8.0286594607151818E-2</v>
      </c>
      <c r="K3624" t="b">
        <f t="shared" si="395"/>
        <v>0</v>
      </c>
      <c r="L3624">
        <f t="shared" si="396"/>
        <v>-0.91086947421749642</v>
      </c>
      <c r="M3624" t="b">
        <f t="shared" si="397"/>
        <v>0</v>
      </c>
      <c r="N3624" s="24">
        <f t="shared" si="398"/>
        <v>592421.67000000004</v>
      </c>
      <c r="O3624" t="str">
        <f t="shared" si="399"/>
        <v>ASALARIADO</v>
      </c>
      <c r="P3624">
        <f t="shared" si="400"/>
        <v>29</v>
      </c>
      <c r="Q3624"/>
    </row>
    <row r="3625" spans="1:17" x14ac:dyDescent="0.25">
      <c r="A3625">
        <v>3624</v>
      </c>
      <c r="B3625" t="s">
        <v>9</v>
      </c>
      <c r="C3625" s="23">
        <v>419680</v>
      </c>
      <c r="D3625" t="s">
        <v>10</v>
      </c>
      <c r="E3625" t="s">
        <v>16</v>
      </c>
      <c r="F3625" t="s">
        <v>12</v>
      </c>
      <c r="G3625" t="s">
        <v>13</v>
      </c>
      <c r="H3625" t="s">
        <v>13</v>
      </c>
      <c r="I3625">
        <v>51</v>
      </c>
      <c r="J3625">
        <f t="shared" si="394"/>
        <v>-0.29328431956346457</v>
      </c>
      <c r="K3625" t="b">
        <f t="shared" si="395"/>
        <v>0</v>
      </c>
      <c r="L3625">
        <f t="shared" si="396"/>
        <v>0.64178778747952869</v>
      </c>
      <c r="M3625" t="b">
        <f t="shared" si="397"/>
        <v>0</v>
      </c>
      <c r="N3625" s="24">
        <f t="shared" si="398"/>
        <v>419680</v>
      </c>
      <c r="O3625" t="str">
        <f t="shared" si="399"/>
        <v>ASALARIADO</v>
      </c>
      <c r="P3625">
        <f t="shared" si="400"/>
        <v>51</v>
      </c>
      <c r="Q3625"/>
    </row>
    <row r="3626" spans="1:17" x14ac:dyDescent="0.25">
      <c r="A3626">
        <v>3625</v>
      </c>
      <c r="B3626" t="s">
        <v>9</v>
      </c>
      <c r="C3626" s="23">
        <v>2054741</v>
      </c>
      <c r="D3626" t="s">
        <v>10</v>
      </c>
      <c r="E3626" t="s">
        <v>11</v>
      </c>
      <c r="F3626" t="s">
        <v>12</v>
      </c>
      <c r="G3626" t="s">
        <v>13</v>
      </c>
      <c r="H3626" t="s">
        <v>12</v>
      </c>
      <c r="I3626">
        <v>60</v>
      </c>
      <c r="J3626">
        <f t="shared" si="394"/>
        <v>1.7228144779345196</v>
      </c>
      <c r="K3626" t="b">
        <f t="shared" si="395"/>
        <v>0</v>
      </c>
      <c r="L3626">
        <f t="shared" si="396"/>
        <v>1.2769657581737661</v>
      </c>
      <c r="M3626" t="b">
        <f t="shared" si="397"/>
        <v>0</v>
      </c>
      <c r="N3626" s="24">
        <f t="shared" si="398"/>
        <v>2054741</v>
      </c>
      <c r="O3626" t="str">
        <f t="shared" si="399"/>
        <v>ASALARIADO</v>
      </c>
      <c r="P3626">
        <f t="shared" si="400"/>
        <v>60</v>
      </c>
      <c r="Q3626"/>
    </row>
    <row r="3627" spans="1:17" x14ac:dyDescent="0.25">
      <c r="A3627">
        <v>3626</v>
      </c>
      <c r="B3627" t="s">
        <v>9</v>
      </c>
      <c r="C3627" s="23">
        <v>241993.84</v>
      </c>
      <c r="D3627" t="s">
        <v>10</v>
      </c>
      <c r="E3627" t="s">
        <v>11</v>
      </c>
      <c r="F3627" t="s">
        <v>12</v>
      </c>
      <c r="G3627" t="s">
        <v>13</v>
      </c>
      <c r="H3627" t="s">
        <v>13</v>
      </c>
      <c r="I3627">
        <v>36</v>
      </c>
      <c r="J3627">
        <f t="shared" si="394"/>
        <v>-0.51237880809204828</v>
      </c>
      <c r="K3627" t="b">
        <f t="shared" si="395"/>
        <v>0</v>
      </c>
      <c r="L3627">
        <f t="shared" si="396"/>
        <v>-0.41684216367753391</v>
      </c>
      <c r="M3627" t="b">
        <f t="shared" si="397"/>
        <v>0</v>
      </c>
      <c r="N3627" s="24">
        <f t="shared" si="398"/>
        <v>241993.84</v>
      </c>
      <c r="O3627" t="str">
        <f t="shared" si="399"/>
        <v>ASALARIADO</v>
      </c>
      <c r="P3627">
        <f t="shared" si="400"/>
        <v>36</v>
      </c>
      <c r="Q3627"/>
    </row>
    <row r="3628" spans="1:17" x14ac:dyDescent="0.25">
      <c r="A3628">
        <v>3627</v>
      </c>
      <c r="B3628" t="s">
        <v>9</v>
      </c>
      <c r="C3628" s="23">
        <v>671573</v>
      </c>
      <c r="D3628" t="s">
        <v>10</v>
      </c>
      <c r="E3628" t="s">
        <v>11</v>
      </c>
      <c r="F3628" t="s">
        <v>12</v>
      </c>
      <c r="G3628" t="s">
        <v>13</v>
      </c>
      <c r="H3628" t="s">
        <v>13</v>
      </c>
      <c r="I3628">
        <v>41</v>
      </c>
      <c r="J3628">
        <f t="shared" si="394"/>
        <v>1.7310315375635391E-2</v>
      </c>
      <c r="K3628" t="b">
        <f t="shared" si="395"/>
        <v>0</v>
      </c>
      <c r="L3628">
        <f t="shared" si="396"/>
        <v>-6.3965513291846368E-2</v>
      </c>
      <c r="M3628" t="b">
        <f t="shared" si="397"/>
        <v>0</v>
      </c>
      <c r="N3628" s="24">
        <f t="shared" si="398"/>
        <v>671573</v>
      </c>
      <c r="O3628" t="str">
        <f t="shared" si="399"/>
        <v>ASALARIADO</v>
      </c>
      <c r="P3628">
        <f t="shared" si="400"/>
        <v>41</v>
      </c>
      <c r="Q3628"/>
    </row>
    <row r="3629" spans="1:17" x14ac:dyDescent="0.25">
      <c r="A3629">
        <v>3628</v>
      </c>
      <c r="B3629" t="s">
        <v>15</v>
      </c>
      <c r="C3629" s="23">
        <v>278030.99</v>
      </c>
      <c r="D3629" t="s">
        <v>18</v>
      </c>
      <c r="E3629" t="s">
        <v>16</v>
      </c>
      <c r="F3629" t="s">
        <v>12</v>
      </c>
      <c r="G3629" t="s">
        <v>12</v>
      </c>
      <c r="H3629" t="s">
        <v>13</v>
      </c>
      <c r="I3629">
        <v>30</v>
      </c>
      <c r="J3629">
        <f t="shared" si="394"/>
        <v>-0.46794349052270096</v>
      </c>
      <c r="K3629" t="b">
        <f t="shared" si="395"/>
        <v>0</v>
      </c>
      <c r="L3629">
        <f t="shared" si="396"/>
        <v>-0.84029414414035897</v>
      </c>
      <c r="M3629" t="b">
        <f t="shared" si="397"/>
        <v>0</v>
      </c>
      <c r="N3629" s="24">
        <f t="shared" si="398"/>
        <v>278030.99</v>
      </c>
      <c r="O3629" t="str">
        <f t="shared" si="399"/>
        <v>TRABAJADOR INDEPENDIENTE</v>
      </c>
      <c r="P3629">
        <f t="shared" si="400"/>
        <v>30</v>
      </c>
      <c r="Q3629"/>
    </row>
    <row r="3630" spans="1:17" x14ac:dyDescent="0.25">
      <c r="A3630">
        <v>3629</v>
      </c>
      <c r="B3630" t="s">
        <v>9</v>
      </c>
      <c r="C3630" s="23">
        <v>1557874</v>
      </c>
      <c r="D3630" t="s">
        <v>10</v>
      </c>
      <c r="E3630" t="s">
        <v>11</v>
      </c>
      <c r="F3630" t="s">
        <v>12</v>
      </c>
      <c r="G3630" t="s">
        <v>13</v>
      </c>
      <c r="H3630" t="s">
        <v>12</v>
      </c>
      <c r="I3630">
        <v>32</v>
      </c>
      <c r="J3630">
        <f t="shared" si="394"/>
        <v>1.1101566252816639</v>
      </c>
      <c r="K3630" t="b">
        <f t="shared" si="395"/>
        <v>0</v>
      </c>
      <c r="L3630">
        <f t="shared" si="396"/>
        <v>-0.69914348398608395</v>
      </c>
      <c r="M3630" t="b">
        <f t="shared" si="397"/>
        <v>0</v>
      </c>
      <c r="N3630" s="24">
        <f t="shared" si="398"/>
        <v>1557874</v>
      </c>
      <c r="O3630" t="str">
        <f t="shared" si="399"/>
        <v>ASALARIADO</v>
      </c>
      <c r="P3630">
        <f t="shared" si="400"/>
        <v>32</v>
      </c>
      <c r="Q3630"/>
    </row>
    <row r="3631" spans="1:17" x14ac:dyDescent="0.25">
      <c r="A3631">
        <v>3630</v>
      </c>
      <c r="B3631" t="s">
        <v>15</v>
      </c>
      <c r="C3631" s="23">
        <v>320979.96999999997</v>
      </c>
      <c r="D3631" t="s">
        <v>10</v>
      </c>
      <c r="E3631" t="s">
        <v>16</v>
      </c>
      <c r="F3631" t="s">
        <v>12</v>
      </c>
      <c r="G3631" t="s">
        <v>13</v>
      </c>
      <c r="H3631" t="s">
        <v>13</v>
      </c>
      <c r="I3631">
        <v>29</v>
      </c>
      <c r="J3631">
        <f t="shared" si="394"/>
        <v>-0.41498559663876333</v>
      </c>
      <c r="K3631" t="b">
        <f t="shared" si="395"/>
        <v>0</v>
      </c>
      <c r="L3631">
        <f t="shared" si="396"/>
        <v>-0.91086947421749642</v>
      </c>
      <c r="M3631" t="b">
        <f t="shared" si="397"/>
        <v>0</v>
      </c>
      <c r="N3631" s="24">
        <f t="shared" si="398"/>
        <v>320979.96999999997</v>
      </c>
      <c r="O3631" t="str">
        <f t="shared" si="399"/>
        <v>ASALARIADO</v>
      </c>
      <c r="P3631">
        <f t="shared" si="400"/>
        <v>29</v>
      </c>
      <c r="Q3631"/>
    </row>
    <row r="3632" spans="1:17" x14ac:dyDescent="0.25">
      <c r="A3632">
        <v>3631</v>
      </c>
      <c r="B3632" t="s">
        <v>15</v>
      </c>
      <c r="C3632" s="23">
        <v>119964</v>
      </c>
      <c r="D3632" t="s">
        <v>10</v>
      </c>
      <c r="E3632" t="s">
        <v>11</v>
      </c>
      <c r="F3632" t="s">
        <v>12</v>
      </c>
      <c r="G3632" t="s">
        <v>13</v>
      </c>
      <c r="H3632" t="s">
        <v>12</v>
      </c>
      <c r="I3632">
        <v>25</v>
      </c>
      <c r="J3632">
        <f t="shared" si="394"/>
        <v>-0.66284671949282858</v>
      </c>
      <c r="K3632" t="b">
        <f t="shared" si="395"/>
        <v>0</v>
      </c>
      <c r="L3632">
        <f t="shared" si="396"/>
        <v>-1.1931707945260464</v>
      </c>
      <c r="M3632" t="b">
        <f t="shared" si="397"/>
        <v>0</v>
      </c>
      <c r="N3632" s="24">
        <f t="shared" si="398"/>
        <v>119964</v>
      </c>
      <c r="O3632" t="str">
        <f t="shared" si="399"/>
        <v>ASALARIADO</v>
      </c>
      <c r="P3632">
        <f t="shared" si="400"/>
        <v>25</v>
      </c>
      <c r="Q3632"/>
    </row>
    <row r="3633" spans="1:17" x14ac:dyDescent="0.25">
      <c r="A3633">
        <v>3632</v>
      </c>
      <c r="B3633" t="s">
        <v>9</v>
      </c>
      <c r="C3633" s="23">
        <v>444011.07</v>
      </c>
      <c r="D3633" t="s">
        <v>10</v>
      </c>
      <c r="E3633" t="s">
        <v>16</v>
      </c>
      <c r="F3633" t="s">
        <v>12</v>
      </c>
      <c r="G3633" t="s">
        <v>13</v>
      </c>
      <c r="H3633" t="s">
        <v>13</v>
      </c>
      <c r="I3633">
        <v>23</v>
      </c>
      <c r="J3633">
        <f t="shared" si="394"/>
        <v>-0.2632830896589905</v>
      </c>
      <c r="K3633" t="b">
        <f t="shared" si="395"/>
        <v>0</v>
      </c>
      <c r="L3633">
        <f t="shared" si="396"/>
        <v>-1.3343214546803215</v>
      </c>
      <c r="M3633" t="b">
        <f t="shared" si="397"/>
        <v>0</v>
      </c>
      <c r="N3633" s="24">
        <f t="shared" si="398"/>
        <v>444011.07</v>
      </c>
      <c r="O3633" t="str">
        <f t="shared" si="399"/>
        <v>ASALARIADO</v>
      </c>
      <c r="P3633">
        <f t="shared" si="400"/>
        <v>23</v>
      </c>
      <c r="Q3633"/>
    </row>
    <row r="3634" spans="1:17" x14ac:dyDescent="0.25">
      <c r="A3634">
        <v>3633</v>
      </c>
      <c r="B3634" t="s">
        <v>9</v>
      </c>
      <c r="C3634" s="23">
        <v>391531</v>
      </c>
      <c r="D3634" t="s">
        <v>10</v>
      </c>
      <c r="E3634" t="s">
        <v>16</v>
      </c>
      <c r="F3634" t="s">
        <v>12</v>
      </c>
      <c r="G3634" t="s">
        <v>12</v>
      </c>
      <c r="H3634" t="s">
        <v>13</v>
      </c>
      <c r="I3634">
        <v>41</v>
      </c>
      <c r="J3634">
        <f t="shared" si="394"/>
        <v>-0.32799321730536579</v>
      </c>
      <c r="K3634" t="b">
        <f t="shared" si="395"/>
        <v>0</v>
      </c>
      <c r="L3634">
        <f t="shared" si="396"/>
        <v>-6.3965513291846368E-2</v>
      </c>
      <c r="M3634" t="b">
        <f t="shared" si="397"/>
        <v>0</v>
      </c>
      <c r="N3634" s="24">
        <f t="shared" si="398"/>
        <v>391531</v>
      </c>
      <c r="O3634" t="str">
        <f t="shared" si="399"/>
        <v>ASALARIADO</v>
      </c>
      <c r="P3634">
        <f t="shared" si="400"/>
        <v>41</v>
      </c>
      <c r="Q3634"/>
    </row>
    <row r="3635" spans="1:17" x14ac:dyDescent="0.25">
      <c r="A3635">
        <v>3634</v>
      </c>
      <c r="B3635" t="s">
        <v>15</v>
      </c>
      <c r="C3635" s="23">
        <v>1845577.5</v>
      </c>
      <c r="D3635" t="s">
        <v>10</v>
      </c>
      <c r="E3635" t="s">
        <v>16</v>
      </c>
      <c r="F3635" t="s">
        <v>12</v>
      </c>
      <c r="G3635" t="s">
        <v>12</v>
      </c>
      <c r="H3635" t="s">
        <v>13</v>
      </c>
      <c r="I3635">
        <v>33</v>
      </c>
      <c r="J3635">
        <f t="shared" si="394"/>
        <v>1.4649071088330186</v>
      </c>
      <c r="K3635" t="b">
        <f t="shared" si="395"/>
        <v>0</v>
      </c>
      <c r="L3635">
        <f t="shared" si="396"/>
        <v>-0.62856815390894638</v>
      </c>
      <c r="M3635" t="b">
        <f t="shared" si="397"/>
        <v>0</v>
      </c>
      <c r="N3635" s="24">
        <f t="shared" si="398"/>
        <v>1845577.5</v>
      </c>
      <c r="O3635" t="str">
        <f t="shared" si="399"/>
        <v>ASALARIADO</v>
      </c>
      <c r="P3635">
        <f t="shared" si="400"/>
        <v>33</v>
      </c>
      <c r="Q3635"/>
    </row>
    <row r="3636" spans="1:17" x14ac:dyDescent="0.25">
      <c r="A3636">
        <v>3635</v>
      </c>
      <c r="B3636" t="s">
        <v>9</v>
      </c>
      <c r="C3636" s="23">
        <v>297046</v>
      </c>
      <c r="D3636" t="s">
        <v>18</v>
      </c>
      <c r="E3636" t="s">
        <v>16</v>
      </c>
      <c r="F3636" t="s">
        <v>12</v>
      </c>
      <c r="G3636" t="s">
        <v>13</v>
      </c>
      <c r="H3636" t="s">
        <v>13</v>
      </c>
      <c r="I3636">
        <v>41</v>
      </c>
      <c r="J3636">
        <f t="shared" si="394"/>
        <v>-0.44449718558642509</v>
      </c>
      <c r="K3636" t="b">
        <f t="shared" si="395"/>
        <v>0</v>
      </c>
      <c r="L3636">
        <f t="shared" si="396"/>
        <v>-6.3965513291846368E-2</v>
      </c>
      <c r="M3636" t="b">
        <f t="shared" si="397"/>
        <v>0</v>
      </c>
      <c r="N3636" s="24">
        <f t="shared" si="398"/>
        <v>297046</v>
      </c>
      <c r="O3636" t="str">
        <f t="shared" si="399"/>
        <v>TRABAJADOR INDEPENDIENTE</v>
      </c>
      <c r="P3636">
        <f t="shared" si="400"/>
        <v>41</v>
      </c>
      <c r="Q3636"/>
    </row>
    <row r="3637" spans="1:17" x14ac:dyDescent="0.25">
      <c r="A3637">
        <v>3636</v>
      </c>
      <c r="B3637" t="s">
        <v>9</v>
      </c>
      <c r="C3637" s="23">
        <v>299784</v>
      </c>
      <c r="D3637" t="s">
        <v>18</v>
      </c>
      <c r="E3637" t="s">
        <v>16</v>
      </c>
      <c r="F3637" t="s">
        <v>12</v>
      </c>
      <c r="G3637" t="s">
        <v>13</v>
      </c>
      <c r="H3637" t="s">
        <v>13</v>
      </c>
      <c r="I3637">
        <v>33</v>
      </c>
      <c r="J3637">
        <f t="shared" si="394"/>
        <v>-0.44112111673789317</v>
      </c>
      <c r="K3637" t="b">
        <f t="shared" si="395"/>
        <v>0</v>
      </c>
      <c r="L3637">
        <f t="shared" si="396"/>
        <v>-0.62856815390894638</v>
      </c>
      <c r="M3637" t="b">
        <f t="shared" si="397"/>
        <v>0</v>
      </c>
      <c r="N3637" s="24">
        <f t="shared" si="398"/>
        <v>299784</v>
      </c>
      <c r="O3637" t="str">
        <f t="shared" si="399"/>
        <v>TRABAJADOR INDEPENDIENTE</v>
      </c>
      <c r="P3637">
        <f t="shared" si="400"/>
        <v>33</v>
      </c>
      <c r="Q3637"/>
    </row>
    <row r="3638" spans="1:17" x14ac:dyDescent="0.25">
      <c r="A3638">
        <v>3637</v>
      </c>
      <c r="B3638" t="s">
        <v>9</v>
      </c>
      <c r="C3638" s="23">
        <v>668500</v>
      </c>
      <c r="D3638" t="s">
        <v>10</v>
      </c>
      <c r="E3638" t="s">
        <v>16</v>
      </c>
      <c r="F3638" t="s">
        <v>12</v>
      </c>
      <c r="G3638" t="s">
        <v>13</v>
      </c>
      <c r="H3638" t="s">
        <v>13</v>
      </c>
      <c r="I3638">
        <v>34</v>
      </c>
      <c r="J3638">
        <f t="shared" si="394"/>
        <v>1.3521177475146477E-2</v>
      </c>
      <c r="K3638" t="b">
        <f t="shared" si="395"/>
        <v>0</v>
      </c>
      <c r="L3638">
        <f t="shared" si="396"/>
        <v>-0.55799282383180893</v>
      </c>
      <c r="M3638" t="b">
        <f t="shared" si="397"/>
        <v>0</v>
      </c>
      <c r="N3638" s="24">
        <f t="shared" si="398"/>
        <v>668500</v>
      </c>
      <c r="O3638" t="str">
        <f t="shared" si="399"/>
        <v>ASALARIADO</v>
      </c>
      <c r="P3638">
        <f t="shared" si="400"/>
        <v>34</v>
      </c>
      <c r="Q3638"/>
    </row>
    <row r="3639" spans="1:17" x14ac:dyDescent="0.25">
      <c r="A3639">
        <v>3638</v>
      </c>
      <c r="B3639" t="s">
        <v>15</v>
      </c>
      <c r="C3639" s="23">
        <v>278030</v>
      </c>
      <c r="D3639" t="s">
        <v>19</v>
      </c>
      <c r="E3639" t="s">
        <v>16</v>
      </c>
      <c r="F3639" t="s">
        <v>12</v>
      </c>
      <c r="G3639" t="s">
        <v>13</v>
      </c>
      <c r="H3639" t="s">
        <v>13</v>
      </c>
      <c r="I3639">
        <v>32</v>
      </c>
      <c r="J3639">
        <f t="shared" si="394"/>
        <v>-0.46794471123422759</v>
      </c>
      <c r="K3639" t="b">
        <f t="shared" si="395"/>
        <v>0</v>
      </c>
      <c r="L3639">
        <f t="shared" si="396"/>
        <v>-0.69914348398608395</v>
      </c>
      <c r="M3639" t="b">
        <f t="shared" si="397"/>
        <v>0</v>
      </c>
      <c r="N3639" s="24">
        <f t="shared" si="398"/>
        <v>278030</v>
      </c>
      <c r="O3639" t="str">
        <f t="shared" si="399"/>
        <v>CONVENIOS ESPECIALES DE TRABAJADORES INDEPENDIENTES</v>
      </c>
      <c r="P3639">
        <f t="shared" si="400"/>
        <v>32</v>
      </c>
      <c r="Q3639"/>
    </row>
    <row r="3640" spans="1:17" x14ac:dyDescent="0.25">
      <c r="A3640">
        <v>3639</v>
      </c>
      <c r="B3640" t="s">
        <v>15</v>
      </c>
      <c r="C3640" s="23">
        <v>507944</v>
      </c>
      <c r="D3640" t="s">
        <v>18</v>
      </c>
      <c r="E3640" t="s">
        <v>16</v>
      </c>
      <c r="F3640" t="s">
        <v>12</v>
      </c>
      <c r="G3640" t="s">
        <v>13</v>
      </c>
      <c r="H3640" t="s">
        <v>12</v>
      </c>
      <c r="I3640">
        <v>77</v>
      </c>
      <c r="J3640">
        <f t="shared" si="394"/>
        <v>-0.18445110522934366</v>
      </c>
      <c r="K3640" t="b">
        <f t="shared" si="395"/>
        <v>0</v>
      </c>
      <c r="L3640">
        <f t="shared" si="396"/>
        <v>2.4767463694851037</v>
      </c>
      <c r="M3640" t="b">
        <f t="shared" si="397"/>
        <v>1</v>
      </c>
      <c r="N3640" s="24">
        <f t="shared" si="398"/>
        <v>507944</v>
      </c>
      <c r="O3640" t="str">
        <f t="shared" si="399"/>
        <v>TRABAJADOR INDEPENDIENTE</v>
      </c>
      <c r="P3640">
        <f t="shared" si="400"/>
        <v>77</v>
      </c>
      <c r="Q3640"/>
    </row>
    <row r="3641" spans="1:17" x14ac:dyDescent="0.25">
      <c r="A3641">
        <v>3640</v>
      </c>
      <c r="B3641" t="s">
        <v>15</v>
      </c>
      <c r="C3641" s="23">
        <v>300018</v>
      </c>
      <c r="D3641" t="s">
        <v>17</v>
      </c>
      <c r="E3641" t="s">
        <v>16</v>
      </c>
      <c r="F3641" t="s">
        <v>12</v>
      </c>
      <c r="G3641" t="s">
        <v>13</v>
      </c>
      <c r="H3641" t="s">
        <v>13</v>
      </c>
      <c r="I3641">
        <v>57</v>
      </c>
      <c r="J3641">
        <f t="shared" si="394"/>
        <v>-0.44083258492249633</v>
      </c>
      <c r="K3641" t="b">
        <f t="shared" si="395"/>
        <v>0</v>
      </c>
      <c r="L3641">
        <f t="shared" si="396"/>
        <v>1.0652397679423538</v>
      </c>
      <c r="M3641" t="b">
        <f t="shared" si="397"/>
        <v>0</v>
      </c>
      <c r="N3641" s="24">
        <f t="shared" si="398"/>
        <v>300018</v>
      </c>
      <c r="O3641" t="str">
        <f t="shared" si="399"/>
        <v>ASEGURADO VOLUNTARIO</v>
      </c>
      <c r="P3641">
        <f t="shared" si="400"/>
        <v>57</v>
      </c>
      <c r="Q3641"/>
    </row>
    <row r="3642" spans="1:17" x14ac:dyDescent="0.25">
      <c r="A3642">
        <v>3641</v>
      </c>
      <c r="B3642" t="s">
        <v>15</v>
      </c>
      <c r="C3642" s="23">
        <v>367500</v>
      </c>
      <c r="D3642" t="s">
        <v>10</v>
      </c>
      <c r="E3642" t="s">
        <v>16</v>
      </c>
      <c r="F3642" t="s">
        <v>12</v>
      </c>
      <c r="G3642" t="s">
        <v>13</v>
      </c>
      <c r="H3642" t="s">
        <v>13</v>
      </c>
      <c r="I3642">
        <v>54</v>
      </c>
      <c r="J3642">
        <f t="shared" si="394"/>
        <v>-0.35762444831306162</v>
      </c>
      <c r="K3642" t="b">
        <f t="shared" si="395"/>
        <v>0</v>
      </c>
      <c r="L3642">
        <f t="shared" si="396"/>
        <v>0.85351377771094117</v>
      </c>
      <c r="M3642" t="b">
        <f t="shared" si="397"/>
        <v>0</v>
      </c>
      <c r="N3642" s="24">
        <f t="shared" si="398"/>
        <v>367500</v>
      </c>
      <c r="O3642" t="str">
        <f t="shared" si="399"/>
        <v>ASALARIADO</v>
      </c>
      <c r="P3642">
        <f t="shared" si="400"/>
        <v>54</v>
      </c>
      <c r="Q3642"/>
    </row>
    <row r="3643" spans="1:17" x14ac:dyDescent="0.25">
      <c r="A3643">
        <v>3642</v>
      </c>
      <c r="B3643" t="s">
        <v>15</v>
      </c>
      <c r="C3643" s="23">
        <v>1576048</v>
      </c>
      <c r="D3643" t="s">
        <v>18</v>
      </c>
      <c r="E3643" t="s">
        <v>16</v>
      </c>
      <c r="F3643" t="s">
        <v>12</v>
      </c>
      <c r="G3643" t="s">
        <v>13</v>
      </c>
      <c r="H3643" t="s">
        <v>12</v>
      </c>
      <c r="I3643">
        <v>56</v>
      </c>
      <c r="J3643">
        <f t="shared" si="394"/>
        <v>1.1325659296108164</v>
      </c>
      <c r="K3643" t="b">
        <f t="shared" si="395"/>
        <v>0</v>
      </c>
      <c r="L3643">
        <f t="shared" si="396"/>
        <v>0.99466443786521619</v>
      </c>
      <c r="M3643" t="b">
        <f t="shared" si="397"/>
        <v>0</v>
      </c>
      <c r="N3643" s="24">
        <f t="shared" si="398"/>
        <v>1576048</v>
      </c>
      <c r="O3643" t="str">
        <f t="shared" si="399"/>
        <v>TRABAJADOR INDEPENDIENTE</v>
      </c>
      <c r="P3643">
        <f t="shared" si="400"/>
        <v>56</v>
      </c>
      <c r="Q3643"/>
    </row>
    <row r="3644" spans="1:17" x14ac:dyDescent="0.25">
      <c r="A3644">
        <v>3643</v>
      </c>
      <c r="B3644" t="s">
        <v>15</v>
      </c>
      <c r="C3644" s="23">
        <v>392276</v>
      </c>
      <c r="D3644" t="s">
        <v>10</v>
      </c>
      <c r="E3644" t="s">
        <v>11</v>
      </c>
      <c r="F3644" t="s">
        <v>12</v>
      </c>
      <c r="G3644" t="s">
        <v>13</v>
      </c>
      <c r="H3644" t="s">
        <v>12</v>
      </c>
      <c r="I3644">
        <v>61</v>
      </c>
      <c r="J3644">
        <f t="shared" si="394"/>
        <v>-0.32707460105549135</v>
      </c>
      <c r="K3644" t="b">
        <f t="shared" si="395"/>
        <v>0</v>
      </c>
      <c r="L3644">
        <f t="shared" si="396"/>
        <v>1.3475410882509038</v>
      </c>
      <c r="M3644" t="b">
        <f t="shared" si="397"/>
        <v>0</v>
      </c>
      <c r="N3644" s="24">
        <f t="shared" si="398"/>
        <v>392276</v>
      </c>
      <c r="O3644" t="str">
        <f t="shared" si="399"/>
        <v>ASALARIADO</v>
      </c>
      <c r="P3644">
        <f t="shared" si="400"/>
        <v>61</v>
      </c>
      <c r="Q3644"/>
    </row>
    <row r="3645" spans="1:17" x14ac:dyDescent="0.25">
      <c r="A3645">
        <v>3644</v>
      </c>
      <c r="B3645" t="s">
        <v>9</v>
      </c>
      <c r="C3645" s="23">
        <v>474037</v>
      </c>
      <c r="D3645" t="s">
        <v>10</v>
      </c>
      <c r="E3645" t="s">
        <v>16</v>
      </c>
      <c r="F3645" t="s">
        <v>12</v>
      </c>
      <c r="G3645" t="s">
        <v>13</v>
      </c>
      <c r="H3645" t="s">
        <v>13</v>
      </c>
      <c r="I3645">
        <v>30</v>
      </c>
      <c r="J3645">
        <f t="shared" si="394"/>
        <v>-0.22625985849712033</v>
      </c>
      <c r="K3645" t="b">
        <f t="shared" si="395"/>
        <v>0</v>
      </c>
      <c r="L3645">
        <f t="shared" si="396"/>
        <v>-0.84029414414035897</v>
      </c>
      <c r="M3645" t="b">
        <f t="shared" si="397"/>
        <v>0</v>
      </c>
      <c r="N3645" s="24">
        <f t="shared" si="398"/>
        <v>474037</v>
      </c>
      <c r="O3645" t="str">
        <f t="shared" si="399"/>
        <v>ASALARIADO</v>
      </c>
      <c r="P3645">
        <f t="shared" si="400"/>
        <v>30</v>
      </c>
      <c r="Q3645"/>
    </row>
    <row r="3646" spans="1:17" x14ac:dyDescent="0.25">
      <c r="A3646">
        <v>3645</v>
      </c>
      <c r="B3646" t="s">
        <v>15</v>
      </c>
      <c r="C3646" s="23">
        <v>1494240.1</v>
      </c>
      <c r="D3646" t="s">
        <v>10</v>
      </c>
      <c r="E3646" t="s">
        <v>16</v>
      </c>
      <c r="F3646" t="s">
        <v>12</v>
      </c>
      <c r="G3646" t="s">
        <v>13</v>
      </c>
      <c r="H3646" t="s">
        <v>13</v>
      </c>
      <c r="I3646">
        <v>32</v>
      </c>
      <c r="J3646">
        <f t="shared" si="394"/>
        <v>1.0316933573851714</v>
      </c>
      <c r="K3646" t="b">
        <f t="shared" si="395"/>
        <v>0</v>
      </c>
      <c r="L3646">
        <f t="shared" si="396"/>
        <v>-0.69914348398608395</v>
      </c>
      <c r="M3646" t="b">
        <f t="shared" si="397"/>
        <v>0</v>
      </c>
      <c r="N3646" s="24">
        <f t="shared" si="398"/>
        <v>1494240.1</v>
      </c>
      <c r="O3646" t="str">
        <f t="shared" si="399"/>
        <v>ASALARIADO</v>
      </c>
      <c r="P3646">
        <f t="shared" si="400"/>
        <v>32</v>
      </c>
      <c r="Q3646"/>
    </row>
    <row r="3647" spans="1:17" x14ac:dyDescent="0.25">
      <c r="A3647">
        <v>3646</v>
      </c>
      <c r="B3647" t="s">
        <v>15</v>
      </c>
      <c r="C3647" s="23">
        <v>386136</v>
      </c>
      <c r="D3647" t="s">
        <v>10</v>
      </c>
      <c r="E3647" t="s">
        <v>16</v>
      </c>
      <c r="F3647" t="s">
        <v>12</v>
      </c>
      <c r="G3647" t="s">
        <v>13</v>
      </c>
      <c r="H3647" t="s">
        <v>13</v>
      </c>
      <c r="I3647">
        <v>21</v>
      </c>
      <c r="J3647">
        <f t="shared" si="394"/>
        <v>-0.33464547860479232</v>
      </c>
      <c r="K3647" t="b">
        <f t="shared" si="395"/>
        <v>0</v>
      </c>
      <c r="L3647">
        <f t="shared" si="396"/>
        <v>-1.4754721148345964</v>
      </c>
      <c r="M3647" t="b">
        <f t="shared" si="397"/>
        <v>0</v>
      </c>
      <c r="N3647" s="24">
        <f t="shared" si="398"/>
        <v>386136</v>
      </c>
      <c r="O3647" t="str">
        <f t="shared" si="399"/>
        <v>ASALARIADO</v>
      </c>
      <c r="P3647">
        <f t="shared" si="400"/>
        <v>21</v>
      </c>
      <c r="Q3647"/>
    </row>
    <row r="3648" spans="1:17" x14ac:dyDescent="0.25">
      <c r="A3648">
        <v>3647</v>
      </c>
      <c r="B3648" t="s">
        <v>9</v>
      </c>
      <c r="C3648" s="23">
        <v>390581.32</v>
      </c>
      <c r="D3648" t="s">
        <v>10</v>
      </c>
      <c r="E3648" t="s">
        <v>16</v>
      </c>
      <c r="F3648" t="s">
        <v>12</v>
      </c>
      <c r="G3648" t="s">
        <v>13</v>
      </c>
      <c r="H3648" t="s">
        <v>13</v>
      </c>
      <c r="I3648">
        <v>22</v>
      </c>
      <c r="J3648">
        <f t="shared" si="394"/>
        <v>-0.32916421258077627</v>
      </c>
      <c r="K3648" t="b">
        <f t="shared" si="395"/>
        <v>0</v>
      </c>
      <c r="L3648">
        <f t="shared" si="396"/>
        <v>-1.4048967847574589</v>
      </c>
      <c r="M3648" t="b">
        <f t="shared" si="397"/>
        <v>0</v>
      </c>
      <c r="N3648" s="24">
        <f t="shared" si="398"/>
        <v>390581.32</v>
      </c>
      <c r="O3648" t="str">
        <f t="shared" si="399"/>
        <v>ASALARIADO</v>
      </c>
      <c r="P3648">
        <f t="shared" si="400"/>
        <v>22</v>
      </c>
      <c r="Q3648"/>
    </row>
    <row r="3649" spans="1:17" x14ac:dyDescent="0.25">
      <c r="A3649">
        <v>3648</v>
      </c>
      <c r="B3649" t="s">
        <v>15</v>
      </c>
      <c r="C3649" s="23">
        <v>433902.87</v>
      </c>
      <c r="D3649" t="s">
        <v>10</v>
      </c>
      <c r="E3649" t="s">
        <v>16</v>
      </c>
      <c r="F3649" t="s">
        <v>12</v>
      </c>
      <c r="G3649" t="s">
        <v>13</v>
      </c>
      <c r="H3649" t="s">
        <v>13</v>
      </c>
      <c r="I3649">
        <v>31</v>
      </c>
      <c r="J3649">
        <f t="shared" si="394"/>
        <v>-0.27574692425896513</v>
      </c>
      <c r="K3649" t="b">
        <f t="shared" si="395"/>
        <v>0</v>
      </c>
      <c r="L3649">
        <f t="shared" si="396"/>
        <v>-0.7697188140632214</v>
      </c>
      <c r="M3649" t="b">
        <f t="shared" si="397"/>
        <v>0</v>
      </c>
      <c r="N3649" s="24">
        <f t="shared" si="398"/>
        <v>433902.87</v>
      </c>
      <c r="O3649" t="str">
        <f t="shared" si="399"/>
        <v>ASALARIADO</v>
      </c>
      <c r="P3649">
        <f t="shared" si="400"/>
        <v>31</v>
      </c>
      <c r="Q3649"/>
    </row>
    <row r="3650" spans="1:17" x14ac:dyDescent="0.25">
      <c r="A3650">
        <v>3649</v>
      </c>
      <c r="B3650" t="s">
        <v>9</v>
      </c>
      <c r="C3650" s="23">
        <v>295000</v>
      </c>
      <c r="D3650" t="s">
        <v>10</v>
      </c>
      <c r="E3650" t="s">
        <v>16</v>
      </c>
      <c r="F3650" t="s">
        <v>12</v>
      </c>
      <c r="G3650" t="s">
        <v>13</v>
      </c>
      <c r="H3650" t="s">
        <v>13</v>
      </c>
      <c r="I3650">
        <v>26</v>
      </c>
      <c r="J3650">
        <f t="shared" ref="J3650:J3713" si="401">(C3650-$S$4)/STDEV($C$2:$C$5001)</f>
        <v>-0.44701998940822796</v>
      </c>
      <c r="K3650" t="b">
        <f t="shared" ref="K3650:K3713" si="402">ABS(J3650)&gt;1.96</f>
        <v>0</v>
      </c>
      <c r="L3650">
        <f t="shared" ref="L3650:L3713" si="403">(I3650-$S$5)/_xlfn.STDEV.S($I$2:$I$5001)</f>
        <v>-1.1225954644489089</v>
      </c>
      <c r="M3650" t="b">
        <f t="shared" ref="M3650:M3713" si="404">ABS(L3650)&gt;1.96</f>
        <v>0</v>
      </c>
      <c r="N3650" s="24">
        <f t="shared" ref="N3650:N3713" si="405">IF(ISBLANK(C3650), $S$4, C3650)</f>
        <v>295000</v>
      </c>
      <c r="O3650" t="str">
        <f t="shared" ref="O3650:O3713" si="406">IF(D3650="", "ASALARIADO", D3650)</f>
        <v>ASALARIADO</v>
      </c>
      <c r="P3650">
        <f t="shared" ref="P3650:P3713" si="407">IF(ISBLANK(I3650), $S$5, I3650)</f>
        <v>26</v>
      </c>
      <c r="Q3650"/>
    </row>
    <row r="3651" spans="1:17" x14ac:dyDescent="0.25">
      <c r="A3651">
        <v>3650</v>
      </c>
      <c r="B3651" t="s">
        <v>9</v>
      </c>
      <c r="C3651" s="23">
        <v>300018</v>
      </c>
      <c r="D3651" t="s">
        <v>18</v>
      </c>
      <c r="E3651" t="s">
        <v>16</v>
      </c>
      <c r="F3651" t="s">
        <v>12</v>
      </c>
      <c r="G3651" t="s">
        <v>13</v>
      </c>
      <c r="H3651" t="s">
        <v>12</v>
      </c>
      <c r="I3651">
        <v>42</v>
      </c>
      <c r="J3651">
        <f t="shared" si="401"/>
        <v>-0.44083258492249633</v>
      </c>
      <c r="K3651" t="b">
        <f t="shared" si="402"/>
        <v>0</v>
      </c>
      <c r="L3651">
        <f t="shared" si="403"/>
        <v>6.6098167852911317E-3</v>
      </c>
      <c r="M3651" t="b">
        <f t="shared" si="404"/>
        <v>0</v>
      </c>
      <c r="N3651" s="24">
        <f t="shared" si="405"/>
        <v>300018</v>
      </c>
      <c r="O3651" t="str">
        <f t="shared" si="406"/>
        <v>TRABAJADOR INDEPENDIENTE</v>
      </c>
      <c r="P3651">
        <f t="shared" si="407"/>
        <v>42</v>
      </c>
      <c r="Q3651"/>
    </row>
    <row r="3652" spans="1:17" x14ac:dyDescent="0.25">
      <c r="A3652">
        <v>3651</v>
      </c>
      <c r="B3652" t="s">
        <v>9</v>
      </c>
      <c r="C3652" s="23">
        <v>617046.87</v>
      </c>
      <c r="D3652" t="s">
        <v>10</v>
      </c>
      <c r="E3652" t="s">
        <v>16</v>
      </c>
      <c r="F3652" t="s">
        <v>12</v>
      </c>
      <c r="G3652" t="s">
        <v>12</v>
      </c>
      <c r="H3652" t="s">
        <v>13</v>
      </c>
      <c r="I3652">
        <v>23</v>
      </c>
      <c r="J3652">
        <f t="shared" si="401"/>
        <v>-4.9922690075059582E-2</v>
      </c>
      <c r="K3652" t="b">
        <f t="shared" si="402"/>
        <v>0</v>
      </c>
      <c r="L3652">
        <f t="shared" si="403"/>
        <v>-1.3343214546803215</v>
      </c>
      <c r="M3652" t="b">
        <f t="shared" si="404"/>
        <v>0</v>
      </c>
      <c r="N3652" s="24">
        <f t="shared" si="405"/>
        <v>617046.87</v>
      </c>
      <c r="O3652" t="str">
        <f t="shared" si="406"/>
        <v>ASALARIADO</v>
      </c>
      <c r="P3652">
        <f t="shared" si="407"/>
        <v>23</v>
      </c>
      <c r="Q3652"/>
    </row>
    <row r="3653" spans="1:17" x14ac:dyDescent="0.25">
      <c r="A3653">
        <v>3652</v>
      </c>
      <c r="B3653" t="s">
        <v>15</v>
      </c>
      <c r="C3653" s="23">
        <v>650000</v>
      </c>
      <c r="D3653" t="s">
        <v>10</v>
      </c>
      <c r="E3653" t="s">
        <v>16</v>
      </c>
      <c r="F3653" t="s">
        <v>12</v>
      </c>
      <c r="G3653" t="s">
        <v>13</v>
      </c>
      <c r="H3653" t="s">
        <v>13</v>
      </c>
      <c r="I3653">
        <v>27</v>
      </c>
      <c r="J3653">
        <f t="shared" si="401"/>
        <v>-9.2900985284477076E-3</v>
      </c>
      <c r="K3653" t="b">
        <f t="shared" si="402"/>
        <v>0</v>
      </c>
      <c r="L3653">
        <f t="shared" si="403"/>
        <v>-1.0520201343717714</v>
      </c>
      <c r="M3653" t="b">
        <f t="shared" si="404"/>
        <v>0</v>
      </c>
      <c r="N3653" s="24">
        <f t="shared" si="405"/>
        <v>650000</v>
      </c>
      <c r="O3653" t="str">
        <f t="shared" si="406"/>
        <v>ASALARIADO</v>
      </c>
      <c r="P3653">
        <f t="shared" si="407"/>
        <v>27</v>
      </c>
      <c r="Q3653"/>
    </row>
    <row r="3654" spans="1:17" x14ac:dyDescent="0.25">
      <c r="A3654">
        <v>3653</v>
      </c>
      <c r="B3654" t="s">
        <v>9</v>
      </c>
      <c r="C3654" s="23">
        <v>3394970.65</v>
      </c>
      <c r="D3654" t="s">
        <v>10</v>
      </c>
      <c r="E3654" t="s">
        <v>16</v>
      </c>
      <c r="F3654" t="s">
        <v>12</v>
      </c>
      <c r="G3654" t="s">
        <v>13</v>
      </c>
      <c r="H3654" t="s">
        <v>13</v>
      </c>
      <c r="I3654">
        <v>38</v>
      </c>
      <c r="J3654">
        <f t="shared" si="401"/>
        <v>3.3753738538453537</v>
      </c>
      <c r="K3654" t="b">
        <f t="shared" si="402"/>
        <v>1</v>
      </c>
      <c r="L3654">
        <f t="shared" si="403"/>
        <v>-0.27569150352325889</v>
      </c>
      <c r="M3654" t="b">
        <f t="shared" si="404"/>
        <v>0</v>
      </c>
      <c r="N3654" s="24">
        <f t="shared" si="405"/>
        <v>3394970.65</v>
      </c>
      <c r="O3654" t="str">
        <f t="shared" si="406"/>
        <v>ASALARIADO</v>
      </c>
      <c r="P3654">
        <f t="shared" si="407"/>
        <v>38</v>
      </c>
      <c r="Q3654"/>
    </row>
    <row r="3655" spans="1:17" x14ac:dyDescent="0.25">
      <c r="A3655">
        <v>3654</v>
      </c>
      <c r="B3655" t="s">
        <v>15</v>
      </c>
      <c r="C3655" s="23">
        <v>30995</v>
      </c>
      <c r="D3655" t="s">
        <v>10</v>
      </c>
      <c r="E3655" t="s">
        <v>16</v>
      </c>
      <c r="F3655" t="s">
        <v>12</v>
      </c>
      <c r="G3655" t="s">
        <v>13</v>
      </c>
      <c r="H3655" t="s">
        <v>13</v>
      </c>
      <c r="I3655">
        <v>31</v>
      </c>
      <c r="J3655">
        <f t="shared" si="401"/>
        <v>-0.77254922839897844</v>
      </c>
      <c r="K3655" t="b">
        <f t="shared" si="402"/>
        <v>0</v>
      </c>
      <c r="L3655">
        <f t="shared" si="403"/>
        <v>-0.7697188140632214</v>
      </c>
      <c r="M3655" t="b">
        <f t="shared" si="404"/>
        <v>0</v>
      </c>
      <c r="N3655" s="24">
        <f t="shared" si="405"/>
        <v>30995</v>
      </c>
      <c r="O3655" t="str">
        <f t="shared" si="406"/>
        <v>ASALARIADO</v>
      </c>
      <c r="P3655">
        <f t="shared" si="407"/>
        <v>31</v>
      </c>
      <c r="Q3655"/>
    </row>
    <row r="3656" spans="1:17" x14ac:dyDescent="0.25">
      <c r="A3656">
        <v>3655</v>
      </c>
      <c r="B3656" t="s">
        <v>15</v>
      </c>
      <c r="C3656" s="23">
        <v>351950.66</v>
      </c>
      <c r="D3656" t="s">
        <v>10</v>
      </c>
      <c r="E3656" t="s">
        <v>16</v>
      </c>
      <c r="F3656" t="s">
        <v>12</v>
      </c>
      <c r="G3656" t="s">
        <v>12</v>
      </c>
      <c r="H3656" t="s">
        <v>13</v>
      </c>
      <c r="I3656">
        <v>46</v>
      </c>
      <c r="J3656">
        <f t="shared" si="401"/>
        <v>-0.37679743676785771</v>
      </c>
      <c r="K3656" t="b">
        <f t="shared" si="402"/>
        <v>0</v>
      </c>
      <c r="L3656">
        <f t="shared" si="403"/>
        <v>0.28891113709384114</v>
      </c>
      <c r="M3656" t="b">
        <f t="shared" si="404"/>
        <v>0</v>
      </c>
      <c r="N3656" s="24">
        <f t="shared" si="405"/>
        <v>351950.66</v>
      </c>
      <c r="O3656" t="str">
        <f t="shared" si="406"/>
        <v>ASALARIADO</v>
      </c>
      <c r="P3656">
        <f t="shared" si="407"/>
        <v>46</v>
      </c>
      <c r="Q3656"/>
    </row>
    <row r="3657" spans="1:17" x14ac:dyDescent="0.25">
      <c r="A3657">
        <v>3656</v>
      </c>
      <c r="B3657" t="s">
        <v>15</v>
      </c>
      <c r="C3657" s="23">
        <v>590320</v>
      </c>
      <c r="D3657" t="s">
        <v>10</v>
      </c>
      <c r="E3657" t="s">
        <v>16</v>
      </c>
      <c r="F3657" t="s">
        <v>12</v>
      </c>
      <c r="G3657" t="s">
        <v>13</v>
      </c>
      <c r="H3657" t="s">
        <v>13</v>
      </c>
      <c r="I3657">
        <v>30</v>
      </c>
      <c r="J3657">
        <f t="shared" si="401"/>
        <v>-8.2878041874096406E-2</v>
      </c>
      <c r="K3657" t="b">
        <f t="shared" si="402"/>
        <v>0</v>
      </c>
      <c r="L3657">
        <f t="shared" si="403"/>
        <v>-0.84029414414035897</v>
      </c>
      <c r="M3657" t="b">
        <f t="shared" si="404"/>
        <v>0</v>
      </c>
      <c r="N3657" s="24">
        <f t="shared" si="405"/>
        <v>590320</v>
      </c>
      <c r="O3657" t="str">
        <f t="shared" si="406"/>
        <v>ASALARIADO</v>
      </c>
      <c r="P3657">
        <f t="shared" si="407"/>
        <v>30</v>
      </c>
      <c r="Q3657"/>
    </row>
    <row r="3658" spans="1:17" x14ac:dyDescent="0.25">
      <c r="A3658">
        <v>3657</v>
      </c>
      <c r="B3658" t="s">
        <v>9</v>
      </c>
      <c r="C3658" s="23">
        <v>321054.98</v>
      </c>
      <c r="D3658" t="s">
        <v>10</v>
      </c>
      <c r="E3658" t="s">
        <v>16</v>
      </c>
      <c r="F3658" t="s">
        <v>12</v>
      </c>
      <c r="G3658" t="s">
        <v>13</v>
      </c>
      <c r="H3658" t="s">
        <v>13</v>
      </c>
      <c r="I3658">
        <v>51</v>
      </c>
      <c r="J3658">
        <f t="shared" si="401"/>
        <v>-0.41489310616238334</v>
      </c>
      <c r="K3658" t="b">
        <f t="shared" si="402"/>
        <v>0</v>
      </c>
      <c r="L3658">
        <f t="shared" si="403"/>
        <v>0.64178778747952869</v>
      </c>
      <c r="M3658" t="b">
        <f t="shared" si="404"/>
        <v>0</v>
      </c>
      <c r="N3658" s="24">
        <f t="shared" si="405"/>
        <v>321054.98</v>
      </c>
      <c r="O3658" t="str">
        <f t="shared" si="406"/>
        <v>ASALARIADO</v>
      </c>
      <c r="P3658">
        <f t="shared" si="407"/>
        <v>51</v>
      </c>
      <c r="Q3658"/>
    </row>
    <row r="3659" spans="1:17" x14ac:dyDescent="0.25">
      <c r="A3659">
        <v>3658</v>
      </c>
      <c r="B3659" t="s">
        <v>15</v>
      </c>
      <c r="C3659" s="23">
        <v>403433.03</v>
      </c>
      <c r="D3659" t="s">
        <v>10</v>
      </c>
      <c r="E3659" t="s">
        <v>16</v>
      </c>
      <c r="F3659" t="s">
        <v>12</v>
      </c>
      <c r="G3659" t="s">
        <v>13</v>
      </c>
      <c r="H3659" t="s">
        <v>12</v>
      </c>
      <c r="I3659">
        <v>26</v>
      </c>
      <c r="J3659">
        <f t="shared" si="401"/>
        <v>-0.31331751507114641</v>
      </c>
      <c r="K3659" t="b">
        <f t="shared" si="402"/>
        <v>0</v>
      </c>
      <c r="L3659">
        <f t="shared" si="403"/>
        <v>-1.1225954644489089</v>
      </c>
      <c r="M3659" t="b">
        <f t="shared" si="404"/>
        <v>0</v>
      </c>
      <c r="N3659" s="24">
        <f t="shared" si="405"/>
        <v>403433.03</v>
      </c>
      <c r="O3659" t="str">
        <f t="shared" si="406"/>
        <v>ASALARIADO</v>
      </c>
      <c r="P3659">
        <f t="shared" si="407"/>
        <v>26</v>
      </c>
      <c r="Q3659"/>
    </row>
    <row r="3660" spans="1:17" x14ac:dyDescent="0.25">
      <c r="A3660">
        <v>3659</v>
      </c>
      <c r="B3660" t="s">
        <v>9</v>
      </c>
      <c r="C3660" s="23">
        <v>400000</v>
      </c>
      <c r="D3660" t="s">
        <v>10</v>
      </c>
      <c r="E3660" t="s">
        <v>16</v>
      </c>
      <c r="F3660" t="s">
        <v>12</v>
      </c>
      <c r="G3660" t="s">
        <v>12</v>
      </c>
      <c r="H3660" t="s">
        <v>13</v>
      </c>
      <c r="I3660">
        <v>30</v>
      </c>
      <c r="J3660">
        <f t="shared" si="401"/>
        <v>-0.31755058506350425</v>
      </c>
      <c r="K3660" t="b">
        <f t="shared" si="402"/>
        <v>0</v>
      </c>
      <c r="L3660">
        <f t="shared" si="403"/>
        <v>-0.84029414414035897</v>
      </c>
      <c r="M3660" t="b">
        <f t="shared" si="404"/>
        <v>0</v>
      </c>
      <c r="N3660" s="24">
        <f t="shared" si="405"/>
        <v>400000</v>
      </c>
      <c r="O3660" t="str">
        <f t="shared" si="406"/>
        <v>ASALARIADO</v>
      </c>
      <c r="P3660">
        <f t="shared" si="407"/>
        <v>30</v>
      </c>
      <c r="Q3660"/>
    </row>
    <row r="3661" spans="1:17" x14ac:dyDescent="0.25">
      <c r="A3661">
        <v>3660</v>
      </c>
      <c r="B3661" t="s">
        <v>9</v>
      </c>
      <c r="C3661" s="23">
        <v>2345522.5</v>
      </c>
      <c r="D3661" t="s">
        <v>10</v>
      </c>
      <c r="E3661" t="s">
        <v>11</v>
      </c>
      <c r="F3661" t="s">
        <v>12</v>
      </c>
      <c r="G3661" t="s">
        <v>13</v>
      </c>
      <c r="H3661" t="s">
        <v>13</v>
      </c>
      <c r="I3661">
        <v>48</v>
      </c>
      <c r="J3661">
        <f t="shared" si="401"/>
        <v>2.081360264596094</v>
      </c>
      <c r="K3661" t="b">
        <f t="shared" si="402"/>
        <v>1</v>
      </c>
      <c r="L3661">
        <f t="shared" si="403"/>
        <v>0.43006179724811616</v>
      </c>
      <c r="M3661" t="b">
        <f t="shared" si="404"/>
        <v>0</v>
      </c>
      <c r="N3661" s="24">
        <f t="shared" si="405"/>
        <v>2345522.5</v>
      </c>
      <c r="O3661" t="str">
        <f t="shared" si="406"/>
        <v>ASALARIADO</v>
      </c>
      <c r="P3661">
        <f t="shared" si="407"/>
        <v>48</v>
      </c>
      <c r="Q3661"/>
    </row>
    <row r="3662" spans="1:17" x14ac:dyDescent="0.25">
      <c r="A3662">
        <v>3661</v>
      </c>
      <c r="B3662" t="s">
        <v>9</v>
      </c>
      <c r="C3662" s="23">
        <v>480577</v>
      </c>
      <c r="D3662" t="s">
        <v>18</v>
      </c>
      <c r="E3662" t="s">
        <v>16</v>
      </c>
      <c r="F3662" t="s">
        <v>12</v>
      </c>
      <c r="G3662" t="s">
        <v>13</v>
      </c>
      <c r="H3662" t="s">
        <v>13</v>
      </c>
      <c r="I3662">
        <v>49</v>
      </c>
      <c r="J3662">
        <f t="shared" si="401"/>
        <v>-0.21819576416936323</v>
      </c>
      <c r="K3662" t="b">
        <f t="shared" si="402"/>
        <v>0</v>
      </c>
      <c r="L3662">
        <f t="shared" si="403"/>
        <v>0.50063712732525367</v>
      </c>
      <c r="M3662" t="b">
        <f t="shared" si="404"/>
        <v>0</v>
      </c>
      <c r="N3662" s="24">
        <f t="shared" si="405"/>
        <v>480577</v>
      </c>
      <c r="O3662" t="str">
        <f t="shared" si="406"/>
        <v>TRABAJADOR INDEPENDIENTE</v>
      </c>
      <c r="P3662">
        <f t="shared" si="407"/>
        <v>49</v>
      </c>
      <c r="Q3662"/>
    </row>
    <row r="3663" spans="1:17" x14ac:dyDescent="0.25">
      <c r="A3663">
        <v>3662</v>
      </c>
      <c r="B3663" t="s">
        <v>9</v>
      </c>
      <c r="C3663" s="23">
        <v>458437</v>
      </c>
      <c r="D3663" t="s">
        <v>10</v>
      </c>
      <c r="E3663" t="s">
        <v>16</v>
      </c>
      <c r="F3663" t="s">
        <v>12</v>
      </c>
      <c r="G3663" t="s">
        <v>13</v>
      </c>
      <c r="H3663" t="s">
        <v>13</v>
      </c>
      <c r="I3663">
        <v>27</v>
      </c>
      <c r="J3663">
        <f t="shared" si="401"/>
        <v>-0.24549531285690784</v>
      </c>
      <c r="K3663" t="b">
        <f t="shared" si="402"/>
        <v>0</v>
      </c>
      <c r="L3663">
        <f t="shared" si="403"/>
        <v>-1.0520201343717714</v>
      </c>
      <c r="M3663" t="b">
        <f t="shared" si="404"/>
        <v>0</v>
      </c>
      <c r="N3663" s="24">
        <f t="shared" si="405"/>
        <v>458437</v>
      </c>
      <c r="O3663" t="str">
        <f t="shared" si="406"/>
        <v>ASALARIADO</v>
      </c>
      <c r="P3663">
        <f t="shared" si="407"/>
        <v>27</v>
      </c>
      <c r="Q3663"/>
    </row>
    <row r="3664" spans="1:17" x14ac:dyDescent="0.25">
      <c r="A3664">
        <v>3663</v>
      </c>
      <c r="B3664" t="s">
        <v>15</v>
      </c>
      <c r="C3664" s="23">
        <v>314569</v>
      </c>
      <c r="D3664" t="s">
        <v>17</v>
      </c>
      <c r="E3664" t="s">
        <v>16</v>
      </c>
      <c r="F3664" t="s">
        <v>12</v>
      </c>
      <c r="G3664" t="s">
        <v>13</v>
      </c>
      <c r="H3664" t="s">
        <v>13</v>
      </c>
      <c r="I3664">
        <v>61</v>
      </c>
      <c r="J3664">
        <f t="shared" si="401"/>
        <v>-0.42289059156420988</v>
      </c>
      <c r="K3664" t="b">
        <f t="shared" si="402"/>
        <v>0</v>
      </c>
      <c r="L3664">
        <f t="shared" si="403"/>
        <v>1.3475410882509038</v>
      </c>
      <c r="M3664" t="b">
        <f t="shared" si="404"/>
        <v>0</v>
      </c>
      <c r="N3664" s="24">
        <f t="shared" si="405"/>
        <v>314569</v>
      </c>
      <c r="O3664" t="str">
        <f t="shared" si="406"/>
        <v>ASEGURADO VOLUNTARIO</v>
      </c>
      <c r="P3664">
        <f t="shared" si="407"/>
        <v>61</v>
      </c>
      <c r="Q3664"/>
    </row>
    <row r="3665" spans="1:17" x14ac:dyDescent="0.25">
      <c r="A3665">
        <v>3664</v>
      </c>
      <c r="B3665" t="s">
        <v>9</v>
      </c>
      <c r="C3665" s="23">
        <v>84000</v>
      </c>
      <c r="D3665" t="s">
        <v>10</v>
      </c>
      <c r="E3665" t="s">
        <v>16</v>
      </c>
      <c r="F3665" t="s">
        <v>12</v>
      </c>
      <c r="G3665" t="s">
        <v>13</v>
      </c>
      <c r="H3665" t="s">
        <v>12</v>
      </c>
      <c r="I3665">
        <v>32</v>
      </c>
      <c r="J3665">
        <f t="shared" si="401"/>
        <v>-0.70719184004381574</v>
      </c>
      <c r="K3665" t="b">
        <f t="shared" si="402"/>
        <v>0</v>
      </c>
      <c r="L3665">
        <f t="shared" si="403"/>
        <v>-0.69914348398608395</v>
      </c>
      <c r="M3665" t="b">
        <f t="shared" si="404"/>
        <v>0</v>
      </c>
      <c r="N3665" s="24">
        <f t="shared" si="405"/>
        <v>84000</v>
      </c>
      <c r="O3665" t="str">
        <f t="shared" si="406"/>
        <v>ASALARIADO</v>
      </c>
      <c r="P3665">
        <f t="shared" si="407"/>
        <v>32</v>
      </c>
      <c r="Q3665"/>
    </row>
    <row r="3666" spans="1:17" x14ac:dyDescent="0.25">
      <c r="A3666">
        <v>3665</v>
      </c>
      <c r="B3666" t="s">
        <v>15</v>
      </c>
      <c r="C3666" s="23">
        <v>297046</v>
      </c>
      <c r="D3666" t="s">
        <v>17</v>
      </c>
      <c r="E3666" t="s">
        <v>16</v>
      </c>
      <c r="F3666" t="s">
        <v>13</v>
      </c>
      <c r="G3666" t="s">
        <v>12</v>
      </c>
      <c r="H3666" t="s">
        <v>12</v>
      </c>
      <c r="I3666">
        <v>20</v>
      </c>
      <c r="J3666">
        <f t="shared" si="401"/>
        <v>-0.44449718558642509</v>
      </c>
      <c r="K3666" t="b">
        <f t="shared" si="402"/>
        <v>0</v>
      </c>
      <c r="L3666">
        <f t="shared" si="403"/>
        <v>-1.5460474449117341</v>
      </c>
      <c r="M3666" t="b">
        <f t="shared" si="404"/>
        <v>0</v>
      </c>
      <c r="N3666" s="24">
        <f t="shared" si="405"/>
        <v>297046</v>
      </c>
      <c r="O3666" t="str">
        <f t="shared" si="406"/>
        <v>ASEGURADO VOLUNTARIO</v>
      </c>
      <c r="P3666">
        <f t="shared" si="407"/>
        <v>20</v>
      </c>
      <c r="Q3666"/>
    </row>
    <row r="3667" spans="1:17" x14ac:dyDescent="0.25">
      <c r="A3667">
        <v>3666</v>
      </c>
      <c r="B3667" t="s">
        <v>15</v>
      </c>
      <c r="C3667" s="23">
        <v>464076.6</v>
      </c>
      <c r="D3667" t="s">
        <v>10</v>
      </c>
      <c r="E3667" t="s">
        <v>16</v>
      </c>
      <c r="F3667" t="s">
        <v>12</v>
      </c>
      <c r="G3667" t="s">
        <v>13</v>
      </c>
      <c r="H3667" t="s">
        <v>13</v>
      </c>
      <c r="I3667">
        <v>30</v>
      </c>
      <c r="J3667">
        <f t="shared" si="401"/>
        <v>-0.23854144949745545</v>
      </c>
      <c r="K3667" t="b">
        <f t="shared" si="402"/>
        <v>0</v>
      </c>
      <c r="L3667">
        <f t="shared" si="403"/>
        <v>-0.84029414414035897</v>
      </c>
      <c r="M3667" t="b">
        <f t="shared" si="404"/>
        <v>0</v>
      </c>
      <c r="N3667" s="24">
        <f t="shared" si="405"/>
        <v>464076.6</v>
      </c>
      <c r="O3667" t="str">
        <f t="shared" si="406"/>
        <v>ASALARIADO</v>
      </c>
      <c r="P3667">
        <f t="shared" si="407"/>
        <v>30</v>
      </c>
      <c r="Q3667"/>
    </row>
    <row r="3668" spans="1:17" x14ac:dyDescent="0.25">
      <c r="A3668">
        <v>3667</v>
      </c>
      <c r="B3668" t="s">
        <v>15</v>
      </c>
      <c r="C3668" s="23">
        <v>358976.25</v>
      </c>
      <c r="D3668" t="s">
        <v>10</v>
      </c>
      <c r="E3668" t="s">
        <v>16</v>
      </c>
      <c r="F3668" t="s">
        <v>12</v>
      </c>
      <c r="G3668" t="s">
        <v>13</v>
      </c>
      <c r="H3668" t="s">
        <v>13</v>
      </c>
      <c r="I3668">
        <v>19</v>
      </c>
      <c r="J3668">
        <f t="shared" si="401"/>
        <v>-0.36813458960147433</v>
      </c>
      <c r="K3668" t="b">
        <f t="shared" si="402"/>
        <v>0</v>
      </c>
      <c r="L3668">
        <f t="shared" si="403"/>
        <v>-1.6166227749888715</v>
      </c>
      <c r="M3668" t="b">
        <f t="shared" si="404"/>
        <v>0</v>
      </c>
      <c r="N3668" s="24">
        <f t="shared" si="405"/>
        <v>358976.25</v>
      </c>
      <c r="O3668" t="str">
        <f t="shared" si="406"/>
        <v>ASALARIADO</v>
      </c>
      <c r="P3668">
        <f t="shared" si="407"/>
        <v>19</v>
      </c>
      <c r="Q3668"/>
    </row>
    <row r="3669" spans="1:17" x14ac:dyDescent="0.25">
      <c r="A3669">
        <v>3668</v>
      </c>
      <c r="B3669" t="s">
        <v>15</v>
      </c>
      <c r="C3669" s="23">
        <v>359544.27</v>
      </c>
      <c r="D3669" t="s">
        <v>21</v>
      </c>
      <c r="E3669" t="s">
        <v>16</v>
      </c>
      <c r="F3669" t="s">
        <v>12</v>
      </c>
      <c r="G3669" t="s">
        <v>12</v>
      </c>
      <c r="H3669" t="s">
        <v>13</v>
      </c>
      <c r="I3669">
        <v>29</v>
      </c>
      <c r="J3669">
        <f t="shared" si="401"/>
        <v>-0.36743419711522773</v>
      </c>
      <c r="K3669" t="b">
        <f t="shared" si="402"/>
        <v>0</v>
      </c>
      <c r="L3669">
        <f t="shared" si="403"/>
        <v>-0.91086947421749642</v>
      </c>
      <c r="M3669" t="b">
        <f t="shared" si="404"/>
        <v>0</v>
      </c>
      <c r="N3669" s="24">
        <f t="shared" si="405"/>
        <v>359544.27</v>
      </c>
      <c r="O3669" t="str">
        <f t="shared" si="406"/>
        <v>CONVENIOS ESPECIALES DE ASEGURADOS VOLUNTARIOS</v>
      </c>
      <c r="P3669">
        <f t="shared" si="407"/>
        <v>29</v>
      </c>
      <c r="Q3669"/>
    </row>
    <row r="3670" spans="1:17" x14ac:dyDescent="0.25">
      <c r="A3670">
        <v>3669</v>
      </c>
      <c r="B3670" t="s">
        <v>9</v>
      </c>
      <c r="C3670" s="23">
        <v>278030</v>
      </c>
      <c r="D3670" t="s">
        <v>19</v>
      </c>
      <c r="E3670" t="s">
        <v>16</v>
      </c>
      <c r="F3670" t="s">
        <v>12</v>
      </c>
      <c r="G3670" t="s">
        <v>13</v>
      </c>
      <c r="H3670" t="s">
        <v>13</v>
      </c>
      <c r="I3670">
        <v>43</v>
      </c>
      <c r="J3670">
        <f t="shared" si="401"/>
        <v>-0.46794471123422759</v>
      </c>
      <c r="K3670" t="b">
        <f t="shared" si="402"/>
        <v>0</v>
      </c>
      <c r="L3670">
        <f t="shared" si="403"/>
        <v>7.7185146862428639E-2</v>
      </c>
      <c r="M3670" t="b">
        <f t="shared" si="404"/>
        <v>0</v>
      </c>
      <c r="N3670" s="24">
        <f t="shared" si="405"/>
        <v>278030</v>
      </c>
      <c r="O3670" t="str">
        <f t="shared" si="406"/>
        <v>CONVENIOS ESPECIALES DE TRABAJADORES INDEPENDIENTES</v>
      </c>
      <c r="P3670">
        <f t="shared" si="407"/>
        <v>43</v>
      </c>
      <c r="Q3670"/>
    </row>
    <row r="3671" spans="1:17" x14ac:dyDescent="0.25">
      <c r="A3671">
        <v>3670</v>
      </c>
      <c r="B3671" t="s">
        <v>9</v>
      </c>
      <c r="C3671" s="23">
        <v>212337</v>
      </c>
      <c r="D3671" t="s">
        <v>10</v>
      </c>
      <c r="E3671" t="s">
        <v>16</v>
      </c>
      <c r="F3671" t="s">
        <v>12</v>
      </c>
      <c r="G3671" t="s">
        <v>13</v>
      </c>
      <c r="H3671" t="s">
        <v>12</v>
      </c>
      <c r="I3671">
        <v>31</v>
      </c>
      <c r="J3671">
        <f t="shared" si="401"/>
        <v>-0.54894693580201748</v>
      </c>
      <c r="K3671" t="b">
        <f t="shared" si="402"/>
        <v>0</v>
      </c>
      <c r="L3671">
        <f t="shared" si="403"/>
        <v>-0.7697188140632214</v>
      </c>
      <c r="M3671" t="b">
        <f t="shared" si="404"/>
        <v>0</v>
      </c>
      <c r="N3671" s="24">
        <f t="shared" si="405"/>
        <v>212337</v>
      </c>
      <c r="O3671" t="str">
        <f t="shared" si="406"/>
        <v>ASALARIADO</v>
      </c>
      <c r="P3671">
        <f t="shared" si="407"/>
        <v>31</v>
      </c>
      <c r="Q3671"/>
    </row>
    <row r="3672" spans="1:17" x14ac:dyDescent="0.25">
      <c r="A3672">
        <v>3671</v>
      </c>
      <c r="B3672" t="s">
        <v>9</v>
      </c>
      <c r="C3672" s="23">
        <v>79890</v>
      </c>
      <c r="D3672" t="s">
        <v>10</v>
      </c>
      <c r="E3672" t="s">
        <v>16</v>
      </c>
      <c r="F3672" t="s">
        <v>12</v>
      </c>
      <c r="G3672" t="s">
        <v>12</v>
      </c>
      <c r="H3672" t="s">
        <v>13</v>
      </c>
      <c r="I3672">
        <v>53</v>
      </c>
      <c r="J3672">
        <f t="shared" si="401"/>
        <v>-0.71225964244245199</v>
      </c>
      <c r="K3672" t="b">
        <f t="shared" si="402"/>
        <v>0</v>
      </c>
      <c r="L3672">
        <f t="shared" si="403"/>
        <v>0.78293844763380371</v>
      </c>
      <c r="M3672" t="b">
        <f t="shared" si="404"/>
        <v>0</v>
      </c>
      <c r="N3672" s="24">
        <f t="shared" si="405"/>
        <v>79890</v>
      </c>
      <c r="O3672" t="str">
        <f t="shared" si="406"/>
        <v>ASALARIADO</v>
      </c>
      <c r="P3672">
        <f t="shared" si="407"/>
        <v>53</v>
      </c>
      <c r="Q3672"/>
    </row>
    <row r="3673" spans="1:17" x14ac:dyDescent="0.25">
      <c r="A3673">
        <v>3672</v>
      </c>
      <c r="B3673" t="s">
        <v>9</v>
      </c>
      <c r="C3673" s="23">
        <v>278030</v>
      </c>
      <c r="D3673" t="s">
        <v>19</v>
      </c>
      <c r="E3673" t="s">
        <v>16</v>
      </c>
      <c r="F3673" t="s">
        <v>12</v>
      </c>
      <c r="G3673" t="s">
        <v>13</v>
      </c>
      <c r="H3673" t="s">
        <v>13</v>
      </c>
      <c r="I3673">
        <v>44</v>
      </c>
      <c r="J3673">
        <f t="shared" si="401"/>
        <v>-0.46794471123422759</v>
      </c>
      <c r="K3673" t="b">
        <f t="shared" si="402"/>
        <v>0</v>
      </c>
      <c r="L3673">
        <f t="shared" si="403"/>
        <v>0.14776047693956615</v>
      </c>
      <c r="M3673" t="b">
        <f t="shared" si="404"/>
        <v>0</v>
      </c>
      <c r="N3673" s="24">
        <f t="shared" si="405"/>
        <v>278030</v>
      </c>
      <c r="O3673" t="str">
        <f t="shared" si="406"/>
        <v>CONVENIOS ESPECIALES DE TRABAJADORES INDEPENDIENTES</v>
      </c>
      <c r="P3673">
        <f t="shared" si="407"/>
        <v>44</v>
      </c>
      <c r="Q3673"/>
    </row>
    <row r="3674" spans="1:17" x14ac:dyDescent="0.25">
      <c r="A3674">
        <v>3673</v>
      </c>
      <c r="B3674" t="s">
        <v>15</v>
      </c>
      <c r="C3674" s="23">
        <v>630173</v>
      </c>
      <c r="D3674" t="s">
        <v>14</v>
      </c>
      <c r="E3674" t="s">
        <v>11</v>
      </c>
      <c r="F3674" t="s">
        <v>12</v>
      </c>
      <c r="G3674" t="s">
        <v>13</v>
      </c>
      <c r="H3674" t="s">
        <v>13</v>
      </c>
      <c r="I3674">
        <v>75</v>
      </c>
      <c r="J3674">
        <f t="shared" si="401"/>
        <v>-3.3737621194569974E-2</v>
      </c>
      <c r="K3674" t="b">
        <f t="shared" si="402"/>
        <v>0</v>
      </c>
      <c r="L3674">
        <f t="shared" si="403"/>
        <v>2.3355957093308288</v>
      </c>
      <c r="M3674" t="b">
        <f t="shared" si="404"/>
        <v>1</v>
      </c>
      <c r="N3674" s="24">
        <f t="shared" si="405"/>
        <v>630173</v>
      </c>
      <c r="O3674" t="str">
        <f t="shared" si="406"/>
        <v>PENSIONADOS EN SU PROPIO SISTEMA</v>
      </c>
      <c r="P3674">
        <f t="shared" si="407"/>
        <v>75</v>
      </c>
      <c r="Q3674"/>
    </row>
    <row r="3675" spans="1:17" x14ac:dyDescent="0.25">
      <c r="A3675">
        <v>3674</v>
      </c>
      <c r="B3675" t="s">
        <v>15</v>
      </c>
      <c r="C3675" s="23">
        <v>1041733</v>
      </c>
      <c r="D3675" t="s">
        <v>10</v>
      </c>
      <c r="E3675" t="s">
        <v>11</v>
      </c>
      <c r="F3675" t="s">
        <v>12</v>
      </c>
      <c r="G3675" t="s">
        <v>13</v>
      </c>
      <c r="H3675" t="s">
        <v>12</v>
      </c>
      <c r="I3675">
        <v>37</v>
      </c>
      <c r="J3675">
        <f t="shared" si="401"/>
        <v>0.47373312215890151</v>
      </c>
      <c r="K3675" t="b">
        <f t="shared" si="402"/>
        <v>0</v>
      </c>
      <c r="L3675">
        <f t="shared" si="403"/>
        <v>-0.3462668336003964</v>
      </c>
      <c r="M3675" t="b">
        <f t="shared" si="404"/>
        <v>0</v>
      </c>
      <c r="N3675" s="24">
        <f t="shared" si="405"/>
        <v>1041733</v>
      </c>
      <c r="O3675" t="str">
        <f t="shared" si="406"/>
        <v>ASALARIADO</v>
      </c>
      <c r="P3675">
        <f t="shared" si="407"/>
        <v>37</v>
      </c>
      <c r="Q3675"/>
    </row>
    <row r="3676" spans="1:17" x14ac:dyDescent="0.25">
      <c r="A3676">
        <v>3675</v>
      </c>
      <c r="B3676" t="s">
        <v>15</v>
      </c>
      <c r="C3676" s="23">
        <v>440000</v>
      </c>
      <c r="D3676" t="s">
        <v>10</v>
      </c>
      <c r="E3676" t="s">
        <v>16</v>
      </c>
      <c r="F3676" t="s">
        <v>12</v>
      </c>
      <c r="G3676" t="s">
        <v>13</v>
      </c>
      <c r="H3676" t="s">
        <v>13</v>
      </c>
      <c r="I3676">
        <v>32</v>
      </c>
      <c r="J3676">
        <f t="shared" si="401"/>
        <v>-0.26822890721789522</v>
      </c>
      <c r="K3676" t="b">
        <f t="shared" si="402"/>
        <v>0</v>
      </c>
      <c r="L3676">
        <f t="shared" si="403"/>
        <v>-0.69914348398608395</v>
      </c>
      <c r="M3676" t="b">
        <f t="shared" si="404"/>
        <v>0</v>
      </c>
      <c r="N3676" s="24">
        <f t="shared" si="405"/>
        <v>440000</v>
      </c>
      <c r="O3676" t="str">
        <f t="shared" si="406"/>
        <v>ASALARIADO</v>
      </c>
      <c r="P3676">
        <f t="shared" si="407"/>
        <v>32</v>
      </c>
      <c r="Q3676"/>
    </row>
    <row r="3677" spans="1:17" x14ac:dyDescent="0.25">
      <c r="A3677">
        <v>3676</v>
      </c>
      <c r="B3677" t="s">
        <v>9</v>
      </c>
      <c r="C3677" s="23">
        <v>278030</v>
      </c>
      <c r="D3677" t="s">
        <v>17</v>
      </c>
      <c r="E3677" t="s">
        <v>16</v>
      </c>
      <c r="F3677" t="s">
        <v>12</v>
      </c>
      <c r="G3677" t="s">
        <v>13</v>
      </c>
      <c r="H3677" t="s">
        <v>13</v>
      </c>
      <c r="I3677">
        <v>26</v>
      </c>
      <c r="J3677">
        <f t="shared" si="401"/>
        <v>-0.46794471123422759</v>
      </c>
      <c r="K3677" t="b">
        <f t="shared" si="402"/>
        <v>0</v>
      </c>
      <c r="L3677">
        <f t="shared" si="403"/>
        <v>-1.1225954644489089</v>
      </c>
      <c r="M3677" t="b">
        <f t="shared" si="404"/>
        <v>0</v>
      </c>
      <c r="N3677" s="24">
        <f t="shared" si="405"/>
        <v>278030</v>
      </c>
      <c r="O3677" t="str">
        <f t="shared" si="406"/>
        <v>ASEGURADO VOLUNTARIO</v>
      </c>
      <c r="P3677">
        <f t="shared" si="407"/>
        <v>26</v>
      </c>
      <c r="Q3677"/>
    </row>
    <row r="3678" spans="1:17" x14ac:dyDescent="0.25">
      <c r="A3678">
        <v>3677</v>
      </c>
      <c r="B3678" t="s">
        <v>9</v>
      </c>
      <c r="C3678" s="23">
        <v>450886</v>
      </c>
      <c r="D3678" t="s">
        <v>18</v>
      </c>
      <c r="E3678" t="s">
        <v>16</v>
      </c>
      <c r="F3678" t="s">
        <v>12</v>
      </c>
      <c r="G3678" t="s">
        <v>13</v>
      </c>
      <c r="H3678" t="s">
        <v>12</v>
      </c>
      <c r="I3678">
        <v>53</v>
      </c>
      <c r="J3678">
        <f t="shared" si="401"/>
        <v>-0.25480601259221269</v>
      </c>
      <c r="K3678" t="b">
        <f t="shared" si="402"/>
        <v>0</v>
      </c>
      <c r="L3678">
        <f t="shared" si="403"/>
        <v>0.78293844763380371</v>
      </c>
      <c r="M3678" t="b">
        <f t="shared" si="404"/>
        <v>0</v>
      </c>
      <c r="N3678" s="24">
        <f t="shared" si="405"/>
        <v>450886</v>
      </c>
      <c r="O3678" t="str">
        <f t="shared" si="406"/>
        <v>TRABAJADOR INDEPENDIENTE</v>
      </c>
      <c r="P3678">
        <f t="shared" si="407"/>
        <v>53</v>
      </c>
      <c r="Q3678"/>
    </row>
    <row r="3679" spans="1:17" x14ac:dyDescent="0.25">
      <c r="A3679">
        <v>3678</v>
      </c>
      <c r="B3679" t="s">
        <v>15</v>
      </c>
      <c r="C3679" s="23">
        <v>552751.04</v>
      </c>
      <c r="D3679" t="s">
        <v>10</v>
      </c>
      <c r="E3679" t="s">
        <v>16</v>
      </c>
      <c r="F3679" t="s">
        <v>12</v>
      </c>
      <c r="G3679" t="s">
        <v>13</v>
      </c>
      <c r="H3679" t="s">
        <v>13</v>
      </c>
      <c r="I3679">
        <v>27</v>
      </c>
      <c r="J3679">
        <f t="shared" si="401"/>
        <v>-0.12920214542696068</v>
      </c>
      <c r="K3679" t="b">
        <f t="shared" si="402"/>
        <v>0</v>
      </c>
      <c r="L3679">
        <f t="shared" si="403"/>
        <v>-1.0520201343717714</v>
      </c>
      <c r="M3679" t="b">
        <f t="shared" si="404"/>
        <v>0</v>
      </c>
      <c r="N3679" s="24">
        <f t="shared" si="405"/>
        <v>552751.04</v>
      </c>
      <c r="O3679" t="str">
        <f t="shared" si="406"/>
        <v>ASALARIADO</v>
      </c>
      <c r="P3679">
        <f t="shared" si="407"/>
        <v>27</v>
      </c>
      <c r="Q3679"/>
    </row>
    <row r="3680" spans="1:17" x14ac:dyDescent="0.25">
      <c r="A3680">
        <v>3679</v>
      </c>
      <c r="B3680" t="s">
        <v>9</v>
      </c>
      <c r="C3680" s="23">
        <v>346647.79</v>
      </c>
      <c r="D3680" t="s">
        <v>10</v>
      </c>
      <c r="E3680" t="s">
        <v>16</v>
      </c>
      <c r="F3680" t="s">
        <v>12</v>
      </c>
      <c r="G3680" t="s">
        <v>13</v>
      </c>
      <c r="H3680" t="s">
        <v>13</v>
      </c>
      <c r="I3680">
        <v>20</v>
      </c>
      <c r="J3680">
        <f t="shared" si="401"/>
        <v>-0.38333609791278628</v>
      </c>
      <c r="K3680" t="b">
        <f t="shared" si="402"/>
        <v>0</v>
      </c>
      <c r="L3680">
        <f t="shared" si="403"/>
        <v>-1.5460474449117341</v>
      </c>
      <c r="M3680" t="b">
        <f t="shared" si="404"/>
        <v>0</v>
      </c>
      <c r="N3680" s="24">
        <f t="shared" si="405"/>
        <v>346647.79</v>
      </c>
      <c r="O3680" t="str">
        <f t="shared" si="406"/>
        <v>ASALARIADO</v>
      </c>
      <c r="P3680">
        <f t="shared" si="407"/>
        <v>20</v>
      </c>
      <c r="Q3680"/>
    </row>
    <row r="3681" spans="1:17" x14ac:dyDescent="0.25">
      <c r="A3681">
        <v>3680</v>
      </c>
      <c r="B3681" t="s">
        <v>9</v>
      </c>
      <c r="C3681" s="23">
        <v>278030</v>
      </c>
      <c r="D3681" t="s">
        <v>19</v>
      </c>
      <c r="E3681" t="s">
        <v>16</v>
      </c>
      <c r="F3681" t="s">
        <v>12</v>
      </c>
      <c r="G3681" t="s">
        <v>13</v>
      </c>
      <c r="H3681" t="s">
        <v>13</v>
      </c>
      <c r="I3681">
        <v>53</v>
      </c>
      <c r="J3681">
        <f t="shared" si="401"/>
        <v>-0.46794471123422759</v>
      </c>
      <c r="K3681" t="b">
        <f t="shared" si="402"/>
        <v>0</v>
      </c>
      <c r="L3681">
        <f t="shared" si="403"/>
        <v>0.78293844763380371</v>
      </c>
      <c r="M3681" t="b">
        <f t="shared" si="404"/>
        <v>0</v>
      </c>
      <c r="N3681" s="24">
        <f t="shared" si="405"/>
        <v>278030</v>
      </c>
      <c r="O3681" t="str">
        <f t="shared" si="406"/>
        <v>CONVENIOS ESPECIALES DE TRABAJADORES INDEPENDIENTES</v>
      </c>
      <c r="P3681">
        <f t="shared" si="407"/>
        <v>53</v>
      </c>
      <c r="Q3681"/>
    </row>
    <row r="3682" spans="1:17" x14ac:dyDescent="0.25">
      <c r="A3682">
        <v>3681</v>
      </c>
      <c r="B3682" t="s">
        <v>9</v>
      </c>
      <c r="C3682" s="23">
        <v>342027</v>
      </c>
      <c r="D3682" t="s">
        <v>10</v>
      </c>
      <c r="E3682" t="s">
        <v>16</v>
      </c>
      <c r="F3682" t="s">
        <v>12</v>
      </c>
      <c r="G3682" t="s">
        <v>13</v>
      </c>
      <c r="H3682" t="s">
        <v>13</v>
      </c>
      <c r="I3682">
        <v>24</v>
      </c>
      <c r="J3682">
        <f t="shared" si="401"/>
        <v>-0.38903372580709156</v>
      </c>
      <c r="K3682" t="b">
        <f t="shared" si="402"/>
        <v>0</v>
      </c>
      <c r="L3682">
        <f t="shared" si="403"/>
        <v>-1.263746124603184</v>
      </c>
      <c r="M3682" t="b">
        <f t="shared" si="404"/>
        <v>0</v>
      </c>
      <c r="N3682" s="24">
        <f t="shared" si="405"/>
        <v>342027</v>
      </c>
      <c r="O3682" t="str">
        <f t="shared" si="406"/>
        <v>ASALARIADO</v>
      </c>
      <c r="P3682">
        <f t="shared" si="407"/>
        <v>24</v>
      </c>
      <c r="Q3682"/>
    </row>
    <row r="3683" spans="1:17" x14ac:dyDescent="0.25">
      <c r="A3683">
        <v>3682</v>
      </c>
      <c r="B3683" t="s">
        <v>9</v>
      </c>
      <c r="C3683" s="23">
        <v>405586.5</v>
      </c>
      <c r="D3683" t="s">
        <v>10</v>
      </c>
      <c r="E3683" t="s">
        <v>16</v>
      </c>
      <c r="F3683" t="s">
        <v>12</v>
      </c>
      <c r="G3683" t="s">
        <v>13</v>
      </c>
      <c r="H3683" t="s">
        <v>13</v>
      </c>
      <c r="I3683">
        <v>48</v>
      </c>
      <c r="J3683">
        <f t="shared" si="401"/>
        <v>-0.31066219623139185</v>
      </c>
      <c r="K3683" t="b">
        <f t="shared" si="402"/>
        <v>0</v>
      </c>
      <c r="L3683">
        <f t="shared" si="403"/>
        <v>0.43006179724811616</v>
      </c>
      <c r="M3683" t="b">
        <f t="shared" si="404"/>
        <v>0</v>
      </c>
      <c r="N3683" s="24">
        <f t="shared" si="405"/>
        <v>405586.5</v>
      </c>
      <c r="O3683" t="str">
        <f t="shared" si="406"/>
        <v>ASALARIADO</v>
      </c>
      <c r="P3683">
        <f t="shared" si="407"/>
        <v>48</v>
      </c>
      <c r="Q3683"/>
    </row>
    <row r="3684" spans="1:17" x14ac:dyDescent="0.25">
      <c r="A3684">
        <v>3683</v>
      </c>
      <c r="B3684" t="s">
        <v>9</v>
      </c>
      <c r="C3684" s="23">
        <v>299647</v>
      </c>
      <c r="D3684" t="s">
        <v>17</v>
      </c>
      <c r="E3684" t="s">
        <v>16</v>
      </c>
      <c r="F3684" t="s">
        <v>12</v>
      </c>
      <c r="G3684" t="s">
        <v>13</v>
      </c>
      <c r="H3684" t="s">
        <v>13</v>
      </c>
      <c r="I3684">
        <v>68</v>
      </c>
      <c r="J3684">
        <f t="shared" si="401"/>
        <v>-0.44129004348451434</v>
      </c>
      <c r="K3684" t="b">
        <f t="shared" si="402"/>
        <v>0</v>
      </c>
      <c r="L3684">
        <f t="shared" si="403"/>
        <v>1.8415683987908662</v>
      </c>
      <c r="M3684" t="b">
        <f t="shared" si="404"/>
        <v>0</v>
      </c>
      <c r="N3684" s="24">
        <f t="shared" si="405"/>
        <v>299647</v>
      </c>
      <c r="O3684" t="str">
        <f t="shared" si="406"/>
        <v>ASEGURADO VOLUNTARIO</v>
      </c>
      <c r="P3684">
        <f t="shared" si="407"/>
        <v>68</v>
      </c>
      <c r="Q3684"/>
    </row>
    <row r="3685" spans="1:17" x14ac:dyDescent="0.25">
      <c r="A3685">
        <v>3684</v>
      </c>
      <c r="B3685" t="s">
        <v>9</v>
      </c>
      <c r="C3685" s="23">
        <v>244574.2</v>
      </c>
      <c r="D3685" t="s">
        <v>10</v>
      </c>
      <c r="E3685" t="s">
        <v>16</v>
      </c>
      <c r="F3685" t="s">
        <v>12</v>
      </c>
      <c r="G3685" t="s">
        <v>13</v>
      </c>
      <c r="H3685" t="s">
        <v>13</v>
      </c>
      <c r="I3685">
        <v>42</v>
      </c>
      <c r="J3685">
        <f t="shared" si="401"/>
        <v>-0.50919711597590578</v>
      </c>
      <c r="K3685" t="b">
        <f t="shared" si="402"/>
        <v>0</v>
      </c>
      <c r="L3685">
        <f t="shared" si="403"/>
        <v>6.6098167852911317E-3</v>
      </c>
      <c r="M3685" t="b">
        <f t="shared" si="404"/>
        <v>0</v>
      </c>
      <c r="N3685" s="24">
        <f t="shared" si="405"/>
        <v>244574.2</v>
      </c>
      <c r="O3685" t="str">
        <f t="shared" si="406"/>
        <v>ASALARIADO</v>
      </c>
      <c r="P3685">
        <f t="shared" si="407"/>
        <v>42</v>
      </c>
      <c r="Q3685"/>
    </row>
    <row r="3686" spans="1:17" x14ac:dyDescent="0.25">
      <c r="A3686">
        <v>3685</v>
      </c>
      <c r="B3686" t="s">
        <v>15</v>
      </c>
      <c r="C3686" s="23">
        <v>297050</v>
      </c>
      <c r="D3686" t="s">
        <v>17</v>
      </c>
      <c r="E3686" t="s">
        <v>16</v>
      </c>
      <c r="F3686" t="s">
        <v>12</v>
      </c>
      <c r="G3686" t="s">
        <v>13</v>
      </c>
      <c r="H3686" t="s">
        <v>13</v>
      </c>
      <c r="I3686">
        <v>56</v>
      </c>
      <c r="J3686">
        <f t="shared" si="401"/>
        <v>-0.44449225341864051</v>
      </c>
      <c r="K3686" t="b">
        <f t="shared" si="402"/>
        <v>0</v>
      </c>
      <c r="L3686">
        <f t="shared" si="403"/>
        <v>0.99466443786521619</v>
      </c>
      <c r="M3686" t="b">
        <f t="shared" si="404"/>
        <v>0</v>
      </c>
      <c r="N3686" s="24">
        <f t="shared" si="405"/>
        <v>297050</v>
      </c>
      <c r="O3686" t="str">
        <f t="shared" si="406"/>
        <v>ASEGURADO VOLUNTARIO</v>
      </c>
      <c r="P3686">
        <f t="shared" si="407"/>
        <v>56</v>
      </c>
      <c r="Q3686"/>
    </row>
    <row r="3687" spans="1:17" x14ac:dyDescent="0.25">
      <c r="A3687">
        <v>3686</v>
      </c>
      <c r="B3687" t="s">
        <v>9</v>
      </c>
      <c r="C3687" s="23">
        <v>1529247</v>
      </c>
      <c r="D3687" t="s">
        <v>10</v>
      </c>
      <c r="E3687" t="s">
        <v>16</v>
      </c>
      <c r="F3687" t="s">
        <v>12</v>
      </c>
      <c r="G3687" t="s">
        <v>13</v>
      </c>
      <c r="H3687" t="s">
        <v>13</v>
      </c>
      <c r="I3687">
        <v>28</v>
      </c>
      <c r="J3687">
        <f t="shared" si="401"/>
        <v>1.0748583334895077</v>
      </c>
      <c r="K3687" t="b">
        <f t="shared" si="402"/>
        <v>0</v>
      </c>
      <c r="L3687">
        <f t="shared" si="403"/>
        <v>-0.98144480429463388</v>
      </c>
      <c r="M3687" t="b">
        <f t="shared" si="404"/>
        <v>0</v>
      </c>
      <c r="N3687" s="24">
        <f t="shared" si="405"/>
        <v>1529247</v>
      </c>
      <c r="O3687" t="str">
        <f t="shared" si="406"/>
        <v>ASALARIADO</v>
      </c>
      <c r="P3687">
        <f t="shared" si="407"/>
        <v>28</v>
      </c>
      <c r="Q3687"/>
    </row>
    <row r="3688" spans="1:17" x14ac:dyDescent="0.25">
      <c r="A3688">
        <v>3687</v>
      </c>
      <c r="B3688" t="s">
        <v>9</v>
      </c>
      <c r="C3688" s="23">
        <v>200000</v>
      </c>
      <c r="D3688" t="s">
        <v>10</v>
      </c>
      <c r="E3688" t="s">
        <v>16</v>
      </c>
      <c r="F3688" t="s">
        <v>12</v>
      </c>
      <c r="G3688" t="s">
        <v>13</v>
      </c>
      <c r="H3688" t="s">
        <v>12</v>
      </c>
      <c r="I3688">
        <v>34</v>
      </c>
      <c r="J3688">
        <f t="shared" si="401"/>
        <v>-0.56415897429154949</v>
      </c>
      <c r="K3688" t="b">
        <f t="shared" si="402"/>
        <v>0</v>
      </c>
      <c r="L3688">
        <f t="shared" si="403"/>
        <v>-0.55799282383180893</v>
      </c>
      <c r="M3688" t="b">
        <f t="shared" si="404"/>
        <v>0</v>
      </c>
      <c r="N3688" s="24">
        <f t="shared" si="405"/>
        <v>200000</v>
      </c>
      <c r="O3688" t="str">
        <f t="shared" si="406"/>
        <v>ASALARIADO</v>
      </c>
      <c r="P3688">
        <f t="shared" si="407"/>
        <v>34</v>
      </c>
      <c r="Q3688"/>
    </row>
    <row r="3689" spans="1:17" x14ac:dyDescent="0.25">
      <c r="A3689">
        <v>3688</v>
      </c>
      <c r="B3689" t="s">
        <v>15</v>
      </c>
      <c r="C3689" s="23">
        <v>1203138</v>
      </c>
      <c r="D3689" t="s">
        <v>10</v>
      </c>
      <c r="E3689" t="s">
        <v>11</v>
      </c>
      <c r="F3689" t="s">
        <v>12</v>
      </c>
      <c r="G3689" t="s">
        <v>13</v>
      </c>
      <c r="H3689" t="s">
        <v>12</v>
      </c>
      <c r="I3689">
        <v>37</v>
      </c>
      <c r="J3689">
        <f t="shared" si="401"/>
        <v>0.67275225747566469</v>
      </c>
      <c r="K3689" t="b">
        <f t="shared" si="402"/>
        <v>0</v>
      </c>
      <c r="L3689">
        <f t="shared" si="403"/>
        <v>-0.3462668336003964</v>
      </c>
      <c r="M3689" t="b">
        <f t="shared" si="404"/>
        <v>0</v>
      </c>
      <c r="N3689" s="24">
        <f t="shared" si="405"/>
        <v>1203138</v>
      </c>
      <c r="O3689" t="str">
        <f t="shared" si="406"/>
        <v>ASALARIADO</v>
      </c>
      <c r="P3689">
        <f t="shared" si="407"/>
        <v>37</v>
      </c>
      <c r="Q3689"/>
    </row>
    <row r="3690" spans="1:17" x14ac:dyDescent="0.25">
      <c r="A3690">
        <v>3689</v>
      </c>
      <c r="B3690" t="s">
        <v>15</v>
      </c>
      <c r="C3690" s="23">
        <v>179772</v>
      </c>
      <c r="D3690" t="s">
        <v>10</v>
      </c>
      <c r="E3690" t="s">
        <v>16</v>
      </c>
      <c r="F3690" t="s">
        <v>12</v>
      </c>
      <c r="G3690" t="s">
        <v>13</v>
      </c>
      <c r="H3690" t="s">
        <v>13</v>
      </c>
      <c r="I3690">
        <v>36</v>
      </c>
      <c r="J3690">
        <f t="shared" si="401"/>
        <v>-0.58910094677807401</v>
      </c>
      <c r="K3690" t="b">
        <f t="shared" si="402"/>
        <v>0</v>
      </c>
      <c r="L3690">
        <f t="shared" si="403"/>
        <v>-0.41684216367753391</v>
      </c>
      <c r="M3690" t="b">
        <f t="shared" si="404"/>
        <v>0</v>
      </c>
      <c r="N3690" s="24">
        <f t="shared" si="405"/>
        <v>179772</v>
      </c>
      <c r="O3690" t="str">
        <f t="shared" si="406"/>
        <v>ASALARIADO</v>
      </c>
      <c r="P3690">
        <f t="shared" si="407"/>
        <v>36</v>
      </c>
      <c r="Q3690"/>
    </row>
    <row r="3691" spans="1:17" x14ac:dyDescent="0.25">
      <c r="A3691">
        <v>3690</v>
      </c>
      <c r="B3691" t="s">
        <v>9</v>
      </c>
      <c r="C3691" s="23">
        <v>1159222.2</v>
      </c>
      <c r="D3691" t="s">
        <v>10</v>
      </c>
      <c r="E3691" t="s">
        <v>11</v>
      </c>
      <c r="F3691" t="s">
        <v>12</v>
      </c>
      <c r="G3691" t="s">
        <v>13</v>
      </c>
      <c r="H3691" t="s">
        <v>13</v>
      </c>
      <c r="I3691">
        <v>58</v>
      </c>
      <c r="J3691">
        <f t="shared" si="401"/>
        <v>0.61860223397735969</v>
      </c>
      <c r="K3691" t="b">
        <f t="shared" si="402"/>
        <v>0</v>
      </c>
      <c r="L3691">
        <f t="shared" si="403"/>
        <v>1.1358150980194912</v>
      </c>
      <c r="M3691" t="b">
        <f t="shared" si="404"/>
        <v>0</v>
      </c>
      <c r="N3691" s="24">
        <f t="shared" si="405"/>
        <v>1159222.2</v>
      </c>
      <c r="O3691" t="str">
        <f t="shared" si="406"/>
        <v>ASALARIADO</v>
      </c>
      <c r="P3691">
        <f t="shared" si="407"/>
        <v>58</v>
      </c>
      <c r="Q3691"/>
    </row>
    <row r="3692" spans="1:17" x14ac:dyDescent="0.25">
      <c r="A3692">
        <v>3691</v>
      </c>
      <c r="B3692" t="s">
        <v>9</v>
      </c>
      <c r="C3692" s="23">
        <v>960405.5</v>
      </c>
      <c r="D3692" t="s">
        <v>10</v>
      </c>
      <c r="E3692" t="s">
        <v>16</v>
      </c>
      <c r="F3692" t="s">
        <v>12</v>
      </c>
      <c r="G3692" t="s">
        <v>13</v>
      </c>
      <c r="H3692" t="s">
        <v>13</v>
      </c>
      <c r="I3692">
        <v>50</v>
      </c>
      <c r="J3692">
        <f t="shared" si="401"/>
        <v>0.37345290328418224</v>
      </c>
      <c r="K3692" t="b">
        <f t="shared" si="402"/>
        <v>0</v>
      </c>
      <c r="L3692">
        <f t="shared" si="403"/>
        <v>0.57121245740239113</v>
      </c>
      <c r="M3692" t="b">
        <f t="shared" si="404"/>
        <v>0</v>
      </c>
      <c r="N3692" s="24">
        <f t="shared" si="405"/>
        <v>960405.5</v>
      </c>
      <c r="O3692" t="str">
        <f t="shared" si="406"/>
        <v>ASALARIADO</v>
      </c>
      <c r="P3692">
        <f t="shared" si="407"/>
        <v>50</v>
      </c>
      <c r="Q3692"/>
    </row>
    <row r="3693" spans="1:17" x14ac:dyDescent="0.25">
      <c r="A3693">
        <v>3692</v>
      </c>
      <c r="B3693" t="s">
        <v>15</v>
      </c>
      <c r="C3693" s="23">
        <v>297046</v>
      </c>
      <c r="D3693" t="s">
        <v>17</v>
      </c>
      <c r="E3693" t="s">
        <v>16</v>
      </c>
      <c r="F3693" t="s">
        <v>12</v>
      </c>
      <c r="G3693" t="s">
        <v>13</v>
      </c>
      <c r="H3693" t="s">
        <v>13</v>
      </c>
      <c r="I3693">
        <v>52</v>
      </c>
      <c r="J3693">
        <f t="shared" si="401"/>
        <v>-0.44449718558642509</v>
      </c>
      <c r="K3693" t="b">
        <f t="shared" si="402"/>
        <v>0</v>
      </c>
      <c r="L3693">
        <f t="shared" si="403"/>
        <v>0.71236311755666615</v>
      </c>
      <c r="M3693" t="b">
        <f t="shared" si="404"/>
        <v>0</v>
      </c>
      <c r="N3693" s="24">
        <f t="shared" si="405"/>
        <v>297046</v>
      </c>
      <c r="O3693" t="str">
        <f t="shared" si="406"/>
        <v>ASEGURADO VOLUNTARIO</v>
      </c>
      <c r="P3693">
        <f t="shared" si="407"/>
        <v>52</v>
      </c>
      <c r="Q3693"/>
    </row>
    <row r="3694" spans="1:17" x14ac:dyDescent="0.25">
      <c r="A3694">
        <v>3693</v>
      </c>
      <c r="B3694" t="s">
        <v>9</v>
      </c>
      <c r="C3694" s="23">
        <v>297046</v>
      </c>
      <c r="D3694" t="s">
        <v>18</v>
      </c>
      <c r="E3694" t="s">
        <v>16</v>
      </c>
      <c r="F3694" t="s">
        <v>12</v>
      </c>
      <c r="G3694" t="s">
        <v>13</v>
      </c>
      <c r="H3694" t="s">
        <v>12</v>
      </c>
      <c r="I3694">
        <v>33</v>
      </c>
      <c r="J3694">
        <f t="shared" si="401"/>
        <v>-0.44449718558642509</v>
      </c>
      <c r="K3694" t="b">
        <f t="shared" si="402"/>
        <v>0</v>
      </c>
      <c r="L3694">
        <f t="shared" si="403"/>
        <v>-0.62856815390894638</v>
      </c>
      <c r="M3694" t="b">
        <f t="shared" si="404"/>
        <v>0</v>
      </c>
      <c r="N3694" s="24">
        <f t="shared" si="405"/>
        <v>297046</v>
      </c>
      <c r="O3694" t="str">
        <f t="shared" si="406"/>
        <v>TRABAJADOR INDEPENDIENTE</v>
      </c>
      <c r="P3694">
        <f t="shared" si="407"/>
        <v>33</v>
      </c>
      <c r="Q3694"/>
    </row>
    <row r="3695" spans="1:17" x14ac:dyDescent="0.25">
      <c r="A3695">
        <v>3694</v>
      </c>
      <c r="B3695" t="s">
        <v>9</v>
      </c>
      <c r="C3695" s="23">
        <v>653778.43000000005</v>
      </c>
      <c r="D3695" t="s">
        <v>10</v>
      </c>
      <c r="E3695" t="s">
        <v>16</v>
      </c>
      <c r="F3695" t="s">
        <v>12</v>
      </c>
      <c r="G3695" t="s">
        <v>13</v>
      </c>
      <c r="H3695" t="s">
        <v>13</v>
      </c>
      <c r="I3695">
        <v>40</v>
      </c>
      <c r="J3695">
        <f t="shared" si="401"/>
        <v>-4.631135847893029E-3</v>
      </c>
      <c r="K3695" t="b">
        <f t="shared" si="402"/>
        <v>0</v>
      </c>
      <c r="L3695">
        <f t="shared" si="403"/>
        <v>-0.13454084336898386</v>
      </c>
      <c r="M3695" t="b">
        <f t="shared" si="404"/>
        <v>0</v>
      </c>
      <c r="N3695" s="24">
        <f t="shared" si="405"/>
        <v>653778.43000000005</v>
      </c>
      <c r="O3695" t="str">
        <f t="shared" si="406"/>
        <v>ASALARIADO</v>
      </c>
      <c r="P3695">
        <f t="shared" si="407"/>
        <v>40</v>
      </c>
      <c r="Q3695"/>
    </row>
    <row r="3696" spans="1:17" x14ac:dyDescent="0.25">
      <c r="A3696">
        <v>3695</v>
      </c>
      <c r="B3696" t="s">
        <v>9</v>
      </c>
      <c r="C3696" s="23">
        <v>538863.51</v>
      </c>
      <c r="D3696" t="s">
        <v>10</v>
      </c>
      <c r="E3696" t="s">
        <v>16</v>
      </c>
      <c r="F3696" t="s">
        <v>12</v>
      </c>
      <c r="G3696" t="s">
        <v>13</v>
      </c>
      <c r="H3696" t="s">
        <v>13</v>
      </c>
      <c r="I3696">
        <v>21</v>
      </c>
      <c r="J3696">
        <f t="shared" si="401"/>
        <v>-0.14632605244524147</v>
      </c>
      <c r="K3696" t="b">
        <f t="shared" si="402"/>
        <v>0</v>
      </c>
      <c r="L3696">
        <f t="shared" si="403"/>
        <v>-1.4754721148345964</v>
      </c>
      <c r="M3696" t="b">
        <f t="shared" si="404"/>
        <v>0</v>
      </c>
      <c r="N3696" s="24">
        <f t="shared" si="405"/>
        <v>538863.51</v>
      </c>
      <c r="O3696" t="str">
        <f t="shared" si="406"/>
        <v>ASALARIADO</v>
      </c>
      <c r="P3696">
        <f t="shared" si="407"/>
        <v>21</v>
      </c>
      <c r="Q3696"/>
    </row>
    <row r="3697" spans="1:17" x14ac:dyDescent="0.25">
      <c r="A3697">
        <v>3696</v>
      </c>
      <c r="B3697" t="s">
        <v>9</v>
      </c>
      <c r="C3697" s="23">
        <v>499125</v>
      </c>
      <c r="D3697" t="s">
        <v>10</v>
      </c>
      <c r="E3697" t="s">
        <v>16</v>
      </c>
      <c r="F3697" t="s">
        <v>12</v>
      </c>
      <c r="G3697" t="s">
        <v>13</v>
      </c>
      <c r="H3697" t="s">
        <v>12</v>
      </c>
      <c r="I3697">
        <v>47</v>
      </c>
      <c r="J3697">
        <f t="shared" si="401"/>
        <v>-0.19532530215235433</v>
      </c>
      <c r="K3697" t="b">
        <f t="shared" si="402"/>
        <v>0</v>
      </c>
      <c r="L3697">
        <f t="shared" si="403"/>
        <v>0.35948646717097865</v>
      </c>
      <c r="M3697" t="b">
        <f t="shared" si="404"/>
        <v>0</v>
      </c>
      <c r="N3697" s="24">
        <f t="shared" si="405"/>
        <v>499125</v>
      </c>
      <c r="O3697" t="str">
        <f t="shared" si="406"/>
        <v>ASALARIADO</v>
      </c>
      <c r="P3697">
        <f t="shared" si="407"/>
        <v>47</v>
      </c>
      <c r="Q3697"/>
    </row>
    <row r="3698" spans="1:17" x14ac:dyDescent="0.25">
      <c r="A3698">
        <v>3697</v>
      </c>
      <c r="B3698" t="s">
        <v>15</v>
      </c>
      <c r="C3698" s="23">
        <v>359544.27</v>
      </c>
      <c r="D3698" t="s">
        <v>21</v>
      </c>
      <c r="E3698" t="s">
        <v>16</v>
      </c>
      <c r="F3698" t="s">
        <v>12</v>
      </c>
      <c r="G3698" t="s">
        <v>12</v>
      </c>
      <c r="H3698" t="s">
        <v>13</v>
      </c>
      <c r="I3698">
        <v>47</v>
      </c>
      <c r="J3698">
        <f t="shared" si="401"/>
        <v>-0.36743419711522773</v>
      </c>
      <c r="K3698" t="b">
        <f t="shared" si="402"/>
        <v>0</v>
      </c>
      <c r="L3698">
        <f t="shared" si="403"/>
        <v>0.35948646717097865</v>
      </c>
      <c r="M3698" t="b">
        <f t="shared" si="404"/>
        <v>0</v>
      </c>
      <c r="N3698" s="24">
        <f t="shared" si="405"/>
        <v>359544.27</v>
      </c>
      <c r="O3698" t="str">
        <f t="shared" si="406"/>
        <v>CONVENIOS ESPECIALES DE ASEGURADOS VOLUNTARIOS</v>
      </c>
      <c r="P3698">
        <f t="shared" si="407"/>
        <v>47</v>
      </c>
      <c r="Q3698"/>
    </row>
    <row r="3699" spans="1:17" x14ac:dyDescent="0.25">
      <c r="A3699">
        <v>3698</v>
      </c>
      <c r="B3699" t="s">
        <v>15</v>
      </c>
      <c r="C3699" s="23">
        <v>960815.8</v>
      </c>
      <c r="D3699" t="s">
        <v>10</v>
      </c>
      <c r="E3699" t="s">
        <v>11</v>
      </c>
      <c r="F3699" t="s">
        <v>12</v>
      </c>
      <c r="G3699" t="s">
        <v>13</v>
      </c>
      <c r="H3699" t="s">
        <v>13</v>
      </c>
      <c r="I3699">
        <v>54</v>
      </c>
      <c r="J3699">
        <f t="shared" si="401"/>
        <v>0.37395882039468364</v>
      </c>
      <c r="K3699" t="b">
        <f t="shared" si="402"/>
        <v>0</v>
      </c>
      <c r="L3699">
        <f t="shared" si="403"/>
        <v>0.85351377771094117</v>
      </c>
      <c r="M3699" t="b">
        <f t="shared" si="404"/>
        <v>0</v>
      </c>
      <c r="N3699" s="24">
        <f t="shared" si="405"/>
        <v>960815.8</v>
      </c>
      <c r="O3699" t="str">
        <f t="shared" si="406"/>
        <v>ASALARIADO</v>
      </c>
      <c r="P3699">
        <f t="shared" si="407"/>
        <v>54</v>
      </c>
      <c r="Q3699"/>
    </row>
    <row r="3700" spans="1:17" x14ac:dyDescent="0.25">
      <c r="A3700">
        <v>3699</v>
      </c>
      <c r="B3700" t="s">
        <v>15</v>
      </c>
      <c r="C3700" s="23">
        <v>445641</v>
      </c>
      <c r="D3700" t="s">
        <v>10</v>
      </c>
      <c r="E3700" t="s">
        <v>11</v>
      </c>
      <c r="F3700" t="s">
        <v>12</v>
      </c>
      <c r="G3700" t="s">
        <v>13</v>
      </c>
      <c r="H3700" t="s">
        <v>12</v>
      </c>
      <c r="I3700">
        <v>41</v>
      </c>
      <c r="J3700">
        <f t="shared" si="401"/>
        <v>-0.26127331759971817</v>
      </c>
      <c r="K3700" t="b">
        <f t="shared" si="402"/>
        <v>0</v>
      </c>
      <c r="L3700">
        <f t="shared" si="403"/>
        <v>-6.3965513291846368E-2</v>
      </c>
      <c r="M3700" t="b">
        <f t="shared" si="404"/>
        <v>0</v>
      </c>
      <c r="N3700" s="24">
        <f t="shared" si="405"/>
        <v>445641</v>
      </c>
      <c r="O3700" t="str">
        <f t="shared" si="406"/>
        <v>ASALARIADO</v>
      </c>
      <c r="P3700">
        <f t="shared" si="407"/>
        <v>41</v>
      </c>
      <c r="Q3700"/>
    </row>
    <row r="3701" spans="1:17" x14ac:dyDescent="0.25">
      <c r="A3701">
        <v>3700</v>
      </c>
      <c r="B3701" t="s">
        <v>9</v>
      </c>
      <c r="C3701" s="23">
        <v>255659</v>
      </c>
      <c r="D3701" t="s">
        <v>10</v>
      </c>
      <c r="E3701" t="s">
        <v>16</v>
      </c>
      <c r="F3701" t="s">
        <v>12</v>
      </c>
      <c r="G3701" t="s">
        <v>12</v>
      </c>
      <c r="H3701" t="s">
        <v>13</v>
      </c>
      <c r="I3701">
        <v>23</v>
      </c>
      <c r="J3701">
        <f t="shared" si="401"/>
        <v>-0.4955290926113306</v>
      </c>
      <c r="K3701" t="b">
        <f t="shared" si="402"/>
        <v>0</v>
      </c>
      <c r="L3701">
        <f t="shared" si="403"/>
        <v>-1.3343214546803215</v>
      </c>
      <c r="M3701" t="b">
        <f t="shared" si="404"/>
        <v>0</v>
      </c>
      <c r="N3701" s="24">
        <f t="shared" si="405"/>
        <v>255659</v>
      </c>
      <c r="O3701" t="str">
        <f t="shared" si="406"/>
        <v>ASALARIADO</v>
      </c>
      <c r="P3701">
        <f t="shared" si="407"/>
        <v>23</v>
      </c>
      <c r="Q3701"/>
    </row>
    <row r="3702" spans="1:17" x14ac:dyDescent="0.25">
      <c r="A3702">
        <v>3701</v>
      </c>
      <c r="B3702" t="s">
        <v>9</v>
      </c>
      <c r="C3702" s="23">
        <v>2615121.75</v>
      </c>
      <c r="D3702" t="s">
        <v>10</v>
      </c>
      <c r="E3702" t="s">
        <v>11</v>
      </c>
      <c r="F3702" t="s">
        <v>12</v>
      </c>
      <c r="G3702" t="s">
        <v>13</v>
      </c>
      <c r="H3702" t="s">
        <v>13</v>
      </c>
      <c r="I3702">
        <v>56</v>
      </c>
      <c r="J3702">
        <f t="shared" si="401"/>
        <v>2.4137874484940394</v>
      </c>
      <c r="K3702" t="b">
        <f t="shared" si="402"/>
        <v>1</v>
      </c>
      <c r="L3702">
        <f t="shared" si="403"/>
        <v>0.99466443786521619</v>
      </c>
      <c r="M3702" t="b">
        <f t="shared" si="404"/>
        <v>0</v>
      </c>
      <c r="N3702" s="24">
        <f t="shared" si="405"/>
        <v>2615121.75</v>
      </c>
      <c r="O3702" t="str">
        <f t="shared" si="406"/>
        <v>ASALARIADO</v>
      </c>
      <c r="P3702">
        <f t="shared" si="407"/>
        <v>56</v>
      </c>
      <c r="Q3702"/>
    </row>
    <row r="3703" spans="1:17" x14ac:dyDescent="0.25">
      <c r="A3703">
        <v>3702</v>
      </c>
      <c r="B3703" t="s">
        <v>9</v>
      </c>
      <c r="C3703" s="23">
        <v>94480</v>
      </c>
      <c r="D3703" t="s">
        <v>10</v>
      </c>
      <c r="E3703" t="s">
        <v>16</v>
      </c>
      <c r="F3703" t="s">
        <v>12</v>
      </c>
      <c r="G3703" t="s">
        <v>13</v>
      </c>
      <c r="H3703" t="s">
        <v>13</v>
      </c>
      <c r="I3703">
        <v>54</v>
      </c>
      <c r="J3703">
        <f t="shared" si="401"/>
        <v>-0.69426956044826615</v>
      </c>
      <c r="K3703" t="b">
        <f t="shared" si="402"/>
        <v>0</v>
      </c>
      <c r="L3703">
        <f t="shared" si="403"/>
        <v>0.85351377771094117</v>
      </c>
      <c r="M3703" t="b">
        <f t="shared" si="404"/>
        <v>0</v>
      </c>
      <c r="N3703" s="24">
        <f t="shared" si="405"/>
        <v>94480</v>
      </c>
      <c r="O3703" t="str">
        <f t="shared" si="406"/>
        <v>ASALARIADO</v>
      </c>
      <c r="P3703">
        <f t="shared" si="407"/>
        <v>54</v>
      </c>
      <c r="Q3703"/>
    </row>
    <row r="3704" spans="1:17" x14ac:dyDescent="0.25">
      <c r="A3704">
        <v>3703</v>
      </c>
      <c r="B3704" t="s">
        <v>9</v>
      </c>
      <c r="C3704" s="23">
        <v>411667</v>
      </c>
      <c r="D3704" t="s">
        <v>10</v>
      </c>
      <c r="E3704" t="s">
        <v>16</v>
      </c>
      <c r="F3704" t="s">
        <v>12</v>
      </c>
      <c r="G3704" t="s">
        <v>13</v>
      </c>
      <c r="H3704" t="s">
        <v>13</v>
      </c>
      <c r="I3704">
        <v>21</v>
      </c>
      <c r="J3704">
        <f t="shared" si="401"/>
        <v>-0.30316468467788621</v>
      </c>
      <c r="K3704" t="b">
        <f t="shared" si="402"/>
        <v>0</v>
      </c>
      <c r="L3704">
        <f t="shared" si="403"/>
        <v>-1.4754721148345964</v>
      </c>
      <c r="M3704" t="b">
        <f t="shared" si="404"/>
        <v>0</v>
      </c>
      <c r="N3704" s="24">
        <f t="shared" si="405"/>
        <v>411667</v>
      </c>
      <c r="O3704" t="str">
        <f t="shared" si="406"/>
        <v>ASALARIADO</v>
      </c>
      <c r="P3704">
        <f t="shared" si="407"/>
        <v>21</v>
      </c>
      <c r="Q3704"/>
    </row>
    <row r="3705" spans="1:17" x14ac:dyDescent="0.25">
      <c r="A3705">
        <v>3704</v>
      </c>
      <c r="B3705" t="s">
        <v>9</v>
      </c>
      <c r="C3705" s="23">
        <v>101489</v>
      </c>
      <c r="D3705" t="s">
        <v>10</v>
      </c>
      <c r="E3705" t="s">
        <v>16</v>
      </c>
      <c r="F3705" t="s">
        <v>12</v>
      </c>
      <c r="G3705" t="s">
        <v>13</v>
      </c>
      <c r="H3705" t="s">
        <v>13</v>
      </c>
      <c r="I3705">
        <v>37</v>
      </c>
      <c r="J3705">
        <f t="shared" si="401"/>
        <v>-0.68562716944776925</v>
      </c>
      <c r="K3705" t="b">
        <f t="shared" si="402"/>
        <v>0</v>
      </c>
      <c r="L3705">
        <f t="shared" si="403"/>
        <v>-0.3462668336003964</v>
      </c>
      <c r="M3705" t="b">
        <f t="shared" si="404"/>
        <v>0</v>
      </c>
      <c r="N3705" s="24">
        <f t="shared" si="405"/>
        <v>101489</v>
      </c>
      <c r="O3705" t="str">
        <f t="shared" si="406"/>
        <v>ASALARIADO</v>
      </c>
      <c r="P3705">
        <f t="shared" si="407"/>
        <v>37</v>
      </c>
      <c r="Q3705"/>
    </row>
    <row r="3706" spans="1:17" x14ac:dyDescent="0.25">
      <c r="A3706">
        <v>3705</v>
      </c>
      <c r="B3706" t="s">
        <v>9</v>
      </c>
      <c r="C3706" s="23">
        <v>1017560.5</v>
      </c>
      <c r="D3706" t="s">
        <v>10</v>
      </c>
      <c r="E3706" t="s">
        <v>11</v>
      </c>
      <c r="F3706" t="s">
        <v>12</v>
      </c>
      <c r="G3706" t="s">
        <v>13</v>
      </c>
      <c r="H3706" t="s">
        <v>13</v>
      </c>
      <c r="I3706">
        <v>60</v>
      </c>
      <c r="J3706">
        <f t="shared" si="401"/>
        <v>0.44392741571582689</v>
      </c>
      <c r="K3706" t="b">
        <f t="shared" si="402"/>
        <v>0</v>
      </c>
      <c r="L3706">
        <f t="shared" si="403"/>
        <v>1.2769657581737661</v>
      </c>
      <c r="M3706" t="b">
        <f t="shared" si="404"/>
        <v>0</v>
      </c>
      <c r="N3706" s="24">
        <f t="shared" si="405"/>
        <v>1017560.5</v>
      </c>
      <c r="O3706" t="str">
        <f t="shared" si="406"/>
        <v>ASALARIADO</v>
      </c>
      <c r="P3706">
        <f t="shared" si="407"/>
        <v>60</v>
      </c>
      <c r="Q3706"/>
    </row>
    <row r="3707" spans="1:17" x14ac:dyDescent="0.25">
      <c r="A3707">
        <v>3706</v>
      </c>
      <c r="B3707" t="s">
        <v>9</v>
      </c>
      <c r="C3707" s="23">
        <v>753064</v>
      </c>
      <c r="D3707" t="s">
        <v>10</v>
      </c>
      <c r="E3707" t="s">
        <v>11</v>
      </c>
      <c r="F3707" t="s">
        <v>12</v>
      </c>
      <c r="G3707" t="s">
        <v>13</v>
      </c>
      <c r="H3707" t="s">
        <v>12</v>
      </c>
      <c r="I3707">
        <v>53</v>
      </c>
      <c r="J3707">
        <f t="shared" si="401"/>
        <v>0.11779213660854856</v>
      </c>
      <c r="K3707" t="b">
        <f t="shared" si="402"/>
        <v>0</v>
      </c>
      <c r="L3707">
        <f t="shared" si="403"/>
        <v>0.78293844763380371</v>
      </c>
      <c r="M3707" t="b">
        <f t="shared" si="404"/>
        <v>0</v>
      </c>
      <c r="N3707" s="24">
        <f t="shared" si="405"/>
        <v>753064</v>
      </c>
      <c r="O3707" t="str">
        <f t="shared" si="406"/>
        <v>ASALARIADO</v>
      </c>
      <c r="P3707">
        <f t="shared" si="407"/>
        <v>53</v>
      </c>
      <c r="Q3707"/>
    </row>
    <row r="3708" spans="1:17" x14ac:dyDescent="0.25">
      <c r="A3708">
        <v>3707</v>
      </c>
      <c r="B3708" t="s">
        <v>9</v>
      </c>
      <c r="C3708" s="23">
        <v>495975</v>
      </c>
      <c r="D3708" t="s">
        <v>18</v>
      </c>
      <c r="E3708" t="s">
        <v>16</v>
      </c>
      <c r="F3708" t="s">
        <v>12</v>
      </c>
      <c r="G3708" t="s">
        <v>13</v>
      </c>
      <c r="H3708" t="s">
        <v>12</v>
      </c>
      <c r="I3708">
        <v>33</v>
      </c>
      <c r="J3708">
        <f t="shared" si="401"/>
        <v>-0.19920938428269605</v>
      </c>
      <c r="K3708" t="b">
        <f t="shared" si="402"/>
        <v>0</v>
      </c>
      <c r="L3708">
        <f t="shared" si="403"/>
        <v>-0.62856815390894638</v>
      </c>
      <c r="M3708" t="b">
        <f t="shared" si="404"/>
        <v>0</v>
      </c>
      <c r="N3708" s="24">
        <f t="shared" si="405"/>
        <v>495975</v>
      </c>
      <c r="O3708" t="str">
        <f t="shared" si="406"/>
        <v>TRABAJADOR INDEPENDIENTE</v>
      </c>
      <c r="P3708">
        <f t="shared" si="407"/>
        <v>33</v>
      </c>
      <c r="Q3708"/>
    </row>
    <row r="3709" spans="1:17" x14ac:dyDescent="0.25">
      <c r="A3709">
        <v>3708</v>
      </c>
      <c r="B3709" t="s">
        <v>15</v>
      </c>
      <c r="C3709" s="23">
        <v>639148</v>
      </c>
      <c r="D3709" t="s">
        <v>18</v>
      </c>
      <c r="E3709" t="s">
        <v>16</v>
      </c>
      <c r="F3709" t="s">
        <v>12</v>
      </c>
      <c r="G3709" t="s">
        <v>13</v>
      </c>
      <c r="H3709" t="s">
        <v>12</v>
      </c>
      <c r="I3709">
        <v>84</v>
      </c>
      <c r="J3709">
        <f t="shared" si="401"/>
        <v>-2.267106972796144E-2</v>
      </c>
      <c r="K3709" t="b">
        <f t="shared" si="402"/>
        <v>0</v>
      </c>
      <c r="L3709">
        <f t="shared" si="403"/>
        <v>2.9707736800250664</v>
      </c>
      <c r="M3709" t="b">
        <f t="shared" si="404"/>
        <v>1</v>
      </c>
      <c r="N3709" s="24">
        <f t="shared" si="405"/>
        <v>639148</v>
      </c>
      <c r="O3709" t="str">
        <f t="shared" si="406"/>
        <v>TRABAJADOR INDEPENDIENTE</v>
      </c>
      <c r="P3709">
        <f t="shared" si="407"/>
        <v>84</v>
      </c>
      <c r="Q3709"/>
    </row>
    <row r="3710" spans="1:17" x14ac:dyDescent="0.25">
      <c r="A3710">
        <v>3709</v>
      </c>
      <c r="B3710" t="s">
        <v>15</v>
      </c>
      <c r="C3710" s="23">
        <v>1821145</v>
      </c>
      <c r="D3710" t="s">
        <v>10</v>
      </c>
      <c r="E3710" t="s">
        <v>11</v>
      </c>
      <c r="F3710" t="s">
        <v>12</v>
      </c>
      <c r="G3710" t="s">
        <v>13</v>
      </c>
      <c r="H3710" t="s">
        <v>12</v>
      </c>
      <c r="I3710">
        <v>59</v>
      </c>
      <c r="J3710">
        <f t="shared" si="401"/>
        <v>1.4347808114839475</v>
      </c>
      <c r="K3710" t="b">
        <f t="shared" si="402"/>
        <v>0</v>
      </c>
      <c r="L3710">
        <f t="shared" si="403"/>
        <v>1.2063904280966287</v>
      </c>
      <c r="M3710" t="b">
        <f t="shared" si="404"/>
        <v>0</v>
      </c>
      <c r="N3710" s="24">
        <f t="shared" si="405"/>
        <v>1821145</v>
      </c>
      <c r="O3710" t="str">
        <f t="shared" si="406"/>
        <v>ASALARIADO</v>
      </c>
      <c r="P3710">
        <f t="shared" si="407"/>
        <v>59</v>
      </c>
      <c r="Q3710"/>
    </row>
    <row r="3711" spans="1:17" x14ac:dyDescent="0.25">
      <c r="A3711">
        <v>3710</v>
      </c>
      <c r="B3711" t="s">
        <v>9</v>
      </c>
      <c r="C3711" s="23">
        <v>325000</v>
      </c>
      <c r="D3711" t="s">
        <v>10</v>
      </c>
      <c r="E3711" t="s">
        <v>16</v>
      </c>
      <c r="F3711" t="s">
        <v>12</v>
      </c>
      <c r="G3711" t="s">
        <v>13</v>
      </c>
      <c r="H3711" t="s">
        <v>13</v>
      </c>
      <c r="I3711">
        <v>38</v>
      </c>
      <c r="J3711">
        <f t="shared" si="401"/>
        <v>-0.41002873102402121</v>
      </c>
      <c r="K3711" t="b">
        <f t="shared" si="402"/>
        <v>0</v>
      </c>
      <c r="L3711">
        <f t="shared" si="403"/>
        <v>-0.27569150352325889</v>
      </c>
      <c r="M3711" t="b">
        <f t="shared" si="404"/>
        <v>0</v>
      </c>
      <c r="N3711" s="24">
        <f t="shared" si="405"/>
        <v>325000</v>
      </c>
      <c r="O3711" t="str">
        <f t="shared" si="406"/>
        <v>ASALARIADO</v>
      </c>
      <c r="P3711">
        <f t="shared" si="407"/>
        <v>38</v>
      </c>
      <c r="Q3711"/>
    </row>
    <row r="3712" spans="1:17" x14ac:dyDescent="0.25">
      <c r="A3712">
        <v>3711</v>
      </c>
      <c r="B3712" t="s">
        <v>9</v>
      </c>
      <c r="C3712" s="23">
        <v>278030</v>
      </c>
      <c r="D3712" t="s">
        <v>19</v>
      </c>
      <c r="E3712" t="s">
        <v>16</v>
      </c>
      <c r="F3712" t="s">
        <v>12</v>
      </c>
      <c r="G3712" t="s">
        <v>13</v>
      </c>
      <c r="H3712" t="s">
        <v>13</v>
      </c>
      <c r="I3712">
        <v>49</v>
      </c>
      <c r="J3712">
        <f t="shared" si="401"/>
        <v>-0.46794471123422759</v>
      </c>
      <c r="K3712" t="b">
        <f t="shared" si="402"/>
        <v>0</v>
      </c>
      <c r="L3712">
        <f t="shared" si="403"/>
        <v>0.50063712732525367</v>
      </c>
      <c r="M3712" t="b">
        <f t="shared" si="404"/>
        <v>0</v>
      </c>
      <c r="N3712" s="24">
        <f t="shared" si="405"/>
        <v>278030</v>
      </c>
      <c r="O3712" t="str">
        <f t="shared" si="406"/>
        <v>CONVENIOS ESPECIALES DE TRABAJADORES INDEPENDIENTES</v>
      </c>
      <c r="P3712">
        <f t="shared" si="407"/>
        <v>49</v>
      </c>
      <c r="Q3712"/>
    </row>
    <row r="3713" spans="1:17" x14ac:dyDescent="0.25">
      <c r="A3713">
        <v>3712</v>
      </c>
      <c r="B3713" t="s">
        <v>9</v>
      </c>
      <c r="C3713" s="23">
        <v>979107.34</v>
      </c>
      <c r="D3713" t="s">
        <v>10</v>
      </c>
      <c r="E3713" t="s">
        <v>16</v>
      </c>
      <c r="F3713" t="s">
        <v>12</v>
      </c>
      <c r="G3713" t="s">
        <v>13</v>
      </c>
      <c r="H3713" t="s">
        <v>13</v>
      </c>
      <c r="I3713">
        <v>53</v>
      </c>
      <c r="J3713">
        <f t="shared" si="401"/>
        <v>0.39651305647418533</v>
      </c>
      <c r="K3713" t="b">
        <f t="shared" si="402"/>
        <v>0</v>
      </c>
      <c r="L3713">
        <f t="shared" si="403"/>
        <v>0.78293844763380371</v>
      </c>
      <c r="M3713" t="b">
        <f t="shared" si="404"/>
        <v>0</v>
      </c>
      <c r="N3713" s="24">
        <f t="shared" si="405"/>
        <v>979107.34</v>
      </c>
      <c r="O3713" t="str">
        <f t="shared" si="406"/>
        <v>ASALARIADO</v>
      </c>
      <c r="P3713">
        <f t="shared" si="407"/>
        <v>53</v>
      </c>
      <c r="Q3713"/>
    </row>
    <row r="3714" spans="1:17" x14ac:dyDescent="0.25">
      <c r="A3714">
        <v>3713</v>
      </c>
      <c r="B3714" t="s">
        <v>9</v>
      </c>
      <c r="C3714" s="23">
        <v>297046</v>
      </c>
      <c r="D3714" t="s">
        <v>18</v>
      </c>
      <c r="E3714" t="s">
        <v>16</v>
      </c>
      <c r="F3714" t="s">
        <v>12</v>
      </c>
      <c r="G3714" t="s">
        <v>13</v>
      </c>
      <c r="H3714" t="s">
        <v>13</v>
      </c>
      <c r="I3714">
        <v>39</v>
      </c>
      <c r="J3714">
        <f t="shared" ref="J3714:J3777" si="408">(C3714-$S$4)/STDEV($C$2:$C$5001)</f>
        <v>-0.44449718558642509</v>
      </c>
      <c r="K3714" t="b">
        <f t="shared" ref="K3714:K3777" si="409">ABS(J3714)&gt;1.96</f>
        <v>0</v>
      </c>
      <c r="L3714">
        <f t="shared" ref="L3714:L3777" si="410">(I3714-$S$5)/_xlfn.STDEV.S($I$2:$I$5001)</f>
        <v>-0.20511617344612137</v>
      </c>
      <c r="M3714" t="b">
        <f t="shared" ref="M3714:M3777" si="411">ABS(L3714)&gt;1.96</f>
        <v>0</v>
      </c>
      <c r="N3714" s="24">
        <f t="shared" ref="N3714:N3777" si="412">IF(ISBLANK(C3714), $S$4, C3714)</f>
        <v>297046</v>
      </c>
      <c r="O3714" t="str">
        <f t="shared" ref="O3714:O3777" si="413">IF(D3714="", "ASALARIADO", D3714)</f>
        <v>TRABAJADOR INDEPENDIENTE</v>
      </c>
      <c r="P3714">
        <f t="shared" ref="P3714:P3777" si="414">IF(ISBLANK(I3714), $S$5, I3714)</f>
        <v>39</v>
      </c>
      <c r="Q3714"/>
    </row>
    <row r="3715" spans="1:17" x14ac:dyDescent="0.25">
      <c r="A3715">
        <v>3714</v>
      </c>
      <c r="B3715" t="s">
        <v>15</v>
      </c>
      <c r="C3715" s="23">
        <v>330278</v>
      </c>
      <c r="D3715" t="s">
        <v>10</v>
      </c>
      <c r="E3715" t="s">
        <v>16</v>
      </c>
      <c r="F3715" t="s">
        <v>12</v>
      </c>
      <c r="G3715" t="s">
        <v>13</v>
      </c>
      <c r="H3715" t="s">
        <v>13</v>
      </c>
      <c r="I3715">
        <v>40</v>
      </c>
      <c r="J3715">
        <f t="shared" si="408"/>
        <v>-0.40352073563229307</v>
      </c>
      <c r="K3715" t="b">
        <f t="shared" si="409"/>
        <v>0</v>
      </c>
      <c r="L3715">
        <f t="shared" si="410"/>
        <v>-0.13454084336898386</v>
      </c>
      <c r="M3715" t="b">
        <f t="shared" si="411"/>
        <v>0</v>
      </c>
      <c r="N3715" s="24">
        <f t="shared" si="412"/>
        <v>330278</v>
      </c>
      <c r="O3715" t="str">
        <f t="shared" si="413"/>
        <v>ASALARIADO</v>
      </c>
      <c r="P3715">
        <f t="shared" si="414"/>
        <v>40</v>
      </c>
      <c r="Q3715"/>
    </row>
    <row r="3716" spans="1:17" x14ac:dyDescent="0.25">
      <c r="A3716">
        <v>3715</v>
      </c>
      <c r="B3716" t="s">
        <v>9</v>
      </c>
      <c r="C3716" s="23">
        <v>476355</v>
      </c>
      <c r="D3716" t="s">
        <v>10</v>
      </c>
      <c r="E3716" t="s">
        <v>16</v>
      </c>
      <c r="F3716" t="s">
        <v>12</v>
      </c>
      <c r="G3716" t="s">
        <v>13</v>
      </c>
      <c r="H3716" t="s">
        <v>13</v>
      </c>
      <c r="I3716">
        <v>48</v>
      </c>
      <c r="J3716">
        <f t="shared" si="408"/>
        <v>-0.22340166726596727</v>
      </c>
      <c r="K3716" t="b">
        <f t="shared" si="409"/>
        <v>0</v>
      </c>
      <c r="L3716">
        <f t="shared" si="410"/>
        <v>0.43006179724811616</v>
      </c>
      <c r="M3716" t="b">
        <f t="shared" si="411"/>
        <v>0</v>
      </c>
      <c r="N3716" s="24">
        <f t="shared" si="412"/>
        <v>476355</v>
      </c>
      <c r="O3716" t="str">
        <f t="shared" si="413"/>
        <v>ASALARIADO</v>
      </c>
      <c r="P3716">
        <f t="shared" si="414"/>
        <v>48</v>
      </c>
      <c r="Q3716"/>
    </row>
    <row r="3717" spans="1:17" x14ac:dyDescent="0.25">
      <c r="A3717">
        <v>3716</v>
      </c>
      <c r="B3717" t="s">
        <v>9</v>
      </c>
      <c r="C3717" s="23">
        <v>420000</v>
      </c>
      <c r="D3717" t="s">
        <v>10</v>
      </c>
      <c r="E3717" t="s">
        <v>16</v>
      </c>
      <c r="F3717" t="s">
        <v>12</v>
      </c>
      <c r="G3717" t="s">
        <v>13</v>
      </c>
      <c r="H3717" t="s">
        <v>13</v>
      </c>
      <c r="I3717">
        <v>29</v>
      </c>
      <c r="J3717">
        <f t="shared" si="408"/>
        <v>-0.29288974614069974</v>
      </c>
      <c r="K3717" t="b">
        <f t="shared" si="409"/>
        <v>0</v>
      </c>
      <c r="L3717">
        <f t="shared" si="410"/>
        <v>-0.91086947421749642</v>
      </c>
      <c r="M3717" t="b">
        <f t="shared" si="411"/>
        <v>0</v>
      </c>
      <c r="N3717" s="24">
        <f t="shared" si="412"/>
        <v>420000</v>
      </c>
      <c r="O3717" t="str">
        <f t="shared" si="413"/>
        <v>ASALARIADO</v>
      </c>
      <c r="P3717">
        <f t="shared" si="414"/>
        <v>29</v>
      </c>
      <c r="Q3717"/>
    </row>
    <row r="3718" spans="1:17" x14ac:dyDescent="0.25">
      <c r="A3718">
        <v>3717</v>
      </c>
      <c r="B3718" t="s">
        <v>15</v>
      </c>
      <c r="C3718" s="23">
        <v>1333402</v>
      </c>
      <c r="D3718" t="s">
        <v>10</v>
      </c>
      <c r="E3718" t="s">
        <v>11</v>
      </c>
      <c r="F3718" t="s">
        <v>12</v>
      </c>
      <c r="G3718" t="s">
        <v>13</v>
      </c>
      <c r="H3718" t="s">
        <v>13</v>
      </c>
      <c r="I3718">
        <v>39</v>
      </c>
      <c r="J3718">
        <f t="shared" si="408"/>
        <v>0.83337323354767512</v>
      </c>
      <c r="K3718" t="b">
        <f t="shared" si="409"/>
        <v>0</v>
      </c>
      <c r="L3718">
        <f t="shared" si="410"/>
        <v>-0.20511617344612137</v>
      </c>
      <c r="M3718" t="b">
        <f t="shared" si="411"/>
        <v>0</v>
      </c>
      <c r="N3718" s="24">
        <f t="shared" si="412"/>
        <v>1333402</v>
      </c>
      <c r="O3718" t="str">
        <f t="shared" si="413"/>
        <v>ASALARIADO</v>
      </c>
      <c r="P3718">
        <f t="shared" si="414"/>
        <v>39</v>
      </c>
      <c r="Q3718"/>
    </row>
    <row r="3719" spans="1:17" x14ac:dyDescent="0.25">
      <c r="A3719">
        <v>3718</v>
      </c>
      <c r="B3719" t="s">
        <v>9</v>
      </c>
      <c r="C3719" s="23">
        <v>356657</v>
      </c>
      <c r="D3719" t="s">
        <v>17</v>
      </c>
      <c r="E3719" t="s">
        <v>16</v>
      </c>
      <c r="F3719" t="s">
        <v>12</v>
      </c>
      <c r="G3719" t="s">
        <v>13</v>
      </c>
      <c r="H3719" t="s">
        <v>12</v>
      </c>
      <c r="I3719">
        <v>61</v>
      </c>
      <c r="J3719">
        <f t="shared" si="408"/>
        <v>-0.37099432213506006</v>
      </c>
      <c r="K3719" t="b">
        <f t="shared" si="409"/>
        <v>0</v>
      </c>
      <c r="L3719">
        <f t="shared" si="410"/>
        <v>1.3475410882509038</v>
      </c>
      <c r="M3719" t="b">
        <f t="shared" si="411"/>
        <v>0</v>
      </c>
      <c r="N3719" s="24">
        <f t="shared" si="412"/>
        <v>356657</v>
      </c>
      <c r="O3719" t="str">
        <f t="shared" si="413"/>
        <v>ASEGURADO VOLUNTARIO</v>
      </c>
      <c r="P3719">
        <f t="shared" si="414"/>
        <v>61</v>
      </c>
      <c r="Q3719"/>
    </row>
    <row r="3720" spans="1:17" x14ac:dyDescent="0.25">
      <c r="A3720">
        <v>3719</v>
      </c>
      <c r="B3720" t="s">
        <v>15</v>
      </c>
      <c r="C3720" s="23">
        <v>297046</v>
      </c>
      <c r="D3720" t="s">
        <v>17</v>
      </c>
      <c r="E3720" t="s">
        <v>16</v>
      </c>
      <c r="F3720" t="s">
        <v>12</v>
      </c>
      <c r="G3720" t="s">
        <v>12</v>
      </c>
      <c r="H3720" t="s">
        <v>13</v>
      </c>
      <c r="I3720">
        <v>31</v>
      </c>
      <c r="J3720">
        <f t="shared" si="408"/>
        <v>-0.44449718558642509</v>
      </c>
      <c r="K3720" t="b">
        <f t="shared" si="409"/>
        <v>0</v>
      </c>
      <c r="L3720">
        <f t="shared" si="410"/>
        <v>-0.7697188140632214</v>
      </c>
      <c r="M3720" t="b">
        <f t="shared" si="411"/>
        <v>0</v>
      </c>
      <c r="N3720" s="24">
        <f t="shared" si="412"/>
        <v>297046</v>
      </c>
      <c r="O3720" t="str">
        <f t="shared" si="413"/>
        <v>ASEGURADO VOLUNTARIO</v>
      </c>
      <c r="P3720">
        <f t="shared" si="414"/>
        <v>31</v>
      </c>
      <c r="Q3720"/>
    </row>
    <row r="3721" spans="1:17" x14ac:dyDescent="0.25">
      <c r="A3721">
        <v>3720</v>
      </c>
      <c r="B3721" t="s">
        <v>9</v>
      </c>
      <c r="C3721" s="23">
        <v>239421</v>
      </c>
      <c r="D3721" t="s">
        <v>10</v>
      </c>
      <c r="E3721" t="s">
        <v>16</v>
      </c>
      <c r="F3721" t="s">
        <v>12</v>
      </c>
      <c r="G3721" t="s">
        <v>12</v>
      </c>
      <c r="H3721" t="s">
        <v>13</v>
      </c>
      <c r="I3721">
        <v>22</v>
      </c>
      <c r="J3721">
        <f t="shared" si="408"/>
        <v>-0.51555122773275563</v>
      </c>
      <c r="K3721" t="b">
        <f t="shared" si="409"/>
        <v>0</v>
      </c>
      <c r="L3721">
        <f t="shared" si="410"/>
        <v>-1.4048967847574589</v>
      </c>
      <c r="M3721" t="b">
        <f t="shared" si="411"/>
        <v>0</v>
      </c>
      <c r="N3721" s="24">
        <f t="shared" si="412"/>
        <v>239421</v>
      </c>
      <c r="O3721" t="str">
        <f t="shared" si="413"/>
        <v>ASALARIADO</v>
      </c>
      <c r="P3721">
        <f t="shared" si="414"/>
        <v>22</v>
      </c>
      <c r="Q3721"/>
    </row>
    <row r="3722" spans="1:17" x14ac:dyDescent="0.25">
      <c r="A3722">
        <v>3721</v>
      </c>
      <c r="B3722" t="s">
        <v>9</v>
      </c>
      <c r="C3722" s="23">
        <v>202396.55</v>
      </c>
      <c r="D3722" t="s">
        <v>10</v>
      </c>
      <c r="E3722" t="s">
        <v>16</v>
      </c>
      <c r="F3722" t="s">
        <v>12</v>
      </c>
      <c r="G3722" t="s">
        <v>13</v>
      </c>
      <c r="H3722" t="s">
        <v>13</v>
      </c>
      <c r="I3722">
        <v>36</v>
      </c>
      <c r="J3722">
        <f t="shared" si="408"/>
        <v>-0.56120392761552718</v>
      </c>
      <c r="K3722" t="b">
        <f t="shared" si="409"/>
        <v>0</v>
      </c>
      <c r="L3722">
        <f t="shared" si="410"/>
        <v>-0.41684216367753391</v>
      </c>
      <c r="M3722" t="b">
        <f t="shared" si="411"/>
        <v>0</v>
      </c>
      <c r="N3722" s="24">
        <f t="shared" si="412"/>
        <v>202396.55</v>
      </c>
      <c r="O3722" t="str">
        <f t="shared" si="413"/>
        <v>ASALARIADO</v>
      </c>
      <c r="P3722">
        <f t="shared" si="414"/>
        <v>36</v>
      </c>
      <c r="Q3722"/>
    </row>
    <row r="3723" spans="1:17" x14ac:dyDescent="0.25">
      <c r="A3723">
        <v>3722</v>
      </c>
      <c r="B3723" t="s">
        <v>9</v>
      </c>
      <c r="C3723" s="23">
        <v>260000</v>
      </c>
      <c r="D3723" t="s">
        <v>10</v>
      </c>
      <c r="E3723" t="s">
        <v>16</v>
      </c>
      <c r="F3723" t="s">
        <v>12</v>
      </c>
      <c r="G3723" t="s">
        <v>13</v>
      </c>
      <c r="H3723" t="s">
        <v>12</v>
      </c>
      <c r="I3723">
        <v>37</v>
      </c>
      <c r="J3723">
        <f t="shared" si="408"/>
        <v>-0.49017645752313588</v>
      </c>
      <c r="K3723" t="b">
        <f t="shared" si="409"/>
        <v>0</v>
      </c>
      <c r="L3723">
        <f t="shared" si="410"/>
        <v>-0.3462668336003964</v>
      </c>
      <c r="M3723" t="b">
        <f t="shared" si="411"/>
        <v>0</v>
      </c>
      <c r="N3723" s="24">
        <f t="shared" si="412"/>
        <v>260000</v>
      </c>
      <c r="O3723" t="str">
        <f t="shared" si="413"/>
        <v>ASALARIADO</v>
      </c>
      <c r="P3723">
        <f t="shared" si="414"/>
        <v>37</v>
      </c>
      <c r="Q3723"/>
    </row>
    <row r="3724" spans="1:17" x14ac:dyDescent="0.25">
      <c r="A3724">
        <v>3723</v>
      </c>
      <c r="B3724" t="s">
        <v>15</v>
      </c>
      <c r="C3724" s="23">
        <v>858032.05</v>
      </c>
      <c r="D3724" t="s">
        <v>10</v>
      </c>
      <c r="E3724" t="s">
        <v>11</v>
      </c>
      <c r="F3724" t="s">
        <v>12</v>
      </c>
      <c r="G3724" t="s">
        <v>13</v>
      </c>
      <c r="H3724" t="s">
        <v>13</v>
      </c>
      <c r="I3724">
        <v>53</v>
      </c>
      <c r="J3724">
        <f t="shared" si="408"/>
        <v>0.24722214526309319</v>
      </c>
      <c r="K3724" t="b">
        <f t="shared" si="409"/>
        <v>0</v>
      </c>
      <c r="L3724">
        <f t="shared" si="410"/>
        <v>0.78293844763380371</v>
      </c>
      <c r="M3724" t="b">
        <f t="shared" si="411"/>
        <v>0</v>
      </c>
      <c r="N3724" s="24">
        <f t="shared" si="412"/>
        <v>858032.05</v>
      </c>
      <c r="O3724" t="str">
        <f t="shared" si="413"/>
        <v>ASALARIADO</v>
      </c>
      <c r="P3724">
        <f t="shared" si="414"/>
        <v>53</v>
      </c>
      <c r="Q3724"/>
    </row>
    <row r="3725" spans="1:17" x14ac:dyDescent="0.25">
      <c r="A3725">
        <v>3724</v>
      </c>
      <c r="B3725" t="s">
        <v>15</v>
      </c>
      <c r="C3725" s="23">
        <v>2036556.25</v>
      </c>
      <c r="D3725" t="s">
        <v>10</v>
      </c>
      <c r="E3725" t="s">
        <v>16</v>
      </c>
      <c r="F3725" t="s">
        <v>12</v>
      </c>
      <c r="G3725" t="s">
        <v>13</v>
      </c>
      <c r="H3725" t="s">
        <v>13</v>
      </c>
      <c r="I3725">
        <v>37</v>
      </c>
      <c r="J3725">
        <f t="shared" si="408"/>
        <v>1.7003919184044463</v>
      </c>
      <c r="K3725" t="b">
        <f t="shared" si="409"/>
        <v>0</v>
      </c>
      <c r="L3725">
        <f t="shared" si="410"/>
        <v>-0.3462668336003964</v>
      </c>
      <c r="M3725" t="b">
        <f t="shared" si="411"/>
        <v>0</v>
      </c>
      <c r="N3725" s="24">
        <f t="shared" si="412"/>
        <v>2036556.25</v>
      </c>
      <c r="O3725" t="str">
        <f t="shared" si="413"/>
        <v>ASALARIADO</v>
      </c>
      <c r="P3725">
        <f t="shared" si="414"/>
        <v>37</v>
      </c>
      <c r="Q3725"/>
    </row>
    <row r="3726" spans="1:17" x14ac:dyDescent="0.25">
      <c r="A3726">
        <v>3725</v>
      </c>
      <c r="B3726" t="s">
        <v>9</v>
      </c>
      <c r="C3726" s="23">
        <v>454518</v>
      </c>
      <c r="D3726" t="s">
        <v>10</v>
      </c>
      <c r="E3726" t="s">
        <v>16</v>
      </c>
      <c r="F3726" t="s">
        <v>12</v>
      </c>
      <c r="G3726" t="s">
        <v>13</v>
      </c>
      <c r="H3726" t="s">
        <v>13</v>
      </c>
      <c r="I3726">
        <v>35</v>
      </c>
      <c r="J3726">
        <f t="shared" si="408"/>
        <v>-0.25032760424383138</v>
      </c>
      <c r="K3726" t="b">
        <f t="shared" si="409"/>
        <v>0</v>
      </c>
      <c r="L3726">
        <f t="shared" si="410"/>
        <v>-0.48741749375467142</v>
      </c>
      <c r="M3726" t="b">
        <f t="shared" si="411"/>
        <v>0</v>
      </c>
      <c r="N3726" s="24">
        <f t="shared" si="412"/>
        <v>454518</v>
      </c>
      <c r="O3726" t="str">
        <f t="shared" si="413"/>
        <v>ASALARIADO</v>
      </c>
      <c r="P3726">
        <f t="shared" si="414"/>
        <v>35</v>
      </c>
      <c r="Q3726"/>
    </row>
    <row r="3727" spans="1:17" x14ac:dyDescent="0.25">
      <c r="A3727">
        <v>3726</v>
      </c>
      <c r="B3727" t="s">
        <v>9</v>
      </c>
      <c r="C3727" s="23">
        <v>459616.28</v>
      </c>
      <c r="D3727" t="s">
        <v>10</v>
      </c>
      <c r="E3727" t="s">
        <v>16</v>
      </c>
      <c r="F3727" t="s">
        <v>12</v>
      </c>
      <c r="G3727" t="s">
        <v>13</v>
      </c>
      <c r="H3727" t="s">
        <v>13</v>
      </c>
      <c r="I3727">
        <v>28</v>
      </c>
      <c r="J3727">
        <f t="shared" si="408"/>
        <v>-0.24404121115066357</v>
      </c>
      <c r="K3727" t="b">
        <f t="shared" si="409"/>
        <v>0</v>
      </c>
      <c r="L3727">
        <f t="shared" si="410"/>
        <v>-0.98144480429463388</v>
      </c>
      <c r="M3727" t="b">
        <f t="shared" si="411"/>
        <v>0</v>
      </c>
      <c r="N3727" s="24">
        <f t="shared" si="412"/>
        <v>459616.28</v>
      </c>
      <c r="O3727" t="str">
        <f t="shared" si="413"/>
        <v>ASALARIADO</v>
      </c>
      <c r="P3727">
        <f t="shared" si="414"/>
        <v>28</v>
      </c>
      <c r="Q3727"/>
    </row>
    <row r="3728" spans="1:17" x14ac:dyDescent="0.25">
      <c r="A3728">
        <v>3727</v>
      </c>
      <c r="B3728" t="s">
        <v>9</v>
      </c>
      <c r="C3728" s="23">
        <v>299744</v>
      </c>
      <c r="D3728" t="s">
        <v>18</v>
      </c>
      <c r="E3728" t="s">
        <v>16</v>
      </c>
      <c r="F3728" t="s">
        <v>12</v>
      </c>
      <c r="G3728" t="s">
        <v>13</v>
      </c>
      <c r="H3728" t="s">
        <v>13</v>
      </c>
      <c r="I3728">
        <v>40</v>
      </c>
      <c r="J3728">
        <f t="shared" si="408"/>
        <v>-0.44117043841573877</v>
      </c>
      <c r="K3728" t="b">
        <f t="shared" si="409"/>
        <v>0</v>
      </c>
      <c r="L3728">
        <f t="shared" si="410"/>
        <v>-0.13454084336898386</v>
      </c>
      <c r="M3728" t="b">
        <f t="shared" si="411"/>
        <v>0</v>
      </c>
      <c r="N3728" s="24">
        <f t="shared" si="412"/>
        <v>299744</v>
      </c>
      <c r="O3728" t="str">
        <f t="shared" si="413"/>
        <v>TRABAJADOR INDEPENDIENTE</v>
      </c>
      <c r="P3728">
        <f t="shared" si="414"/>
        <v>40</v>
      </c>
      <c r="Q3728"/>
    </row>
    <row r="3729" spans="1:17" x14ac:dyDescent="0.25">
      <c r="A3729">
        <v>3728</v>
      </c>
      <c r="B3729" t="s">
        <v>9</v>
      </c>
      <c r="C3729" s="23">
        <v>2590373.15</v>
      </c>
      <c r="D3729" t="s">
        <v>10</v>
      </c>
      <c r="E3729" t="s">
        <v>11</v>
      </c>
      <c r="F3729" t="s">
        <v>12</v>
      </c>
      <c r="G3729" t="s">
        <v>13</v>
      </c>
      <c r="H3729" t="s">
        <v>13</v>
      </c>
      <c r="I3729">
        <v>56</v>
      </c>
      <c r="J3729">
        <f t="shared" si="408"/>
        <v>2.3832713865857933</v>
      </c>
      <c r="K3729" t="b">
        <f t="shared" si="409"/>
        <v>1</v>
      </c>
      <c r="L3729">
        <f t="shared" si="410"/>
        <v>0.99466443786521619</v>
      </c>
      <c r="M3729" t="b">
        <f t="shared" si="411"/>
        <v>0</v>
      </c>
      <c r="N3729" s="24">
        <f t="shared" si="412"/>
        <v>2590373.15</v>
      </c>
      <c r="O3729" t="str">
        <f t="shared" si="413"/>
        <v>ASALARIADO</v>
      </c>
      <c r="P3729">
        <f t="shared" si="414"/>
        <v>56</v>
      </c>
      <c r="Q3729"/>
    </row>
    <row r="3730" spans="1:17" x14ac:dyDescent="0.25">
      <c r="A3730">
        <v>3729</v>
      </c>
      <c r="B3730" t="s">
        <v>9</v>
      </c>
      <c r="C3730" s="23">
        <v>551468.9</v>
      </c>
      <c r="D3730" t="s">
        <v>10</v>
      </c>
      <c r="E3730" t="s">
        <v>16</v>
      </c>
      <c r="F3730" t="s">
        <v>12</v>
      </c>
      <c r="G3730" t="s">
        <v>13</v>
      </c>
      <c r="H3730" t="s">
        <v>13</v>
      </c>
      <c r="I3730">
        <v>38</v>
      </c>
      <c r="J3730">
        <f t="shared" si="408"/>
        <v>-0.13078307782778492</v>
      </c>
      <c r="K3730" t="b">
        <f t="shared" si="409"/>
        <v>0</v>
      </c>
      <c r="L3730">
        <f t="shared" si="410"/>
        <v>-0.27569150352325889</v>
      </c>
      <c r="M3730" t="b">
        <f t="shared" si="411"/>
        <v>0</v>
      </c>
      <c r="N3730" s="24">
        <f t="shared" si="412"/>
        <v>551468.9</v>
      </c>
      <c r="O3730" t="str">
        <f t="shared" si="413"/>
        <v>ASALARIADO</v>
      </c>
      <c r="P3730">
        <f t="shared" si="414"/>
        <v>38</v>
      </c>
      <c r="Q3730"/>
    </row>
    <row r="3731" spans="1:17" x14ac:dyDescent="0.25">
      <c r="A3731">
        <v>3730</v>
      </c>
      <c r="B3731" t="s">
        <v>9</v>
      </c>
      <c r="C3731" s="23">
        <v>550000</v>
      </c>
      <c r="D3731" t="s">
        <v>10</v>
      </c>
      <c r="E3731" t="s">
        <v>16</v>
      </c>
      <c r="F3731" t="s">
        <v>12</v>
      </c>
      <c r="G3731" t="s">
        <v>13</v>
      </c>
      <c r="H3731" t="s">
        <v>13</v>
      </c>
      <c r="I3731">
        <v>58</v>
      </c>
      <c r="J3731">
        <f t="shared" si="408"/>
        <v>-0.13259429314247032</v>
      </c>
      <c r="K3731" t="b">
        <f t="shared" si="409"/>
        <v>0</v>
      </c>
      <c r="L3731">
        <f t="shared" si="410"/>
        <v>1.1358150980194912</v>
      </c>
      <c r="M3731" t="b">
        <f t="shared" si="411"/>
        <v>0</v>
      </c>
      <c r="N3731" s="24">
        <f t="shared" si="412"/>
        <v>550000</v>
      </c>
      <c r="O3731" t="str">
        <f t="shared" si="413"/>
        <v>ASALARIADO</v>
      </c>
      <c r="P3731">
        <f t="shared" si="414"/>
        <v>58</v>
      </c>
      <c r="Q3731"/>
    </row>
    <row r="3732" spans="1:17" x14ac:dyDescent="0.25">
      <c r="A3732">
        <v>3731</v>
      </c>
      <c r="B3732" t="s">
        <v>9</v>
      </c>
      <c r="C3732" s="23">
        <v>1182929.8700000001</v>
      </c>
      <c r="D3732" t="s">
        <v>10</v>
      </c>
      <c r="E3732" t="s">
        <v>16</v>
      </c>
      <c r="F3732" t="s">
        <v>12</v>
      </c>
      <c r="G3732" t="s">
        <v>13</v>
      </c>
      <c r="H3732" t="s">
        <v>13</v>
      </c>
      <c r="I3732">
        <v>32</v>
      </c>
      <c r="J3732">
        <f t="shared" si="408"/>
        <v>0.6478347855326102</v>
      </c>
      <c r="K3732" t="b">
        <f t="shared" si="409"/>
        <v>0</v>
      </c>
      <c r="L3732">
        <f t="shared" si="410"/>
        <v>-0.69914348398608395</v>
      </c>
      <c r="M3732" t="b">
        <f t="shared" si="411"/>
        <v>0</v>
      </c>
      <c r="N3732" s="24">
        <f t="shared" si="412"/>
        <v>1182929.8700000001</v>
      </c>
      <c r="O3732" t="str">
        <f t="shared" si="413"/>
        <v>ASALARIADO</v>
      </c>
      <c r="P3732">
        <f t="shared" si="414"/>
        <v>32</v>
      </c>
      <c r="Q3732"/>
    </row>
    <row r="3733" spans="1:17" x14ac:dyDescent="0.25">
      <c r="A3733">
        <v>3732</v>
      </c>
      <c r="B3733" t="s">
        <v>9</v>
      </c>
      <c r="C3733" s="23">
        <v>728454.02</v>
      </c>
      <c r="D3733" t="s">
        <v>10</v>
      </c>
      <c r="E3733" t="s">
        <v>16</v>
      </c>
      <c r="F3733" t="s">
        <v>12</v>
      </c>
      <c r="G3733" t="s">
        <v>13</v>
      </c>
      <c r="H3733" t="s">
        <v>13</v>
      </c>
      <c r="I3733">
        <v>35</v>
      </c>
      <c r="J3733">
        <f t="shared" si="408"/>
        <v>8.7446998974876539E-2</v>
      </c>
      <c r="K3733" t="b">
        <f t="shared" si="409"/>
        <v>0</v>
      </c>
      <c r="L3733">
        <f t="shared" si="410"/>
        <v>-0.48741749375467142</v>
      </c>
      <c r="M3733" t="b">
        <f t="shared" si="411"/>
        <v>0</v>
      </c>
      <c r="N3733" s="24">
        <f t="shared" si="412"/>
        <v>728454.02</v>
      </c>
      <c r="O3733" t="str">
        <f t="shared" si="413"/>
        <v>ASALARIADO</v>
      </c>
      <c r="P3733">
        <f t="shared" si="414"/>
        <v>35</v>
      </c>
      <c r="Q3733"/>
    </row>
    <row r="3734" spans="1:17" x14ac:dyDescent="0.25">
      <c r="A3734">
        <v>3733</v>
      </c>
      <c r="B3734" t="s">
        <v>9</v>
      </c>
      <c r="C3734" s="23">
        <v>533333.32999999996</v>
      </c>
      <c r="D3734" t="s">
        <v>10</v>
      </c>
      <c r="E3734" t="s">
        <v>16</v>
      </c>
      <c r="F3734" t="s">
        <v>12</v>
      </c>
      <c r="G3734" t="s">
        <v>13</v>
      </c>
      <c r="H3734" t="s">
        <v>13</v>
      </c>
      <c r="I3734">
        <v>27</v>
      </c>
      <c r="J3734">
        <f t="shared" si="408"/>
        <v>-0.1531449963549473</v>
      </c>
      <c r="K3734" t="b">
        <f t="shared" si="409"/>
        <v>0</v>
      </c>
      <c r="L3734">
        <f t="shared" si="410"/>
        <v>-1.0520201343717714</v>
      </c>
      <c r="M3734" t="b">
        <f t="shared" si="411"/>
        <v>0</v>
      </c>
      <c r="N3734" s="24">
        <f t="shared" si="412"/>
        <v>533333.32999999996</v>
      </c>
      <c r="O3734" t="str">
        <f t="shared" si="413"/>
        <v>ASALARIADO</v>
      </c>
      <c r="P3734">
        <f t="shared" si="414"/>
        <v>27</v>
      </c>
      <c r="Q3734"/>
    </row>
    <row r="3735" spans="1:17" x14ac:dyDescent="0.25">
      <c r="A3735">
        <v>3734</v>
      </c>
      <c r="B3735" t="s">
        <v>15</v>
      </c>
      <c r="C3735" s="23">
        <v>319879</v>
      </c>
      <c r="D3735" t="s">
        <v>10</v>
      </c>
      <c r="E3735" t="s">
        <v>11</v>
      </c>
      <c r="F3735" t="s">
        <v>12</v>
      </c>
      <c r="G3735" t="s">
        <v>13</v>
      </c>
      <c r="H3735" t="s">
        <v>12</v>
      </c>
      <c r="I3735">
        <v>54</v>
      </c>
      <c r="J3735">
        <f t="shared" si="408"/>
        <v>-0.41634313883020529</v>
      </c>
      <c r="K3735" t="b">
        <f t="shared" si="409"/>
        <v>0</v>
      </c>
      <c r="L3735">
        <f t="shared" si="410"/>
        <v>0.85351377771094117</v>
      </c>
      <c r="M3735" t="b">
        <f t="shared" si="411"/>
        <v>0</v>
      </c>
      <c r="N3735" s="24">
        <f t="shared" si="412"/>
        <v>319879</v>
      </c>
      <c r="O3735" t="str">
        <f t="shared" si="413"/>
        <v>ASALARIADO</v>
      </c>
      <c r="P3735">
        <f t="shared" si="414"/>
        <v>54</v>
      </c>
      <c r="Q3735"/>
    </row>
    <row r="3736" spans="1:17" x14ac:dyDescent="0.25">
      <c r="A3736">
        <v>3735</v>
      </c>
      <c r="B3736" t="s">
        <v>9</v>
      </c>
      <c r="C3736" s="23">
        <v>32956</v>
      </c>
      <c r="D3736" t="s">
        <v>10</v>
      </c>
      <c r="E3736" t="s">
        <v>16</v>
      </c>
      <c r="F3736" t="s">
        <v>12</v>
      </c>
      <c r="G3736" t="s">
        <v>13</v>
      </c>
      <c r="H3736" t="s">
        <v>13</v>
      </c>
      <c r="I3736">
        <v>22</v>
      </c>
      <c r="J3736">
        <f t="shared" si="408"/>
        <v>-0.77013123314259735</v>
      </c>
      <c r="K3736" t="b">
        <f t="shared" si="409"/>
        <v>0</v>
      </c>
      <c r="L3736">
        <f t="shared" si="410"/>
        <v>-1.4048967847574589</v>
      </c>
      <c r="M3736" t="b">
        <f t="shared" si="411"/>
        <v>0</v>
      </c>
      <c r="N3736" s="24">
        <f t="shared" si="412"/>
        <v>32956</v>
      </c>
      <c r="O3736" t="str">
        <f t="shared" si="413"/>
        <v>ASALARIADO</v>
      </c>
      <c r="P3736">
        <f t="shared" si="414"/>
        <v>22</v>
      </c>
      <c r="Q3736"/>
    </row>
    <row r="3737" spans="1:17" x14ac:dyDescent="0.25">
      <c r="A3737">
        <v>3736</v>
      </c>
      <c r="B3737" t="s">
        <v>9</v>
      </c>
      <c r="C3737" s="23">
        <v>450000</v>
      </c>
      <c r="D3737" t="s">
        <v>10</v>
      </c>
      <c r="E3737" t="s">
        <v>16</v>
      </c>
      <c r="F3737" t="s">
        <v>12</v>
      </c>
      <c r="G3737" t="s">
        <v>13</v>
      </c>
      <c r="H3737" t="s">
        <v>13</v>
      </c>
      <c r="I3737">
        <v>24</v>
      </c>
      <c r="J3737">
        <f t="shared" si="408"/>
        <v>-0.25589848775649293</v>
      </c>
      <c r="K3737" t="b">
        <f t="shared" si="409"/>
        <v>0</v>
      </c>
      <c r="L3737">
        <f t="shared" si="410"/>
        <v>-1.263746124603184</v>
      </c>
      <c r="M3737" t="b">
        <f t="shared" si="411"/>
        <v>0</v>
      </c>
      <c r="N3737" s="24">
        <f t="shared" si="412"/>
        <v>450000</v>
      </c>
      <c r="O3737" t="str">
        <f t="shared" si="413"/>
        <v>ASALARIADO</v>
      </c>
      <c r="P3737">
        <f t="shared" si="414"/>
        <v>24</v>
      </c>
      <c r="Q3737"/>
    </row>
    <row r="3738" spans="1:17" x14ac:dyDescent="0.25">
      <c r="A3738">
        <v>3737</v>
      </c>
      <c r="B3738" t="s">
        <v>15</v>
      </c>
      <c r="C3738" s="23">
        <v>682607.23</v>
      </c>
      <c r="D3738" t="s">
        <v>10</v>
      </c>
      <c r="E3738" t="s">
        <v>16</v>
      </c>
      <c r="F3738" t="s">
        <v>12</v>
      </c>
      <c r="G3738" t="s">
        <v>13</v>
      </c>
      <c r="H3738" t="s">
        <v>12</v>
      </c>
      <c r="I3738">
        <v>28</v>
      </c>
      <c r="J3738">
        <f t="shared" si="408"/>
        <v>3.0915983808994237E-2</v>
      </c>
      <c r="K3738" t="b">
        <f t="shared" si="409"/>
        <v>0</v>
      </c>
      <c r="L3738">
        <f t="shared" si="410"/>
        <v>-0.98144480429463388</v>
      </c>
      <c r="M3738" t="b">
        <f t="shared" si="411"/>
        <v>0</v>
      </c>
      <c r="N3738" s="24">
        <f t="shared" si="412"/>
        <v>682607.23</v>
      </c>
      <c r="O3738" t="str">
        <f t="shared" si="413"/>
        <v>ASALARIADO</v>
      </c>
      <c r="P3738">
        <f t="shared" si="414"/>
        <v>28</v>
      </c>
      <c r="Q3738"/>
    </row>
    <row r="3739" spans="1:17" x14ac:dyDescent="0.25">
      <c r="A3739">
        <v>3738</v>
      </c>
      <c r="B3739" t="s">
        <v>15</v>
      </c>
      <c r="C3739" s="23">
        <v>1326562</v>
      </c>
      <c r="D3739" t="s">
        <v>14</v>
      </c>
      <c r="E3739" t="s">
        <v>11</v>
      </c>
      <c r="F3739" t="s">
        <v>12</v>
      </c>
      <c r="G3739" t="s">
        <v>13</v>
      </c>
      <c r="H3739" t="s">
        <v>13</v>
      </c>
      <c r="I3739">
        <v>59</v>
      </c>
      <c r="J3739">
        <f t="shared" si="408"/>
        <v>0.824939226636076</v>
      </c>
      <c r="K3739" t="b">
        <f t="shared" si="409"/>
        <v>0</v>
      </c>
      <c r="L3739">
        <f t="shared" si="410"/>
        <v>1.2063904280966287</v>
      </c>
      <c r="M3739" t="b">
        <f t="shared" si="411"/>
        <v>0</v>
      </c>
      <c r="N3739" s="24">
        <f t="shared" si="412"/>
        <v>1326562</v>
      </c>
      <c r="O3739" t="str">
        <f t="shared" si="413"/>
        <v>PENSIONADOS EN SU PROPIO SISTEMA</v>
      </c>
      <c r="P3739">
        <f t="shared" si="414"/>
        <v>59</v>
      </c>
      <c r="Q3739"/>
    </row>
    <row r="3740" spans="1:17" x14ac:dyDescent="0.25">
      <c r="A3740">
        <v>3739</v>
      </c>
      <c r="B3740" t="s">
        <v>9</v>
      </c>
      <c r="C3740" s="23">
        <v>195000</v>
      </c>
      <c r="D3740" t="s">
        <v>10</v>
      </c>
      <c r="E3740" t="s">
        <v>16</v>
      </c>
      <c r="F3740" t="s">
        <v>12</v>
      </c>
      <c r="G3740" t="s">
        <v>13</v>
      </c>
      <c r="H3740" t="s">
        <v>13</v>
      </c>
      <c r="I3740">
        <v>28</v>
      </c>
      <c r="J3740">
        <f t="shared" si="408"/>
        <v>-0.5703241840222506</v>
      </c>
      <c r="K3740" t="b">
        <f t="shared" si="409"/>
        <v>0</v>
      </c>
      <c r="L3740">
        <f t="shared" si="410"/>
        <v>-0.98144480429463388</v>
      </c>
      <c r="M3740" t="b">
        <f t="shared" si="411"/>
        <v>0</v>
      </c>
      <c r="N3740" s="24">
        <f t="shared" si="412"/>
        <v>195000</v>
      </c>
      <c r="O3740" t="str">
        <f t="shared" si="413"/>
        <v>ASALARIADO</v>
      </c>
      <c r="P3740">
        <f t="shared" si="414"/>
        <v>28</v>
      </c>
      <c r="Q3740"/>
    </row>
    <row r="3741" spans="1:17" x14ac:dyDescent="0.25">
      <c r="A3741">
        <v>3740</v>
      </c>
      <c r="B3741" t="s">
        <v>15</v>
      </c>
      <c r="C3741" s="23">
        <v>297046</v>
      </c>
      <c r="D3741" t="s">
        <v>18</v>
      </c>
      <c r="E3741" t="s">
        <v>16</v>
      </c>
      <c r="F3741" t="s">
        <v>12</v>
      </c>
      <c r="G3741" t="s">
        <v>13</v>
      </c>
      <c r="H3741" t="s">
        <v>13</v>
      </c>
      <c r="I3741">
        <v>47</v>
      </c>
      <c r="J3741">
        <f t="shared" si="408"/>
        <v>-0.44449718558642509</v>
      </c>
      <c r="K3741" t="b">
        <f t="shared" si="409"/>
        <v>0</v>
      </c>
      <c r="L3741">
        <f t="shared" si="410"/>
        <v>0.35948646717097865</v>
      </c>
      <c r="M3741" t="b">
        <f t="shared" si="411"/>
        <v>0</v>
      </c>
      <c r="N3741" s="24">
        <f t="shared" si="412"/>
        <v>297046</v>
      </c>
      <c r="O3741" t="str">
        <f t="shared" si="413"/>
        <v>TRABAJADOR INDEPENDIENTE</v>
      </c>
      <c r="P3741">
        <f t="shared" si="414"/>
        <v>47</v>
      </c>
      <c r="Q3741"/>
    </row>
    <row r="3742" spans="1:17" x14ac:dyDescent="0.25">
      <c r="A3742">
        <v>3741</v>
      </c>
      <c r="B3742" t="s">
        <v>9</v>
      </c>
      <c r="C3742" s="23">
        <v>840549</v>
      </c>
      <c r="D3742" t="s">
        <v>10</v>
      </c>
      <c r="E3742" t="s">
        <v>11</v>
      </c>
      <c r="F3742" t="s">
        <v>12</v>
      </c>
      <c r="G3742" t="s">
        <v>13</v>
      </c>
      <c r="H3742" t="s">
        <v>13</v>
      </c>
      <c r="I3742">
        <v>54</v>
      </c>
      <c r="J3742">
        <f t="shared" si="408"/>
        <v>0.22566481126662624</v>
      </c>
      <c r="K3742" t="b">
        <f t="shared" si="409"/>
        <v>0</v>
      </c>
      <c r="L3742">
        <f t="shared" si="410"/>
        <v>0.85351377771094117</v>
      </c>
      <c r="M3742" t="b">
        <f t="shared" si="411"/>
        <v>0</v>
      </c>
      <c r="N3742" s="24">
        <f t="shared" si="412"/>
        <v>840549</v>
      </c>
      <c r="O3742" t="str">
        <f t="shared" si="413"/>
        <v>ASALARIADO</v>
      </c>
      <c r="P3742">
        <f t="shared" si="414"/>
        <v>54</v>
      </c>
      <c r="Q3742"/>
    </row>
    <row r="3743" spans="1:17" x14ac:dyDescent="0.25">
      <c r="A3743">
        <v>3742</v>
      </c>
      <c r="B3743" t="s">
        <v>15</v>
      </c>
      <c r="C3743" s="23">
        <v>1343265.5</v>
      </c>
      <c r="D3743" t="s">
        <v>10</v>
      </c>
      <c r="E3743" t="s">
        <v>11</v>
      </c>
      <c r="F3743" t="s">
        <v>12</v>
      </c>
      <c r="G3743" t="s">
        <v>13</v>
      </c>
      <c r="H3743" t="s">
        <v>13</v>
      </c>
      <c r="I3743">
        <v>40</v>
      </c>
      <c r="J3743">
        <f t="shared" si="408"/>
        <v>0.84553534278342923</v>
      </c>
      <c r="K3743" t="b">
        <f t="shared" si="409"/>
        <v>0</v>
      </c>
      <c r="L3743">
        <f t="shared" si="410"/>
        <v>-0.13454084336898386</v>
      </c>
      <c r="M3743" t="b">
        <f t="shared" si="411"/>
        <v>0</v>
      </c>
      <c r="N3743" s="24">
        <f t="shared" si="412"/>
        <v>1343265.5</v>
      </c>
      <c r="O3743" t="str">
        <f t="shared" si="413"/>
        <v>ASALARIADO</v>
      </c>
      <c r="P3743">
        <f t="shared" si="414"/>
        <v>40</v>
      </c>
      <c r="Q3743"/>
    </row>
    <row r="3744" spans="1:17" x14ac:dyDescent="0.25">
      <c r="A3744">
        <v>3743</v>
      </c>
      <c r="B3744" t="s">
        <v>9</v>
      </c>
      <c r="C3744" s="23">
        <v>600000</v>
      </c>
      <c r="D3744" t="s">
        <v>10</v>
      </c>
      <c r="E3744" t="s">
        <v>16</v>
      </c>
      <c r="F3744" t="s">
        <v>12</v>
      </c>
      <c r="G3744" t="s">
        <v>13</v>
      </c>
      <c r="H3744" t="s">
        <v>13</v>
      </c>
      <c r="I3744">
        <v>53</v>
      </c>
      <c r="J3744">
        <f t="shared" si="408"/>
        <v>-7.0942195835459007E-2</v>
      </c>
      <c r="K3744" t="b">
        <f t="shared" si="409"/>
        <v>0</v>
      </c>
      <c r="L3744">
        <f t="shared" si="410"/>
        <v>0.78293844763380371</v>
      </c>
      <c r="M3744" t="b">
        <f t="shared" si="411"/>
        <v>0</v>
      </c>
      <c r="N3744" s="24">
        <f t="shared" si="412"/>
        <v>600000</v>
      </c>
      <c r="O3744" t="str">
        <f t="shared" si="413"/>
        <v>ASALARIADO</v>
      </c>
      <c r="P3744">
        <f t="shared" si="414"/>
        <v>53</v>
      </c>
      <c r="Q3744"/>
    </row>
    <row r="3745" spans="1:17" x14ac:dyDescent="0.25">
      <c r="A3745">
        <v>3744</v>
      </c>
      <c r="B3745" t="s">
        <v>9</v>
      </c>
      <c r="C3745" s="23">
        <v>795414</v>
      </c>
      <c r="D3745" t="s">
        <v>10</v>
      </c>
      <c r="E3745" t="s">
        <v>16</v>
      </c>
      <c r="F3745" t="s">
        <v>12</v>
      </c>
      <c r="G3745" t="s">
        <v>13</v>
      </c>
      <c r="H3745" t="s">
        <v>13</v>
      </c>
      <c r="I3745">
        <v>22</v>
      </c>
      <c r="J3745">
        <f t="shared" si="408"/>
        <v>0.17001146302758713</v>
      </c>
      <c r="K3745" t="b">
        <f t="shared" si="409"/>
        <v>0</v>
      </c>
      <c r="L3745">
        <f t="shared" si="410"/>
        <v>-1.4048967847574589</v>
      </c>
      <c r="M3745" t="b">
        <f t="shared" si="411"/>
        <v>0</v>
      </c>
      <c r="N3745" s="24">
        <f t="shared" si="412"/>
        <v>795414</v>
      </c>
      <c r="O3745" t="str">
        <f t="shared" si="413"/>
        <v>ASALARIADO</v>
      </c>
      <c r="P3745">
        <f t="shared" si="414"/>
        <v>22</v>
      </c>
      <c r="Q3745"/>
    </row>
    <row r="3746" spans="1:17" x14ac:dyDescent="0.25">
      <c r="A3746">
        <v>3745</v>
      </c>
      <c r="B3746" t="s">
        <v>15</v>
      </c>
      <c r="C3746" s="23">
        <v>359545</v>
      </c>
      <c r="D3746" t="s">
        <v>10</v>
      </c>
      <c r="E3746" t="s">
        <v>16</v>
      </c>
      <c r="F3746" t="s">
        <v>12</v>
      </c>
      <c r="G3746" t="s">
        <v>13</v>
      </c>
      <c r="H3746" t="s">
        <v>13</v>
      </c>
      <c r="I3746">
        <v>30</v>
      </c>
      <c r="J3746">
        <f t="shared" si="408"/>
        <v>-0.36743329699460708</v>
      </c>
      <c r="K3746" t="b">
        <f t="shared" si="409"/>
        <v>0</v>
      </c>
      <c r="L3746">
        <f t="shared" si="410"/>
        <v>-0.84029414414035897</v>
      </c>
      <c r="M3746" t="b">
        <f t="shared" si="411"/>
        <v>0</v>
      </c>
      <c r="N3746" s="24">
        <f t="shared" si="412"/>
        <v>359545</v>
      </c>
      <c r="O3746" t="str">
        <f t="shared" si="413"/>
        <v>ASALARIADO</v>
      </c>
      <c r="P3746">
        <f t="shared" si="414"/>
        <v>30</v>
      </c>
      <c r="Q3746"/>
    </row>
    <row r="3747" spans="1:17" x14ac:dyDescent="0.25">
      <c r="A3747">
        <v>3746</v>
      </c>
      <c r="B3747" t="s">
        <v>15</v>
      </c>
      <c r="C3747" s="23">
        <v>351185</v>
      </c>
      <c r="D3747" t="s">
        <v>10</v>
      </c>
      <c r="E3747" t="s">
        <v>16</v>
      </c>
      <c r="F3747" t="s">
        <v>12</v>
      </c>
      <c r="G3747" t="s">
        <v>13</v>
      </c>
      <c r="H3747" t="s">
        <v>13</v>
      </c>
      <c r="I3747">
        <v>50</v>
      </c>
      <c r="J3747">
        <f t="shared" si="408"/>
        <v>-0.37774152766433938</v>
      </c>
      <c r="K3747" t="b">
        <f t="shared" si="409"/>
        <v>0</v>
      </c>
      <c r="L3747">
        <f t="shared" si="410"/>
        <v>0.57121245740239113</v>
      </c>
      <c r="M3747" t="b">
        <f t="shared" si="411"/>
        <v>0</v>
      </c>
      <c r="N3747" s="24">
        <f t="shared" si="412"/>
        <v>351185</v>
      </c>
      <c r="O3747" t="str">
        <f t="shared" si="413"/>
        <v>ASALARIADO</v>
      </c>
      <c r="P3747">
        <f t="shared" si="414"/>
        <v>50</v>
      </c>
      <c r="Q3747"/>
    </row>
    <row r="3748" spans="1:17" x14ac:dyDescent="0.25">
      <c r="A3748">
        <v>3747</v>
      </c>
      <c r="B3748" t="s">
        <v>9</v>
      </c>
      <c r="C3748" s="23">
        <v>395218.86</v>
      </c>
      <c r="D3748" t="s">
        <v>10</v>
      </c>
      <c r="E3748" t="s">
        <v>16</v>
      </c>
      <c r="F3748" t="s">
        <v>12</v>
      </c>
      <c r="G3748" t="s">
        <v>13</v>
      </c>
      <c r="H3748" t="s">
        <v>13</v>
      </c>
      <c r="I3748">
        <v>20</v>
      </c>
      <c r="J3748">
        <f t="shared" si="408"/>
        <v>-0.32344593123387316</v>
      </c>
      <c r="K3748" t="b">
        <f t="shared" si="409"/>
        <v>0</v>
      </c>
      <c r="L3748">
        <f t="shared" si="410"/>
        <v>-1.5460474449117341</v>
      </c>
      <c r="M3748" t="b">
        <f t="shared" si="411"/>
        <v>0</v>
      </c>
      <c r="N3748" s="24">
        <f t="shared" si="412"/>
        <v>395218.86</v>
      </c>
      <c r="O3748" t="str">
        <f t="shared" si="413"/>
        <v>ASALARIADO</v>
      </c>
      <c r="P3748">
        <f t="shared" si="414"/>
        <v>20</v>
      </c>
      <c r="Q3748"/>
    </row>
    <row r="3749" spans="1:17" x14ac:dyDescent="0.25">
      <c r="A3749">
        <v>3748</v>
      </c>
      <c r="B3749" t="s">
        <v>9</v>
      </c>
      <c r="C3749" s="23">
        <v>241119</v>
      </c>
      <c r="D3749" t="s">
        <v>10</v>
      </c>
      <c r="E3749" t="s">
        <v>16</v>
      </c>
      <c r="F3749" t="s">
        <v>12</v>
      </c>
      <c r="G3749" t="s">
        <v>13</v>
      </c>
      <c r="H3749" t="s">
        <v>13</v>
      </c>
      <c r="I3749">
        <v>47</v>
      </c>
      <c r="J3749">
        <f t="shared" si="408"/>
        <v>-0.51345752250820953</v>
      </c>
      <c r="K3749" t="b">
        <f t="shared" si="409"/>
        <v>0</v>
      </c>
      <c r="L3749">
        <f t="shared" si="410"/>
        <v>0.35948646717097865</v>
      </c>
      <c r="M3749" t="b">
        <f t="shared" si="411"/>
        <v>0</v>
      </c>
      <c r="N3749" s="24">
        <f t="shared" si="412"/>
        <v>241119</v>
      </c>
      <c r="O3749" t="str">
        <f t="shared" si="413"/>
        <v>ASALARIADO</v>
      </c>
      <c r="P3749">
        <f t="shared" si="414"/>
        <v>47</v>
      </c>
      <c r="Q3749"/>
    </row>
    <row r="3750" spans="1:17" x14ac:dyDescent="0.25">
      <c r="A3750">
        <v>3749</v>
      </c>
      <c r="B3750" t="s">
        <v>9</v>
      </c>
      <c r="C3750" s="23">
        <v>445567</v>
      </c>
      <c r="D3750" t="s">
        <v>18</v>
      </c>
      <c r="E3750" t="s">
        <v>16</v>
      </c>
      <c r="F3750" t="s">
        <v>12</v>
      </c>
      <c r="G3750" t="s">
        <v>13</v>
      </c>
      <c r="H3750" t="s">
        <v>12</v>
      </c>
      <c r="I3750">
        <v>50</v>
      </c>
      <c r="J3750">
        <f t="shared" si="408"/>
        <v>-0.26136456270373254</v>
      </c>
      <c r="K3750" t="b">
        <f t="shared" si="409"/>
        <v>0</v>
      </c>
      <c r="L3750">
        <f t="shared" si="410"/>
        <v>0.57121245740239113</v>
      </c>
      <c r="M3750" t="b">
        <f t="shared" si="411"/>
        <v>0</v>
      </c>
      <c r="N3750" s="24">
        <f t="shared" si="412"/>
        <v>445567</v>
      </c>
      <c r="O3750" t="str">
        <f t="shared" si="413"/>
        <v>TRABAJADOR INDEPENDIENTE</v>
      </c>
      <c r="P3750">
        <f t="shared" si="414"/>
        <v>50</v>
      </c>
      <c r="Q3750"/>
    </row>
    <row r="3751" spans="1:17" x14ac:dyDescent="0.25">
      <c r="A3751">
        <v>3750</v>
      </c>
      <c r="B3751" t="s">
        <v>9</v>
      </c>
      <c r="C3751" s="23">
        <v>1116779.8400000001</v>
      </c>
      <c r="D3751" t="s">
        <v>10</v>
      </c>
      <c r="E3751" t="s">
        <v>16</v>
      </c>
      <c r="F3751" t="s">
        <v>12</v>
      </c>
      <c r="G3751" t="s">
        <v>13</v>
      </c>
      <c r="H3751" t="s">
        <v>13</v>
      </c>
      <c r="I3751">
        <v>42</v>
      </c>
      <c r="J3751">
        <f t="shared" si="408"/>
        <v>0.56626902380417576</v>
      </c>
      <c r="K3751" t="b">
        <f t="shared" si="409"/>
        <v>0</v>
      </c>
      <c r="L3751">
        <f t="shared" si="410"/>
        <v>6.6098167852911317E-3</v>
      </c>
      <c r="M3751" t="b">
        <f t="shared" si="411"/>
        <v>0</v>
      </c>
      <c r="N3751" s="24">
        <f t="shared" si="412"/>
        <v>1116779.8400000001</v>
      </c>
      <c r="O3751" t="str">
        <f t="shared" si="413"/>
        <v>ASALARIADO</v>
      </c>
      <c r="P3751">
        <f t="shared" si="414"/>
        <v>42</v>
      </c>
      <c r="Q3751"/>
    </row>
    <row r="3752" spans="1:17" x14ac:dyDescent="0.25">
      <c r="A3752">
        <v>3751</v>
      </c>
      <c r="B3752" t="s">
        <v>9</v>
      </c>
      <c r="C3752" s="23">
        <v>499958.33</v>
      </c>
      <c r="D3752" t="s">
        <v>10</v>
      </c>
      <c r="E3752" t="s">
        <v>16</v>
      </c>
      <c r="F3752" t="s">
        <v>12</v>
      </c>
      <c r="G3752" t="s">
        <v>13</v>
      </c>
      <c r="H3752" t="s">
        <v>13</v>
      </c>
      <c r="I3752">
        <v>27</v>
      </c>
      <c r="J3752">
        <f t="shared" si="408"/>
        <v>-0.19429777130737727</v>
      </c>
      <c r="K3752" t="b">
        <f t="shared" si="409"/>
        <v>0</v>
      </c>
      <c r="L3752">
        <f t="shared" si="410"/>
        <v>-1.0520201343717714</v>
      </c>
      <c r="M3752" t="b">
        <f t="shared" si="411"/>
        <v>0</v>
      </c>
      <c r="N3752" s="24">
        <f t="shared" si="412"/>
        <v>499958.33</v>
      </c>
      <c r="O3752" t="str">
        <f t="shared" si="413"/>
        <v>ASALARIADO</v>
      </c>
      <c r="P3752">
        <f t="shared" si="414"/>
        <v>27</v>
      </c>
      <c r="Q3752"/>
    </row>
    <row r="3753" spans="1:17" x14ac:dyDescent="0.25">
      <c r="A3753">
        <v>3752</v>
      </c>
      <c r="B3753" t="s">
        <v>15</v>
      </c>
      <c r="C3753" s="23">
        <v>250000</v>
      </c>
      <c r="D3753" t="s">
        <v>10</v>
      </c>
      <c r="E3753" t="s">
        <v>16</v>
      </c>
      <c r="F3753" t="s">
        <v>12</v>
      </c>
      <c r="G3753" t="s">
        <v>13</v>
      </c>
      <c r="H3753" t="s">
        <v>13</v>
      </c>
      <c r="I3753">
        <v>29</v>
      </c>
      <c r="J3753">
        <f t="shared" si="408"/>
        <v>-0.50250687698453811</v>
      </c>
      <c r="K3753" t="b">
        <f t="shared" si="409"/>
        <v>0</v>
      </c>
      <c r="L3753">
        <f t="shared" si="410"/>
        <v>-0.91086947421749642</v>
      </c>
      <c r="M3753" t="b">
        <f t="shared" si="411"/>
        <v>0</v>
      </c>
      <c r="N3753" s="24">
        <f t="shared" si="412"/>
        <v>250000</v>
      </c>
      <c r="O3753" t="str">
        <f t="shared" si="413"/>
        <v>ASALARIADO</v>
      </c>
      <c r="P3753">
        <f t="shared" si="414"/>
        <v>29</v>
      </c>
      <c r="Q3753"/>
    </row>
    <row r="3754" spans="1:17" x14ac:dyDescent="0.25">
      <c r="A3754">
        <v>3753</v>
      </c>
      <c r="B3754" t="s">
        <v>9</v>
      </c>
      <c r="C3754" s="23">
        <v>314424</v>
      </c>
      <c r="D3754" t="s">
        <v>10</v>
      </c>
      <c r="E3754" t="s">
        <v>16</v>
      </c>
      <c r="F3754" t="s">
        <v>12</v>
      </c>
      <c r="G3754" t="s">
        <v>13</v>
      </c>
      <c r="H3754" t="s">
        <v>13</v>
      </c>
      <c r="I3754">
        <v>24</v>
      </c>
      <c r="J3754">
        <f t="shared" si="408"/>
        <v>-0.4230693826464002</v>
      </c>
      <c r="K3754" t="b">
        <f t="shared" si="409"/>
        <v>0</v>
      </c>
      <c r="L3754">
        <f t="shared" si="410"/>
        <v>-1.263746124603184</v>
      </c>
      <c r="M3754" t="b">
        <f t="shared" si="411"/>
        <v>0</v>
      </c>
      <c r="N3754" s="24">
        <f t="shared" si="412"/>
        <v>314424</v>
      </c>
      <c r="O3754" t="str">
        <f t="shared" si="413"/>
        <v>ASALARIADO</v>
      </c>
      <c r="P3754">
        <f t="shared" si="414"/>
        <v>24</v>
      </c>
      <c r="Q3754"/>
    </row>
    <row r="3755" spans="1:17" x14ac:dyDescent="0.25">
      <c r="A3755">
        <v>3754</v>
      </c>
      <c r="B3755" t="s">
        <v>15</v>
      </c>
      <c r="C3755" s="23">
        <v>367892</v>
      </c>
      <c r="D3755" t="s">
        <v>10</v>
      </c>
      <c r="E3755" t="s">
        <v>11</v>
      </c>
      <c r="F3755" t="s">
        <v>12</v>
      </c>
      <c r="G3755" t="s">
        <v>13</v>
      </c>
      <c r="H3755" t="s">
        <v>12</v>
      </c>
      <c r="I3755">
        <v>43</v>
      </c>
      <c r="J3755">
        <f t="shared" si="408"/>
        <v>-0.35714109587017462</v>
      </c>
      <c r="K3755" t="b">
        <f t="shared" si="409"/>
        <v>0</v>
      </c>
      <c r="L3755">
        <f t="shared" si="410"/>
        <v>7.7185146862428639E-2</v>
      </c>
      <c r="M3755" t="b">
        <f t="shared" si="411"/>
        <v>0</v>
      </c>
      <c r="N3755" s="24">
        <f t="shared" si="412"/>
        <v>367892</v>
      </c>
      <c r="O3755" t="str">
        <f t="shared" si="413"/>
        <v>ASALARIADO</v>
      </c>
      <c r="P3755">
        <f t="shared" si="414"/>
        <v>43</v>
      </c>
      <c r="Q3755"/>
    </row>
    <row r="3756" spans="1:17" x14ac:dyDescent="0.25">
      <c r="A3756">
        <v>3755</v>
      </c>
      <c r="B3756" t="s">
        <v>9</v>
      </c>
      <c r="C3756" s="23">
        <v>361180.29</v>
      </c>
      <c r="D3756" t="s">
        <v>10</v>
      </c>
      <c r="E3756" t="s">
        <v>11</v>
      </c>
      <c r="F3756" t="s">
        <v>12</v>
      </c>
      <c r="G3756" t="s">
        <v>13</v>
      </c>
      <c r="H3756" t="s">
        <v>13</v>
      </c>
      <c r="I3756">
        <v>28</v>
      </c>
      <c r="J3756">
        <f t="shared" si="408"/>
        <v>-0.36541691583050345</v>
      </c>
      <c r="K3756" t="b">
        <f t="shared" si="409"/>
        <v>0</v>
      </c>
      <c r="L3756">
        <f t="shared" si="410"/>
        <v>-0.98144480429463388</v>
      </c>
      <c r="M3756" t="b">
        <f t="shared" si="411"/>
        <v>0</v>
      </c>
      <c r="N3756" s="24">
        <f t="shared" si="412"/>
        <v>361180.29</v>
      </c>
      <c r="O3756" t="str">
        <f t="shared" si="413"/>
        <v>ASALARIADO</v>
      </c>
      <c r="P3756">
        <f t="shared" si="414"/>
        <v>28</v>
      </c>
      <c r="Q3756"/>
    </row>
    <row r="3757" spans="1:17" x14ac:dyDescent="0.25">
      <c r="A3757">
        <v>3756</v>
      </c>
      <c r="B3757" t="s">
        <v>9</v>
      </c>
      <c r="C3757" s="23">
        <v>330000</v>
      </c>
      <c r="D3757" t="s">
        <v>10</v>
      </c>
      <c r="E3757" t="s">
        <v>16</v>
      </c>
      <c r="F3757" t="s">
        <v>12</v>
      </c>
      <c r="G3757" t="s">
        <v>13</v>
      </c>
      <c r="H3757" t="s">
        <v>13</v>
      </c>
      <c r="I3757">
        <v>33</v>
      </c>
      <c r="J3757">
        <f t="shared" si="408"/>
        <v>-0.40386352129332009</v>
      </c>
      <c r="K3757" t="b">
        <f t="shared" si="409"/>
        <v>0</v>
      </c>
      <c r="L3757">
        <f t="shared" si="410"/>
        <v>-0.62856815390894638</v>
      </c>
      <c r="M3757" t="b">
        <f t="shared" si="411"/>
        <v>0</v>
      </c>
      <c r="N3757" s="24">
        <f t="shared" si="412"/>
        <v>330000</v>
      </c>
      <c r="O3757" t="str">
        <f t="shared" si="413"/>
        <v>ASALARIADO</v>
      </c>
      <c r="P3757">
        <f t="shared" si="414"/>
        <v>33</v>
      </c>
      <c r="Q3757"/>
    </row>
    <row r="3758" spans="1:17" x14ac:dyDescent="0.25">
      <c r="A3758">
        <v>3757</v>
      </c>
      <c r="B3758" t="s">
        <v>15</v>
      </c>
      <c r="C3758" s="23">
        <v>359544.27</v>
      </c>
      <c r="D3758" t="s">
        <v>21</v>
      </c>
      <c r="E3758" t="s">
        <v>16</v>
      </c>
      <c r="F3758" t="s">
        <v>12</v>
      </c>
      <c r="G3758" t="s">
        <v>12</v>
      </c>
      <c r="H3758" t="s">
        <v>13</v>
      </c>
      <c r="I3758">
        <v>40</v>
      </c>
      <c r="J3758">
        <f t="shared" si="408"/>
        <v>-0.36743419711522773</v>
      </c>
      <c r="K3758" t="b">
        <f t="shared" si="409"/>
        <v>0</v>
      </c>
      <c r="L3758">
        <f t="shared" si="410"/>
        <v>-0.13454084336898386</v>
      </c>
      <c r="M3758" t="b">
        <f t="shared" si="411"/>
        <v>0</v>
      </c>
      <c r="N3758" s="24">
        <f t="shared" si="412"/>
        <v>359544.27</v>
      </c>
      <c r="O3758" t="str">
        <f t="shared" si="413"/>
        <v>CONVENIOS ESPECIALES DE ASEGURADOS VOLUNTARIOS</v>
      </c>
      <c r="P3758">
        <f t="shared" si="414"/>
        <v>40</v>
      </c>
      <c r="Q3758"/>
    </row>
    <row r="3759" spans="1:17" x14ac:dyDescent="0.25">
      <c r="A3759">
        <v>3758</v>
      </c>
      <c r="B3759" t="s">
        <v>15</v>
      </c>
      <c r="C3759" s="23">
        <v>204800</v>
      </c>
      <c r="D3759" t="s">
        <v>10</v>
      </c>
      <c r="E3759" t="s">
        <v>16</v>
      </c>
      <c r="F3759" t="s">
        <v>12</v>
      </c>
      <c r="G3759" t="s">
        <v>13</v>
      </c>
      <c r="H3759" t="s">
        <v>12</v>
      </c>
      <c r="I3759">
        <v>31</v>
      </c>
      <c r="J3759">
        <f t="shared" si="408"/>
        <v>-0.55824037295007634</v>
      </c>
      <c r="K3759" t="b">
        <f t="shared" si="409"/>
        <v>0</v>
      </c>
      <c r="L3759">
        <f t="shared" si="410"/>
        <v>-0.7697188140632214</v>
      </c>
      <c r="M3759" t="b">
        <f t="shared" si="411"/>
        <v>0</v>
      </c>
      <c r="N3759" s="24">
        <f t="shared" si="412"/>
        <v>204800</v>
      </c>
      <c r="O3759" t="str">
        <f t="shared" si="413"/>
        <v>ASALARIADO</v>
      </c>
      <c r="P3759">
        <f t="shared" si="414"/>
        <v>31</v>
      </c>
      <c r="Q3759"/>
    </row>
    <row r="3760" spans="1:17" x14ac:dyDescent="0.25">
      <c r="A3760">
        <v>3759</v>
      </c>
      <c r="B3760" t="s">
        <v>9</v>
      </c>
      <c r="C3760" s="23">
        <v>553159.81000000006</v>
      </c>
      <c r="D3760" t="s">
        <v>10</v>
      </c>
      <c r="E3760" t="s">
        <v>16</v>
      </c>
      <c r="F3760" t="s">
        <v>12</v>
      </c>
      <c r="G3760" t="s">
        <v>13</v>
      </c>
      <c r="H3760" t="s">
        <v>13</v>
      </c>
      <c r="I3760">
        <v>21</v>
      </c>
      <c r="J3760">
        <f t="shared" si="408"/>
        <v>-0.1286981148706369</v>
      </c>
      <c r="K3760" t="b">
        <f t="shared" si="409"/>
        <v>0</v>
      </c>
      <c r="L3760">
        <f t="shared" si="410"/>
        <v>-1.4754721148345964</v>
      </c>
      <c r="M3760" t="b">
        <f t="shared" si="411"/>
        <v>0</v>
      </c>
      <c r="N3760" s="24">
        <f t="shared" si="412"/>
        <v>553159.81000000006</v>
      </c>
      <c r="O3760" t="str">
        <f t="shared" si="413"/>
        <v>ASALARIADO</v>
      </c>
      <c r="P3760">
        <f t="shared" si="414"/>
        <v>21</v>
      </c>
      <c r="Q3760"/>
    </row>
    <row r="3761" spans="1:17" x14ac:dyDescent="0.25">
      <c r="A3761">
        <v>3760</v>
      </c>
      <c r="B3761" t="s">
        <v>9</v>
      </c>
      <c r="C3761" s="23">
        <v>370000</v>
      </c>
      <c r="D3761" t="s">
        <v>10</v>
      </c>
      <c r="E3761" t="s">
        <v>16</v>
      </c>
      <c r="F3761" t="s">
        <v>12</v>
      </c>
      <c r="G3761" t="s">
        <v>13</v>
      </c>
      <c r="H3761" t="s">
        <v>13</v>
      </c>
      <c r="I3761">
        <v>21</v>
      </c>
      <c r="J3761">
        <f t="shared" si="408"/>
        <v>-0.354541843447711</v>
      </c>
      <c r="K3761" t="b">
        <f t="shared" si="409"/>
        <v>0</v>
      </c>
      <c r="L3761">
        <f t="shared" si="410"/>
        <v>-1.4754721148345964</v>
      </c>
      <c r="M3761" t="b">
        <f t="shared" si="411"/>
        <v>0</v>
      </c>
      <c r="N3761" s="24">
        <f t="shared" si="412"/>
        <v>370000</v>
      </c>
      <c r="O3761" t="str">
        <f t="shared" si="413"/>
        <v>ASALARIADO</v>
      </c>
      <c r="P3761">
        <f t="shared" si="414"/>
        <v>21</v>
      </c>
      <c r="Q3761"/>
    </row>
    <row r="3762" spans="1:17" x14ac:dyDescent="0.25">
      <c r="A3762">
        <v>3761</v>
      </c>
      <c r="B3762" t="s">
        <v>15</v>
      </c>
      <c r="C3762" s="23">
        <v>640745.43999999994</v>
      </c>
      <c r="D3762" t="s">
        <v>10</v>
      </c>
      <c r="E3762" t="s">
        <v>16</v>
      </c>
      <c r="F3762" t="s">
        <v>12</v>
      </c>
      <c r="G3762" t="s">
        <v>13</v>
      </c>
      <c r="H3762" t="s">
        <v>13</v>
      </c>
      <c r="I3762">
        <v>43</v>
      </c>
      <c r="J3762">
        <f t="shared" si="408"/>
        <v>-2.0701359201519266E-2</v>
      </c>
      <c r="K3762" t="b">
        <f t="shared" si="409"/>
        <v>0</v>
      </c>
      <c r="L3762">
        <f t="shared" si="410"/>
        <v>7.7185146862428639E-2</v>
      </c>
      <c r="M3762" t="b">
        <f t="shared" si="411"/>
        <v>0</v>
      </c>
      <c r="N3762" s="24">
        <f t="shared" si="412"/>
        <v>640745.43999999994</v>
      </c>
      <c r="O3762" t="str">
        <f t="shared" si="413"/>
        <v>ASALARIADO</v>
      </c>
      <c r="P3762">
        <f t="shared" si="414"/>
        <v>43</v>
      </c>
      <c r="Q3762"/>
    </row>
    <row r="3763" spans="1:17" x14ac:dyDescent="0.25">
      <c r="A3763">
        <v>3762</v>
      </c>
      <c r="B3763" t="s">
        <v>9</v>
      </c>
      <c r="C3763" s="23">
        <v>3081665</v>
      </c>
      <c r="D3763" t="s">
        <v>10</v>
      </c>
      <c r="E3763" t="s">
        <v>11</v>
      </c>
      <c r="F3763" t="s">
        <v>12</v>
      </c>
      <c r="G3763" t="s">
        <v>13</v>
      </c>
      <c r="H3763" t="s">
        <v>13</v>
      </c>
      <c r="I3763">
        <v>52</v>
      </c>
      <c r="J3763">
        <f t="shared" si="408"/>
        <v>2.9890548454326251</v>
      </c>
      <c r="K3763" t="b">
        <f t="shared" si="409"/>
        <v>1</v>
      </c>
      <c r="L3763">
        <f t="shared" si="410"/>
        <v>0.71236311755666615</v>
      </c>
      <c r="M3763" t="b">
        <f t="shared" si="411"/>
        <v>0</v>
      </c>
      <c r="N3763" s="24">
        <f t="shared" si="412"/>
        <v>3081665</v>
      </c>
      <c r="O3763" t="str">
        <f t="shared" si="413"/>
        <v>ASALARIADO</v>
      </c>
      <c r="P3763">
        <f t="shared" si="414"/>
        <v>52</v>
      </c>
      <c r="Q3763"/>
    </row>
    <row r="3764" spans="1:17" x14ac:dyDescent="0.25">
      <c r="A3764">
        <v>3763</v>
      </c>
      <c r="B3764" t="s">
        <v>9</v>
      </c>
      <c r="C3764" s="23">
        <v>486069</v>
      </c>
      <c r="D3764" t="s">
        <v>18</v>
      </c>
      <c r="E3764" t="s">
        <v>16</v>
      </c>
      <c r="F3764" t="s">
        <v>12</v>
      </c>
      <c r="G3764" t="s">
        <v>13</v>
      </c>
      <c r="H3764" t="s">
        <v>12</v>
      </c>
      <c r="I3764">
        <v>48</v>
      </c>
      <c r="J3764">
        <f t="shared" si="408"/>
        <v>-0.21142389780116111</v>
      </c>
      <c r="K3764" t="b">
        <f t="shared" si="409"/>
        <v>0</v>
      </c>
      <c r="L3764">
        <f t="shared" si="410"/>
        <v>0.43006179724811616</v>
      </c>
      <c r="M3764" t="b">
        <f t="shared" si="411"/>
        <v>0</v>
      </c>
      <c r="N3764" s="24">
        <f t="shared" si="412"/>
        <v>486069</v>
      </c>
      <c r="O3764" t="str">
        <f t="shared" si="413"/>
        <v>TRABAJADOR INDEPENDIENTE</v>
      </c>
      <c r="P3764">
        <f t="shared" si="414"/>
        <v>48</v>
      </c>
      <c r="Q3764"/>
    </row>
    <row r="3765" spans="1:17" x14ac:dyDescent="0.25">
      <c r="A3765">
        <v>3764</v>
      </c>
      <c r="B3765" t="s">
        <v>15</v>
      </c>
      <c r="C3765" s="23">
        <v>100900</v>
      </c>
      <c r="D3765" t="s">
        <v>10</v>
      </c>
      <c r="E3765" t="s">
        <v>16</v>
      </c>
      <c r="F3765" t="s">
        <v>12</v>
      </c>
      <c r="G3765" t="s">
        <v>12</v>
      </c>
      <c r="H3765" t="s">
        <v>13</v>
      </c>
      <c r="I3765">
        <v>62</v>
      </c>
      <c r="J3765">
        <f t="shared" si="408"/>
        <v>-0.6863534311540459</v>
      </c>
      <c r="K3765" t="b">
        <f t="shared" si="409"/>
        <v>0</v>
      </c>
      <c r="L3765">
        <f t="shared" si="410"/>
        <v>1.4181164183280413</v>
      </c>
      <c r="M3765" t="b">
        <f t="shared" si="411"/>
        <v>0</v>
      </c>
      <c r="N3765" s="24">
        <f t="shared" si="412"/>
        <v>100900</v>
      </c>
      <c r="O3765" t="str">
        <f t="shared" si="413"/>
        <v>ASALARIADO</v>
      </c>
      <c r="P3765">
        <f t="shared" si="414"/>
        <v>62</v>
      </c>
      <c r="Q3765"/>
    </row>
    <row r="3766" spans="1:17" x14ac:dyDescent="0.25">
      <c r="A3766">
        <v>3765</v>
      </c>
      <c r="B3766" t="s">
        <v>15</v>
      </c>
      <c r="C3766" s="23">
        <v>158920</v>
      </c>
      <c r="D3766" t="s">
        <v>10</v>
      </c>
      <c r="E3766" t="s">
        <v>16</v>
      </c>
      <c r="F3766" t="s">
        <v>12</v>
      </c>
      <c r="G3766" t="s">
        <v>13</v>
      </c>
      <c r="H3766" t="s">
        <v>13</v>
      </c>
      <c r="I3766">
        <v>39</v>
      </c>
      <c r="J3766">
        <f t="shared" si="408"/>
        <v>-0.61481233743899</v>
      </c>
      <c r="K3766" t="b">
        <f t="shared" si="409"/>
        <v>0</v>
      </c>
      <c r="L3766">
        <f t="shared" si="410"/>
        <v>-0.20511617344612137</v>
      </c>
      <c r="M3766" t="b">
        <f t="shared" si="411"/>
        <v>0</v>
      </c>
      <c r="N3766" s="24">
        <f t="shared" si="412"/>
        <v>158920</v>
      </c>
      <c r="O3766" t="str">
        <f t="shared" si="413"/>
        <v>ASALARIADO</v>
      </c>
      <c r="P3766">
        <f t="shared" si="414"/>
        <v>39</v>
      </c>
      <c r="Q3766"/>
    </row>
    <row r="3767" spans="1:17" x14ac:dyDescent="0.25">
      <c r="A3767">
        <v>3766</v>
      </c>
      <c r="B3767" t="s">
        <v>9</v>
      </c>
      <c r="C3767" s="23">
        <v>297046</v>
      </c>
      <c r="D3767" t="s">
        <v>17</v>
      </c>
      <c r="E3767" t="s">
        <v>16</v>
      </c>
      <c r="F3767" t="s">
        <v>12</v>
      </c>
      <c r="G3767" t="s">
        <v>12</v>
      </c>
      <c r="H3767" t="s">
        <v>13</v>
      </c>
      <c r="I3767">
        <v>50</v>
      </c>
      <c r="J3767">
        <f t="shared" si="408"/>
        <v>-0.44449718558642509</v>
      </c>
      <c r="K3767" t="b">
        <f t="shared" si="409"/>
        <v>0</v>
      </c>
      <c r="L3767">
        <f t="shared" si="410"/>
        <v>0.57121245740239113</v>
      </c>
      <c r="M3767" t="b">
        <f t="shared" si="411"/>
        <v>0</v>
      </c>
      <c r="N3767" s="24">
        <f t="shared" si="412"/>
        <v>297046</v>
      </c>
      <c r="O3767" t="str">
        <f t="shared" si="413"/>
        <v>ASEGURADO VOLUNTARIO</v>
      </c>
      <c r="P3767">
        <f t="shared" si="414"/>
        <v>50</v>
      </c>
      <c r="Q3767"/>
    </row>
    <row r="3768" spans="1:17" x14ac:dyDescent="0.25">
      <c r="A3768">
        <v>3767</v>
      </c>
      <c r="B3768" t="s">
        <v>15</v>
      </c>
      <c r="C3768" s="23">
        <v>297046</v>
      </c>
      <c r="D3768" t="s">
        <v>18</v>
      </c>
      <c r="E3768" t="s">
        <v>16</v>
      </c>
      <c r="F3768" t="s">
        <v>12</v>
      </c>
      <c r="G3768" t="s">
        <v>13</v>
      </c>
      <c r="H3768" t="s">
        <v>12</v>
      </c>
      <c r="I3768">
        <v>39</v>
      </c>
      <c r="J3768">
        <f t="shared" si="408"/>
        <v>-0.44449718558642509</v>
      </c>
      <c r="K3768" t="b">
        <f t="shared" si="409"/>
        <v>0</v>
      </c>
      <c r="L3768">
        <f t="shared" si="410"/>
        <v>-0.20511617344612137</v>
      </c>
      <c r="M3768" t="b">
        <f t="shared" si="411"/>
        <v>0</v>
      </c>
      <c r="N3768" s="24">
        <f t="shared" si="412"/>
        <v>297046</v>
      </c>
      <c r="O3768" t="str">
        <f t="shared" si="413"/>
        <v>TRABAJADOR INDEPENDIENTE</v>
      </c>
      <c r="P3768">
        <f t="shared" si="414"/>
        <v>39</v>
      </c>
      <c r="Q3768"/>
    </row>
    <row r="3769" spans="1:17" x14ac:dyDescent="0.25">
      <c r="A3769">
        <v>3768</v>
      </c>
      <c r="B3769" t="s">
        <v>15</v>
      </c>
      <c r="C3769" s="23">
        <v>248558.8</v>
      </c>
      <c r="D3769" t="s">
        <v>10</v>
      </c>
      <c r="E3769" t="s">
        <v>16</v>
      </c>
      <c r="F3769" t="s">
        <v>12</v>
      </c>
      <c r="G3769" t="s">
        <v>13</v>
      </c>
      <c r="H3769" t="s">
        <v>13</v>
      </c>
      <c r="I3769">
        <v>23</v>
      </c>
      <c r="J3769">
        <f t="shared" si="408"/>
        <v>-0.50428393703731544</v>
      </c>
      <c r="K3769" t="b">
        <f t="shared" si="409"/>
        <v>0</v>
      </c>
      <c r="L3769">
        <f t="shared" si="410"/>
        <v>-1.3343214546803215</v>
      </c>
      <c r="M3769" t="b">
        <f t="shared" si="411"/>
        <v>0</v>
      </c>
      <c r="N3769" s="24">
        <f t="shared" si="412"/>
        <v>248558.8</v>
      </c>
      <c r="O3769" t="str">
        <f t="shared" si="413"/>
        <v>ASALARIADO</v>
      </c>
      <c r="P3769">
        <f t="shared" si="414"/>
        <v>23</v>
      </c>
      <c r="Q3769"/>
    </row>
    <row r="3770" spans="1:17" x14ac:dyDescent="0.25">
      <c r="A3770">
        <v>3769</v>
      </c>
      <c r="B3770" t="s">
        <v>9</v>
      </c>
      <c r="C3770" s="23">
        <v>300000</v>
      </c>
      <c r="D3770" t="s">
        <v>10</v>
      </c>
      <c r="E3770" t="s">
        <v>16</v>
      </c>
      <c r="F3770" t="s">
        <v>12</v>
      </c>
      <c r="G3770" t="s">
        <v>13</v>
      </c>
      <c r="H3770" t="s">
        <v>13</v>
      </c>
      <c r="I3770">
        <v>22</v>
      </c>
      <c r="J3770">
        <f t="shared" si="408"/>
        <v>-0.44085477967752684</v>
      </c>
      <c r="K3770" t="b">
        <f t="shared" si="409"/>
        <v>0</v>
      </c>
      <c r="L3770">
        <f t="shared" si="410"/>
        <v>-1.4048967847574589</v>
      </c>
      <c r="M3770" t="b">
        <f t="shared" si="411"/>
        <v>0</v>
      </c>
      <c r="N3770" s="24">
        <f t="shared" si="412"/>
        <v>300000</v>
      </c>
      <c r="O3770" t="str">
        <f t="shared" si="413"/>
        <v>ASALARIADO</v>
      </c>
      <c r="P3770">
        <f t="shared" si="414"/>
        <v>22</v>
      </c>
      <c r="Q3770"/>
    </row>
    <row r="3771" spans="1:17" x14ac:dyDescent="0.25">
      <c r="A3771">
        <v>3770</v>
      </c>
      <c r="B3771" t="s">
        <v>9</v>
      </c>
      <c r="C3771" s="23">
        <v>71904.240000000005</v>
      </c>
      <c r="D3771" t="s">
        <v>10</v>
      </c>
      <c r="E3771" t="s">
        <v>16</v>
      </c>
      <c r="F3771" t="s">
        <v>12</v>
      </c>
      <c r="G3771" t="s">
        <v>13</v>
      </c>
      <c r="H3771" t="s">
        <v>13</v>
      </c>
      <c r="I3771">
        <v>47</v>
      </c>
      <c r="J3771">
        <f t="shared" si="408"/>
        <v>-0.7221064194942608</v>
      </c>
      <c r="K3771" t="b">
        <f t="shared" si="409"/>
        <v>0</v>
      </c>
      <c r="L3771">
        <f t="shared" si="410"/>
        <v>0.35948646717097865</v>
      </c>
      <c r="M3771" t="b">
        <f t="shared" si="411"/>
        <v>0</v>
      </c>
      <c r="N3771" s="24">
        <f t="shared" si="412"/>
        <v>71904.240000000005</v>
      </c>
      <c r="O3771" t="str">
        <f t="shared" si="413"/>
        <v>ASALARIADO</v>
      </c>
      <c r="P3771">
        <f t="shared" si="414"/>
        <v>47</v>
      </c>
      <c r="Q3771"/>
    </row>
    <row r="3772" spans="1:17" x14ac:dyDescent="0.25">
      <c r="A3772">
        <v>3771</v>
      </c>
      <c r="B3772" t="s">
        <v>9</v>
      </c>
      <c r="C3772" s="23">
        <v>1450000</v>
      </c>
      <c r="D3772" t="s">
        <v>10</v>
      </c>
      <c r="E3772" t="s">
        <v>16</v>
      </c>
      <c r="F3772" t="s">
        <v>12</v>
      </c>
      <c r="G3772" t="s">
        <v>13</v>
      </c>
      <c r="H3772" t="s">
        <v>13</v>
      </c>
      <c r="I3772">
        <v>40</v>
      </c>
      <c r="J3772">
        <f t="shared" si="408"/>
        <v>0.97714345838373318</v>
      </c>
      <c r="K3772" t="b">
        <f t="shared" si="409"/>
        <v>0</v>
      </c>
      <c r="L3772">
        <f t="shared" si="410"/>
        <v>-0.13454084336898386</v>
      </c>
      <c r="M3772" t="b">
        <f t="shared" si="411"/>
        <v>0</v>
      </c>
      <c r="N3772" s="24">
        <f t="shared" si="412"/>
        <v>1450000</v>
      </c>
      <c r="O3772" t="str">
        <f t="shared" si="413"/>
        <v>ASALARIADO</v>
      </c>
      <c r="P3772">
        <f t="shared" si="414"/>
        <v>40</v>
      </c>
      <c r="Q3772"/>
    </row>
    <row r="3773" spans="1:17" x14ac:dyDescent="0.25">
      <c r="A3773">
        <v>3772</v>
      </c>
      <c r="B3773" t="s">
        <v>15</v>
      </c>
      <c r="C3773" s="23">
        <v>297046</v>
      </c>
      <c r="D3773" t="s">
        <v>18</v>
      </c>
      <c r="E3773" t="s">
        <v>16</v>
      </c>
      <c r="F3773" t="s">
        <v>12</v>
      </c>
      <c r="G3773" t="s">
        <v>12</v>
      </c>
      <c r="H3773" t="s">
        <v>13</v>
      </c>
      <c r="I3773">
        <v>48</v>
      </c>
      <c r="J3773">
        <f t="shared" si="408"/>
        <v>-0.44449718558642509</v>
      </c>
      <c r="K3773" t="b">
        <f t="shared" si="409"/>
        <v>0</v>
      </c>
      <c r="L3773">
        <f t="shared" si="410"/>
        <v>0.43006179724811616</v>
      </c>
      <c r="M3773" t="b">
        <f t="shared" si="411"/>
        <v>0</v>
      </c>
      <c r="N3773" s="24">
        <f t="shared" si="412"/>
        <v>297046</v>
      </c>
      <c r="O3773" t="str">
        <f t="shared" si="413"/>
        <v>TRABAJADOR INDEPENDIENTE</v>
      </c>
      <c r="P3773">
        <f t="shared" si="414"/>
        <v>48</v>
      </c>
      <c r="Q3773"/>
    </row>
    <row r="3774" spans="1:17" x14ac:dyDescent="0.25">
      <c r="A3774">
        <v>3773</v>
      </c>
      <c r="B3774" t="s">
        <v>9</v>
      </c>
      <c r="C3774" s="23">
        <v>343798</v>
      </c>
      <c r="D3774" t="s">
        <v>10</v>
      </c>
      <c r="E3774" t="s">
        <v>16</v>
      </c>
      <c r="F3774" t="s">
        <v>12</v>
      </c>
      <c r="G3774" t="s">
        <v>13</v>
      </c>
      <c r="H3774" t="s">
        <v>13</v>
      </c>
      <c r="I3774">
        <v>62</v>
      </c>
      <c r="J3774">
        <f t="shared" si="408"/>
        <v>-0.38685000852047724</v>
      </c>
      <c r="K3774" t="b">
        <f t="shared" si="409"/>
        <v>0</v>
      </c>
      <c r="L3774">
        <f t="shared" si="410"/>
        <v>1.4181164183280413</v>
      </c>
      <c r="M3774" t="b">
        <f t="shared" si="411"/>
        <v>0</v>
      </c>
      <c r="N3774" s="24">
        <f t="shared" si="412"/>
        <v>343798</v>
      </c>
      <c r="O3774" t="str">
        <f t="shared" si="413"/>
        <v>ASALARIADO</v>
      </c>
      <c r="P3774">
        <f t="shared" si="414"/>
        <v>62</v>
      </c>
      <c r="Q3774"/>
    </row>
    <row r="3775" spans="1:17" x14ac:dyDescent="0.25">
      <c r="A3775">
        <v>3774</v>
      </c>
      <c r="B3775" t="s">
        <v>9</v>
      </c>
      <c r="C3775" s="23">
        <v>927301.89</v>
      </c>
      <c r="D3775" t="s">
        <v>10</v>
      </c>
      <c r="E3775" t="s">
        <v>11</v>
      </c>
      <c r="F3775" t="s">
        <v>12</v>
      </c>
      <c r="G3775" t="s">
        <v>13</v>
      </c>
      <c r="H3775" t="s">
        <v>13</v>
      </c>
      <c r="I3775">
        <v>37</v>
      </c>
      <c r="J3775">
        <f t="shared" si="408"/>
        <v>0.33263476358551525</v>
      </c>
      <c r="K3775" t="b">
        <f t="shared" si="409"/>
        <v>0</v>
      </c>
      <c r="L3775">
        <f t="shared" si="410"/>
        <v>-0.3462668336003964</v>
      </c>
      <c r="M3775" t="b">
        <f t="shared" si="411"/>
        <v>0</v>
      </c>
      <c r="N3775" s="24">
        <f t="shared" si="412"/>
        <v>927301.89</v>
      </c>
      <c r="O3775" t="str">
        <f t="shared" si="413"/>
        <v>ASALARIADO</v>
      </c>
      <c r="P3775">
        <f t="shared" si="414"/>
        <v>37</v>
      </c>
      <c r="Q3775"/>
    </row>
    <row r="3776" spans="1:17" x14ac:dyDescent="0.25">
      <c r="A3776">
        <v>3775</v>
      </c>
      <c r="B3776" t="s">
        <v>9</v>
      </c>
      <c r="C3776" s="23">
        <v>670455.76</v>
      </c>
      <c r="D3776" t="s">
        <v>10</v>
      </c>
      <c r="E3776" t="s">
        <v>16</v>
      </c>
      <c r="F3776" t="s">
        <v>12</v>
      </c>
      <c r="G3776" t="s">
        <v>13</v>
      </c>
      <c r="H3776" t="s">
        <v>13</v>
      </c>
      <c r="I3776">
        <v>33</v>
      </c>
      <c r="J3776">
        <f t="shared" si="408"/>
        <v>1.5932711591729695E-2</v>
      </c>
      <c r="K3776" t="b">
        <f t="shared" si="409"/>
        <v>0</v>
      </c>
      <c r="L3776">
        <f t="shared" si="410"/>
        <v>-0.62856815390894638</v>
      </c>
      <c r="M3776" t="b">
        <f t="shared" si="411"/>
        <v>0</v>
      </c>
      <c r="N3776" s="24">
        <f t="shared" si="412"/>
        <v>670455.76</v>
      </c>
      <c r="O3776" t="str">
        <f t="shared" si="413"/>
        <v>ASALARIADO</v>
      </c>
      <c r="P3776">
        <f t="shared" si="414"/>
        <v>33</v>
      </c>
      <c r="Q3776"/>
    </row>
    <row r="3777" spans="1:17" x14ac:dyDescent="0.25">
      <c r="A3777">
        <v>3776</v>
      </c>
      <c r="B3777" t="s">
        <v>9</v>
      </c>
      <c r="C3777" s="23">
        <v>559022.46</v>
      </c>
      <c r="D3777" t="s">
        <v>10</v>
      </c>
      <c r="E3777" t="s">
        <v>16</v>
      </c>
      <c r="F3777" t="s">
        <v>12</v>
      </c>
      <c r="G3777" t="s">
        <v>13</v>
      </c>
      <c r="H3777" t="s">
        <v>13</v>
      </c>
      <c r="I3777">
        <v>38</v>
      </c>
      <c r="J3777">
        <f t="shared" si="408"/>
        <v>-0.12146922150509802</v>
      </c>
      <c r="K3777" t="b">
        <f t="shared" si="409"/>
        <v>0</v>
      </c>
      <c r="L3777">
        <f t="shared" si="410"/>
        <v>-0.27569150352325889</v>
      </c>
      <c r="M3777" t="b">
        <f t="shared" si="411"/>
        <v>0</v>
      </c>
      <c r="N3777" s="24">
        <f t="shared" si="412"/>
        <v>559022.46</v>
      </c>
      <c r="O3777" t="str">
        <f t="shared" si="413"/>
        <v>ASALARIADO</v>
      </c>
      <c r="P3777">
        <f t="shared" si="414"/>
        <v>38</v>
      </c>
      <c r="Q3777"/>
    </row>
    <row r="3778" spans="1:17" x14ac:dyDescent="0.25">
      <c r="A3778">
        <v>3777</v>
      </c>
      <c r="B3778" t="s">
        <v>9</v>
      </c>
      <c r="C3778" s="23">
        <v>581009</v>
      </c>
      <c r="D3778" t="s">
        <v>10</v>
      </c>
      <c r="E3778" t="s">
        <v>16</v>
      </c>
      <c r="F3778" t="s">
        <v>12</v>
      </c>
      <c r="G3778" t="s">
        <v>13</v>
      </c>
      <c r="H3778" t="s">
        <v>13</v>
      </c>
      <c r="I3778">
        <v>49</v>
      </c>
      <c r="J3778">
        <f t="shared" ref="J3778:J3841" si="415">(C3778-$S$4)/STDEV($C$2:$C$5001)</f>
        <v>-9.4358895434608042E-2</v>
      </c>
      <c r="K3778" t="b">
        <f t="shared" ref="K3778:K3841" si="416">ABS(J3778)&gt;1.96</f>
        <v>0</v>
      </c>
      <c r="L3778">
        <f t="shared" ref="L3778:L3841" si="417">(I3778-$S$5)/_xlfn.STDEV.S($I$2:$I$5001)</f>
        <v>0.50063712732525367</v>
      </c>
      <c r="M3778" t="b">
        <f t="shared" ref="M3778:M3841" si="418">ABS(L3778)&gt;1.96</f>
        <v>0</v>
      </c>
      <c r="N3778" s="24">
        <f t="shared" ref="N3778:N3841" si="419">IF(ISBLANK(C3778), $S$4, C3778)</f>
        <v>581009</v>
      </c>
      <c r="O3778" t="str">
        <f t="shared" ref="O3778:O3841" si="420">IF(D3778="", "ASALARIADO", D3778)</f>
        <v>ASALARIADO</v>
      </c>
      <c r="P3778">
        <f t="shared" ref="P3778:P3841" si="421">IF(ISBLANK(I3778), $S$5, I3778)</f>
        <v>49</v>
      </c>
      <c r="Q3778"/>
    </row>
    <row r="3779" spans="1:17" x14ac:dyDescent="0.25">
      <c r="A3779">
        <v>3778</v>
      </c>
      <c r="B3779" t="s">
        <v>15</v>
      </c>
      <c r="C3779" s="23">
        <v>1608290</v>
      </c>
      <c r="D3779" t="s">
        <v>10</v>
      </c>
      <c r="E3779" t="s">
        <v>11</v>
      </c>
      <c r="F3779" t="s">
        <v>12</v>
      </c>
      <c r="G3779" t="s">
        <v>13</v>
      </c>
      <c r="H3779" t="s">
        <v>13</v>
      </c>
      <c r="I3779">
        <v>36</v>
      </c>
      <c r="J3779">
        <f t="shared" si="415"/>
        <v>1.1723216680382695</v>
      </c>
      <c r="K3779" t="b">
        <f t="shared" si="416"/>
        <v>0</v>
      </c>
      <c r="L3779">
        <f t="shared" si="417"/>
        <v>-0.41684216367753391</v>
      </c>
      <c r="M3779" t="b">
        <f t="shared" si="418"/>
        <v>0</v>
      </c>
      <c r="N3779" s="24">
        <f t="shared" si="419"/>
        <v>1608290</v>
      </c>
      <c r="O3779" t="str">
        <f t="shared" si="420"/>
        <v>ASALARIADO</v>
      </c>
      <c r="P3779">
        <f t="shared" si="421"/>
        <v>36</v>
      </c>
      <c r="Q3779"/>
    </row>
    <row r="3780" spans="1:17" x14ac:dyDescent="0.25">
      <c r="A3780">
        <v>3779</v>
      </c>
      <c r="B3780" t="s">
        <v>15</v>
      </c>
      <c r="C3780" s="23">
        <v>1168690</v>
      </c>
      <c r="D3780" t="s">
        <v>10</v>
      </c>
      <c r="E3780" t="s">
        <v>16</v>
      </c>
      <c r="F3780" t="s">
        <v>12</v>
      </c>
      <c r="G3780" t="s">
        <v>12</v>
      </c>
      <c r="H3780" t="s">
        <v>13</v>
      </c>
      <c r="I3780">
        <v>54</v>
      </c>
      <c r="J3780">
        <f t="shared" si="415"/>
        <v>0.63027642851502619</v>
      </c>
      <c r="K3780" t="b">
        <f t="shared" si="416"/>
        <v>0</v>
      </c>
      <c r="L3780">
        <f t="shared" si="417"/>
        <v>0.85351377771094117</v>
      </c>
      <c r="M3780" t="b">
        <f t="shared" si="418"/>
        <v>0</v>
      </c>
      <c r="N3780" s="24">
        <f t="shared" si="419"/>
        <v>1168690</v>
      </c>
      <c r="O3780" t="str">
        <f t="shared" si="420"/>
        <v>ASALARIADO</v>
      </c>
      <c r="P3780">
        <f t="shared" si="421"/>
        <v>54</v>
      </c>
      <c r="Q3780"/>
    </row>
    <row r="3781" spans="1:17" x14ac:dyDescent="0.25">
      <c r="A3781">
        <v>3780</v>
      </c>
      <c r="B3781" t="s">
        <v>15</v>
      </c>
      <c r="C3781" s="23">
        <v>1109001.29</v>
      </c>
      <c r="D3781" t="s">
        <v>10</v>
      </c>
      <c r="E3781" t="s">
        <v>16</v>
      </c>
      <c r="F3781" t="s">
        <v>12</v>
      </c>
      <c r="G3781" t="s">
        <v>13</v>
      </c>
      <c r="H3781" t="s">
        <v>13</v>
      </c>
      <c r="I3781">
        <v>49</v>
      </c>
      <c r="J3781">
        <f t="shared" si="415"/>
        <v>0.5566777453740267</v>
      </c>
      <c r="K3781" t="b">
        <f t="shared" si="416"/>
        <v>0</v>
      </c>
      <c r="L3781">
        <f t="shared" si="417"/>
        <v>0.50063712732525367</v>
      </c>
      <c r="M3781" t="b">
        <f t="shared" si="418"/>
        <v>0</v>
      </c>
      <c r="N3781" s="24">
        <f t="shared" si="419"/>
        <v>1109001.29</v>
      </c>
      <c r="O3781" t="str">
        <f t="shared" si="420"/>
        <v>ASALARIADO</v>
      </c>
      <c r="P3781">
        <f t="shared" si="421"/>
        <v>49</v>
      </c>
      <c r="Q3781"/>
    </row>
    <row r="3782" spans="1:17" x14ac:dyDescent="0.25">
      <c r="A3782">
        <v>3781</v>
      </c>
      <c r="B3782" t="s">
        <v>9</v>
      </c>
      <c r="C3782" s="23">
        <v>409616.24</v>
      </c>
      <c r="D3782" t="s">
        <v>10</v>
      </c>
      <c r="E3782" t="s">
        <v>16</v>
      </c>
      <c r="F3782" t="s">
        <v>12</v>
      </c>
      <c r="G3782" t="s">
        <v>13</v>
      </c>
      <c r="H3782" t="s">
        <v>13</v>
      </c>
      <c r="I3782">
        <v>57</v>
      </c>
      <c r="J3782">
        <f t="shared" si="415"/>
        <v>-0.30569335777935275</v>
      </c>
      <c r="K3782" t="b">
        <f t="shared" si="416"/>
        <v>0</v>
      </c>
      <c r="L3782">
        <f t="shared" si="417"/>
        <v>1.0652397679423538</v>
      </c>
      <c r="M3782" t="b">
        <f t="shared" si="418"/>
        <v>0</v>
      </c>
      <c r="N3782" s="24">
        <f t="shared" si="419"/>
        <v>409616.24</v>
      </c>
      <c r="O3782" t="str">
        <f t="shared" si="420"/>
        <v>ASALARIADO</v>
      </c>
      <c r="P3782">
        <f t="shared" si="421"/>
        <v>57</v>
      </c>
      <c r="Q3782"/>
    </row>
    <row r="3783" spans="1:17" x14ac:dyDescent="0.25">
      <c r="A3783">
        <v>3782</v>
      </c>
      <c r="B3783" t="s">
        <v>15</v>
      </c>
      <c r="C3783" s="23">
        <v>184000</v>
      </c>
      <c r="D3783" t="s">
        <v>10</v>
      </c>
      <c r="E3783" t="s">
        <v>16</v>
      </c>
      <c r="F3783" t="s">
        <v>12</v>
      </c>
      <c r="G3783" t="s">
        <v>13</v>
      </c>
      <c r="H3783" t="s">
        <v>13</v>
      </c>
      <c r="I3783">
        <v>53</v>
      </c>
      <c r="J3783">
        <f t="shared" si="415"/>
        <v>-0.5838876454297931</v>
      </c>
      <c r="K3783" t="b">
        <f t="shared" si="416"/>
        <v>0</v>
      </c>
      <c r="L3783">
        <f t="shared" si="417"/>
        <v>0.78293844763380371</v>
      </c>
      <c r="M3783" t="b">
        <f t="shared" si="418"/>
        <v>0</v>
      </c>
      <c r="N3783" s="24">
        <f t="shared" si="419"/>
        <v>184000</v>
      </c>
      <c r="O3783" t="str">
        <f t="shared" si="420"/>
        <v>ASALARIADO</v>
      </c>
      <c r="P3783">
        <f t="shared" si="421"/>
        <v>53</v>
      </c>
      <c r="Q3783"/>
    </row>
    <row r="3784" spans="1:17" x14ac:dyDescent="0.25">
      <c r="A3784">
        <v>3783</v>
      </c>
      <c r="B3784" t="s">
        <v>9</v>
      </c>
      <c r="C3784" s="23">
        <v>113333</v>
      </c>
      <c r="D3784" t="s">
        <v>10</v>
      </c>
      <c r="E3784" t="s">
        <v>16</v>
      </c>
      <c r="F3784" t="s">
        <v>12</v>
      </c>
      <c r="G3784" t="s">
        <v>13</v>
      </c>
      <c r="H3784" t="s">
        <v>13</v>
      </c>
      <c r="I3784">
        <v>38</v>
      </c>
      <c r="J3784">
        <f t="shared" si="415"/>
        <v>-0.67102302063768449</v>
      </c>
      <c r="K3784" t="b">
        <f t="shared" si="416"/>
        <v>0</v>
      </c>
      <c r="L3784">
        <f t="shared" si="417"/>
        <v>-0.27569150352325889</v>
      </c>
      <c r="M3784" t="b">
        <f t="shared" si="418"/>
        <v>0</v>
      </c>
      <c r="N3784" s="24">
        <f t="shared" si="419"/>
        <v>113333</v>
      </c>
      <c r="O3784" t="str">
        <f t="shared" si="420"/>
        <v>ASALARIADO</v>
      </c>
      <c r="P3784">
        <f t="shared" si="421"/>
        <v>38</v>
      </c>
      <c r="Q3784"/>
    </row>
    <row r="3785" spans="1:17" x14ac:dyDescent="0.25">
      <c r="A3785">
        <v>3784</v>
      </c>
      <c r="B3785" t="s">
        <v>9</v>
      </c>
      <c r="C3785" s="23">
        <v>278030</v>
      </c>
      <c r="D3785" t="s">
        <v>18</v>
      </c>
      <c r="E3785" t="s">
        <v>16</v>
      </c>
      <c r="F3785" t="s">
        <v>12</v>
      </c>
      <c r="G3785" t="s">
        <v>13</v>
      </c>
      <c r="H3785" t="s">
        <v>13</v>
      </c>
      <c r="I3785">
        <v>24</v>
      </c>
      <c r="J3785">
        <f t="shared" si="415"/>
        <v>-0.46794471123422759</v>
      </c>
      <c r="K3785" t="b">
        <f t="shared" si="416"/>
        <v>0</v>
      </c>
      <c r="L3785">
        <f t="shared" si="417"/>
        <v>-1.263746124603184</v>
      </c>
      <c r="M3785" t="b">
        <f t="shared" si="418"/>
        <v>0</v>
      </c>
      <c r="N3785" s="24">
        <f t="shared" si="419"/>
        <v>278030</v>
      </c>
      <c r="O3785" t="str">
        <f t="shared" si="420"/>
        <v>TRABAJADOR INDEPENDIENTE</v>
      </c>
      <c r="P3785">
        <f t="shared" si="421"/>
        <v>24</v>
      </c>
      <c r="Q3785"/>
    </row>
    <row r="3786" spans="1:17" x14ac:dyDescent="0.25">
      <c r="A3786">
        <v>3785</v>
      </c>
      <c r="B3786" t="s">
        <v>9</v>
      </c>
      <c r="C3786" s="23">
        <v>297046</v>
      </c>
      <c r="D3786" t="s">
        <v>18</v>
      </c>
      <c r="E3786" t="s">
        <v>16</v>
      </c>
      <c r="F3786" t="s">
        <v>12</v>
      </c>
      <c r="G3786" t="s">
        <v>13</v>
      </c>
      <c r="H3786" t="s">
        <v>13</v>
      </c>
      <c r="I3786">
        <v>60</v>
      </c>
      <c r="J3786">
        <f t="shared" si="415"/>
        <v>-0.44449718558642509</v>
      </c>
      <c r="K3786" t="b">
        <f t="shared" si="416"/>
        <v>0</v>
      </c>
      <c r="L3786">
        <f t="shared" si="417"/>
        <v>1.2769657581737661</v>
      </c>
      <c r="M3786" t="b">
        <f t="shared" si="418"/>
        <v>0</v>
      </c>
      <c r="N3786" s="24">
        <f t="shared" si="419"/>
        <v>297046</v>
      </c>
      <c r="O3786" t="str">
        <f t="shared" si="420"/>
        <v>TRABAJADOR INDEPENDIENTE</v>
      </c>
      <c r="P3786">
        <f t="shared" si="421"/>
        <v>60</v>
      </c>
      <c r="Q3786"/>
    </row>
    <row r="3787" spans="1:17" x14ac:dyDescent="0.25">
      <c r="A3787">
        <v>3786</v>
      </c>
      <c r="B3787" t="s">
        <v>15</v>
      </c>
      <c r="C3787" s="23">
        <v>707680.19</v>
      </c>
      <c r="D3787" t="s">
        <v>10</v>
      </c>
      <c r="E3787" t="s">
        <v>16</v>
      </c>
      <c r="F3787" t="s">
        <v>12</v>
      </c>
      <c r="G3787" t="s">
        <v>13</v>
      </c>
      <c r="H3787" t="s">
        <v>13</v>
      </c>
      <c r="I3787">
        <v>19</v>
      </c>
      <c r="J3787">
        <f t="shared" si="415"/>
        <v>6.1831995202890233E-2</v>
      </c>
      <c r="K3787" t="b">
        <f t="shared" si="416"/>
        <v>0</v>
      </c>
      <c r="L3787">
        <f t="shared" si="417"/>
        <v>-1.6166227749888715</v>
      </c>
      <c r="M3787" t="b">
        <f t="shared" si="418"/>
        <v>0</v>
      </c>
      <c r="N3787" s="24">
        <f t="shared" si="419"/>
        <v>707680.19</v>
      </c>
      <c r="O3787" t="str">
        <f t="shared" si="420"/>
        <v>ASALARIADO</v>
      </c>
      <c r="P3787">
        <f t="shared" si="421"/>
        <v>19</v>
      </c>
      <c r="Q3787"/>
    </row>
    <row r="3788" spans="1:17" x14ac:dyDescent="0.25">
      <c r="A3788">
        <v>3787</v>
      </c>
      <c r="B3788" t="s">
        <v>15</v>
      </c>
      <c r="C3788" s="23">
        <v>361811</v>
      </c>
      <c r="D3788" t="s">
        <v>18</v>
      </c>
      <c r="E3788" t="s">
        <v>16</v>
      </c>
      <c r="F3788" t="s">
        <v>12</v>
      </c>
      <c r="G3788" t="s">
        <v>13</v>
      </c>
      <c r="H3788" t="s">
        <v>13</v>
      </c>
      <c r="I3788">
        <v>48</v>
      </c>
      <c r="J3788">
        <f t="shared" si="415"/>
        <v>-0.36463922394465331</v>
      </c>
      <c r="K3788" t="b">
        <f t="shared" si="416"/>
        <v>0</v>
      </c>
      <c r="L3788">
        <f t="shared" si="417"/>
        <v>0.43006179724811616</v>
      </c>
      <c r="M3788" t="b">
        <f t="shared" si="418"/>
        <v>0</v>
      </c>
      <c r="N3788" s="24">
        <f t="shared" si="419"/>
        <v>361811</v>
      </c>
      <c r="O3788" t="str">
        <f t="shared" si="420"/>
        <v>TRABAJADOR INDEPENDIENTE</v>
      </c>
      <c r="P3788">
        <f t="shared" si="421"/>
        <v>48</v>
      </c>
      <c r="Q3788"/>
    </row>
    <row r="3789" spans="1:17" x14ac:dyDescent="0.25">
      <c r="A3789">
        <v>3788</v>
      </c>
      <c r="B3789" t="s">
        <v>15</v>
      </c>
      <c r="C3789" s="23">
        <v>350158.37</v>
      </c>
      <c r="D3789" t="s">
        <v>10</v>
      </c>
      <c r="E3789" t="s">
        <v>16</v>
      </c>
      <c r="F3789" t="s">
        <v>12</v>
      </c>
      <c r="G3789" t="s">
        <v>13</v>
      </c>
      <c r="H3789" t="s">
        <v>13</v>
      </c>
      <c r="I3789">
        <v>36</v>
      </c>
      <c r="J3789">
        <f t="shared" si="415"/>
        <v>-0.37900740551750534</v>
      </c>
      <c r="K3789" t="b">
        <f t="shared" si="416"/>
        <v>0</v>
      </c>
      <c r="L3789">
        <f t="shared" si="417"/>
        <v>-0.41684216367753391</v>
      </c>
      <c r="M3789" t="b">
        <f t="shared" si="418"/>
        <v>0</v>
      </c>
      <c r="N3789" s="24">
        <f t="shared" si="419"/>
        <v>350158.37</v>
      </c>
      <c r="O3789" t="str">
        <f t="shared" si="420"/>
        <v>ASALARIADO</v>
      </c>
      <c r="P3789">
        <f t="shared" si="421"/>
        <v>36</v>
      </c>
      <c r="Q3789"/>
    </row>
    <row r="3790" spans="1:17" x14ac:dyDescent="0.25">
      <c r="A3790">
        <v>3789</v>
      </c>
      <c r="B3790" t="s">
        <v>9</v>
      </c>
      <c r="C3790" s="23">
        <v>459101.7</v>
      </c>
      <c r="D3790" t="s">
        <v>14</v>
      </c>
      <c r="E3790" t="s">
        <v>11</v>
      </c>
      <c r="F3790" t="s">
        <v>12</v>
      </c>
      <c r="G3790" t="s">
        <v>13</v>
      </c>
      <c r="H3790" t="s">
        <v>13</v>
      </c>
      <c r="I3790">
        <v>65</v>
      </c>
      <c r="J3790">
        <f t="shared" si="415"/>
        <v>-0.24467570987530843</v>
      </c>
      <c r="K3790" t="b">
        <f t="shared" si="416"/>
        <v>0</v>
      </c>
      <c r="L3790">
        <f t="shared" si="417"/>
        <v>1.6298424085594538</v>
      </c>
      <c r="M3790" t="b">
        <f t="shared" si="418"/>
        <v>0</v>
      </c>
      <c r="N3790" s="24">
        <f t="shared" si="419"/>
        <v>459101.7</v>
      </c>
      <c r="O3790" t="str">
        <f t="shared" si="420"/>
        <v>PENSIONADOS EN SU PROPIO SISTEMA</v>
      </c>
      <c r="P3790">
        <f t="shared" si="421"/>
        <v>65</v>
      </c>
      <c r="Q3790"/>
    </row>
    <row r="3791" spans="1:17" x14ac:dyDescent="0.25">
      <c r="A3791">
        <v>3790</v>
      </c>
      <c r="B3791" t="s">
        <v>9</v>
      </c>
      <c r="C3791" s="23">
        <v>2369994</v>
      </c>
      <c r="D3791" t="s">
        <v>10</v>
      </c>
      <c r="E3791" t="s">
        <v>11</v>
      </c>
      <c r="F3791" t="s">
        <v>12</v>
      </c>
      <c r="G3791" t="s">
        <v>13</v>
      </c>
      <c r="H3791" t="s">
        <v>13</v>
      </c>
      <c r="I3791">
        <v>59</v>
      </c>
      <c r="J3791">
        <f t="shared" si="415"/>
        <v>2.1115346505810644</v>
      </c>
      <c r="K3791" t="b">
        <f t="shared" si="416"/>
        <v>1</v>
      </c>
      <c r="L3791">
        <f t="shared" si="417"/>
        <v>1.2063904280966287</v>
      </c>
      <c r="M3791" t="b">
        <f t="shared" si="418"/>
        <v>0</v>
      </c>
      <c r="N3791" s="24">
        <f t="shared" si="419"/>
        <v>2369994</v>
      </c>
      <c r="O3791" t="str">
        <f t="shared" si="420"/>
        <v>ASALARIADO</v>
      </c>
      <c r="P3791">
        <f t="shared" si="421"/>
        <v>59</v>
      </c>
      <c r="Q3791"/>
    </row>
    <row r="3792" spans="1:17" x14ac:dyDescent="0.25">
      <c r="A3792">
        <v>3791</v>
      </c>
      <c r="B3792" t="s">
        <v>9</v>
      </c>
      <c r="C3792" s="23">
        <v>340000</v>
      </c>
      <c r="D3792" t="s">
        <v>10</v>
      </c>
      <c r="E3792" t="s">
        <v>16</v>
      </c>
      <c r="F3792" t="s">
        <v>12</v>
      </c>
      <c r="G3792" t="s">
        <v>12</v>
      </c>
      <c r="H3792" t="s">
        <v>12</v>
      </c>
      <c r="I3792">
        <v>43</v>
      </c>
      <c r="J3792">
        <f t="shared" si="415"/>
        <v>-0.39153310183191781</v>
      </c>
      <c r="K3792" t="b">
        <f t="shared" si="416"/>
        <v>0</v>
      </c>
      <c r="L3792">
        <f t="shared" si="417"/>
        <v>7.7185146862428639E-2</v>
      </c>
      <c r="M3792" t="b">
        <f t="shared" si="418"/>
        <v>0</v>
      </c>
      <c r="N3792" s="24">
        <f t="shared" si="419"/>
        <v>340000</v>
      </c>
      <c r="O3792" t="str">
        <f t="shared" si="420"/>
        <v>ASALARIADO</v>
      </c>
      <c r="P3792">
        <f t="shared" si="421"/>
        <v>43</v>
      </c>
      <c r="Q3792"/>
    </row>
    <row r="3793" spans="1:17" x14ac:dyDescent="0.25">
      <c r="A3793">
        <v>3792</v>
      </c>
      <c r="B3793" t="s">
        <v>15</v>
      </c>
      <c r="C3793" s="23">
        <v>284340</v>
      </c>
      <c r="D3793" t="s">
        <v>10</v>
      </c>
      <c r="E3793" t="s">
        <v>16</v>
      </c>
      <c r="F3793" t="s">
        <v>12</v>
      </c>
      <c r="G3793" t="s">
        <v>13</v>
      </c>
      <c r="H3793" t="s">
        <v>13</v>
      </c>
      <c r="I3793">
        <v>20</v>
      </c>
      <c r="J3793">
        <f t="shared" si="415"/>
        <v>-0.46016421655408279</v>
      </c>
      <c r="K3793" t="b">
        <f t="shared" si="416"/>
        <v>0</v>
      </c>
      <c r="L3793">
        <f t="shared" si="417"/>
        <v>-1.5460474449117341</v>
      </c>
      <c r="M3793" t="b">
        <f t="shared" si="418"/>
        <v>0</v>
      </c>
      <c r="N3793" s="24">
        <f t="shared" si="419"/>
        <v>284340</v>
      </c>
      <c r="O3793" t="str">
        <f t="shared" si="420"/>
        <v>ASALARIADO</v>
      </c>
      <c r="P3793">
        <f t="shared" si="421"/>
        <v>20</v>
      </c>
      <c r="Q3793"/>
    </row>
    <row r="3794" spans="1:17" x14ac:dyDescent="0.25">
      <c r="A3794">
        <v>3793</v>
      </c>
      <c r="B3794" t="s">
        <v>15</v>
      </c>
      <c r="C3794" s="23">
        <v>1927866</v>
      </c>
      <c r="D3794" t="s">
        <v>14</v>
      </c>
      <c r="E3794" t="s">
        <v>11</v>
      </c>
      <c r="F3794" t="s">
        <v>12</v>
      </c>
      <c r="G3794" t="s">
        <v>13</v>
      </c>
      <c r="H3794" t="s">
        <v>13</v>
      </c>
      <c r="I3794">
        <v>70</v>
      </c>
      <c r="J3794">
        <f t="shared" si="415"/>
        <v>1.5663722810179785</v>
      </c>
      <c r="K3794" t="b">
        <f t="shared" si="416"/>
        <v>0</v>
      </c>
      <c r="L3794">
        <f t="shared" si="417"/>
        <v>1.9827190589451413</v>
      </c>
      <c r="M3794" t="b">
        <f t="shared" si="418"/>
        <v>1</v>
      </c>
      <c r="N3794" s="24">
        <f t="shared" si="419"/>
        <v>1927866</v>
      </c>
      <c r="O3794" t="str">
        <f t="shared" si="420"/>
        <v>PENSIONADOS EN SU PROPIO SISTEMA</v>
      </c>
      <c r="P3794">
        <f t="shared" si="421"/>
        <v>70</v>
      </c>
      <c r="Q3794"/>
    </row>
    <row r="3795" spans="1:17" x14ac:dyDescent="0.25">
      <c r="A3795">
        <v>3794</v>
      </c>
      <c r="B3795" t="s">
        <v>9</v>
      </c>
      <c r="C3795" s="23">
        <v>465906.4</v>
      </c>
      <c r="D3795" t="s">
        <v>10</v>
      </c>
      <c r="E3795" t="s">
        <v>16</v>
      </c>
      <c r="F3795" t="s">
        <v>12</v>
      </c>
      <c r="G3795" t="s">
        <v>13</v>
      </c>
      <c r="H3795" t="s">
        <v>13</v>
      </c>
      <c r="I3795">
        <v>27</v>
      </c>
      <c r="J3795">
        <f t="shared" si="415"/>
        <v>-0.23628522934440802</v>
      </c>
      <c r="K3795" t="b">
        <f t="shared" si="416"/>
        <v>0</v>
      </c>
      <c r="L3795">
        <f t="shared" si="417"/>
        <v>-1.0520201343717714</v>
      </c>
      <c r="M3795" t="b">
        <f t="shared" si="418"/>
        <v>0</v>
      </c>
      <c r="N3795" s="24">
        <f t="shared" si="419"/>
        <v>465906.4</v>
      </c>
      <c r="O3795" t="str">
        <f t="shared" si="420"/>
        <v>ASALARIADO</v>
      </c>
      <c r="P3795">
        <f t="shared" si="421"/>
        <v>27</v>
      </c>
      <c r="Q3795"/>
    </row>
    <row r="3796" spans="1:17" x14ac:dyDescent="0.25">
      <c r="A3796">
        <v>3795</v>
      </c>
      <c r="B3796" t="s">
        <v>15</v>
      </c>
      <c r="C3796" s="23">
        <v>297044.99</v>
      </c>
      <c r="D3796" t="s">
        <v>19</v>
      </c>
      <c r="E3796" t="s">
        <v>16</v>
      </c>
      <c r="F3796" t="s">
        <v>12</v>
      </c>
      <c r="G3796" t="s">
        <v>12</v>
      </c>
      <c r="H3796" t="s">
        <v>13</v>
      </c>
      <c r="I3796">
        <v>56</v>
      </c>
      <c r="J3796">
        <f t="shared" si="415"/>
        <v>-0.44449843095879071</v>
      </c>
      <c r="K3796" t="b">
        <f t="shared" si="416"/>
        <v>0</v>
      </c>
      <c r="L3796">
        <f t="shared" si="417"/>
        <v>0.99466443786521619</v>
      </c>
      <c r="M3796" t="b">
        <f t="shared" si="418"/>
        <v>0</v>
      </c>
      <c r="N3796" s="24">
        <f t="shared" si="419"/>
        <v>297044.99</v>
      </c>
      <c r="O3796" t="str">
        <f t="shared" si="420"/>
        <v>CONVENIOS ESPECIALES DE TRABAJADORES INDEPENDIENTES</v>
      </c>
      <c r="P3796">
        <f t="shared" si="421"/>
        <v>56</v>
      </c>
      <c r="Q3796"/>
    </row>
    <row r="3797" spans="1:17" x14ac:dyDescent="0.25">
      <c r="A3797">
        <v>3796</v>
      </c>
      <c r="B3797" t="s">
        <v>9</v>
      </c>
      <c r="C3797" s="23">
        <v>400000</v>
      </c>
      <c r="D3797" t="s">
        <v>10</v>
      </c>
      <c r="E3797" t="s">
        <v>16</v>
      </c>
      <c r="F3797" t="s">
        <v>12</v>
      </c>
      <c r="G3797" t="s">
        <v>13</v>
      </c>
      <c r="H3797" t="s">
        <v>13</v>
      </c>
      <c r="I3797">
        <v>43</v>
      </c>
      <c r="J3797">
        <f t="shared" si="415"/>
        <v>-0.31755058506350425</v>
      </c>
      <c r="K3797" t="b">
        <f t="shared" si="416"/>
        <v>0</v>
      </c>
      <c r="L3797">
        <f t="shared" si="417"/>
        <v>7.7185146862428639E-2</v>
      </c>
      <c r="M3797" t="b">
        <f t="shared" si="418"/>
        <v>0</v>
      </c>
      <c r="N3797" s="24">
        <f t="shared" si="419"/>
        <v>400000</v>
      </c>
      <c r="O3797" t="str">
        <f t="shared" si="420"/>
        <v>ASALARIADO</v>
      </c>
      <c r="P3797">
        <f t="shared" si="421"/>
        <v>43</v>
      </c>
      <c r="Q3797"/>
    </row>
    <row r="3798" spans="1:17" x14ac:dyDescent="0.25">
      <c r="A3798">
        <v>3797</v>
      </c>
      <c r="B3798" t="s">
        <v>9</v>
      </c>
      <c r="C3798" s="23">
        <v>297046</v>
      </c>
      <c r="D3798" t="s">
        <v>17</v>
      </c>
      <c r="E3798" t="s">
        <v>16</v>
      </c>
      <c r="F3798" t="s">
        <v>12</v>
      </c>
      <c r="G3798" t="s">
        <v>13</v>
      </c>
      <c r="H3798" t="s">
        <v>13</v>
      </c>
      <c r="I3798">
        <v>26</v>
      </c>
      <c r="J3798">
        <f t="shared" si="415"/>
        <v>-0.44449718558642509</v>
      </c>
      <c r="K3798" t="b">
        <f t="shared" si="416"/>
        <v>0</v>
      </c>
      <c r="L3798">
        <f t="shared" si="417"/>
        <v>-1.1225954644489089</v>
      </c>
      <c r="M3798" t="b">
        <f t="shared" si="418"/>
        <v>0</v>
      </c>
      <c r="N3798" s="24">
        <f t="shared" si="419"/>
        <v>297046</v>
      </c>
      <c r="O3798" t="str">
        <f t="shared" si="420"/>
        <v>ASEGURADO VOLUNTARIO</v>
      </c>
      <c r="P3798">
        <f t="shared" si="421"/>
        <v>26</v>
      </c>
      <c r="Q3798"/>
    </row>
    <row r="3799" spans="1:17" x14ac:dyDescent="0.25">
      <c r="A3799">
        <v>3798</v>
      </c>
      <c r="B3799" t="s">
        <v>9</v>
      </c>
      <c r="C3799" s="23">
        <v>278030</v>
      </c>
      <c r="D3799" t="s">
        <v>17</v>
      </c>
      <c r="E3799" t="s">
        <v>16</v>
      </c>
      <c r="F3799" t="s">
        <v>12</v>
      </c>
      <c r="G3799" t="s">
        <v>13</v>
      </c>
      <c r="H3799" t="s">
        <v>12</v>
      </c>
      <c r="I3799">
        <v>29</v>
      </c>
      <c r="J3799">
        <f t="shared" si="415"/>
        <v>-0.46794471123422759</v>
      </c>
      <c r="K3799" t="b">
        <f t="shared" si="416"/>
        <v>0</v>
      </c>
      <c r="L3799">
        <f t="shared" si="417"/>
        <v>-0.91086947421749642</v>
      </c>
      <c r="M3799" t="b">
        <f t="shared" si="418"/>
        <v>0</v>
      </c>
      <c r="N3799" s="24">
        <f t="shared" si="419"/>
        <v>278030</v>
      </c>
      <c r="O3799" t="str">
        <f t="shared" si="420"/>
        <v>ASEGURADO VOLUNTARIO</v>
      </c>
      <c r="P3799">
        <f t="shared" si="421"/>
        <v>29</v>
      </c>
      <c r="Q3799"/>
    </row>
    <row r="3800" spans="1:17" x14ac:dyDescent="0.25">
      <c r="A3800">
        <v>3799</v>
      </c>
      <c r="B3800" t="s">
        <v>15</v>
      </c>
      <c r="C3800" s="23">
        <v>404467</v>
      </c>
      <c r="D3800" t="s">
        <v>17</v>
      </c>
      <c r="E3800" t="s">
        <v>16</v>
      </c>
      <c r="F3800" t="s">
        <v>12</v>
      </c>
      <c r="G3800" t="s">
        <v>12</v>
      </c>
      <c r="H3800" t="s">
        <v>13</v>
      </c>
      <c r="I3800">
        <v>63</v>
      </c>
      <c r="J3800">
        <f t="shared" si="415"/>
        <v>-0.31204258669009582</v>
      </c>
      <c r="K3800" t="b">
        <f t="shared" si="416"/>
        <v>0</v>
      </c>
      <c r="L3800">
        <f t="shared" si="417"/>
        <v>1.4886917484051787</v>
      </c>
      <c r="M3800" t="b">
        <f t="shared" si="418"/>
        <v>0</v>
      </c>
      <c r="N3800" s="24">
        <f t="shared" si="419"/>
        <v>404467</v>
      </c>
      <c r="O3800" t="str">
        <f t="shared" si="420"/>
        <v>ASEGURADO VOLUNTARIO</v>
      </c>
      <c r="P3800">
        <f t="shared" si="421"/>
        <v>63</v>
      </c>
      <c r="Q3800"/>
    </row>
    <row r="3801" spans="1:17" x14ac:dyDescent="0.25">
      <c r="A3801">
        <v>3800</v>
      </c>
      <c r="B3801" t="s">
        <v>15</v>
      </c>
      <c r="C3801" s="23">
        <v>954415.34</v>
      </c>
      <c r="D3801" t="s">
        <v>10</v>
      </c>
      <c r="E3801" t="s">
        <v>16</v>
      </c>
      <c r="F3801" t="s">
        <v>12</v>
      </c>
      <c r="G3801" t="s">
        <v>13</v>
      </c>
      <c r="H3801" t="s">
        <v>13</v>
      </c>
      <c r="I3801">
        <v>29</v>
      </c>
      <c r="J3801">
        <f t="shared" si="415"/>
        <v>0.36606678474009086</v>
      </c>
      <c r="K3801" t="b">
        <f t="shared" si="416"/>
        <v>0</v>
      </c>
      <c r="L3801">
        <f t="shared" si="417"/>
        <v>-0.91086947421749642</v>
      </c>
      <c r="M3801" t="b">
        <f t="shared" si="418"/>
        <v>0</v>
      </c>
      <c r="N3801" s="24">
        <f t="shared" si="419"/>
        <v>954415.34</v>
      </c>
      <c r="O3801" t="str">
        <f t="shared" si="420"/>
        <v>ASALARIADO</v>
      </c>
      <c r="P3801">
        <f t="shared" si="421"/>
        <v>29</v>
      </c>
      <c r="Q3801"/>
    </row>
    <row r="3802" spans="1:17" x14ac:dyDescent="0.25">
      <c r="A3802">
        <v>3801</v>
      </c>
      <c r="B3802" t="s">
        <v>9</v>
      </c>
      <c r="C3802" s="23">
        <v>494792</v>
      </c>
      <c r="D3802" t="s">
        <v>10</v>
      </c>
      <c r="E3802" t="s">
        <v>16</v>
      </c>
      <c r="F3802" t="s">
        <v>12</v>
      </c>
      <c r="G3802" t="s">
        <v>13</v>
      </c>
      <c r="H3802" t="s">
        <v>13</v>
      </c>
      <c r="I3802">
        <v>28</v>
      </c>
      <c r="J3802">
        <f t="shared" si="415"/>
        <v>-0.20066807290497993</v>
      </c>
      <c r="K3802" t="b">
        <f t="shared" si="416"/>
        <v>0</v>
      </c>
      <c r="L3802">
        <f t="shared" si="417"/>
        <v>-0.98144480429463388</v>
      </c>
      <c r="M3802" t="b">
        <f t="shared" si="418"/>
        <v>0</v>
      </c>
      <c r="N3802" s="24">
        <f t="shared" si="419"/>
        <v>494792</v>
      </c>
      <c r="O3802" t="str">
        <f t="shared" si="420"/>
        <v>ASALARIADO</v>
      </c>
      <c r="P3802">
        <f t="shared" si="421"/>
        <v>28</v>
      </c>
      <c r="Q3802"/>
    </row>
    <row r="3803" spans="1:17" x14ac:dyDescent="0.25">
      <c r="A3803">
        <v>3802</v>
      </c>
      <c r="B3803" t="s">
        <v>9</v>
      </c>
      <c r="C3803" s="23">
        <v>405798</v>
      </c>
      <c r="D3803" t="s">
        <v>17</v>
      </c>
      <c r="E3803" t="s">
        <v>16</v>
      </c>
      <c r="F3803" t="s">
        <v>12</v>
      </c>
      <c r="G3803" t="s">
        <v>13</v>
      </c>
      <c r="H3803" t="s">
        <v>13</v>
      </c>
      <c r="I3803">
        <v>35</v>
      </c>
      <c r="J3803">
        <f t="shared" si="415"/>
        <v>-0.31040140785978321</v>
      </c>
      <c r="K3803" t="b">
        <f t="shared" si="416"/>
        <v>0</v>
      </c>
      <c r="L3803">
        <f t="shared" si="417"/>
        <v>-0.48741749375467142</v>
      </c>
      <c r="M3803" t="b">
        <f t="shared" si="418"/>
        <v>0</v>
      </c>
      <c r="N3803" s="24">
        <f t="shared" si="419"/>
        <v>405798</v>
      </c>
      <c r="O3803" t="str">
        <f t="shared" si="420"/>
        <v>ASEGURADO VOLUNTARIO</v>
      </c>
      <c r="P3803">
        <f t="shared" si="421"/>
        <v>35</v>
      </c>
      <c r="Q3803"/>
    </row>
    <row r="3804" spans="1:17" x14ac:dyDescent="0.25">
      <c r="A3804">
        <v>3803</v>
      </c>
      <c r="B3804" t="s">
        <v>15</v>
      </c>
      <c r="C3804" s="23">
        <v>274453.13</v>
      </c>
      <c r="D3804" t="s">
        <v>10</v>
      </c>
      <c r="E3804" t="s">
        <v>16</v>
      </c>
      <c r="F3804" t="s">
        <v>12</v>
      </c>
      <c r="G3804" t="s">
        <v>13</v>
      </c>
      <c r="H3804" t="s">
        <v>13</v>
      </c>
      <c r="I3804">
        <v>31</v>
      </c>
      <c r="J3804">
        <f t="shared" si="415"/>
        <v>-0.47235514198011819</v>
      </c>
      <c r="K3804" t="b">
        <f t="shared" si="416"/>
        <v>0</v>
      </c>
      <c r="L3804">
        <f t="shared" si="417"/>
        <v>-0.7697188140632214</v>
      </c>
      <c r="M3804" t="b">
        <f t="shared" si="418"/>
        <v>0</v>
      </c>
      <c r="N3804" s="24">
        <f t="shared" si="419"/>
        <v>274453.13</v>
      </c>
      <c r="O3804" t="str">
        <f t="shared" si="420"/>
        <v>ASALARIADO</v>
      </c>
      <c r="P3804">
        <f t="shared" si="421"/>
        <v>31</v>
      </c>
      <c r="Q3804"/>
    </row>
    <row r="3805" spans="1:17" x14ac:dyDescent="0.25">
      <c r="A3805">
        <v>3804</v>
      </c>
      <c r="B3805" t="s">
        <v>9</v>
      </c>
      <c r="C3805" s="23">
        <v>411350</v>
      </c>
      <c r="D3805" t="s">
        <v>10</v>
      </c>
      <c r="E3805" t="s">
        <v>16</v>
      </c>
      <c r="F3805" t="s">
        <v>12</v>
      </c>
      <c r="G3805" t="s">
        <v>13</v>
      </c>
      <c r="H3805" t="s">
        <v>13</v>
      </c>
      <c r="I3805">
        <v>24</v>
      </c>
      <c r="J3805">
        <f t="shared" si="415"/>
        <v>-0.30355555897481268</v>
      </c>
      <c r="K3805" t="b">
        <f t="shared" si="416"/>
        <v>0</v>
      </c>
      <c r="L3805">
        <f t="shared" si="417"/>
        <v>-1.263746124603184</v>
      </c>
      <c r="M3805" t="b">
        <f t="shared" si="418"/>
        <v>0</v>
      </c>
      <c r="N3805" s="24">
        <f t="shared" si="419"/>
        <v>411350</v>
      </c>
      <c r="O3805" t="str">
        <f t="shared" si="420"/>
        <v>ASALARIADO</v>
      </c>
      <c r="P3805">
        <f t="shared" si="421"/>
        <v>24</v>
      </c>
      <c r="Q3805"/>
    </row>
    <row r="3806" spans="1:17" x14ac:dyDescent="0.25">
      <c r="A3806">
        <v>3805</v>
      </c>
      <c r="B3806" t="s">
        <v>15</v>
      </c>
      <c r="C3806" s="23">
        <v>1586316</v>
      </c>
      <c r="D3806" t="s">
        <v>10</v>
      </c>
      <c r="E3806" t="s">
        <v>11</v>
      </c>
      <c r="F3806" t="s">
        <v>12</v>
      </c>
      <c r="G3806" t="s">
        <v>13</v>
      </c>
      <c r="H3806" t="s">
        <v>12</v>
      </c>
      <c r="I3806">
        <v>39</v>
      </c>
      <c r="J3806">
        <f t="shared" si="415"/>
        <v>1.1452268043137843</v>
      </c>
      <c r="K3806" t="b">
        <f t="shared" si="416"/>
        <v>0</v>
      </c>
      <c r="L3806">
        <f t="shared" si="417"/>
        <v>-0.20511617344612137</v>
      </c>
      <c r="M3806" t="b">
        <f t="shared" si="418"/>
        <v>0</v>
      </c>
      <c r="N3806" s="24">
        <f t="shared" si="419"/>
        <v>1586316</v>
      </c>
      <c r="O3806" t="str">
        <f t="shared" si="420"/>
        <v>ASALARIADO</v>
      </c>
      <c r="P3806">
        <f t="shared" si="421"/>
        <v>39</v>
      </c>
      <c r="Q3806"/>
    </row>
    <row r="3807" spans="1:17" x14ac:dyDescent="0.25">
      <c r="A3807">
        <v>3806</v>
      </c>
      <c r="B3807" t="s">
        <v>15</v>
      </c>
      <c r="C3807" s="23">
        <v>221483.33</v>
      </c>
      <c r="D3807" t="s">
        <v>10</v>
      </c>
      <c r="E3807" t="s">
        <v>16</v>
      </c>
      <c r="F3807" t="s">
        <v>12</v>
      </c>
      <c r="G3807" t="s">
        <v>13</v>
      </c>
      <c r="H3807" t="s">
        <v>13</v>
      </c>
      <c r="I3807">
        <v>25</v>
      </c>
      <c r="J3807">
        <f t="shared" si="415"/>
        <v>-0.5376691272587768</v>
      </c>
      <c r="K3807" t="b">
        <f t="shared" si="416"/>
        <v>0</v>
      </c>
      <c r="L3807">
        <f t="shared" si="417"/>
        <v>-1.1931707945260464</v>
      </c>
      <c r="M3807" t="b">
        <f t="shared" si="418"/>
        <v>0</v>
      </c>
      <c r="N3807" s="24">
        <f t="shared" si="419"/>
        <v>221483.33</v>
      </c>
      <c r="O3807" t="str">
        <f t="shared" si="420"/>
        <v>ASALARIADO</v>
      </c>
      <c r="P3807">
        <f t="shared" si="421"/>
        <v>25</v>
      </c>
      <c r="Q3807"/>
    </row>
    <row r="3808" spans="1:17" x14ac:dyDescent="0.25">
      <c r="A3808">
        <v>3807</v>
      </c>
      <c r="B3808" t="s">
        <v>15</v>
      </c>
      <c r="C3808" s="23">
        <v>297046</v>
      </c>
      <c r="D3808" t="s">
        <v>17</v>
      </c>
      <c r="E3808" t="s">
        <v>16</v>
      </c>
      <c r="F3808" t="s">
        <v>12</v>
      </c>
      <c r="G3808" t="s">
        <v>12</v>
      </c>
      <c r="H3808" t="s">
        <v>13</v>
      </c>
      <c r="I3808">
        <v>32</v>
      </c>
      <c r="J3808">
        <f t="shared" si="415"/>
        <v>-0.44449718558642509</v>
      </c>
      <c r="K3808" t="b">
        <f t="shared" si="416"/>
        <v>0</v>
      </c>
      <c r="L3808">
        <f t="shared" si="417"/>
        <v>-0.69914348398608395</v>
      </c>
      <c r="M3808" t="b">
        <f t="shared" si="418"/>
        <v>0</v>
      </c>
      <c r="N3808" s="24">
        <f t="shared" si="419"/>
        <v>297046</v>
      </c>
      <c r="O3808" t="str">
        <f t="shared" si="420"/>
        <v>ASEGURADO VOLUNTARIO</v>
      </c>
      <c r="P3808">
        <f t="shared" si="421"/>
        <v>32</v>
      </c>
      <c r="Q3808"/>
    </row>
    <row r="3809" spans="1:17" x14ac:dyDescent="0.25">
      <c r="A3809">
        <v>3808</v>
      </c>
      <c r="B3809" t="s">
        <v>15</v>
      </c>
      <c r="C3809" s="23">
        <v>355311.73</v>
      </c>
      <c r="D3809" t="s">
        <v>10</v>
      </c>
      <c r="E3809" t="s">
        <v>11</v>
      </c>
      <c r="F3809" t="s">
        <v>12</v>
      </c>
      <c r="G3809" t="s">
        <v>13</v>
      </c>
      <c r="H3809" t="s">
        <v>13</v>
      </c>
      <c r="I3809">
        <v>51</v>
      </c>
      <c r="J3809">
        <f t="shared" si="415"/>
        <v>-0.37265309647394412</v>
      </c>
      <c r="K3809" t="b">
        <f t="shared" si="416"/>
        <v>0</v>
      </c>
      <c r="L3809">
        <f t="shared" si="417"/>
        <v>0.64178778747952869</v>
      </c>
      <c r="M3809" t="b">
        <f t="shared" si="418"/>
        <v>0</v>
      </c>
      <c r="N3809" s="24">
        <f t="shared" si="419"/>
        <v>355311.73</v>
      </c>
      <c r="O3809" t="str">
        <f t="shared" si="420"/>
        <v>ASALARIADO</v>
      </c>
      <c r="P3809">
        <f t="shared" si="421"/>
        <v>51</v>
      </c>
      <c r="Q3809"/>
    </row>
    <row r="3810" spans="1:17" x14ac:dyDescent="0.25">
      <c r="A3810">
        <v>3809</v>
      </c>
      <c r="B3810" t="s">
        <v>9</v>
      </c>
      <c r="C3810" s="23">
        <v>632709.64</v>
      </c>
      <c r="D3810" t="s">
        <v>10</v>
      </c>
      <c r="E3810" t="s">
        <v>16</v>
      </c>
      <c r="F3810" t="s">
        <v>12</v>
      </c>
      <c r="G3810" t="s">
        <v>13</v>
      </c>
      <c r="H3810" t="s">
        <v>13</v>
      </c>
      <c r="I3810">
        <v>20</v>
      </c>
      <c r="J3810">
        <f t="shared" si="415"/>
        <v>-3.060983767231281E-2</v>
      </c>
      <c r="K3810" t="b">
        <f t="shared" si="416"/>
        <v>0</v>
      </c>
      <c r="L3810">
        <f t="shared" si="417"/>
        <v>-1.5460474449117341</v>
      </c>
      <c r="M3810" t="b">
        <f t="shared" si="418"/>
        <v>0</v>
      </c>
      <c r="N3810" s="24">
        <f t="shared" si="419"/>
        <v>632709.64</v>
      </c>
      <c r="O3810" t="str">
        <f t="shared" si="420"/>
        <v>ASALARIADO</v>
      </c>
      <c r="P3810">
        <f t="shared" si="421"/>
        <v>20</v>
      </c>
      <c r="Q3810"/>
    </row>
    <row r="3811" spans="1:17" x14ac:dyDescent="0.25">
      <c r="A3811">
        <v>3810</v>
      </c>
      <c r="B3811" t="s">
        <v>9</v>
      </c>
      <c r="C3811" s="23">
        <v>305152</v>
      </c>
      <c r="D3811" t="s">
        <v>18</v>
      </c>
      <c r="E3811" t="s">
        <v>16</v>
      </c>
      <c r="F3811" t="s">
        <v>12</v>
      </c>
      <c r="G3811" t="s">
        <v>13</v>
      </c>
      <c r="H3811" t="s">
        <v>12</v>
      </c>
      <c r="I3811">
        <v>41</v>
      </c>
      <c r="J3811">
        <f t="shared" si="415"/>
        <v>-0.43450214757101241</v>
      </c>
      <c r="K3811" t="b">
        <f t="shared" si="416"/>
        <v>0</v>
      </c>
      <c r="L3811">
        <f t="shared" si="417"/>
        <v>-6.3965513291846368E-2</v>
      </c>
      <c r="M3811" t="b">
        <f t="shared" si="418"/>
        <v>0</v>
      </c>
      <c r="N3811" s="24">
        <f t="shared" si="419"/>
        <v>305152</v>
      </c>
      <c r="O3811" t="str">
        <f t="shared" si="420"/>
        <v>TRABAJADOR INDEPENDIENTE</v>
      </c>
      <c r="P3811">
        <f t="shared" si="421"/>
        <v>41</v>
      </c>
      <c r="Q3811"/>
    </row>
    <row r="3812" spans="1:17" x14ac:dyDescent="0.25">
      <c r="A3812">
        <v>3811</v>
      </c>
      <c r="B3812" t="s">
        <v>9</v>
      </c>
      <c r="C3812" s="23">
        <v>347514</v>
      </c>
      <c r="D3812" t="s">
        <v>10</v>
      </c>
      <c r="E3812" t="s">
        <v>16</v>
      </c>
      <c r="F3812" t="s">
        <v>12</v>
      </c>
      <c r="G3812" t="s">
        <v>13</v>
      </c>
      <c r="H3812" t="s">
        <v>12</v>
      </c>
      <c r="I3812">
        <v>32</v>
      </c>
      <c r="J3812">
        <f t="shared" si="415"/>
        <v>-0.38226802464862014</v>
      </c>
      <c r="K3812" t="b">
        <f t="shared" si="416"/>
        <v>0</v>
      </c>
      <c r="L3812">
        <f t="shared" si="417"/>
        <v>-0.69914348398608395</v>
      </c>
      <c r="M3812" t="b">
        <f t="shared" si="418"/>
        <v>0</v>
      </c>
      <c r="N3812" s="24">
        <f t="shared" si="419"/>
        <v>347514</v>
      </c>
      <c r="O3812" t="str">
        <f t="shared" si="420"/>
        <v>ASALARIADO</v>
      </c>
      <c r="P3812">
        <f t="shared" si="421"/>
        <v>32</v>
      </c>
      <c r="Q3812"/>
    </row>
    <row r="3813" spans="1:17" x14ac:dyDescent="0.25">
      <c r="A3813">
        <v>3812</v>
      </c>
      <c r="B3813" t="s">
        <v>15</v>
      </c>
      <c r="C3813" s="23">
        <v>461827</v>
      </c>
      <c r="D3813" t="s">
        <v>18</v>
      </c>
      <c r="E3813" t="s">
        <v>16</v>
      </c>
      <c r="F3813" t="s">
        <v>12</v>
      </c>
      <c r="G3813" t="s">
        <v>13</v>
      </c>
      <c r="H3813" t="s">
        <v>13</v>
      </c>
      <c r="I3813">
        <v>52</v>
      </c>
      <c r="J3813">
        <f t="shared" si="415"/>
        <v>-0.24131530065949247</v>
      </c>
      <c r="K3813" t="b">
        <f t="shared" si="416"/>
        <v>0</v>
      </c>
      <c r="L3813">
        <f t="shared" si="417"/>
        <v>0.71236311755666615</v>
      </c>
      <c r="M3813" t="b">
        <f t="shared" si="418"/>
        <v>0</v>
      </c>
      <c r="N3813" s="24">
        <f t="shared" si="419"/>
        <v>461827</v>
      </c>
      <c r="O3813" t="str">
        <f t="shared" si="420"/>
        <v>TRABAJADOR INDEPENDIENTE</v>
      </c>
      <c r="P3813">
        <f t="shared" si="421"/>
        <v>52</v>
      </c>
      <c r="Q3813"/>
    </row>
    <row r="3814" spans="1:17" x14ac:dyDescent="0.25">
      <c r="A3814">
        <v>3813</v>
      </c>
      <c r="B3814" t="s">
        <v>9</v>
      </c>
      <c r="C3814" s="23">
        <v>297050</v>
      </c>
      <c r="D3814" t="s">
        <v>18</v>
      </c>
      <c r="E3814" t="s">
        <v>16</v>
      </c>
      <c r="F3814" t="s">
        <v>12</v>
      </c>
      <c r="G3814" t="s">
        <v>13</v>
      </c>
      <c r="H3814" t="s">
        <v>12</v>
      </c>
      <c r="I3814">
        <v>29</v>
      </c>
      <c r="J3814">
        <f t="shared" si="415"/>
        <v>-0.44449225341864051</v>
      </c>
      <c r="K3814" t="b">
        <f t="shared" si="416"/>
        <v>0</v>
      </c>
      <c r="L3814">
        <f t="shared" si="417"/>
        <v>-0.91086947421749642</v>
      </c>
      <c r="M3814" t="b">
        <f t="shared" si="418"/>
        <v>0</v>
      </c>
      <c r="N3814" s="24">
        <f t="shared" si="419"/>
        <v>297050</v>
      </c>
      <c r="O3814" t="str">
        <f t="shared" si="420"/>
        <v>TRABAJADOR INDEPENDIENTE</v>
      </c>
      <c r="P3814">
        <f t="shared" si="421"/>
        <v>29</v>
      </c>
      <c r="Q3814"/>
    </row>
    <row r="3815" spans="1:17" x14ac:dyDescent="0.25">
      <c r="A3815">
        <v>3814</v>
      </c>
      <c r="B3815" t="s">
        <v>15</v>
      </c>
      <c r="C3815" s="23">
        <v>740950</v>
      </c>
      <c r="D3815" t="s">
        <v>10</v>
      </c>
      <c r="E3815" t="s">
        <v>16</v>
      </c>
      <c r="F3815" t="s">
        <v>12</v>
      </c>
      <c r="G3815" t="s">
        <v>13</v>
      </c>
      <c r="H3815" t="s">
        <v>12</v>
      </c>
      <c r="I3815">
        <v>27</v>
      </c>
      <c r="J3815">
        <f t="shared" si="415"/>
        <v>0.10285506647300587</v>
      </c>
      <c r="K3815" t="b">
        <f t="shared" si="416"/>
        <v>0</v>
      </c>
      <c r="L3815">
        <f t="shared" si="417"/>
        <v>-1.0520201343717714</v>
      </c>
      <c r="M3815" t="b">
        <f t="shared" si="418"/>
        <v>0</v>
      </c>
      <c r="N3815" s="24">
        <f t="shared" si="419"/>
        <v>740950</v>
      </c>
      <c r="O3815" t="str">
        <f t="shared" si="420"/>
        <v>ASALARIADO</v>
      </c>
      <c r="P3815">
        <f t="shared" si="421"/>
        <v>27</v>
      </c>
      <c r="Q3815"/>
    </row>
    <row r="3816" spans="1:17" x14ac:dyDescent="0.25">
      <c r="A3816">
        <v>3815</v>
      </c>
      <c r="B3816" t="s">
        <v>15</v>
      </c>
      <c r="C3816" s="23">
        <v>457581</v>
      </c>
      <c r="D3816" t="s">
        <v>10</v>
      </c>
      <c r="E3816" t="s">
        <v>11</v>
      </c>
      <c r="F3816" t="s">
        <v>12</v>
      </c>
      <c r="G3816" t="s">
        <v>13</v>
      </c>
      <c r="H3816" t="s">
        <v>12</v>
      </c>
      <c r="I3816">
        <v>26</v>
      </c>
      <c r="J3816">
        <f t="shared" si="415"/>
        <v>-0.24655079676280389</v>
      </c>
      <c r="K3816" t="b">
        <f t="shared" si="416"/>
        <v>0</v>
      </c>
      <c r="L3816">
        <f t="shared" si="417"/>
        <v>-1.1225954644489089</v>
      </c>
      <c r="M3816" t="b">
        <f t="shared" si="418"/>
        <v>0</v>
      </c>
      <c r="N3816" s="24">
        <f t="shared" si="419"/>
        <v>457581</v>
      </c>
      <c r="O3816" t="str">
        <f t="shared" si="420"/>
        <v>ASALARIADO</v>
      </c>
      <c r="P3816">
        <f t="shared" si="421"/>
        <v>26</v>
      </c>
      <c r="Q3816"/>
    </row>
    <row r="3817" spans="1:17" x14ac:dyDescent="0.25">
      <c r="A3817">
        <v>3816</v>
      </c>
      <c r="B3817" t="s">
        <v>15</v>
      </c>
      <c r="C3817" s="23">
        <v>800000</v>
      </c>
      <c r="D3817" t="s">
        <v>10</v>
      </c>
      <c r="E3817" t="s">
        <v>16</v>
      </c>
      <c r="F3817" t="s">
        <v>12</v>
      </c>
      <c r="G3817" t="s">
        <v>13</v>
      </c>
      <c r="H3817" t="s">
        <v>13</v>
      </c>
      <c r="I3817">
        <v>31</v>
      </c>
      <c r="J3817">
        <f t="shared" si="415"/>
        <v>0.17566619339258621</v>
      </c>
      <c r="K3817" t="b">
        <f t="shared" si="416"/>
        <v>0</v>
      </c>
      <c r="L3817">
        <f t="shared" si="417"/>
        <v>-0.7697188140632214</v>
      </c>
      <c r="M3817" t="b">
        <f t="shared" si="418"/>
        <v>0</v>
      </c>
      <c r="N3817" s="24">
        <f t="shared" si="419"/>
        <v>800000</v>
      </c>
      <c r="O3817" t="str">
        <f t="shared" si="420"/>
        <v>ASALARIADO</v>
      </c>
      <c r="P3817">
        <f t="shared" si="421"/>
        <v>31</v>
      </c>
      <c r="Q3817"/>
    </row>
    <row r="3818" spans="1:17" x14ac:dyDescent="0.25">
      <c r="A3818">
        <v>3817</v>
      </c>
      <c r="B3818" t="s">
        <v>9</v>
      </c>
      <c r="C3818" s="23">
        <v>1725596</v>
      </c>
      <c r="D3818" t="s">
        <v>14</v>
      </c>
      <c r="E3818" t="s">
        <v>11</v>
      </c>
      <c r="F3818" t="s">
        <v>12</v>
      </c>
      <c r="G3818" t="s">
        <v>13</v>
      </c>
      <c r="H3818" t="s">
        <v>13</v>
      </c>
      <c r="I3818">
        <v>59</v>
      </c>
      <c r="J3818">
        <f t="shared" si="415"/>
        <v>1.316964886572195</v>
      </c>
      <c r="K3818" t="b">
        <f t="shared" si="416"/>
        <v>0</v>
      </c>
      <c r="L3818">
        <f t="shared" si="417"/>
        <v>1.2063904280966287</v>
      </c>
      <c r="M3818" t="b">
        <f t="shared" si="418"/>
        <v>0</v>
      </c>
      <c r="N3818" s="24">
        <f t="shared" si="419"/>
        <v>1725596</v>
      </c>
      <c r="O3818" t="str">
        <f t="shared" si="420"/>
        <v>PENSIONADOS EN SU PROPIO SISTEMA</v>
      </c>
      <c r="P3818">
        <f t="shared" si="421"/>
        <v>59</v>
      </c>
      <c r="Q3818"/>
    </row>
    <row r="3819" spans="1:17" x14ac:dyDescent="0.25">
      <c r="A3819">
        <v>3818</v>
      </c>
      <c r="B3819" t="s">
        <v>15</v>
      </c>
      <c r="C3819" s="23">
        <v>322000</v>
      </c>
      <c r="D3819" t="s">
        <v>10</v>
      </c>
      <c r="E3819" t="s">
        <v>16</v>
      </c>
      <c r="F3819" t="s">
        <v>12</v>
      </c>
      <c r="G3819" t="s">
        <v>12</v>
      </c>
      <c r="H3819" t="s">
        <v>12</v>
      </c>
      <c r="I3819">
        <v>57</v>
      </c>
      <c r="J3819">
        <f t="shared" si="415"/>
        <v>-0.4137278568624419</v>
      </c>
      <c r="K3819" t="b">
        <f t="shared" si="416"/>
        <v>0</v>
      </c>
      <c r="L3819">
        <f t="shared" si="417"/>
        <v>1.0652397679423538</v>
      </c>
      <c r="M3819" t="b">
        <f t="shared" si="418"/>
        <v>0</v>
      </c>
      <c r="N3819" s="24">
        <f t="shared" si="419"/>
        <v>322000</v>
      </c>
      <c r="O3819" t="str">
        <f t="shared" si="420"/>
        <v>ASALARIADO</v>
      </c>
      <c r="P3819">
        <f t="shared" si="421"/>
        <v>57</v>
      </c>
      <c r="Q3819"/>
    </row>
    <row r="3820" spans="1:17" x14ac:dyDescent="0.25">
      <c r="A3820">
        <v>3819</v>
      </c>
      <c r="B3820" t="s">
        <v>15</v>
      </c>
      <c r="C3820" s="23">
        <v>1099684.5</v>
      </c>
      <c r="D3820" t="s">
        <v>10</v>
      </c>
      <c r="E3820" t="s">
        <v>11</v>
      </c>
      <c r="F3820" t="s">
        <v>12</v>
      </c>
      <c r="G3820" t="s">
        <v>13</v>
      </c>
      <c r="H3820" t="s">
        <v>13</v>
      </c>
      <c r="I3820">
        <v>27</v>
      </c>
      <c r="J3820">
        <f t="shared" si="415"/>
        <v>0.54518975250064683</v>
      </c>
      <c r="K3820" t="b">
        <f t="shared" si="416"/>
        <v>0</v>
      </c>
      <c r="L3820">
        <f t="shared" si="417"/>
        <v>-1.0520201343717714</v>
      </c>
      <c r="M3820" t="b">
        <f t="shared" si="418"/>
        <v>0</v>
      </c>
      <c r="N3820" s="24">
        <f t="shared" si="419"/>
        <v>1099684.5</v>
      </c>
      <c r="O3820" t="str">
        <f t="shared" si="420"/>
        <v>ASALARIADO</v>
      </c>
      <c r="P3820">
        <f t="shared" si="421"/>
        <v>27</v>
      </c>
      <c r="Q3820"/>
    </row>
    <row r="3821" spans="1:17" x14ac:dyDescent="0.25">
      <c r="A3821">
        <v>3820</v>
      </c>
      <c r="B3821" t="s">
        <v>9</v>
      </c>
      <c r="C3821" s="23">
        <v>278030</v>
      </c>
      <c r="D3821" t="s">
        <v>19</v>
      </c>
      <c r="E3821" t="s">
        <v>16</v>
      </c>
      <c r="F3821" t="s">
        <v>12</v>
      </c>
      <c r="G3821" t="s">
        <v>13</v>
      </c>
      <c r="H3821" t="s">
        <v>13</v>
      </c>
      <c r="I3821">
        <v>57</v>
      </c>
      <c r="J3821">
        <f t="shared" si="415"/>
        <v>-0.46794471123422759</v>
      </c>
      <c r="K3821" t="b">
        <f t="shared" si="416"/>
        <v>0</v>
      </c>
      <c r="L3821">
        <f t="shared" si="417"/>
        <v>1.0652397679423538</v>
      </c>
      <c r="M3821" t="b">
        <f t="shared" si="418"/>
        <v>0</v>
      </c>
      <c r="N3821" s="24">
        <f t="shared" si="419"/>
        <v>278030</v>
      </c>
      <c r="O3821" t="str">
        <f t="shared" si="420"/>
        <v>CONVENIOS ESPECIALES DE TRABAJADORES INDEPENDIENTES</v>
      </c>
      <c r="P3821">
        <f t="shared" si="421"/>
        <v>57</v>
      </c>
      <c r="Q3821"/>
    </row>
    <row r="3822" spans="1:17" x14ac:dyDescent="0.25">
      <c r="A3822">
        <v>3821</v>
      </c>
      <c r="B3822" t="s">
        <v>15</v>
      </c>
      <c r="C3822" s="23">
        <v>427677</v>
      </c>
      <c r="D3822" t="s">
        <v>14</v>
      </c>
      <c r="E3822" t="s">
        <v>11</v>
      </c>
      <c r="F3822" t="s">
        <v>12</v>
      </c>
      <c r="G3822" t="s">
        <v>13</v>
      </c>
      <c r="H3822" t="s">
        <v>13</v>
      </c>
      <c r="I3822">
        <v>78</v>
      </c>
      <c r="J3822">
        <f t="shared" si="415"/>
        <v>-0.28342368312018118</v>
      </c>
      <c r="K3822" t="b">
        <f t="shared" si="416"/>
        <v>0</v>
      </c>
      <c r="L3822">
        <f t="shared" si="417"/>
        <v>2.5473216995622412</v>
      </c>
      <c r="M3822" t="b">
        <f t="shared" si="418"/>
        <v>1</v>
      </c>
      <c r="N3822" s="24">
        <f t="shared" si="419"/>
        <v>427677</v>
      </c>
      <c r="O3822" t="str">
        <f t="shared" si="420"/>
        <v>PENSIONADOS EN SU PROPIO SISTEMA</v>
      </c>
      <c r="P3822">
        <f t="shared" si="421"/>
        <v>78</v>
      </c>
      <c r="Q3822"/>
    </row>
    <row r="3823" spans="1:17" x14ac:dyDescent="0.25">
      <c r="A3823">
        <v>3822</v>
      </c>
      <c r="B3823" t="s">
        <v>9</v>
      </c>
      <c r="C3823" s="23">
        <v>408034</v>
      </c>
      <c r="D3823" t="s">
        <v>10</v>
      </c>
      <c r="E3823" t="s">
        <v>16</v>
      </c>
      <c r="F3823" t="s">
        <v>12</v>
      </c>
      <c r="G3823" t="s">
        <v>12</v>
      </c>
      <c r="H3823" t="s">
        <v>13</v>
      </c>
      <c r="I3823">
        <v>57</v>
      </c>
      <c r="J3823">
        <f t="shared" si="415"/>
        <v>-0.30764432606821368</v>
      </c>
      <c r="K3823" t="b">
        <f t="shared" si="416"/>
        <v>0</v>
      </c>
      <c r="L3823">
        <f t="shared" si="417"/>
        <v>1.0652397679423538</v>
      </c>
      <c r="M3823" t="b">
        <f t="shared" si="418"/>
        <v>0</v>
      </c>
      <c r="N3823" s="24">
        <f t="shared" si="419"/>
        <v>408034</v>
      </c>
      <c r="O3823" t="str">
        <f t="shared" si="420"/>
        <v>ASALARIADO</v>
      </c>
      <c r="P3823">
        <f t="shared" si="421"/>
        <v>57</v>
      </c>
      <c r="Q3823"/>
    </row>
    <row r="3824" spans="1:17" x14ac:dyDescent="0.25">
      <c r="A3824">
        <v>3823</v>
      </c>
      <c r="B3824" t="s">
        <v>15</v>
      </c>
      <c r="C3824" s="23">
        <v>1120000</v>
      </c>
      <c r="D3824" t="s">
        <v>10</v>
      </c>
      <c r="E3824" t="s">
        <v>16</v>
      </c>
      <c r="F3824" t="s">
        <v>12</v>
      </c>
      <c r="G3824" t="s">
        <v>13</v>
      </c>
      <c r="H3824" t="s">
        <v>13</v>
      </c>
      <c r="I3824">
        <v>52</v>
      </c>
      <c r="J3824">
        <f t="shared" si="415"/>
        <v>0.57023961615745855</v>
      </c>
      <c r="K3824" t="b">
        <f t="shared" si="416"/>
        <v>0</v>
      </c>
      <c r="L3824">
        <f t="shared" si="417"/>
        <v>0.71236311755666615</v>
      </c>
      <c r="M3824" t="b">
        <f t="shared" si="418"/>
        <v>0</v>
      </c>
      <c r="N3824" s="24">
        <f t="shared" si="419"/>
        <v>1120000</v>
      </c>
      <c r="O3824" t="str">
        <f t="shared" si="420"/>
        <v>ASALARIADO</v>
      </c>
      <c r="P3824">
        <f t="shared" si="421"/>
        <v>52</v>
      </c>
      <c r="Q3824"/>
    </row>
    <row r="3825" spans="1:17" x14ac:dyDescent="0.25">
      <c r="A3825">
        <v>3824</v>
      </c>
      <c r="B3825" t="s">
        <v>15</v>
      </c>
      <c r="C3825" s="23">
        <v>639148</v>
      </c>
      <c r="D3825" t="s">
        <v>18</v>
      </c>
      <c r="E3825" t="s">
        <v>16</v>
      </c>
      <c r="F3825" t="s">
        <v>12</v>
      </c>
      <c r="G3825" t="s">
        <v>12</v>
      </c>
      <c r="H3825" t="s">
        <v>12</v>
      </c>
      <c r="I3825">
        <v>56</v>
      </c>
      <c r="J3825">
        <f t="shared" si="415"/>
        <v>-2.267106972796144E-2</v>
      </c>
      <c r="K3825" t="b">
        <f t="shared" si="416"/>
        <v>0</v>
      </c>
      <c r="L3825">
        <f t="shared" si="417"/>
        <v>0.99466443786521619</v>
      </c>
      <c r="M3825" t="b">
        <f t="shared" si="418"/>
        <v>0</v>
      </c>
      <c r="N3825" s="24">
        <f t="shared" si="419"/>
        <v>639148</v>
      </c>
      <c r="O3825" t="str">
        <f t="shared" si="420"/>
        <v>TRABAJADOR INDEPENDIENTE</v>
      </c>
      <c r="P3825">
        <f t="shared" si="421"/>
        <v>56</v>
      </c>
      <c r="Q3825"/>
    </row>
    <row r="3826" spans="1:17" x14ac:dyDescent="0.25">
      <c r="A3826">
        <v>3825</v>
      </c>
      <c r="B3826" t="s">
        <v>9</v>
      </c>
      <c r="C3826" s="23">
        <v>838750.29</v>
      </c>
      <c r="D3826" t="s">
        <v>10</v>
      </c>
      <c r="E3826" t="s">
        <v>16</v>
      </c>
      <c r="F3826" t="s">
        <v>12</v>
      </c>
      <c r="G3826" t="s">
        <v>13</v>
      </c>
      <c r="H3826" t="s">
        <v>13</v>
      </c>
      <c r="I3826">
        <v>26</v>
      </c>
      <c r="J3826">
        <f t="shared" si="415"/>
        <v>0.2234469263876844</v>
      </c>
      <c r="K3826" t="b">
        <f t="shared" si="416"/>
        <v>0</v>
      </c>
      <c r="L3826">
        <f t="shared" si="417"/>
        <v>-1.1225954644489089</v>
      </c>
      <c r="M3826" t="b">
        <f t="shared" si="418"/>
        <v>0</v>
      </c>
      <c r="N3826" s="24">
        <f t="shared" si="419"/>
        <v>838750.29</v>
      </c>
      <c r="O3826" t="str">
        <f t="shared" si="420"/>
        <v>ASALARIADO</v>
      </c>
      <c r="P3826">
        <f t="shared" si="421"/>
        <v>26</v>
      </c>
      <c r="Q3826"/>
    </row>
    <row r="3827" spans="1:17" x14ac:dyDescent="0.25">
      <c r="A3827">
        <v>3826</v>
      </c>
      <c r="B3827" t="s">
        <v>15</v>
      </c>
      <c r="C3827" s="23">
        <v>564821.48</v>
      </c>
      <c r="D3827" t="s">
        <v>14</v>
      </c>
      <c r="E3827" t="s">
        <v>11</v>
      </c>
      <c r="F3827" t="s">
        <v>12</v>
      </c>
      <c r="G3827" t="s">
        <v>13</v>
      </c>
      <c r="H3827" t="s">
        <v>13</v>
      </c>
      <c r="I3827">
        <v>58</v>
      </c>
      <c r="J3827">
        <f t="shared" si="415"/>
        <v>-0.1143187865985919</v>
      </c>
      <c r="K3827" t="b">
        <f t="shared" si="416"/>
        <v>0</v>
      </c>
      <c r="L3827">
        <f t="shared" si="417"/>
        <v>1.1358150980194912</v>
      </c>
      <c r="M3827" t="b">
        <f t="shared" si="418"/>
        <v>0</v>
      </c>
      <c r="N3827" s="24">
        <f t="shared" si="419"/>
        <v>564821.48</v>
      </c>
      <c r="O3827" t="str">
        <f t="shared" si="420"/>
        <v>PENSIONADOS EN SU PROPIO SISTEMA</v>
      </c>
      <c r="P3827">
        <f t="shared" si="421"/>
        <v>58</v>
      </c>
      <c r="Q3827"/>
    </row>
    <row r="3828" spans="1:17" x14ac:dyDescent="0.25">
      <c r="A3828">
        <v>3827</v>
      </c>
      <c r="B3828" t="s">
        <v>9</v>
      </c>
      <c r="C3828" s="23">
        <v>788174.72</v>
      </c>
      <c r="D3828" t="s">
        <v>10</v>
      </c>
      <c r="E3828" t="s">
        <v>16</v>
      </c>
      <c r="F3828" t="s">
        <v>12</v>
      </c>
      <c r="G3828" t="s">
        <v>13</v>
      </c>
      <c r="H3828" t="s">
        <v>13</v>
      </c>
      <c r="I3828">
        <v>20</v>
      </c>
      <c r="J3828">
        <f t="shared" si="415"/>
        <v>0.1610851271277331</v>
      </c>
      <c r="K3828" t="b">
        <f t="shared" si="416"/>
        <v>0</v>
      </c>
      <c r="L3828">
        <f t="shared" si="417"/>
        <v>-1.5460474449117341</v>
      </c>
      <c r="M3828" t="b">
        <f t="shared" si="418"/>
        <v>0</v>
      </c>
      <c r="N3828" s="24">
        <f t="shared" si="419"/>
        <v>788174.72</v>
      </c>
      <c r="O3828" t="str">
        <f t="shared" si="420"/>
        <v>ASALARIADO</v>
      </c>
      <c r="P3828">
        <f t="shared" si="421"/>
        <v>20</v>
      </c>
      <c r="Q3828"/>
    </row>
    <row r="3829" spans="1:17" x14ac:dyDescent="0.25">
      <c r="A3829">
        <v>3828</v>
      </c>
      <c r="B3829" t="s">
        <v>15</v>
      </c>
      <c r="C3829" s="23">
        <v>420405</v>
      </c>
      <c r="D3829" t="s">
        <v>10</v>
      </c>
      <c r="E3829" t="s">
        <v>11</v>
      </c>
      <c r="F3829" t="s">
        <v>12</v>
      </c>
      <c r="G3829" t="s">
        <v>13</v>
      </c>
      <c r="H3829" t="s">
        <v>13</v>
      </c>
      <c r="I3829">
        <v>21</v>
      </c>
      <c r="J3829">
        <f t="shared" si="415"/>
        <v>-0.2923903641525129</v>
      </c>
      <c r="K3829" t="b">
        <f t="shared" si="416"/>
        <v>0</v>
      </c>
      <c r="L3829">
        <f t="shared" si="417"/>
        <v>-1.4754721148345964</v>
      </c>
      <c r="M3829" t="b">
        <f t="shared" si="418"/>
        <v>0</v>
      </c>
      <c r="N3829" s="24">
        <f t="shared" si="419"/>
        <v>420405</v>
      </c>
      <c r="O3829" t="str">
        <f t="shared" si="420"/>
        <v>ASALARIADO</v>
      </c>
      <c r="P3829">
        <f t="shared" si="421"/>
        <v>21</v>
      </c>
      <c r="Q3829"/>
    </row>
    <row r="3830" spans="1:17" x14ac:dyDescent="0.25">
      <c r="A3830">
        <v>3829</v>
      </c>
      <c r="B3830" t="s">
        <v>15</v>
      </c>
      <c r="C3830" s="23">
        <v>933264</v>
      </c>
      <c r="D3830" t="s">
        <v>18</v>
      </c>
      <c r="E3830" t="s">
        <v>16</v>
      </c>
      <c r="F3830" t="s">
        <v>12</v>
      </c>
      <c r="G3830" t="s">
        <v>13</v>
      </c>
      <c r="H3830" t="s">
        <v>12</v>
      </c>
      <c r="I3830">
        <v>40</v>
      </c>
      <c r="J3830">
        <f t="shared" si="415"/>
        <v>0.33998629530301733</v>
      </c>
      <c r="K3830" t="b">
        <f t="shared" si="416"/>
        <v>0</v>
      </c>
      <c r="L3830">
        <f t="shared" si="417"/>
        <v>-0.13454084336898386</v>
      </c>
      <c r="M3830" t="b">
        <f t="shared" si="418"/>
        <v>0</v>
      </c>
      <c r="N3830" s="24">
        <f t="shared" si="419"/>
        <v>933264</v>
      </c>
      <c r="O3830" t="str">
        <f t="shared" si="420"/>
        <v>TRABAJADOR INDEPENDIENTE</v>
      </c>
      <c r="P3830">
        <f t="shared" si="421"/>
        <v>40</v>
      </c>
      <c r="Q3830"/>
    </row>
    <row r="3831" spans="1:17" x14ac:dyDescent="0.25">
      <c r="A3831">
        <v>3830</v>
      </c>
      <c r="B3831" t="s">
        <v>15</v>
      </c>
      <c r="C3831" s="23">
        <v>1454350</v>
      </c>
      <c r="D3831" t="s">
        <v>10</v>
      </c>
      <c r="E3831" t="s">
        <v>16</v>
      </c>
      <c r="F3831" t="s">
        <v>12</v>
      </c>
      <c r="G3831" t="s">
        <v>13</v>
      </c>
      <c r="H3831" t="s">
        <v>13</v>
      </c>
      <c r="I3831">
        <v>36</v>
      </c>
      <c r="J3831">
        <f t="shared" si="415"/>
        <v>0.98250719084944316</v>
      </c>
      <c r="K3831" t="b">
        <f t="shared" si="416"/>
        <v>0</v>
      </c>
      <c r="L3831">
        <f t="shared" si="417"/>
        <v>-0.41684216367753391</v>
      </c>
      <c r="M3831" t="b">
        <f t="shared" si="418"/>
        <v>0</v>
      </c>
      <c r="N3831" s="24">
        <f t="shared" si="419"/>
        <v>1454350</v>
      </c>
      <c r="O3831" t="str">
        <f t="shared" si="420"/>
        <v>ASALARIADO</v>
      </c>
      <c r="P3831">
        <f t="shared" si="421"/>
        <v>36</v>
      </c>
      <c r="Q3831"/>
    </row>
    <row r="3832" spans="1:17" x14ac:dyDescent="0.25">
      <c r="A3832">
        <v>3831</v>
      </c>
      <c r="B3832" t="s">
        <v>15</v>
      </c>
      <c r="C3832" s="23">
        <v>280000</v>
      </c>
      <c r="D3832" t="s">
        <v>17</v>
      </c>
      <c r="E3832" t="s">
        <v>16</v>
      </c>
      <c r="F3832" t="s">
        <v>12</v>
      </c>
      <c r="G3832" t="s">
        <v>13</v>
      </c>
      <c r="H3832" t="s">
        <v>13</v>
      </c>
      <c r="I3832">
        <v>33</v>
      </c>
      <c r="J3832">
        <f t="shared" si="415"/>
        <v>-0.46551561860033136</v>
      </c>
      <c r="K3832" t="b">
        <f t="shared" si="416"/>
        <v>0</v>
      </c>
      <c r="L3832">
        <f t="shared" si="417"/>
        <v>-0.62856815390894638</v>
      </c>
      <c r="M3832" t="b">
        <f t="shared" si="418"/>
        <v>0</v>
      </c>
      <c r="N3832" s="24">
        <f t="shared" si="419"/>
        <v>280000</v>
      </c>
      <c r="O3832" t="str">
        <f t="shared" si="420"/>
        <v>ASEGURADO VOLUNTARIO</v>
      </c>
      <c r="P3832">
        <f t="shared" si="421"/>
        <v>33</v>
      </c>
      <c r="Q3832"/>
    </row>
    <row r="3833" spans="1:17" x14ac:dyDescent="0.25">
      <c r="A3833">
        <v>3832</v>
      </c>
      <c r="B3833" t="s">
        <v>15</v>
      </c>
      <c r="C3833" s="23">
        <v>39884.97</v>
      </c>
      <c r="D3833" t="s">
        <v>10</v>
      </c>
      <c r="E3833" t="s">
        <v>11</v>
      </c>
      <c r="F3833" t="s">
        <v>12</v>
      </c>
      <c r="G3833" t="s">
        <v>13</v>
      </c>
      <c r="H3833" t="s">
        <v>13</v>
      </c>
      <c r="I3833">
        <v>28</v>
      </c>
      <c r="J3833">
        <f t="shared" si="415"/>
        <v>-0.76158752248905015</v>
      </c>
      <c r="K3833" t="b">
        <f t="shared" si="416"/>
        <v>0</v>
      </c>
      <c r="L3833">
        <f t="shared" si="417"/>
        <v>-0.98144480429463388</v>
      </c>
      <c r="M3833" t="b">
        <f t="shared" si="418"/>
        <v>0</v>
      </c>
      <c r="N3833" s="24">
        <f t="shared" si="419"/>
        <v>39884.97</v>
      </c>
      <c r="O3833" t="str">
        <f t="shared" si="420"/>
        <v>ASALARIADO</v>
      </c>
      <c r="P3833">
        <f t="shared" si="421"/>
        <v>28</v>
      </c>
      <c r="Q3833"/>
    </row>
    <row r="3834" spans="1:17" x14ac:dyDescent="0.25">
      <c r="A3834">
        <v>3833</v>
      </c>
      <c r="B3834" t="s">
        <v>9</v>
      </c>
      <c r="C3834" s="23">
        <v>809513.38</v>
      </c>
      <c r="D3834" t="s">
        <v>10</v>
      </c>
      <c r="E3834" t="s">
        <v>16</v>
      </c>
      <c r="F3834" t="s">
        <v>12</v>
      </c>
      <c r="G3834" t="s">
        <v>13</v>
      </c>
      <c r="H3834" t="s">
        <v>13</v>
      </c>
      <c r="I3834">
        <v>36</v>
      </c>
      <c r="J3834">
        <f t="shared" si="415"/>
        <v>0.18739658998215772</v>
      </c>
      <c r="K3834" t="b">
        <f t="shared" si="416"/>
        <v>0</v>
      </c>
      <c r="L3834">
        <f t="shared" si="417"/>
        <v>-0.41684216367753391</v>
      </c>
      <c r="M3834" t="b">
        <f t="shared" si="418"/>
        <v>0</v>
      </c>
      <c r="N3834" s="24">
        <f t="shared" si="419"/>
        <v>809513.38</v>
      </c>
      <c r="O3834" t="str">
        <f t="shared" si="420"/>
        <v>ASALARIADO</v>
      </c>
      <c r="P3834">
        <f t="shared" si="421"/>
        <v>36</v>
      </c>
      <c r="Q3834"/>
    </row>
    <row r="3835" spans="1:17" x14ac:dyDescent="0.25">
      <c r="A3835">
        <v>3834</v>
      </c>
      <c r="B3835" t="s">
        <v>9</v>
      </c>
      <c r="C3835" s="23">
        <v>190140</v>
      </c>
      <c r="D3835" t="s">
        <v>10</v>
      </c>
      <c r="E3835" t="s">
        <v>16</v>
      </c>
      <c r="F3835" t="s">
        <v>12</v>
      </c>
      <c r="G3835" t="s">
        <v>12</v>
      </c>
      <c r="H3835" t="s">
        <v>13</v>
      </c>
      <c r="I3835">
        <v>31</v>
      </c>
      <c r="J3835">
        <f t="shared" si="415"/>
        <v>-0.57631676788049213</v>
      </c>
      <c r="K3835" t="b">
        <f t="shared" si="416"/>
        <v>0</v>
      </c>
      <c r="L3835">
        <f t="shared" si="417"/>
        <v>-0.7697188140632214</v>
      </c>
      <c r="M3835" t="b">
        <f t="shared" si="418"/>
        <v>0</v>
      </c>
      <c r="N3835" s="24">
        <f t="shared" si="419"/>
        <v>190140</v>
      </c>
      <c r="O3835" t="str">
        <f t="shared" si="420"/>
        <v>ASALARIADO</v>
      </c>
      <c r="P3835">
        <f t="shared" si="421"/>
        <v>31</v>
      </c>
      <c r="Q3835"/>
    </row>
    <row r="3836" spans="1:17" x14ac:dyDescent="0.25">
      <c r="A3836">
        <v>3835</v>
      </c>
      <c r="B3836" t="s">
        <v>9</v>
      </c>
      <c r="C3836" s="23">
        <v>297045</v>
      </c>
      <c r="D3836" t="s">
        <v>17</v>
      </c>
      <c r="E3836" t="s">
        <v>16</v>
      </c>
      <c r="F3836" t="s">
        <v>12</v>
      </c>
      <c r="G3836" t="s">
        <v>13</v>
      </c>
      <c r="H3836" t="s">
        <v>13</v>
      </c>
      <c r="I3836">
        <v>52</v>
      </c>
      <c r="J3836">
        <f t="shared" si="415"/>
        <v>-0.44449841862837125</v>
      </c>
      <c r="K3836" t="b">
        <f t="shared" si="416"/>
        <v>0</v>
      </c>
      <c r="L3836">
        <f t="shared" si="417"/>
        <v>0.71236311755666615</v>
      </c>
      <c r="M3836" t="b">
        <f t="shared" si="418"/>
        <v>0</v>
      </c>
      <c r="N3836" s="24">
        <f t="shared" si="419"/>
        <v>297045</v>
      </c>
      <c r="O3836" t="str">
        <f t="shared" si="420"/>
        <v>ASEGURADO VOLUNTARIO</v>
      </c>
      <c r="P3836">
        <f t="shared" si="421"/>
        <v>52</v>
      </c>
      <c r="Q3836"/>
    </row>
    <row r="3837" spans="1:17" x14ac:dyDescent="0.25">
      <c r="A3837">
        <v>3836</v>
      </c>
      <c r="B3837" t="s">
        <v>9</v>
      </c>
      <c r="C3837" s="23">
        <v>468380.06</v>
      </c>
      <c r="D3837" t="s">
        <v>10</v>
      </c>
      <c r="E3837" t="s">
        <v>16</v>
      </c>
      <c r="F3837" t="s">
        <v>12</v>
      </c>
      <c r="G3837" t="s">
        <v>13</v>
      </c>
      <c r="H3837" t="s">
        <v>13</v>
      </c>
      <c r="I3837">
        <v>61</v>
      </c>
      <c r="J3837">
        <f t="shared" si="415"/>
        <v>-0.23323510280391882</v>
      </c>
      <c r="K3837" t="b">
        <f t="shared" si="416"/>
        <v>0</v>
      </c>
      <c r="L3837">
        <f t="shared" si="417"/>
        <v>1.3475410882509038</v>
      </c>
      <c r="M3837" t="b">
        <f t="shared" si="418"/>
        <v>0</v>
      </c>
      <c r="N3837" s="24">
        <f t="shared" si="419"/>
        <v>468380.06</v>
      </c>
      <c r="O3837" t="str">
        <f t="shared" si="420"/>
        <v>ASALARIADO</v>
      </c>
      <c r="P3837">
        <f t="shared" si="421"/>
        <v>61</v>
      </c>
      <c r="Q3837"/>
    </row>
    <row r="3838" spans="1:17" x14ac:dyDescent="0.25">
      <c r="A3838">
        <v>3837</v>
      </c>
      <c r="B3838" t="s">
        <v>9</v>
      </c>
      <c r="C3838" s="23">
        <v>628752.38</v>
      </c>
      <c r="D3838" t="s">
        <v>10</v>
      </c>
      <c r="E3838" t="s">
        <v>16</v>
      </c>
      <c r="F3838" t="s">
        <v>12</v>
      </c>
      <c r="G3838" t="s">
        <v>13</v>
      </c>
      <c r="H3838" t="s">
        <v>13</v>
      </c>
      <c r="I3838">
        <v>29</v>
      </c>
      <c r="J3838">
        <f t="shared" si="415"/>
        <v>-3.5489305244095694E-2</v>
      </c>
      <c r="K3838" t="b">
        <f t="shared" si="416"/>
        <v>0</v>
      </c>
      <c r="L3838">
        <f t="shared" si="417"/>
        <v>-0.91086947421749642</v>
      </c>
      <c r="M3838" t="b">
        <f t="shared" si="418"/>
        <v>0</v>
      </c>
      <c r="N3838" s="24">
        <f t="shared" si="419"/>
        <v>628752.38</v>
      </c>
      <c r="O3838" t="str">
        <f t="shared" si="420"/>
        <v>ASALARIADO</v>
      </c>
      <c r="P3838">
        <f t="shared" si="421"/>
        <v>29</v>
      </c>
      <c r="Q3838"/>
    </row>
    <row r="3839" spans="1:17" x14ac:dyDescent="0.25">
      <c r="A3839">
        <v>3838</v>
      </c>
      <c r="B3839" t="s">
        <v>15</v>
      </c>
      <c r="C3839" s="23">
        <v>781283.24</v>
      </c>
      <c r="D3839" t="s">
        <v>10</v>
      </c>
      <c r="E3839" t="s">
        <v>11</v>
      </c>
      <c r="F3839" t="s">
        <v>12</v>
      </c>
      <c r="G3839" t="s">
        <v>13</v>
      </c>
      <c r="H3839" t="s">
        <v>13</v>
      </c>
      <c r="I3839">
        <v>30</v>
      </c>
      <c r="J3839">
        <f t="shared" si="415"/>
        <v>0.15258764321674667</v>
      </c>
      <c r="K3839" t="b">
        <f t="shared" si="416"/>
        <v>0</v>
      </c>
      <c r="L3839">
        <f t="shared" si="417"/>
        <v>-0.84029414414035897</v>
      </c>
      <c r="M3839" t="b">
        <f t="shared" si="418"/>
        <v>0</v>
      </c>
      <c r="N3839" s="24">
        <f t="shared" si="419"/>
        <v>781283.24</v>
      </c>
      <c r="O3839" t="str">
        <f t="shared" si="420"/>
        <v>ASALARIADO</v>
      </c>
      <c r="P3839">
        <f t="shared" si="421"/>
        <v>30</v>
      </c>
      <c r="Q3839"/>
    </row>
    <row r="3840" spans="1:17" x14ac:dyDescent="0.25">
      <c r="A3840">
        <v>3839</v>
      </c>
      <c r="B3840" t="s">
        <v>15</v>
      </c>
      <c r="C3840" s="23">
        <v>4364464.75</v>
      </c>
      <c r="D3840" t="s">
        <v>10</v>
      </c>
      <c r="E3840" t="s">
        <v>11</v>
      </c>
      <c r="F3840" t="s">
        <v>12</v>
      </c>
      <c r="G3840" t="s">
        <v>13</v>
      </c>
      <c r="H3840" t="s">
        <v>13</v>
      </c>
      <c r="I3840">
        <v>39</v>
      </c>
      <c r="J3840">
        <f t="shared" si="415"/>
        <v>4.5708007456808204</v>
      </c>
      <c r="K3840" t="b">
        <f t="shared" si="416"/>
        <v>1</v>
      </c>
      <c r="L3840">
        <f t="shared" si="417"/>
        <v>-0.20511617344612137</v>
      </c>
      <c r="M3840" t="b">
        <f t="shared" si="418"/>
        <v>0</v>
      </c>
      <c r="N3840" s="24">
        <f t="shared" si="419"/>
        <v>4364464.75</v>
      </c>
      <c r="O3840" t="str">
        <f t="shared" si="420"/>
        <v>ASALARIADO</v>
      </c>
      <c r="P3840">
        <f t="shared" si="421"/>
        <v>39</v>
      </c>
      <c r="Q3840"/>
    </row>
    <row r="3841" spans="1:17" x14ac:dyDescent="0.25">
      <c r="A3841">
        <v>3840</v>
      </c>
      <c r="B3841" t="s">
        <v>9</v>
      </c>
      <c r="C3841" s="23">
        <v>493736.09</v>
      </c>
      <c r="D3841" t="s">
        <v>10</v>
      </c>
      <c r="E3841" t="s">
        <v>16</v>
      </c>
      <c r="F3841" t="s">
        <v>12</v>
      </c>
      <c r="G3841" t="s">
        <v>12</v>
      </c>
      <c r="H3841" t="s">
        <v>13</v>
      </c>
      <c r="I3841">
        <v>31</v>
      </c>
      <c r="J3841">
        <f t="shared" si="415"/>
        <v>-0.20197005422632883</v>
      </c>
      <c r="K3841" t="b">
        <f t="shared" si="416"/>
        <v>0</v>
      </c>
      <c r="L3841">
        <f t="shared" si="417"/>
        <v>-0.7697188140632214</v>
      </c>
      <c r="M3841" t="b">
        <f t="shared" si="418"/>
        <v>0</v>
      </c>
      <c r="N3841" s="24">
        <f t="shared" si="419"/>
        <v>493736.09</v>
      </c>
      <c r="O3841" t="str">
        <f t="shared" si="420"/>
        <v>ASALARIADO</v>
      </c>
      <c r="P3841">
        <f t="shared" si="421"/>
        <v>31</v>
      </c>
      <c r="Q3841"/>
    </row>
    <row r="3842" spans="1:17" x14ac:dyDescent="0.25">
      <c r="A3842">
        <v>3841</v>
      </c>
      <c r="B3842" t="s">
        <v>9</v>
      </c>
      <c r="C3842" s="23">
        <v>914000</v>
      </c>
      <c r="D3842" t="s">
        <v>10</v>
      </c>
      <c r="E3842" t="s">
        <v>16</v>
      </c>
      <c r="F3842" t="s">
        <v>12</v>
      </c>
      <c r="G3842" t="s">
        <v>13</v>
      </c>
      <c r="H3842" t="s">
        <v>13</v>
      </c>
      <c r="I3842">
        <v>27</v>
      </c>
      <c r="J3842">
        <f t="shared" ref="J3842:J3905" si="422">(C3842-$S$4)/STDEV($C$2:$C$5001)</f>
        <v>0.31623297525257199</v>
      </c>
      <c r="K3842" t="b">
        <f t="shared" ref="K3842:K3905" si="423">ABS(J3842)&gt;1.96</f>
        <v>0</v>
      </c>
      <c r="L3842">
        <f t="shared" ref="L3842:L3905" si="424">(I3842-$S$5)/_xlfn.STDEV.S($I$2:$I$5001)</f>
        <v>-1.0520201343717714</v>
      </c>
      <c r="M3842" t="b">
        <f t="shared" ref="M3842:M3905" si="425">ABS(L3842)&gt;1.96</f>
        <v>0</v>
      </c>
      <c r="N3842" s="24">
        <f t="shared" ref="N3842:N3905" si="426">IF(ISBLANK(C3842), $S$4, C3842)</f>
        <v>914000</v>
      </c>
      <c r="O3842" t="str">
        <f t="shared" ref="O3842:O3905" si="427">IF(D3842="", "ASALARIADO", D3842)</f>
        <v>ASALARIADO</v>
      </c>
      <c r="P3842">
        <f t="shared" ref="P3842:P3905" si="428">IF(ISBLANK(I3842), $S$5, I3842)</f>
        <v>27</v>
      </c>
      <c r="Q3842"/>
    </row>
    <row r="3843" spans="1:17" x14ac:dyDescent="0.25">
      <c r="A3843">
        <v>3842</v>
      </c>
      <c r="B3843" t="s">
        <v>9</v>
      </c>
      <c r="C3843" s="23">
        <v>278030</v>
      </c>
      <c r="D3843" t="s">
        <v>19</v>
      </c>
      <c r="E3843" t="s">
        <v>16</v>
      </c>
      <c r="F3843" t="s">
        <v>12</v>
      </c>
      <c r="G3843" t="s">
        <v>13</v>
      </c>
      <c r="H3843" t="s">
        <v>13</v>
      </c>
      <c r="I3843">
        <v>34</v>
      </c>
      <c r="J3843">
        <f t="shared" si="422"/>
        <v>-0.46794471123422759</v>
      </c>
      <c r="K3843" t="b">
        <f t="shared" si="423"/>
        <v>0</v>
      </c>
      <c r="L3843">
        <f t="shared" si="424"/>
        <v>-0.55799282383180893</v>
      </c>
      <c r="M3843" t="b">
        <f t="shared" si="425"/>
        <v>0</v>
      </c>
      <c r="N3843" s="24">
        <f t="shared" si="426"/>
        <v>278030</v>
      </c>
      <c r="O3843" t="str">
        <f t="shared" si="427"/>
        <v>CONVENIOS ESPECIALES DE TRABAJADORES INDEPENDIENTES</v>
      </c>
      <c r="P3843">
        <f t="shared" si="428"/>
        <v>34</v>
      </c>
      <c r="Q3843"/>
    </row>
    <row r="3844" spans="1:17" x14ac:dyDescent="0.25">
      <c r="A3844">
        <v>3843</v>
      </c>
      <c r="B3844" t="s">
        <v>15</v>
      </c>
      <c r="C3844" s="23">
        <v>1192788</v>
      </c>
      <c r="D3844" t="s">
        <v>14</v>
      </c>
      <c r="E3844" t="s">
        <v>11</v>
      </c>
      <c r="F3844" t="s">
        <v>12</v>
      </c>
      <c r="G3844" t="s">
        <v>13</v>
      </c>
      <c r="H3844" t="s">
        <v>13</v>
      </c>
      <c r="I3844">
        <v>71</v>
      </c>
      <c r="J3844">
        <f t="shared" si="422"/>
        <v>0.65999027333311333</v>
      </c>
      <c r="K3844" t="b">
        <f t="shared" si="423"/>
        <v>0</v>
      </c>
      <c r="L3844">
        <f t="shared" si="424"/>
        <v>2.0532943890222786</v>
      </c>
      <c r="M3844" t="b">
        <f t="shared" si="425"/>
        <v>1</v>
      </c>
      <c r="N3844" s="24">
        <f t="shared" si="426"/>
        <v>1192788</v>
      </c>
      <c r="O3844" t="str">
        <f t="shared" si="427"/>
        <v>PENSIONADOS EN SU PROPIO SISTEMA</v>
      </c>
      <c r="P3844">
        <f t="shared" si="428"/>
        <v>71</v>
      </c>
      <c r="Q3844"/>
    </row>
    <row r="3845" spans="1:17" x14ac:dyDescent="0.25">
      <c r="A3845">
        <v>3844</v>
      </c>
      <c r="B3845" t="s">
        <v>15</v>
      </c>
      <c r="C3845" s="23">
        <v>1203125</v>
      </c>
      <c r="D3845" t="s">
        <v>10</v>
      </c>
      <c r="E3845" t="s">
        <v>16</v>
      </c>
      <c r="F3845" t="s">
        <v>12</v>
      </c>
      <c r="G3845" t="s">
        <v>13</v>
      </c>
      <c r="H3845" t="s">
        <v>13</v>
      </c>
      <c r="I3845">
        <v>35</v>
      </c>
      <c r="J3845">
        <f t="shared" si="422"/>
        <v>0.67273622793036492</v>
      </c>
      <c r="K3845" t="b">
        <f t="shared" si="423"/>
        <v>0</v>
      </c>
      <c r="L3845">
        <f t="shared" si="424"/>
        <v>-0.48741749375467142</v>
      </c>
      <c r="M3845" t="b">
        <f t="shared" si="425"/>
        <v>0</v>
      </c>
      <c r="N3845" s="24">
        <f t="shared" si="426"/>
        <v>1203125</v>
      </c>
      <c r="O3845" t="str">
        <f t="shared" si="427"/>
        <v>ASALARIADO</v>
      </c>
      <c r="P3845">
        <f t="shared" si="428"/>
        <v>35</v>
      </c>
      <c r="Q3845"/>
    </row>
    <row r="3846" spans="1:17" x14ac:dyDescent="0.25">
      <c r="A3846">
        <v>3845</v>
      </c>
      <c r="B3846" t="s">
        <v>15</v>
      </c>
      <c r="C3846" s="23">
        <v>405871</v>
      </c>
      <c r="D3846" t="s">
        <v>18</v>
      </c>
      <c r="E3846" t="s">
        <v>16</v>
      </c>
      <c r="F3846" t="s">
        <v>12</v>
      </c>
      <c r="G3846" t="s">
        <v>13</v>
      </c>
      <c r="H3846" t="s">
        <v>13</v>
      </c>
      <c r="I3846">
        <v>67</v>
      </c>
      <c r="J3846">
        <f t="shared" si="422"/>
        <v>-0.310311395797715</v>
      </c>
      <c r="K3846" t="b">
        <f t="shared" si="423"/>
        <v>0</v>
      </c>
      <c r="L3846">
        <f t="shared" si="424"/>
        <v>1.7709930687137287</v>
      </c>
      <c r="M3846" t="b">
        <f t="shared" si="425"/>
        <v>0</v>
      </c>
      <c r="N3846" s="24">
        <f t="shared" si="426"/>
        <v>405871</v>
      </c>
      <c r="O3846" t="str">
        <f t="shared" si="427"/>
        <v>TRABAJADOR INDEPENDIENTE</v>
      </c>
      <c r="P3846">
        <f t="shared" si="428"/>
        <v>67</v>
      </c>
      <c r="Q3846"/>
    </row>
    <row r="3847" spans="1:17" x14ac:dyDescent="0.25">
      <c r="A3847">
        <v>3846</v>
      </c>
      <c r="B3847" t="s">
        <v>9</v>
      </c>
      <c r="C3847" s="23">
        <v>641216.5</v>
      </c>
      <c r="D3847" t="s">
        <v>10</v>
      </c>
      <c r="E3847" t="s">
        <v>16</v>
      </c>
      <c r="F3847" t="s">
        <v>12</v>
      </c>
      <c r="G3847" t="s">
        <v>13</v>
      </c>
      <c r="H3847" t="s">
        <v>13</v>
      </c>
      <c r="I3847">
        <v>28</v>
      </c>
      <c r="J3847">
        <f t="shared" si="422"/>
        <v>-2.0120522462370383E-2</v>
      </c>
      <c r="K3847" t="b">
        <f t="shared" si="423"/>
        <v>0</v>
      </c>
      <c r="L3847">
        <f t="shared" si="424"/>
        <v>-0.98144480429463388</v>
      </c>
      <c r="M3847" t="b">
        <f t="shared" si="425"/>
        <v>0</v>
      </c>
      <c r="N3847" s="24">
        <f t="shared" si="426"/>
        <v>641216.5</v>
      </c>
      <c r="O3847" t="str">
        <f t="shared" si="427"/>
        <v>ASALARIADO</v>
      </c>
      <c r="P3847">
        <f t="shared" si="428"/>
        <v>28</v>
      </c>
      <c r="Q3847"/>
    </row>
    <row r="3848" spans="1:17" x14ac:dyDescent="0.25">
      <c r="A3848">
        <v>3847</v>
      </c>
      <c r="B3848" t="s">
        <v>9</v>
      </c>
      <c r="C3848" s="23">
        <v>310000</v>
      </c>
      <c r="D3848" t="s">
        <v>10</v>
      </c>
      <c r="E3848" t="s">
        <v>16</v>
      </c>
      <c r="F3848" t="s">
        <v>12</v>
      </c>
      <c r="G3848" t="s">
        <v>13</v>
      </c>
      <c r="H3848" t="s">
        <v>13</v>
      </c>
      <c r="I3848">
        <v>28</v>
      </c>
      <c r="J3848">
        <f t="shared" si="422"/>
        <v>-0.42852436021612461</v>
      </c>
      <c r="K3848" t="b">
        <f t="shared" si="423"/>
        <v>0</v>
      </c>
      <c r="L3848">
        <f t="shared" si="424"/>
        <v>-0.98144480429463388</v>
      </c>
      <c r="M3848" t="b">
        <f t="shared" si="425"/>
        <v>0</v>
      </c>
      <c r="N3848" s="24">
        <f t="shared" si="426"/>
        <v>310000</v>
      </c>
      <c r="O3848" t="str">
        <f t="shared" si="427"/>
        <v>ASALARIADO</v>
      </c>
      <c r="P3848">
        <f t="shared" si="428"/>
        <v>28</v>
      </c>
      <c r="Q3848"/>
    </row>
    <row r="3849" spans="1:17" x14ac:dyDescent="0.25">
      <c r="A3849">
        <v>3848</v>
      </c>
      <c r="B3849" t="s">
        <v>9</v>
      </c>
      <c r="C3849" s="23">
        <v>613320</v>
      </c>
      <c r="D3849" t="s">
        <v>21</v>
      </c>
      <c r="E3849" t="s">
        <v>16</v>
      </c>
      <c r="F3849" t="s">
        <v>12</v>
      </c>
      <c r="G3849" t="s">
        <v>12</v>
      </c>
      <c r="H3849" t="s">
        <v>13</v>
      </c>
      <c r="I3849">
        <v>72</v>
      </c>
      <c r="J3849">
        <f t="shared" si="422"/>
        <v>-5.4518077112871204E-2</v>
      </c>
      <c r="K3849" t="b">
        <f t="shared" si="423"/>
        <v>0</v>
      </c>
      <c r="L3849">
        <f t="shared" si="424"/>
        <v>2.1238697190994165</v>
      </c>
      <c r="M3849" t="b">
        <f t="shared" si="425"/>
        <v>1</v>
      </c>
      <c r="N3849" s="24">
        <f t="shared" si="426"/>
        <v>613320</v>
      </c>
      <c r="O3849" t="str">
        <f t="shared" si="427"/>
        <v>CONVENIOS ESPECIALES DE ASEGURADOS VOLUNTARIOS</v>
      </c>
      <c r="P3849">
        <f t="shared" si="428"/>
        <v>72</v>
      </c>
      <c r="Q3849"/>
    </row>
    <row r="3850" spans="1:17" x14ac:dyDescent="0.25">
      <c r="A3850">
        <v>3849</v>
      </c>
      <c r="B3850" t="s">
        <v>9</v>
      </c>
      <c r="C3850" s="23">
        <v>276964.47999999998</v>
      </c>
      <c r="D3850" t="s">
        <v>10</v>
      </c>
      <c r="E3850" t="s">
        <v>16</v>
      </c>
      <c r="F3850" t="s">
        <v>12</v>
      </c>
      <c r="G3850" t="s">
        <v>12</v>
      </c>
      <c r="H3850" t="s">
        <v>12</v>
      </c>
      <c r="I3850">
        <v>28</v>
      </c>
      <c r="J3850">
        <f t="shared" si="422"/>
        <v>-0.46925854208867895</v>
      </c>
      <c r="K3850" t="b">
        <f t="shared" si="423"/>
        <v>0</v>
      </c>
      <c r="L3850">
        <f t="shared" si="424"/>
        <v>-0.98144480429463388</v>
      </c>
      <c r="M3850" t="b">
        <f t="shared" si="425"/>
        <v>0</v>
      </c>
      <c r="N3850" s="24">
        <f t="shared" si="426"/>
        <v>276964.47999999998</v>
      </c>
      <c r="O3850" t="str">
        <f t="shared" si="427"/>
        <v>ASALARIADO</v>
      </c>
      <c r="P3850">
        <f t="shared" si="428"/>
        <v>28</v>
      </c>
      <c r="Q3850"/>
    </row>
    <row r="3851" spans="1:17" x14ac:dyDescent="0.25">
      <c r="A3851">
        <v>3850</v>
      </c>
      <c r="B3851" t="s">
        <v>9</v>
      </c>
      <c r="C3851" s="23">
        <v>449750</v>
      </c>
      <c r="D3851" t="s">
        <v>10</v>
      </c>
      <c r="E3851" t="s">
        <v>16</v>
      </c>
      <c r="F3851" t="s">
        <v>12</v>
      </c>
      <c r="G3851" t="s">
        <v>13</v>
      </c>
      <c r="H3851" t="s">
        <v>13</v>
      </c>
      <c r="I3851">
        <v>28</v>
      </c>
      <c r="J3851">
        <f t="shared" si="422"/>
        <v>-0.25620674824302797</v>
      </c>
      <c r="K3851" t="b">
        <f t="shared" si="423"/>
        <v>0</v>
      </c>
      <c r="L3851">
        <f t="shared" si="424"/>
        <v>-0.98144480429463388</v>
      </c>
      <c r="M3851" t="b">
        <f t="shared" si="425"/>
        <v>0</v>
      </c>
      <c r="N3851" s="24">
        <f t="shared" si="426"/>
        <v>449750</v>
      </c>
      <c r="O3851" t="str">
        <f t="shared" si="427"/>
        <v>ASALARIADO</v>
      </c>
      <c r="P3851">
        <f t="shared" si="428"/>
        <v>28</v>
      </c>
      <c r="Q3851"/>
    </row>
    <row r="3852" spans="1:17" x14ac:dyDescent="0.25">
      <c r="A3852">
        <v>3851</v>
      </c>
      <c r="B3852" t="s">
        <v>9</v>
      </c>
      <c r="C3852" s="23">
        <v>887689.45</v>
      </c>
      <c r="D3852" t="s">
        <v>10</v>
      </c>
      <c r="E3852" t="s">
        <v>11</v>
      </c>
      <c r="F3852" t="s">
        <v>12</v>
      </c>
      <c r="G3852" t="s">
        <v>13</v>
      </c>
      <c r="H3852" t="s">
        <v>13</v>
      </c>
      <c r="I3852">
        <v>29</v>
      </c>
      <c r="J3852">
        <f t="shared" si="422"/>
        <v>0.28379096347655219</v>
      </c>
      <c r="K3852" t="b">
        <f t="shared" si="423"/>
        <v>0</v>
      </c>
      <c r="L3852">
        <f t="shared" si="424"/>
        <v>-0.91086947421749642</v>
      </c>
      <c r="M3852" t="b">
        <f t="shared" si="425"/>
        <v>0</v>
      </c>
      <c r="N3852" s="24">
        <f t="shared" si="426"/>
        <v>887689.45</v>
      </c>
      <c r="O3852" t="str">
        <f t="shared" si="427"/>
        <v>ASALARIADO</v>
      </c>
      <c r="P3852">
        <f t="shared" si="428"/>
        <v>29</v>
      </c>
      <c r="Q3852"/>
    </row>
    <row r="3853" spans="1:17" x14ac:dyDescent="0.25">
      <c r="A3853">
        <v>3852</v>
      </c>
      <c r="B3853" t="s">
        <v>15</v>
      </c>
      <c r="C3853" s="23">
        <v>729230.7</v>
      </c>
      <c r="D3853" t="s">
        <v>10</v>
      </c>
      <c r="E3853" t="s">
        <v>11</v>
      </c>
      <c r="F3853" t="s">
        <v>12</v>
      </c>
      <c r="G3853" t="s">
        <v>13</v>
      </c>
      <c r="H3853" t="s">
        <v>13</v>
      </c>
      <c r="I3853">
        <v>27</v>
      </c>
      <c r="J3853">
        <f t="shared" si="422"/>
        <v>8.8404677993604644E-2</v>
      </c>
      <c r="K3853" t="b">
        <f t="shared" si="423"/>
        <v>0</v>
      </c>
      <c r="L3853">
        <f t="shared" si="424"/>
        <v>-1.0520201343717714</v>
      </c>
      <c r="M3853" t="b">
        <f t="shared" si="425"/>
        <v>0</v>
      </c>
      <c r="N3853" s="24">
        <f t="shared" si="426"/>
        <v>729230.7</v>
      </c>
      <c r="O3853" t="str">
        <f t="shared" si="427"/>
        <v>ASALARIADO</v>
      </c>
      <c r="P3853">
        <f t="shared" si="428"/>
        <v>27</v>
      </c>
      <c r="Q3853"/>
    </row>
    <row r="3854" spans="1:17" x14ac:dyDescent="0.25">
      <c r="A3854">
        <v>3853</v>
      </c>
      <c r="B3854" t="s">
        <v>9</v>
      </c>
      <c r="C3854" s="23">
        <v>388492</v>
      </c>
      <c r="D3854" t="s">
        <v>10</v>
      </c>
      <c r="E3854" t="s">
        <v>16</v>
      </c>
      <c r="F3854" t="s">
        <v>12</v>
      </c>
      <c r="G3854" t="s">
        <v>13</v>
      </c>
      <c r="H3854" t="s">
        <v>13</v>
      </c>
      <c r="I3854">
        <v>21</v>
      </c>
      <c r="J3854">
        <f t="shared" si="422"/>
        <v>-0.33174043177968598</v>
      </c>
      <c r="K3854" t="b">
        <f t="shared" si="423"/>
        <v>0</v>
      </c>
      <c r="L3854">
        <f t="shared" si="424"/>
        <v>-1.4754721148345964</v>
      </c>
      <c r="M3854" t="b">
        <f t="shared" si="425"/>
        <v>0</v>
      </c>
      <c r="N3854" s="24">
        <f t="shared" si="426"/>
        <v>388492</v>
      </c>
      <c r="O3854" t="str">
        <f t="shared" si="427"/>
        <v>ASALARIADO</v>
      </c>
      <c r="P3854">
        <f t="shared" si="428"/>
        <v>21</v>
      </c>
      <c r="Q3854"/>
    </row>
    <row r="3855" spans="1:17" x14ac:dyDescent="0.25">
      <c r="A3855">
        <v>3854</v>
      </c>
      <c r="B3855" t="s">
        <v>9</v>
      </c>
      <c r="C3855" s="23">
        <v>396286</v>
      </c>
      <c r="D3855" t="s">
        <v>10</v>
      </c>
      <c r="E3855" t="s">
        <v>16</v>
      </c>
      <c r="F3855" t="s">
        <v>12</v>
      </c>
      <c r="G3855" t="s">
        <v>13</v>
      </c>
      <c r="H3855" t="s">
        <v>13</v>
      </c>
      <c r="I3855">
        <v>37</v>
      </c>
      <c r="J3855">
        <f t="shared" si="422"/>
        <v>-0.32213010285146904</v>
      </c>
      <c r="K3855" t="b">
        <f t="shared" si="423"/>
        <v>0</v>
      </c>
      <c r="L3855">
        <f t="shared" si="424"/>
        <v>-0.3462668336003964</v>
      </c>
      <c r="M3855" t="b">
        <f t="shared" si="425"/>
        <v>0</v>
      </c>
      <c r="N3855" s="24">
        <f t="shared" si="426"/>
        <v>396286</v>
      </c>
      <c r="O3855" t="str">
        <f t="shared" si="427"/>
        <v>ASALARIADO</v>
      </c>
      <c r="P3855">
        <f t="shared" si="428"/>
        <v>37</v>
      </c>
      <c r="Q3855"/>
    </row>
    <row r="3856" spans="1:17" x14ac:dyDescent="0.25">
      <c r="A3856">
        <v>3855</v>
      </c>
      <c r="B3856" t="s">
        <v>15</v>
      </c>
      <c r="C3856" s="23">
        <v>1386388</v>
      </c>
      <c r="D3856" t="s">
        <v>14</v>
      </c>
      <c r="E3856" t="s">
        <v>11</v>
      </c>
      <c r="F3856" t="s">
        <v>12</v>
      </c>
      <c r="G3856" t="s">
        <v>13</v>
      </c>
      <c r="H3856" t="s">
        <v>13</v>
      </c>
      <c r="I3856">
        <v>75</v>
      </c>
      <c r="J3856">
        <f t="shared" si="422"/>
        <v>0.89870719410586108</v>
      </c>
      <c r="K3856" t="b">
        <f t="shared" si="423"/>
        <v>0</v>
      </c>
      <c r="L3856">
        <f t="shared" si="424"/>
        <v>2.3355957093308288</v>
      </c>
      <c r="M3856" t="b">
        <f t="shared" si="425"/>
        <v>1</v>
      </c>
      <c r="N3856" s="24">
        <f t="shared" si="426"/>
        <v>1386388</v>
      </c>
      <c r="O3856" t="str">
        <f t="shared" si="427"/>
        <v>PENSIONADOS EN SU PROPIO SISTEMA</v>
      </c>
      <c r="P3856">
        <f t="shared" si="428"/>
        <v>75</v>
      </c>
      <c r="Q3856"/>
    </row>
    <row r="3857" spans="1:17" x14ac:dyDescent="0.25">
      <c r="A3857">
        <v>3856</v>
      </c>
      <c r="B3857" t="s">
        <v>15</v>
      </c>
      <c r="C3857" s="23">
        <v>983308</v>
      </c>
      <c r="D3857" t="s">
        <v>10</v>
      </c>
      <c r="E3857" t="s">
        <v>16</v>
      </c>
      <c r="F3857" t="s">
        <v>12</v>
      </c>
      <c r="G3857" t="s">
        <v>13</v>
      </c>
      <c r="H3857" t="s">
        <v>13</v>
      </c>
      <c r="I3857">
        <v>27</v>
      </c>
      <c r="J3857">
        <f t="shared" si="422"/>
        <v>0.40169264645565878</v>
      </c>
      <c r="K3857" t="b">
        <f t="shared" si="423"/>
        <v>0</v>
      </c>
      <c r="L3857">
        <f t="shared" si="424"/>
        <v>-1.0520201343717714</v>
      </c>
      <c r="M3857" t="b">
        <f t="shared" si="425"/>
        <v>0</v>
      </c>
      <c r="N3857" s="24">
        <f t="shared" si="426"/>
        <v>983308</v>
      </c>
      <c r="O3857" t="str">
        <f t="shared" si="427"/>
        <v>ASALARIADO</v>
      </c>
      <c r="P3857">
        <f t="shared" si="428"/>
        <v>27</v>
      </c>
      <c r="Q3857"/>
    </row>
    <row r="3858" spans="1:17" x14ac:dyDescent="0.25">
      <c r="A3858">
        <v>3857</v>
      </c>
      <c r="B3858" t="s">
        <v>9</v>
      </c>
      <c r="C3858" s="23">
        <v>1007583</v>
      </c>
      <c r="D3858" t="s">
        <v>18</v>
      </c>
      <c r="E3858" t="s">
        <v>16</v>
      </c>
      <c r="F3858" t="s">
        <v>12</v>
      </c>
      <c r="G3858" t="s">
        <v>13</v>
      </c>
      <c r="H3858" t="s">
        <v>13</v>
      </c>
      <c r="I3858">
        <v>76</v>
      </c>
      <c r="J3858">
        <f t="shared" si="422"/>
        <v>0.4316247396982128</v>
      </c>
      <c r="K3858" t="b">
        <f t="shared" si="423"/>
        <v>0</v>
      </c>
      <c r="L3858">
        <f t="shared" si="424"/>
        <v>2.4061710394079663</v>
      </c>
      <c r="M3858" t="b">
        <f t="shared" si="425"/>
        <v>1</v>
      </c>
      <c r="N3858" s="24">
        <f t="shared" si="426"/>
        <v>1007583</v>
      </c>
      <c r="O3858" t="str">
        <f t="shared" si="427"/>
        <v>TRABAJADOR INDEPENDIENTE</v>
      </c>
      <c r="P3858">
        <f t="shared" si="428"/>
        <v>76</v>
      </c>
      <c r="Q3858"/>
    </row>
    <row r="3859" spans="1:17" x14ac:dyDescent="0.25">
      <c r="A3859">
        <v>3858</v>
      </c>
      <c r="B3859" t="s">
        <v>15</v>
      </c>
      <c r="C3859" s="23">
        <v>1104599</v>
      </c>
      <c r="D3859" t="s">
        <v>10</v>
      </c>
      <c r="E3859" t="s">
        <v>11</v>
      </c>
      <c r="F3859" t="s">
        <v>12</v>
      </c>
      <c r="G3859" t="s">
        <v>13</v>
      </c>
      <c r="H3859" t="s">
        <v>13</v>
      </c>
      <c r="I3859">
        <v>50</v>
      </c>
      <c r="J3859">
        <f t="shared" si="422"/>
        <v>0.55124953714495295</v>
      </c>
      <c r="K3859" t="b">
        <f t="shared" si="423"/>
        <v>0</v>
      </c>
      <c r="L3859">
        <f t="shared" si="424"/>
        <v>0.57121245740239113</v>
      </c>
      <c r="M3859" t="b">
        <f t="shared" si="425"/>
        <v>0</v>
      </c>
      <c r="N3859" s="24">
        <f t="shared" si="426"/>
        <v>1104599</v>
      </c>
      <c r="O3859" t="str">
        <f t="shared" si="427"/>
        <v>ASALARIADO</v>
      </c>
      <c r="P3859">
        <f t="shared" si="428"/>
        <v>50</v>
      </c>
      <c r="Q3859"/>
    </row>
    <row r="3860" spans="1:17" x14ac:dyDescent="0.25">
      <c r="A3860">
        <v>3859</v>
      </c>
      <c r="B3860" t="s">
        <v>9</v>
      </c>
      <c r="C3860" s="23">
        <v>350605.15</v>
      </c>
      <c r="D3860" t="s">
        <v>10</v>
      </c>
      <c r="E3860" t="s">
        <v>16</v>
      </c>
      <c r="F3860" t="s">
        <v>12</v>
      </c>
      <c r="G3860" t="s">
        <v>13</v>
      </c>
      <c r="H3860" t="s">
        <v>13</v>
      </c>
      <c r="I3860">
        <v>31</v>
      </c>
      <c r="J3860">
        <f t="shared" si="422"/>
        <v>-0.37845650703680878</v>
      </c>
      <c r="K3860" t="b">
        <f t="shared" si="423"/>
        <v>0</v>
      </c>
      <c r="L3860">
        <f t="shared" si="424"/>
        <v>-0.7697188140632214</v>
      </c>
      <c r="M3860" t="b">
        <f t="shared" si="425"/>
        <v>0</v>
      </c>
      <c r="N3860" s="24">
        <f t="shared" si="426"/>
        <v>350605.15</v>
      </c>
      <c r="O3860" t="str">
        <f t="shared" si="427"/>
        <v>ASALARIADO</v>
      </c>
      <c r="P3860">
        <f t="shared" si="428"/>
        <v>31</v>
      </c>
      <c r="Q3860"/>
    </row>
    <row r="3861" spans="1:17" x14ac:dyDescent="0.25">
      <c r="A3861">
        <v>3860</v>
      </c>
      <c r="B3861" t="s">
        <v>9</v>
      </c>
      <c r="C3861" s="23">
        <v>348749.4</v>
      </c>
      <c r="D3861" t="s">
        <v>10</v>
      </c>
      <c r="E3861" t="s">
        <v>16</v>
      </c>
      <c r="F3861" t="s">
        <v>12</v>
      </c>
      <c r="G3861" t="s">
        <v>13</v>
      </c>
      <c r="H3861" t="s">
        <v>13</v>
      </c>
      <c r="I3861">
        <v>55</v>
      </c>
      <c r="J3861">
        <f t="shared" si="422"/>
        <v>-0.38074472462835851</v>
      </c>
      <c r="K3861" t="b">
        <f t="shared" si="423"/>
        <v>0</v>
      </c>
      <c r="L3861">
        <f t="shared" si="424"/>
        <v>0.92408910778807873</v>
      </c>
      <c r="M3861" t="b">
        <f t="shared" si="425"/>
        <v>0</v>
      </c>
      <c r="N3861" s="24">
        <f t="shared" si="426"/>
        <v>348749.4</v>
      </c>
      <c r="O3861" t="str">
        <f t="shared" si="427"/>
        <v>ASALARIADO</v>
      </c>
      <c r="P3861">
        <f t="shared" si="428"/>
        <v>55</v>
      </c>
      <c r="Q3861"/>
    </row>
    <row r="3862" spans="1:17" x14ac:dyDescent="0.25">
      <c r="A3862">
        <v>3861</v>
      </c>
      <c r="B3862" t="s">
        <v>9</v>
      </c>
      <c r="C3862" s="23">
        <v>299784</v>
      </c>
      <c r="D3862" t="s">
        <v>18</v>
      </c>
      <c r="E3862" t="s">
        <v>16</v>
      </c>
      <c r="F3862" t="s">
        <v>12</v>
      </c>
      <c r="G3862" t="s">
        <v>13</v>
      </c>
      <c r="H3862" t="s">
        <v>13</v>
      </c>
      <c r="I3862">
        <v>56</v>
      </c>
      <c r="J3862">
        <f t="shared" si="422"/>
        <v>-0.44112111673789317</v>
      </c>
      <c r="K3862" t="b">
        <f t="shared" si="423"/>
        <v>0</v>
      </c>
      <c r="L3862">
        <f t="shared" si="424"/>
        <v>0.99466443786521619</v>
      </c>
      <c r="M3862" t="b">
        <f t="shared" si="425"/>
        <v>0</v>
      </c>
      <c r="N3862" s="24">
        <f t="shared" si="426"/>
        <v>299784</v>
      </c>
      <c r="O3862" t="str">
        <f t="shared" si="427"/>
        <v>TRABAJADOR INDEPENDIENTE</v>
      </c>
      <c r="P3862">
        <f t="shared" si="428"/>
        <v>56</v>
      </c>
      <c r="Q3862"/>
    </row>
    <row r="3863" spans="1:17" x14ac:dyDescent="0.25">
      <c r="A3863">
        <v>3862</v>
      </c>
      <c r="B3863" t="s">
        <v>15</v>
      </c>
      <c r="C3863" s="23">
        <v>540083</v>
      </c>
      <c r="D3863" t="s">
        <v>18</v>
      </c>
      <c r="E3863" t="s">
        <v>16</v>
      </c>
      <c r="F3863" t="s">
        <v>12</v>
      </c>
      <c r="G3863" t="s">
        <v>12</v>
      </c>
      <c r="H3863" t="s">
        <v>12</v>
      </c>
      <c r="I3863">
        <v>55</v>
      </c>
      <c r="J3863">
        <f t="shared" si="422"/>
        <v>-0.14482237012234295</v>
      </c>
      <c r="K3863" t="b">
        <f t="shared" si="423"/>
        <v>0</v>
      </c>
      <c r="L3863">
        <f t="shared" si="424"/>
        <v>0.92408910778807873</v>
      </c>
      <c r="M3863" t="b">
        <f t="shared" si="425"/>
        <v>0</v>
      </c>
      <c r="N3863" s="24">
        <f t="shared" si="426"/>
        <v>540083</v>
      </c>
      <c r="O3863" t="str">
        <f t="shared" si="427"/>
        <v>TRABAJADOR INDEPENDIENTE</v>
      </c>
      <c r="P3863">
        <f t="shared" si="428"/>
        <v>55</v>
      </c>
      <c r="Q3863"/>
    </row>
    <row r="3864" spans="1:17" x14ac:dyDescent="0.25">
      <c r="A3864">
        <v>3863</v>
      </c>
      <c r="B3864" t="s">
        <v>9</v>
      </c>
      <c r="C3864" s="23">
        <v>991228.7</v>
      </c>
      <c r="D3864" t="s">
        <v>10</v>
      </c>
      <c r="E3864" t="s">
        <v>16</v>
      </c>
      <c r="F3864" t="s">
        <v>12</v>
      </c>
      <c r="G3864" t="s">
        <v>13</v>
      </c>
      <c r="H3864" t="s">
        <v>13</v>
      </c>
      <c r="I3864">
        <v>44</v>
      </c>
      <c r="J3864">
        <f t="shared" si="422"/>
        <v>0.41145920179845163</v>
      </c>
      <c r="K3864" t="b">
        <f t="shared" si="423"/>
        <v>0</v>
      </c>
      <c r="L3864">
        <f t="shared" si="424"/>
        <v>0.14776047693956615</v>
      </c>
      <c r="M3864" t="b">
        <f t="shared" si="425"/>
        <v>0</v>
      </c>
      <c r="N3864" s="24">
        <f t="shared" si="426"/>
        <v>991228.7</v>
      </c>
      <c r="O3864" t="str">
        <f t="shared" si="427"/>
        <v>ASALARIADO</v>
      </c>
      <c r="P3864">
        <f t="shared" si="428"/>
        <v>44</v>
      </c>
      <c r="Q3864"/>
    </row>
    <row r="3865" spans="1:17" x14ac:dyDescent="0.25">
      <c r="A3865">
        <v>3864</v>
      </c>
      <c r="B3865" t="s">
        <v>9</v>
      </c>
      <c r="C3865" s="23">
        <v>278030</v>
      </c>
      <c r="D3865" t="s">
        <v>19</v>
      </c>
      <c r="E3865" t="s">
        <v>16</v>
      </c>
      <c r="F3865" t="s">
        <v>12</v>
      </c>
      <c r="G3865" t="s">
        <v>13</v>
      </c>
      <c r="H3865" t="s">
        <v>13</v>
      </c>
      <c r="I3865">
        <v>49</v>
      </c>
      <c r="J3865">
        <f t="shared" si="422"/>
        <v>-0.46794471123422759</v>
      </c>
      <c r="K3865" t="b">
        <f t="shared" si="423"/>
        <v>0</v>
      </c>
      <c r="L3865">
        <f t="shared" si="424"/>
        <v>0.50063712732525367</v>
      </c>
      <c r="M3865" t="b">
        <f t="shared" si="425"/>
        <v>0</v>
      </c>
      <c r="N3865" s="24">
        <f t="shared" si="426"/>
        <v>278030</v>
      </c>
      <c r="O3865" t="str">
        <f t="shared" si="427"/>
        <v>CONVENIOS ESPECIALES DE TRABAJADORES INDEPENDIENTES</v>
      </c>
      <c r="P3865">
        <f t="shared" si="428"/>
        <v>49</v>
      </c>
      <c r="Q3865"/>
    </row>
    <row r="3866" spans="1:17" x14ac:dyDescent="0.25">
      <c r="A3866">
        <v>3865</v>
      </c>
      <c r="B3866" t="s">
        <v>15</v>
      </c>
      <c r="C3866" s="23">
        <v>306545</v>
      </c>
      <c r="D3866" t="s">
        <v>10</v>
      </c>
      <c r="E3866" t="s">
        <v>11</v>
      </c>
      <c r="F3866" t="s">
        <v>12</v>
      </c>
      <c r="G3866" t="s">
        <v>13</v>
      </c>
      <c r="H3866" t="s">
        <v>12</v>
      </c>
      <c r="I3866">
        <v>39</v>
      </c>
      <c r="J3866">
        <f t="shared" si="422"/>
        <v>-0.4327845201400391</v>
      </c>
      <c r="K3866" t="b">
        <f t="shared" si="423"/>
        <v>0</v>
      </c>
      <c r="L3866">
        <f t="shared" si="424"/>
        <v>-0.20511617344612137</v>
      </c>
      <c r="M3866" t="b">
        <f t="shared" si="425"/>
        <v>0</v>
      </c>
      <c r="N3866" s="24">
        <f t="shared" si="426"/>
        <v>306545</v>
      </c>
      <c r="O3866" t="str">
        <f t="shared" si="427"/>
        <v>ASALARIADO</v>
      </c>
      <c r="P3866">
        <f t="shared" si="428"/>
        <v>39</v>
      </c>
      <c r="Q3866"/>
    </row>
    <row r="3867" spans="1:17" x14ac:dyDescent="0.25">
      <c r="A3867">
        <v>3866</v>
      </c>
      <c r="B3867" t="s">
        <v>9</v>
      </c>
      <c r="C3867" s="23">
        <v>639121.35</v>
      </c>
      <c r="D3867" t="s">
        <v>10</v>
      </c>
      <c r="E3867" t="s">
        <v>16</v>
      </c>
      <c r="F3867" t="s">
        <v>12</v>
      </c>
      <c r="G3867" t="s">
        <v>13</v>
      </c>
      <c r="H3867" t="s">
        <v>13</v>
      </c>
      <c r="I3867">
        <v>36</v>
      </c>
      <c r="J3867">
        <f t="shared" si="422"/>
        <v>-2.2703930295826107E-2</v>
      </c>
      <c r="K3867" t="b">
        <f t="shared" si="423"/>
        <v>0</v>
      </c>
      <c r="L3867">
        <f t="shared" si="424"/>
        <v>-0.41684216367753391</v>
      </c>
      <c r="M3867" t="b">
        <f t="shared" si="425"/>
        <v>0</v>
      </c>
      <c r="N3867" s="24">
        <f t="shared" si="426"/>
        <v>639121.35</v>
      </c>
      <c r="O3867" t="str">
        <f t="shared" si="427"/>
        <v>ASALARIADO</v>
      </c>
      <c r="P3867">
        <f t="shared" si="428"/>
        <v>36</v>
      </c>
      <c r="Q3867"/>
    </row>
    <row r="3868" spans="1:17" x14ac:dyDescent="0.25">
      <c r="A3868">
        <v>3867</v>
      </c>
      <c r="B3868" t="s">
        <v>9</v>
      </c>
      <c r="C3868" s="23">
        <v>422514.14</v>
      </c>
      <c r="D3868" t="s">
        <v>10</v>
      </c>
      <c r="E3868" t="s">
        <v>16</v>
      </c>
      <c r="F3868" t="s">
        <v>12</v>
      </c>
      <c r="G3868" t="s">
        <v>13</v>
      </c>
      <c r="H3868" t="s">
        <v>13</v>
      </c>
      <c r="I3868">
        <v>33</v>
      </c>
      <c r="J3868">
        <f t="shared" si="422"/>
        <v>-0.2897897060622307</v>
      </c>
      <c r="K3868" t="b">
        <f t="shared" si="423"/>
        <v>0</v>
      </c>
      <c r="L3868">
        <f t="shared" si="424"/>
        <v>-0.62856815390894638</v>
      </c>
      <c r="M3868" t="b">
        <f t="shared" si="425"/>
        <v>0</v>
      </c>
      <c r="N3868" s="24">
        <f t="shared" si="426"/>
        <v>422514.14</v>
      </c>
      <c r="O3868" t="str">
        <f t="shared" si="427"/>
        <v>ASALARIADO</v>
      </c>
      <c r="P3868">
        <f t="shared" si="428"/>
        <v>33</v>
      </c>
      <c r="Q3868"/>
    </row>
    <row r="3869" spans="1:17" x14ac:dyDescent="0.25">
      <c r="A3869">
        <v>3868</v>
      </c>
      <c r="B3869" t="s">
        <v>9</v>
      </c>
      <c r="C3869" s="23">
        <v>639148</v>
      </c>
      <c r="D3869" t="s">
        <v>18</v>
      </c>
      <c r="E3869" t="s">
        <v>16</v>
      </c>
      <c r="F3869" t="s">
        <v>12</v>
      </c>
      <c r="G3869" t="s">
        <v>13</v>
      </c>
      <c r="H3869" t="s">
        <v>13</v>
      </c>
      <c r="I3869">
        <v>61</v>
      </c>
      <c r="J3869">
        <f t="shared" si="422"/>
        <v>-2.267106972796144E-2</v>
      </c>
      <c r="K3869" t="b">
        <f t="shared" si="423"/>
        <v>0</v>
      </c>
      <c r="L3869">
        <f t="shared" si="424"/>
        <v>1.3475410882509038</v>
      </c>
      <c r="M3869" t="b">
        <f t="shared" si="425"/>
        <v>0</v>
      </c>
      <c r="N3869" s="24">
        <f t="shared" si="426"/>
        <v>639148</v>
      </c>
      <c r="O3869" t="str">
        <f t="shared" si="427"/>
        <v>TRABAJADOR INDEPENDIENTE</v>
      </c>
      <c r="P3869">
        <f t="shared" si="428"/>
        <v>61</v>
      </c>
      <c r="Q3869"/>
    </row>
    <row r="3870" spans="1:17" x14ac:dyDescent="0.25">
      <c r="A3870">
        <v>3869</v>
      </c>
      <c r="B3870" t="s">
        <v>15</v>
      </c>
      <c r="C3870" s="23">
        <v>438762.65</v>
      </c>
      <c r="D3870" t="s">
        <v>10</v>
      </c>
      <c r="E3870" t="s">
        <v>16</v>
      </c>
      <c r="F3870" t="s">
        <v>12</v>
      </c>
      <c r="G3870" t="s">
        <v>13</v>
      </c>
      <c r="H3870" t="s">
        <v>12</v>
      </c>
      <c r="I3870">
        <v>24</v>
      </c>
      <c r="J3870">
        <f t="shared" si="422"/>
        <v>-0.26975461166995179</v>
      </c>
      <c r="K3870" t="b">
        <f t="shared" si="423"/>
        <v>0</v>
      </c>
      <c r="L3870">
        <f t="shared" si="424"/>
        <v>-1.263746124603184</v>
      </c>
      <c r="M3870" t="b">
        <f t="shared" si="425"/>
        <v>0</v>
      </c>
      <c r="N3870" s="24">
        <f t="shared" si="426"/>
        <v>438762.65</v>
      </c>
      <c r="O3870" t="str">
        <f t="shared" si="427"/>
        <v>ASALARIADO</v>
      </c>
      <c r="P3870">
        <f t="shared" si="428"/>
        <v>24</v>
      </c>
      <c r="Q3870"/>
    </row>
    <row r="3871" spans="1:17" x14ac:dyDescent="0.25">
      <c r="A3871">
        <v>3870</v>
      </c>
      <c r="B3871" t="s">
        <v>9</v>
      </c>
      <c r="C3871" s="23">
        <v>940646.55</v>
      </c>
      <c r="D3871" t="s">
        <v>10</v>
      </c>
      <c r="E3871" t="s">
        <v>16</v>
      </c>
      <c r="F3871" t="s">
        <v>12</v>
      </c>
      <c r="G3871" t="s">
        <v>13</v>
      </c>
      <c r="H3871" t="s">
        <v>13</v>
      </c>
      <c r="I3871">
        <v>55</v>
      </c>
      <c r="J3871">
        <f t="shared" si="422"/>
        <v>0.34908928912249487</v>
      </c>
      <c r="K3871" t="b">
        <f t="shared" si="423"/>
        <v>0</v>
      </c>
      <c r="L3871">
        <f t="shared" si="424"/>
        <v>0.92408910778807873</v>
      </c>
      <c r="M3871" t="b">
        <f t="shared" si="425"/>
        <v>0</v>
      </c>
      <c r="N3871" s="24">
        <f t="shared" si="426"/>
        <v>940646.55</v>
      </c>
      <c r="O3871" t="str">
        <f t="shared" si="427"/>
        <v>ASALARIADO</v>
      </c>
      <c r="P3871">
        <f t="shared" si="428"/>
        <v>55</v>
      </c>
      <c r="Q3871"/>
    </row>
    <row r="3872" spans="1:17" x14ac:dyDescent="0.25">
      <c r="A3872">
        <v>3871</v>
      </c>
      <c r="B3872" t="s">
        <v>9</v>
      </c>
      <c r="C3872" s="23">
        <v>298248.25</v>
      </c>
      <c r="D3872" t="s">
        <v>10</v>
      </c>
      <c r="E3872" t="s">
        <v>16</v>
      </c>
      <c r="F3872" t="s">
        <v>12</v>
      </c>
      <c r="G3872" t="s">
        <v>13</v>
      </c>
      <c r="H3872" t="s">
        <v>13</v>
      </c>
      <c r="I3872">
        <v>26</v>
      </c>
      <c r="J3872">
        <f t="shared" si="422"/>
        <v>-0.44301476090667802</v>
      </c>
      <c r="K3872" t="b">
        <f t="shared" si="423"/>
        <v>0</v>
      </c>
      <c r="L3872">
        <f t="shared" si="424"/>
        <v>-1.1225954644489089</v>
      </c>
      <c r="M3872" t="b">
        <f t="shared" si="425"/>
        <v>0</v>
      </c>
      <c r="N3872" s="24">
        <f t="shared" si="426"/>
        <v>298248.25</v>
      </c>
      <c r="O3872" t="str">
        <f t="shared" si="427"/>
        <v>ASALARIADO</v>
      </c>
      <c r="P3872">
        <f t="shared" si="428"/>
        <v>26</v>
      </c>
      <c r="Q3872"/>
    </row>
    <row r="3873" spans="1:17" x14ac:dyDescent="0.25">
      <c r="A3873">
        <v>3872</v>
      </c>
      <c r="B3873" t="s">
        <v>9</v>
      </c>
      <c r="C3873" s="23">
        <v>450513.01</v>
      </c>
      <c r="D3873" t="s">
        <v>10</v>
      </c>
      <c r="E3873" t="s">
        <v>11</v>
      </c>
      <c r="F3873" t="s">
        <v>12</v>
      </c>
      <c r="G3873" t="s">
        <v>13</v>
      </c>
      <c r="H3873" t="s">
        <v>13</v>
      </c>
      <c r="I3873">
        <v>39</v>
      </c>
      <c r="J3873">
        <f t="shared" si="422"/>
        <v>-0.2552659249077035</v>
      </c>
      <c r="K3873" t="b">
        <f t="shared" si="423"/>
        <v>0</v>
      </c>
      <c r="L3873">
        <f t="shared" si="424"/>
        <v>-0.20511617344612137</v>
      </c>
      <c r="M3873" t="b">
        <f t="shared" si="425"/>
        <v>0</v>
      </c>
      <c r="N3873" s="24">
        <f t="shared" si="426"/>
        <v>450513.01</v>
      </c>
      <c r="O3873" t="str">
        <f t="shared" si="427"/>
        <v>ASALARIADO</v>
      </c>
      <c r="P3873">
        <f t="shared" si="428"/>
        <v>39</v>
      </c>
      <c r="Q3873"/>
    </row>
    <row r="3874" spans="1:17" x14ac:dyDescent="0.25">
      <c r="A3874">
        <v>3873</v>
      </c>
      <c r="B3874" t="s">
        <v>9</v>
      </c>
      <c r="C3874" s="23">
        <v>1213949</v>
      </c>
      <c r="D3874" t="s">
        <v>10</v>
      </c>
      <c r="E3874" t="s">
        <v>11</v>
      </c>
      <c r="F3874" t="s">
        <v>12</v>
      </c>
      <c r="G3874" t="s">
        <v>13</v>
      </c>
      <c r="H3874" t="s">
        <v>13</v>
      </c>
      <c r="I3874">
        <v>41</v>
      </c>
      <c r="J3874">
        <f t="shared" si="422"/>
        <v>0.68608267395538669</v>
      </c>
      <c r="K3874" t="b">
        <f t="shared" si="423"/>
        <v>0</v>
      </c>
      <c r="L3874">
        <f t="shared" si="424"/>
        <v>-6.3965513291846368E-2</v>
      </c>
      <c r="M3874" t="b">
        <f t="shared" si="425"/>
        <v>0</v>
      </c>
      <c r="N3874" s="24">
        <f t="shared" si="426"/>
        <v>1213949</v>
      </c>
      <c r="O3874" t="str">
        <f t="shared" si="427"/>
        <v>ASALARIADO</v>
      </c>
      <c r="P3874">
        <f t="shared" si="428"/>
        <v>41</v>
      </c>
      <c r="Q3874"/>
    </row>
    <row r="3875" spans="1:17" x14ac:dyDescent="0.25">
      <c r="A3875">
        <v>3874</v>
      </c>
      <c r="B3875" t="s">
        <v>9</v>
      </c>
      <c r="C3875" s="23">
        <v>377729.94</v>
      </c>
      <c r="D3875" t="s">
        <v>10</v>
      </c>
      <c r="E3875" t="s">
        <v>16</v>
      </c>
      <c r="F3875" t="s">
        <v>12</v>
      </c>
      <c r="G3875" t="s">
        <v>13</v>
      </c>
      <c r="H3875" t="s">
        <v>13</v>
      </c>
      <c r="I3875">
        <v>36</v>
      </c>
      <c r="J3875">
        <f t="shared" si="422"/>
        <v>-0.34501050318656384</v>
      </c>
      <c r="K3875" t="b">
        <f t="shared" si="423"/>
        <v>0</v>
      </c>
      <c r="L3875">
        <f t="shared" si="424"/>
        <v>-0.41684216367753391</v>
      </c>
      <c r="M3875" t="b">
        <f t="shared" si="425"/>
        <v>0</v>
      </c>
      <c r="N3875" s="24">
        <f t="shared" si="426"/>
        <v>377729.94</v>
      </c>
      <c r="O3875" t="str">
        <f t="shared" si="427"/>
        <v>ASALARIADO</v>
      </c>
      <c r="P3875">
        <f t="shared" si="428"/>
        <v>36</v>
      </c>
      <c r="Q3875"/>
    </row>
    <row r="3876" spans="1:17" x14ac:dyDescent="0.25">
      <c r="A3876">
        <v>3875</v>
      </c>
      <c r="B3876" t="s">
        <v>15</v>
      </c>
      <c r="C3876" s="23">
        <v>1605450</v>
      </c>
      <c r="D3876" t="s">
        <v>10</v>
      </c>
      <c r="E3876" t="s">
        <v>16</v>
      </c>
      <c r="F3876" t="s">
        <v>12</v>
      </c>
      <c r="G3876" t="s">
        <v>13</v>
      </c>
      <c r="H3876" t="s">
        <v>13</v>
      </c>
      <c r="I3876">
        <v>38</v>
      </c>
      <c r="J3876">
        <f t="shared" si="422"/>
        <v>1.1688198289112313</v>
      </c>
      <c r="K3876" t="b">
        <f t="shared" si="423"/>
        <v>0</v>
      </c>
      <c r="L3876">
        <f t="shared" si="424"/>
        <v>-0.27569150352325889</v>
      </c>
      <c r="M3876" t="b">
        <f t="shared" si="425"/>
        <v>0</v>
      </c>
      <c r="N3876" s="24">
        <f t="shared" si="426"/>
        <v>1605450</v>
      </c>
      <c r="O3876" t="str">
        <f t="shared" si="427"/>
        <v>ASALARIADO</v>
      </c>
      <c r="P3876">
        <f t="shared" si="428"/>
        <v>38</v>
      </c>
      <c r="Q3876"/>
    </row>
    <row r="3877" spans="1:17" x14ac:dyDescent="0.25">
      <c r="A3877">
        <v>3876</v>
      </c>
      <c r="B3877" t="s">
        <v>9</v>
      </c>
      <c r="C3877" s="23">
        <v>297102</v>
      </c>
      <c r="D3877" t="s">
        <v>18</v>
      </c>
      <c r="E3877" t="s">
        <v>16</v>
      </c>
      <c r="F3877" t="s">
        <v>12</v>
      </c>
      <c r="G3877" t="s">
        <v>13</v>
      </c>
      <c r="H3877" t="s">
        <v>12</v>
      </c>
      <c r="I3877">
        <v>64</v>
      </c>
      <c r="J3877">
        <f t="shared" si="422"/>
        <v>-0.44442813523744124</v>
      </c>
      <c r="K3877" t="b">
        <f t="shared" si="423"/>
        <v>0</v>
      </c>
      <c r="L3877">
        <f t="shared" si="424"/>
        <v>1.5592670784823162</v>
      </c>
      <c r="M3877" t="b">
        <f t="shared" si="425"/>
        <v>0</v>
      </c>
      <c r="N3877" s="24">
        <f t="shared" si="426"/>
        <v>297102</v>
      </c>
      <c r="O3877" t="str">
        <f t="shared" si="427"/>
        <v>TRABAJADOR INDEPENDIENTE</v>
      </c>
      <c r="P3877">
        <f t="shared" si="428"/>
        <v>64</v>
      </c>
      <c r="Q3877"/>
    </row>
    <row r="3878" spans="1:17" x14ac:dyDescent="0.25">
      <c r="A3878">
        <v>3877</v>
      </c>
      <c r="B3878" t="s">
        <v>9</v>
      </c>
      <c r="C3878" s="23">
        <v>391637.5</v>
      </c>
      <c r="D3878" t="s">
        <v>10</v>
      </c>
      <c r="E3878" t="s">
        <v>16</v>
      </c>
      <c r="F3878" t="s">
        <v>12</v>
      </c>
      <c r="G3878" t="s">
        <v>13</v>
      </c>
      <c r="H3878" t="s">
        <v>13</v>
      </c>
      <c r="I3878">
        <v>49</v>
      </c>
      <c r="J3878">
        <f t="shared" si="422"/>
        <v>-0.32786189833810186</v>
      </c>
      <c r="K3878" t="b">
        <f t="shared" si="423"/>
        <v>0</v>
      </c>
      <c r="L3878">
        <f t="shared" si="424"/>
        <v>0.50063712732525367</v>
      </c>
      <c r="M3878" t="b">
        <f t="shared" si="425"/>
        <v>0</v>
      </c>
      <c r="N3878" s="24">
        <f t="shared" si="426"/>
        <v>391637.5</v>
      </c>
      <c r="O3878" t="str">
        <f t="shared" si="427"/>
        <v>ASALARIADO</v>
      </c>
      <c r="P3878">
        <f t="shared" si="428"/>
        <v>49</v>
      </c>
      <c r="Q3878"/>
    </row>
    <row r="3879" spans="1:17" x14ac:dyDescent="0.25">
      <c r="A3879">
        <v>3878</v>
      </c>
      <c r="B3879" t="s">
        <v>9</v>
      </c>
      <c r="C3879" s="23">
        <v>317719</v>
      </c>
      <c r="D3879" t="s">
        <v>17</v>
      </c>
      <c r="E3879" t="s">
        <v>16</v>
      </c>
      <c r="F3879" t="s">
        <v>12</v>
      </c>
      <c r="G3879" t="s">
        <v>12</v>
      </c>
      <c r="H3879" t="s">
        <v>13</v>
      </c>
      <c r="I3879">
        <v>34</v>
      </c>
      <c r="J3879">
        <f t="shared" si="422"/>
        <v>-0.41900650943386819</v>
      </c>
      <c r="K3879" t="b">
        <f t="shared" si="423"/>
        <v>0</v>
      </c>
      <c r="L3879">
        <f t="shared" si="424"/>
        <v>-0.55799282383180893</v>
      </c>
      <c r="M3879" t="b">
        <f t="shared" si="425"/>
        <v>0</v>
      </c>
      <c r="N3879" s="24">
        <f t="shared" si="426"/>
        <v>317719</v>
      </c>
      <c r="O3879" t="str">
        <f t="shared" si="427"/>
        <v>ASEGURADO VOLUNTARIO</v>
      </c>
      <c r="P3879">
        <f t="shared" si="428"/>
        <v>34</v>
      </c>
      <c r="Q3879"/>
    </row>
    <row r="3880" spans="1:17" x14ac:dyDescent="0.25">
      <c r="A3880">
        <v>3879</v>
      </c>
      <c r="B3880" t="s">
        <v>15</v>
      </c>
      <c r="C3880" s="23">
        <v>1161829.5</v>
      </c>
      <c r="D3880" t="s">
        <v>10</v>
      </c>
      <c r="E3880" t="s">
        <v>11</v>
      </c>
      <c r="F3880" t="s">
        <v>12</v>
      </c>
      <c r="G3880" t="s">
        <v>13</v>
      </c>
      <c r="H3880" t="s">
        <v>13</v>
      </c>
      <c r="I3880">
        <v>32</v>
      </c>
      <c r="J3880">
        <f t="shared" si="422"/>
        <v>0.62181714424353118</v>
      </c>
      <c r="K3880" t="b">
        <f t="shared" si="423"/>
        <v>0</v>
      </c>
      <c r="L3880">
        <f t="shared" si="424"/>
        <v>-0.69914348398608395</v>
      </c>
      <c r="M3880" t="b">
        <f t="shared" si="425"/>
        <v>0</v>
      </c>
      <c r="N3880" s="24">
        <f t="shared" si="426"/>
        <v>1161829.5</v>
      </c>
      <c r="O3880" t="str">
        <f t="shared" si="427"/>
        <v>ASALARIADO</v>
      </c>
      <c r="P3880">
        <f t="shared" si="428"/>
        <v>32</v>
      </c>
      <c r="Q3880"/>
    </row>
    <row r="3881" spans="1:17" x14ac:dyDescent="0.25">
      <c r="A3881">
        <v>3880</v>
      </c>
      <c r="B3881" t="s">
        <v>15</v>
      </c>
      <c r="C3881" s="23">
        <v>297050</v>
      </c>
      <c r="D3881" t="s">
        <v>17</v>
      </c>
      <c r="E3881" t="s">
        <v>16</v>
      </c>
      <c r="F3881" t="s">
        <v>12</v>
      </c>
      <c r="G3881" t="s">
        <v>13</v>
      </c>
      <c r="H3881" t="s">
        <v>13</v>
      </c>
      <c r="I3881">
        <v>55</v>
      </c>
      <c r="J3881">
        <f t="shared" si="422"/>
        <v>-0.44449225341864051</v>
      </c>
      <c r="K3881" t="b">
        <f t="shared" si="423"/>
        <v>0</v>
      </c>
      <c r="L3881">
        <f t="shared" si="424"/>
        <v>0.92408910778807873</v>
      </c>
      <c r="M3881" t="b">
        <f t="shared" si="425"/>
        <v>0</v>
      </c>
      <c r="N3881" s="24">
        <f t="shared" si="426"/>
        <v>297050</v>
      </c>
      <c r="O3881" t="str">
        <f t="shared" si="427"/>
        <v>ASEGURADO VOLUNTARIO</v>
      </c>
      <c r="P3881">
        <f t="shared" si="428"/>
        <v>55</v>
      </c>
      <c r="Q3881"/>
    </row>
    <row r="3882" spans="1:17" x14ac:dyDescent="0.25">
      <c r="A3882">
        <v>3881</v>
      </c>
      <c r="B3882" t="s">
        <v>9</v>
      </c>
      <c r="C3882" s="23">
        <v>1117420.3</v>
      </c>
      <c r="D3882" t="s">
        <v>10</v>
      </c>
      <c r="E3882" t="s">
        <v>16</v>
      </c>
      <c r="F3882" t="s">
        <v>12</v>
      </c>
      <c r="G3882" t="s">
        <v>13</v>
      </c>
      <c r="H3882" t="s">
        <v>13</v>
      </c>
      <c r="I3882">
        <v>52</v>
      </c>
      <c r="J3882">
        <f t="shared" si="422"/>
        <v>0.56705873784900074</v>
      </c>
      <c r="K3882" t="b">
        <f t="shared" si="423"/>
        <v>0</v>
      </c>
      <c r="L3882">
        <f t="shared" si="424"/>
        <v>0.71236311755666615</v>
      </c>
      <c r="M3882" t="b">
        <f t="shared" si="425"/>
        <v>0</v>
      </c>
      <c r="N3882" s="24">
        <f t="shared" si="426"/>
        <v>1117420.3</v>
      </c>
      <c r="O3882" t="str">
        <f t="shared" si="427"/>
        <v>ASALARIADO</v>
      </c>
      <c r="P3882">
        <f t="shared" si="428"/>
        <v>52</v>
      </c>
      <c r="Q3882"/>
    </row>
    <row r="3883" spans="1:17" x14ac:dyDescent="0.25">
      <c r="A3883">
        <v>3882</v>
      </c>
      <c r="B3883" t="s">
        <v>9</v>
      </c>
      <c r="C3883" s="23">
        <v>472721.91999999998</v>
      </c>
      <c r="D3883" t="s">
        <v>10</v>
      </c>
      <c r="E3883" t="s">
        <v>16</v>
      </c>
      <c r="F3883" t="s">
        <v>12</v>
      </c>
      <c r="G3883" t="s">
        <v>13</v>
      </c>
      <c r="H3883" t="s">
        <v>13</v>
      </c>
      <c r="I3883">
        <v>60</v>
      </c>
      <c r="J3883">
        <f t="shared" si="422"/>
        <v>-0.22788140729965042</v>
      </c>
      <c r="K3883" t="b">
        <f t="shared" si="423"/>
        <v>0</v>
      </c>
      <c r="L3883">
        <f t="shared" si="424"/>
        <v>1.2769657581737661</v>
      </c>
      <c r="M3883" t="b">
        <f t="shared" si="425"/>
        <v>0</v>
      </c>
      <c r="N3883" s="24">
        <f t="shared" si="426"/>
        <v>472721.91999999998</v>
      </c>
      <c r="O3883" t="str">
        <f t="shared" si="427"/>
        <v>ASALARIADO</v>
      </c>
      <c r="P3883">
        <f t="shared" si="428"/>
        <v>60</v>
      </c>
      <c r="Q3883"/>
    </row>
    <row r="3884" spans="1:17" x14ac:dyDescent="0.25">
      <c r="A3884">
        <v>3883</v>
      </c>
      <c r="B3884" t="s">
        <v>15</v>
      </c>
      <c r="C3884" s="23">
        <v>300018</v>
      </c>
      <c r="D3884" t="s">
        <v>17</v>
      </c>
      <c r="E3884" t="s">
        <v>16</v>
      </c>
      <c r="F3884" t="s">
        <v>12</v>
      </c>
      <c r="G3884" t="s">
        <v>13</v>
      </c>
      <c r="H3884" t="s">
        <v>13</v>
      </c>
      <c r="I3884">
        <v>55</v>
      </c>
      <c r="J3884">
        <f t="shared" si="422"/>
        <v>-0.44083258492249633</v>
      </c>
      <c r="K3884" t="b">
        <f t="shared" si="423"/>
        <v>0</v>
      </c>
      <c r="L3884">
        <f t="shared" si="424"/>
        <v>0.92408910778807873</v>
      </c>
      <c r="M3884" t="b">
        <f t="shared" si="425"/>
        <v>0</v>
      </c>
      <c r="N3884" s="24">
        <f t="shared" si="426"/>
        <v>300018</v>
      </c>
      <c r="O3884" t="str">
        <f t="shared" si="427"/>
        <v>ASEGURADO VOLUNTARIO</v>
      </c>
      <c r="P3884">
        <f t="shared" si="428"/>
        <v>55</v>
      </c>
      <c r="Q3884"/>
    </row>
    <row r="3885" spans="1:17" x14ac:dyDescent="0.25">
      <c r="A3885">
        <v>3884</v>
      </c>
      <c r="B3885" t="s">
        <v>9</v>
      </c>
      <c r="C3885" s="23">
        <v>235200</v>
      </c>
      <c r="D3885" t="s">
        <v>10</v>
      </c>
      <c r="E3885" t="s">
        <v>16</v>
      </c>
      <c r="F3885" t="s">
        <v>12</v>
      </c>
      <c r="G3885" t="s">
        <v>13</v>
      </c>
      <c r="H3885" t="s">
        <v>12</v>
      </c>
      <c r="I3885">
        <v>24</v>
      </c>
      <c r="J3885">
        <f t="shared" si="422"/>
        <v>-0.52075589778741349</v>
      </c>
      <c r="K3885" t="b">
        <f t="shared" si="423"/>
        <v>0</v>
      </c>
      <c r="L3885">
        <f t="shared" si="424"/>
        <v>-1.263746124603184</v>
      </c>
      <c r="M3885" t="b">
        <f t="shared" si="425"/>
        <v>0</v>
      </c>
      <c r="N3885" s="24">
        <f t="shared" si="426"/>
        <v>235200</v>
      </c>
      <c r="O3885" t="str">
        <f t="shared" si="427"/>
        <v>ASALARIADO</v>
      </c>
      <c r="P3885">
        <f t="shared" si="428"/>
        <v>24</v>
      </c>
      <c r="Q3885"/>
    </row>
    <row r="3886" spans="1:17" x14ac:dyDescent="0.25">
      <c r="A3886">
        <v>3885</v>
      </c>
      <c r="B3886" t="s">
        <v>15</v>
      </c>
      <c r="C3886" s="23">
        <v>180000</v>
      </c>
      <c r="D3886" t="s">
        <v>10</v>
      </c>
      <c r="E3886" t="s">
        <v>16</v>
      </c>
      <c r="F3886" t="s">
        <v>12</v>
      </c>
      <c r="G3886" t="s">
        <v>12</v>
      </c>
      <c r="H3886" t="s">
        <v>13</v>
      </c>
      <c r="I3886">
        <v>30</v>
      </c>
      <c r="J3886">
        <f t="shared" si="422"/>
        <v>-0.58881981321435395</v>
      </c>
      <c r="K3886" t="b">
        <f t="shared" si="423"/>
        <v>0</v>
      </c>
      <c r="L3886">
        <f t="shared" si="424"/>
        <v>-0.84029414414035897</v>
      </c>
      <c r="M3886" t="b">
        <f t="shared" si="425"/>
        <v>0</v>
      </c>
      <c r="N3886" s="24">
        <f t="shared" si="426"/>
        <v>180000</v>
      </c>
      <c r="O3886" t="str">
        <f t="shared" si="427"/>
        <v>ASALARIADO</v>
      </c>
      <c r="P3886">
        <f t="shared" si="428"/>
        <v>30</v>
      </c>
      <c r="Q3886"/>
    </row>
    <row r="3887" spans="1:17" x14ac:dyDescent="0.25">
      <c r="A3887">
        <v>3886</v>
      </c>
      <c r="B3887" t="s">
        <v>9</v>
      </c>
      <c r="C3887" s="23">
        <v>639148</v>
      </c>
      <c r="D3887" t="s">
        <v>18</v>
      </c>
      <c r="E3887" t="s">
        <v>16</v>
      </c>
      <c r="F3887" t="s">
        <v>12</v>
      </c>
      <c r="G3887" t="s">
        <v>13</v>
      </c>
      <c r="H3887" t="s">
        <v>13</v>
      </c>
      <c r="I3887">
        <v>58</v>
      </c>
      <c r="J3887">
        <f t="shared" si="422"/>
        <v>-2.267106972796144E-2</v>
      </c>
      <c r="K3887" t="b">
        <f t="shared" si="423"/>
        <v>0</v>
      </c>
      <c r="L3887">
        <f t="shared" si="424"/>
        <v>1.1358150980194912</v>
      </c>
      <c r="M3887" t="b">
        <f t="shared" si="425"/>
        <v>0</v>
      </c>
      <c r="N3887" s="24">
        <f t="shared" si="426"/>
        <v>639148</v>
      </c>
      <c r="O3887" t="str">
        <f t="shared" si="427"/>
        <v>TRABAJADOR INDEPENDIENTE</v>
      </c>
      <c r="P3887">
        <f t="shared" si="428"/>
        <v>58</v>
      </c>
      <c r="Q3887"/>
    </row>
    <row r="3888" spans="1:17" x14ac:dyDescent="0.25">
      <c r="A3888">
        <v>3887</v>
      </c>
      <c r="B3888" t="s">
        <v>15</v>
      </c>
      <c r="C3888" s="23">
        <v>1461535</v>
      </c>
      <c r="D3888" t="s">
        <v>14</v>
      </c>
      <c r="E3888" t="s">
        <v>11</v>
      </c>
      <c r="F3888" t="s">
        <v>12</v>
      </c>
      <c r="G3888" t="s">
        <v>13</v>
      </c>
      <c r="H3888" t="s">
        <v>13</v>
      </c>
      <c r="I3888">
        <v>55</v>
      </c>
      <c r="J3888">
        <f t="shared" si="422"/>
        <v>0.99136659723246068</v>
      </c>
      <c r="K3888" t="b">
        <f t="shared" si="423"/>
        <v>0</v>
      </c>
      <c r="L3888">
        <f t="shared" si="424"/>
        <v>0.92408910778807873</v>
      </c>
      <c r="M3888" t="b">
        <f t="shared" si="425"/>
        <v>0</v>
      </c>
      <c r="N3888" s="24">
        <f t="shared" si="426"/>
        <v>1461535</v>
      </c>
      <c r="O3888" t="str">
        <f t="shared" si="427"/>
        <v>PENSIONADOS EN SU PROPIO SISTEMA</v>
      </c>
      <c r="P3888">
        <f t="shared" si="428"/>
        <v>55</v>
      </c>
      <c r="Q3888"/>
    </row>
    <row r="3889" spans="1:17" x14ac:dyDescent="0.25">
      <c r="A3889">
        <v>3888</v>
      </c>
      <c r="B3889" t="s">
        <v>15</v>
      </c>
      <c r="C3889" s="23">
        <v>297046</v>
      </c>
      <c r="D3889" t="s">
        <v>17</v>
      </c>
      <c r="E3889" t="s">
        <v>16</v>
      </c>
      <c r="F3889" t="s">
        <v>12</v>
      </c>
      <c r="G3889" t="s">
        <v>13</v>
      </c>
      <c r="H3889" t="s">
        <v>13</v>
      </c>
      <c r="I3889">
        <v>60</v>
      </c>
      <c r="J3889">
        <f t="shared" si="422"/>
        <v>-0.44449718558642509</v>
      </c>
      <c r="K3889" t="b">
        <f t="shared" si="423"/>
        <v>0</v>
      </c>
      <c r="L3889">
        <f t="shared" si="424"/>
        <v>1.2769657581737661</v>
      </c>
      <c r="M3889" t="b">
        <f t="shared" si="425"/>
        <v>0</v>
      </c>
      <c r="N3889" s="24">
        <f t="shared" si="426"/>
        <v>297046</v>
      </c>
      <c r="O3889" t="str">
        <f t="shared" si="427"/>
        <v>ASEGURADO VOLUNTARIO</v>
      </c>
      <c r="P3889">
        <f t="shared" si="428"/>
        <v>60</v>
      </c>
      <c r="Q3889"/>
    </row>
    <row r="3890" spans="1:17" x14ac:dyDescent="0.25">
      <c r="A3890">
        <v>3889</v>
      </c>
      <c r="B3890" t="s">
        <v>9</v>
      </c>
      <c r="C3890" s="23">
        <v>208067.25</v>
      </c>
      <c r="D3890" t="s">
        <v>10</v>
      </c>
      <c r="E3890" t="s">
        <v>11</v>
      </c>
      <c r="F3890" t="s">
        <v>12</v>
      </c>
      <c r="G3890" t="s">
        <v>13</v>
      </c>
      <c r="H3890" t="s">
        <v>13</v>
      </c>
      <c r="I3890">
        <v>46</v>
      </c>
      <c r="J3890">
        <f t="shared" si="422"/>
        <v>-0.55421171665154978</v>
      </c>
      <c r="K3890" t="b">
        <f t="shared" si="423"/>
        <v>0</v>
      </c>
      <c r="L3890">
        <f t="shared" si="424"/>
        <v>0.28891113709384114</v>
      </c>
      <c r="M3890" t="b">
        <f t="shared" si="425"/>
        <v>0</v>
      </c>
      <c r="N3890" s="24">
        <f t="shared" si="426"/>
        <v>208067.25</v>
      </c>
      <c r="O3890" t="str">
        <f t="shared" si="427"/>
        <v>ASALARIADO</v>
      </c>
      <c r="P3890">
        <f t="shared" si="428"/>
        <v>46</v>
      </c>
      <c r="Q3890"/>
    </row>
    <row r="3891" spans="1:17" x14ac:dyDescent="0.25">
      <c r="A3891">
        <v>3890</v>
      </c>
      <c r="B3891" t="s">
        <v>15</v>
      </c>
      <c r="C3891" s="23">
        <v>260000</v>
      </c>
      <c r="D3891" t="s">
        <v>10</v>
      </c>
      <c r="E3891" t="s">
        <v>16</v>
      </c>
      <c r="F3891" t="s">
        <v>12</v>
      </c>
      <c r="G3891" t="s">
        <v>13</v>
      </c>
      <c r="H3891" t="s">
        <v>13</v>
      </c>
      <c r="I3891">
        <v>29</v>
      </c>
      <c r="J3891">
        <f t="shared" si="422"/>
        <v>-0.49017645752313588</v>
      </c>
      <c r="K3891" t="b">
        <f t="shared" si="423"/>
        <v>0</v>
      </c>
      <c r="L3891">
        <f t="shared" si="424"/>
        <v>-0.91086947421749642</v>
      </c>
      <c r="M3891" t="b">
        <f t="shared" si="425"/>
        <v>0</v>
      </c>
      <c r="N3891" s="24">
        <f t="shared" si="426"/>
        <v>260000</v>
      </c>
      <c r="O3891" t="str">
        <f t="shared" si="427"/>
        <v>ASALARIADO</v>
      </c>
      <c r="P3891">
        <f t="shared" si="428"/>
        <v>29</v>
      </c>
      <c r="Q3891"/>
    </row>
    <row r="3892" spans="1:17" x14ac:dyDescent="0.25">
      <c r="A3892">
        <v>3891</v>
      </c>
      <c r="B3892" t="s">
        <v>9</v>
      </c>
      <c r="C3892" s="23">
        <v>274969.43</v>
      </c>
      <c r="D3892" t="s">
        <v>10</v>
      </c>
      <c r="E3892" t="s">
        <v>16</v>
      </c>
      <c r="F3892" t="s">
        <v>12</v>
      </c>
      <c r="G3892" t="s">
        <v>13</v>
      </c>
      <c r="H3892" t="s">
        <v>13</v>
      </c>
      <c r="I3892">
        <v>31</v>
      </c>
      <c r="J3892">
        <f t="shared" si="422"/>
        <v>-0.47171852242332601</v>
      </c>
      <c r="K3892" t="b">
        <f t="shared" si="423"/>
        <v>0</v>
      </c>
      <c r="L3892">
        <f t="shared" si="424"/>
        <v>-0.7697188140632214</v>
      </c>
      <c r="M3892" t="b">
        <f t="shared" si="425"/>
        <v>0</v>
      </c>
      <c r="N3892" s="24">
        <f t="shared" si="426"/>
        <v>274969.43</v>
      </c>
      <c r="O3892" t="str">
        <f t="shared" si="427"/>
        <v>ASALARIADO</v>
      </c>
      <c r="P3892">
        <f t="shared" si="428"/>
        <v>31</v>
      </c>
      <c r="Q3892"/>
    </row>
    <row r="3893" spans="1:17" x14ac:dyDescent="0.25">
      <c r="A3893">
        <v>3892</v>
      </c>
      <c r="B3893" t="s">
        <v>9</v>
      </c>
      <c r="C3893" s="23">
        <v>1392687.83</v>
      </c>
      <c r="D3893" t="s">
        <v>10</v>
      </c>
      <c r="E3893" t="s">
        <v>16</v>
      </c>
      <c r="F3893" t="s">
        <v>12</v>
      </c>
      <c r="G3893" t="s">
        <v>13</v>
      </c>
      <c r="H3893" t="s">
        <v>13</v>
      </c>
      <c r="I3893">
        <v>55</v>
      </c>
      <c r="J3893">
        <f t="shared" si="422"/>
        <v>0.90647514874941382</v>
      </c>
      <c r="K3893" t="b">
        <f t="shared" si="423"/>
        <v>0</v>
      </c>
      <c r="L3893">
        <f t="shared" si="424"/>
        <v>0.92408910778807873</v>
      </c>
      <c r="M3893" t="b">
        <f t="shared" si="425"/>
        <v>0</v>
      </c>
      <c r="N3893" s="24">
        <f t="shared" si="426"/>
        <v>1392687.83</v>
      </c>
      <c r="O3893" t="str">
        <f t="shared" si="427"/>
        <v>ASALARIADO</v>
      </c>
      <c r="P3893">
        <f t="shared" si="428"/>
        <v>55</v>
      </c>
      <c r="Q3893"/>
    </row>
    <row r="3894" spans="1:17" x14ac:dyDescent="0.25">
      <c r="A3894">
        <v>3893</v>
      </c>
      <c r="B3894" t="s">
        <v>9</v>
      </c>
      <c r="C3894" s="23">
        <v>546354</v>
      </c>
      <c r="D3894" t="s">
        <v>18</v>
      </c>
      <c r="E3894" t="s">
        <v>16</v>
      </c>
      <c r="F3894" t="s">
        <v>12</v>
      </c>
      <c r="G3894" t="s">
        <v>12</v>
      </c>
      <c r="H3894" t="s">
        <v>12</v>
      </c>
      <c r="I3894">
        <v>81</v>
      </c>
      <c r="J3894">
        <f t="shared" si="422"/>
        <v>-0.13708996407809759</v>
      </c>
      <c r="K3894" t="b">
        <f t="shared" si="423"/>
        <v>0</v>
      </c>
      <c r="L3894">
        <f t="shared" si="424"/>
        <v>2.759047689793654</v>
      </c>
      <c r="M3894" t="b">
        <f t="shared" si="425"/>
        <v>1</v>
      </c>
      <c r="N3894" s="24">
        <f t="shared" si="426"/>
        <v>546354</v>
      </c>
      <c r="O3894" t="str">
        <f t="shared" si="427"/>
        <v>TRABAJADOR INDEPENDIENTE</v>
      </c>
      <c r="P3894">
        <f t="shared" si="428"/>
        <v>81</v>
      </c>
      <c r="Q3894"/>
    </row>
    <row r="3895" spans="1:17" x14ac:dyDescent="0.25">
      <c r="A3895">
        <v>3894</v>
      </c>
      <c r="B3895" t="s">
        <v>15</v>
      </c>
      <c r="C3895" s="23">
        <v>297046</v>
      </c>
      <c r="D3895" t="s">
        <v>17</v>
      </c>
      <c r="E3895" t="s">
        <v>16</v>
      </c>
      <c r="F3895" t="s">
        <v>13</v>
      </c>
      <c r="G3895" t="s">
        <v>13</v>
      </c>
      <c r="H3895" t="s">
        <v>13</v>
      </c>
      <c r="I3895">
        <v>52</v>
      </c>
      <c r="J3895">
        <f t="shared" si="422"/>
        <v>-0.44449718558642509</v>
      </c>
      <c r="K3895" t="b">
        <f t="shared" si="423"/>
        <v>0</v>
      </c>
      <c r="L3895">
        <f t="shared" si="424"/>
        <v>0.71236311755666615</v>
      </c>
      <c r="M3895" t="b">
        <f t="shared" si="425"/>
        <v>0</v>
      </c>
      <c r="N3895" s="24">
        <f t="shared" si="426"/>
        <v>297046</v>
      </c>
      <c r="O3895" t="str">
        <f t="shared" si="427"/>
        <v>ASEGURADO VOLUNTARIO</v>
      </c>
      <c r="P3895">
        <f t="shared" si="428"/>
        <v>52</v>
      </c>
      <c r="Q3895"/>
    </row>
    <row r="3896" spans="1:17" x14ac:dyDescent="0.25">
      <c r="A3896">
        <v>3895</v>
      </c>
      <c r="B3896" t="s">
        <v>9</v>
      </c>
      <c r="C3896" s="23">
        <v>459260</v>
      </c>
      <c r="D3896" t="s">
        <v>10</v>
      </c>
      <c r="E3896" t="s">
        <v>16</v>
      </c>
      <c r="F3896" t="s">
        <v>12</v>
      </c>
      <c r="G3896" t="s">
        <v>13</v>
      </c>
      <c r="H3896" t="s">
        <v>13</v>
      </c>
      <c r="I3896">
        <v>37</v>
      </c>
      <c r="J3896">
        <f t="shared" si="422"/>
        <v>-0.24448051933523443</v>
      </c>
      <c r="K3896" t="b">
        <f t="shared" si="423"/>
        <v>0</v>
      </c>
      <c r="L3896">
        <f t="shared" si="424"/>
        <v>-0.3462668336003964</v>
      </c>
      <c r="M3896" t="b">
        <f t="shared" si="425"/>
        <v>0</v>
      </c>
      <c r="N3896" s="24">
        <f t="shared" si="426"/>
        <v>459260</v>
      </c>
      <c r="O3896" t="str">
        <f t="shared" si="427"/>
        <v>ASALARIADO</v>
      </c>
      <c r="P3896">
        <f t="shared" si="428"/>
        <v>37</v>
      </c>
      <c r="Q3896"/>
    </row>
    <row r="3897" spans="1:17" x14ac:dyDescent="0.25">
      <c r="A3897">
        <v>3896</v>
      </c>
      <c r="B3897" t="s">
        <v>9</v>
      </c>
      <c r="C3897" s="23">
        <v>721709.3</v>
      </c>
      <c r="D3897" t="s">
        <v>10</v>
      </c>
      <c r="E3897" t="s">
        <v>11</v>
      </c>
      <c r="F3897" t="s">
        <v>12</v>
      </c>
      <c r="G3897" t="s">
        <v>13</v>
      </c>
      <c r="H3897" t="s">
        <v>13</v>
      </c>
      <c r="I3897">
        <v>45</v>
      </c>
      <c r="J3897">
        <f t="shared" si="422"/>
        <v>7.9130476299905675E-2</v>
      </c>
      <c r="K3897" t="b">
        <f t="shared" si="423"/>
        <v>0</v>
      </c>
      <c r="L3897">
        <f t="shared" si="424"/>
        <v>0.21833580701670366</v>
      </c>
      <c r="M3897" t="b">
        <f t="shared" si="425"/>
        <v>0</v>
      </c>
      <c r="N3897" s="24">
        <f t="shared" si="426"/>
        <v>721709.3</v>
      </c>
      <c r="O3897" t="str">
        <f t="shared" si="427"/>
        <v>ASALARIADO</v>
      </c>
      <c r="P3897">
        <f t="shared" si="428"/>
        <v>45</v>
      </c>
      <c r="Q3897"/>
    </row>
    <row r="3898" spans="1:17" x14ac:dyDescent="0.25">
      <c r="A3898">
        <v>3897</v>
      </c>
      <c r="B3898" t="s">
        <v>15</v>
      </c>
      <c r="C3898" s="23">
        <v>465877</v>
      </c>
      <c r="D3898" t="s">
        <v>10</v>
      </c>
      <c r="E3898" t="s">
        <v>16</v>
      </c>
      <c r="F3898" t="s">
        <v>12</v>
      </c>
      <c r="G3898" t="s">
        <v>13</v>
      </c>
      <c r="H3898" t="s">
        <v>12</v>
      </c>
      <c r="I3898">
        <v>36</v>
      </c>
      <c r="J3898">
        <f t="shared" si="422"/>
        <v>-0.23632148077762458</v>
      </c>
      <c r="K3898" t="b">
        <f t="shared" si="423"/>
        <v>0</v>
      </c>
      <c r="L3898">
        <f t="shared" si="424"/>
        <v>-0.41684216367753391</v>
      </c>
      <c r="M3898" t="b">
        <f t="shared" si="425"/>
        <v>0</v>
      </c>
      <c r="N3898" s="24">
        <f t="shared" si="426"/>
        <v>465877</v>
      </c>
      <c r="O3898" t="str">
        <f t="shared" si="427"/>
        <v>ASALARIADO</v>
      </c>
      <c r="P3898">
        <f t="shared" si="428"/>
        <v>36</v>
      </c>
      <c r="Q3898"/>
    </row>
    <row r="3899" spans="1:17" x14ac:dyDescent="0.25">
      <c r="A3899">
        <v>3898</v>
      </c>
      <c r="B3899" t="s">
        <v>15</v>
      </c>
      <c r="C3899" s="23">
        <v>658917</v>
      </c>
      <c r="D3899" t="s">
        <v>10</v>
      </c>
      <c r="E3899" t="s">
        <v>11</v>
      </c>
      <c r="F3899" t="s">
        <v>12</v>
      </c>
      <c r="G3899" t="s">
        <v>13</v>
      </c>
      <c r="H3899" t="s">
        <v>12</v>
      </c>
      <c r="I3899">
        <v>36</v>
      </c>
      <c r="J3899">
        <f t="shared" si="422"/>
        <v>1.7049365052846895E-3</v>
      </c>
      <c r="K3899" t="b">
        <f t="shared" si="423"/>
        <v>0</v>
      </c>
      <c r="L3899">
        <f t="shared" si="424"/>
        <v>-0.41684216367753391</v>
      </c>
      <c r="M3899" t="b">
        <f t="shared" si="425"/>
        <v>0</v>
      </c>
      <c r="N3899" s="24">
        <f t="shared" si="426"/>
        <v>658917</v>
      </c>
      <c r="O3899" t="str">
        <f t="shared" si="427"/>
        <v>ASALARIADO</v>
      </c>
      <c r="P3899">
        <f t="shared" si="428"/>
        <v>36</v>
      </c>
      <c r="Q3899"/>
    </row>
    <row r="3900" spans="1:17" x14ac:dyDescent="0.25">
      <c r="A3900">
        <v>3899</v>
      </c>
      <c r="B3900" t="s">
        <v>9</v>
      </c>
      <c r="C3900" s="23">
        <v>2658295.4300000002</v>
      </c>
      <c r="D3900" t="s">
        <v>10</v>
      </c>
      <c r="E3900" t="s">
        <v>16</v>
      </c>
      <c r="F3900" t="s">
        <v>12</v>
      </c>
      <c r="G3900" t="s">
        <v>12</v>
      </c>
      <c r="H3900" t="s">
        <v>13</v>
      </c>
      <c r="I3900">
        <v>30</v>
      </c>
      <c r="J3900">
        <f t="shared" si="422"/>
        <v>2.4670224069032747</v>
      </c>
      <c r="K3900" t="b">
        <f t="shared" si="423"/>
        <v>1</v>
      </c>
      <c r="L3900">
        <f t="shared" si="424"/>
        <v>-0.84029414414035897</v>
      </c>
      <c r="M3900" t="b">
        <f t="shared" si="425"/>
        <v>0</v>
      </c>
      <c r="N3900" s="24">
        <f t="shared" si="426"/>
        <v>2658295.4300000002</v>
      </c>
      <c r="O3900" t="str">
        <f t="shared" si="427"/>
        <v>ASALARIADO</v>
      </c>
      <c r="P3900">
        <f t="shared" si="428"/>
        <v>30</v>
      </c>
      <c r="Q3900"/>
    </row>
    <row r="3901" spans="1:17" x14ac:dyDescent="0.25">
      <c r="A3901">
        <v>3900</v>
      </c>
      <c r="B3901" t="s">
        <v>9</v>
      </c>
      <c r="C3901" s="23">
        <v>583221.81999999995</v>
      </c>
      <c r="D3901" t="s">
        <v>10</v>
      </c>
      <c r="E3901" t="s">
        <v>16</v>
      </c>
      <c r="F3901" t="s">
        <v>12</v>
      </c>
      <c r="G3901" t="s">
        <v>12</v>
      </c>
      <c r="H3901" t="s">
        <v>13</v>
      </c>
      <c r="I3901">
        <v>53</v>
      </c>
      <c r="J3901">
        <f t="shared" si="422"/>
        <v>-9.1630395555350103E-2</v>
      </c>
      <c r="K3901" t="b">
        <f t="shared" si="423"/>
        <v>0</v>
      </c>
      <c r="L3901">
        <f t="shared" si="424"/>
        <v>0.78293844763380371</v>
      </c>
      <c r="M3901" t="b">
        <f t="shared" si="425"/>
        <v>0</v>
      </c>
      <c r="N3901" s="24">
        <f t="shared" si="426"/>
        <v>583221.81999999995</v>
      </c>
      <c r="O3901" t="str">
        <f t="shared" si="427"/>
        <v>ASALARIADO</v>
      </c>
      <c r="P3901">
        <f t="shared" si="428"/>
        <v>53</v>
      </c>
      <c r="Q3901"/>
    </row>
    <row r="3902" spans="1:17" x14ac:dyDescent="0.25">
      <c r="A3902">
        <v>3901</v>
      </c>
      <c r="B3902" t="s">
        <v>9</v>
      </c>
      <c r="C3902" s="23">
        <v>297046</v>
      </c>
      <c r="D3902" t="s">
        <v>18</v>
      </c>
      <c r="E3902" t="s">
        <v>16</v>
      </c>
      <c r="F3902" t="s">
        <v>12</v>
      </c>
      <c r="G3902" t="s">
        <v>13</v>
      </c>
      <c r="H3902" t="s">
        <v>13</v>
      </c>
      <c r="I3902">
        <v>32</v>
      </c>
      <c r="J3902">
        <f t="shared" si="422"/>
        <v>-0.44449718558642509</v>
      </c>
      <c r="K3902" t="b">
        <f t="shared" si="423"/>
        <v>0</v>
      </c>
      <c r="L3902">
        <f t="shared" si="424"/>
        <v>-0.69914348398608395</v>
      </c>
      <c r="M3902" t="b">
        <f t="shared" si="425"/>
        <v>0</v>
      </c>
      <c r="N3902" s="24">
        <f t="shared" si="426"/>
        <v>297046</v>
      </c>
      <c r="O3902" t="str">
        <f t="shared" si="427"/>
        <v>TRABAJADOR INDEPENDIENTE</v>
      </c>
      <c r="P3902">
        <f t="shared" si="428"/>
        <v>32</v>
      </c>
      <c r="Q3902"/>
    </row>
    <row r="3903" spans="1:17" x14ac:dyDescent="0.25">
      <c r="A3903">
        <v>3902</v>
      </c>
      <c r="B3903" t="s">
        <v>15</v>
      </c>
      <c r="C3903" s="23">
        <v>572000</v>
      </c>
      <c r="D3903" t="s">
        <v>10</v>
      </c>
      <c r="E3903" t="s">
        <v>16</v>
      </c>
      <c r="F3903" t="s">
        <v>12</v>
      </c>
      <c r="G3903" t="s">
        <v>13</v>
      </c>
      <c r="H3903" t="s">
        <v>13</v>
      </c>
      <c r="I3903">
        <v>50</v>
      </c>
      <c r="J3903">
        <f t="shared" si="422"/>
        <v>-0.10546737032738535</v>
      </c>
      <c r="K3903" t="b">
        <f t="shared" si="423"/>
        <v>0</v>
      </c>
      <c r="L3903">
        <f t="shared" si="424"/>
        <v>0.57121245740239113</v>
      </c>
      <c r="M3903" t="b">
        <f t="shared" si="425"/>
        <v>0</v>
      </c>
      <c r="N3903" s="24">
        <f t="shared" si="426"/>
        <v>572000</v>
      </c>
      <c r="O3903" t="str">
        <f t="shared" si="427"/>
        <v>ASALARIADO</v>
      </c>
      <c r="P3903">
        <f t="shared" si="428"/>
        <v>50</v>
      </c>
      <c r="Q3903"/>
    </row>
    <row r="3904" spans="1:17" x14ac:dyDescent="0.25">
      <c r="A3904">
        <v>3903</v>
      </c>
      <c r="B3904" t="s">
        <v>9</v>
      </c>
      <c r="C3904" s="23">
        <v>705100</v>
      </c>
      <c r="D3904" t="s">
        <v>10</v>
      </c>
      <c r="E3904" t="s">
        <v>16</v>
      </c>
      <c r="F3904" t="s">
        <v>12</v>
      </c>
      <c r="G3904" t="s">
        <v>13</v>
      </c>
      <c r="H3904" t="s">
        <v>13</v>
      </c>
      <c r="I3904">
        <v>64</v>
      </c>
      <c r="J3904">
        <f t="shared" si="422"/>
        <v>5.8650512703878756E-2</v>
      </c>
      <c r="K3904" t="b">
        <f t="shared" si="423"/>
        <v>0</v>
      </c>
      <c r="L3904">
        <f t="shared" si="424"/>
        <v>1.5592670784823162</v>
      </c>
      <c r="M3904" t="b">
        <f t="shared" si="425"/>
        <v>0</v>
      </c>
      <c r="N3904" s="24">
        <f t="shared" si="426"/>
        <v>705100</v>
      </c>
      <c r="O3904" t="str">
        <f t="shared" si="427"/>
        <v>ASALARIADO</v>
      </c>
      <c r="P3904">
        <f t="shared" si="428"/>
        <v>64</v>
      </c>
      <c r="Q3904"/>
    </row>
    <row r="3905" spans="1:17" x14ac:dyDescent="0.25">
      <c r="A3905">
        <v>3904</v>
      </c>
      <c r="B3905" t="s">
        <v>9</v>
      </c>
      <c r="C3905" s="23">
        <v>366181.5</v>
      </c>
      <c r="D3905" t="s">
        <v>10</v>
      </c>
      <c r="E3905" t="s">
        <v>16</v>
      </c>
      <c r="F3905" t="s">
        <v>12</v>
      </c>
      <c r="G3905" t="s">
        <v>13</v>
      </c>
      <c r="H3905" t="s">
        <v>13</v>
      </c>
      <c r="I3905">
        <v>33</v>
      </c>
      <c r="J3905">
        <f t="shared" si="422"/>
        <v>-0.35925021411904745</v>
      </c>
      <c r="K3905" t="b">
        <f t="shared" si="423"/>
        <v>0</v>
      </c>
      <c r="L3905">
        <f t="shared" si="424"/>
        <v>-0.62856815390894638</v>
      </c>
      <c r="M3905" t="b">
        <f t="shared" si="425"/>
        <v>0</v>
      </c>
      <c r="N3905" s="24">
        <f t="shared" si="426"/>
        <v>366181.5</v>
      </c>
      <c r="O3905" t="str">
        <f t="shared" si="427"/>
        <v>ASALARIADO</v>
      </c>
      <c r="P3905">
        <f t="shared" si="428"/>
        <v>33</v>
      </c>
      <c r="Q3905"/>
    </row>
    <row r="3906" spans="1:17" x14ac:dyDescent="0.25">
      <c r="A3906">
        <v>3905</v>
      </c>
      <c r="B3906" t="s">
        <v>9</v>
      </c>
      <c r="C3906" s="23">
        <v>639148</v>
      </c>
      <c r="D3906" t="s">
        <v>18</v>
      </c>
      <c r="E3906" t="s">
        <v>16</v>
      </c>
      <c r="F3906" t="s">
        <v>12</v>
      </c>
      <c r="G3906" t="s">
        <v>13</v>
      </c>
      <c r="H3906" t="s">
        <v>12</v>
      </c>
      <c r="I3906">
        <v>41</v>
      </c>
      <c r="J3906">
        <f t="shared" ref="J3906:J3969" si="429">(C3906-$S$4)/STDEV($C$2:$C$5001)</f>
        <v>-2.267106972796144E-2</v>
      </c>
      <c r="K3906" t="b">
        <f t="shared" ref="K3906:K3969" si="430">ABS(J3906)&gt;1.96</f>
        <v>0</v>
      </c>
      <c r="L3906">
        <f t="shared" ref="L3906:L3969" si="431">(I3906-$S$5)/_xlfn.STDEV.S($I$2:$I$5001)</f>
        <v>-6.3965513291846368E-2</v>
      </c>
      <c r="M3906" t="b">
        <f t="shared" ref="M3906:M3969" si="432">ABS(L3906)&gt;1.96</f>
        <v>0</v>
      </c>
      <c r="N3906" s="24">
        <f t="shared" ref="N3906:N3969" si="433">IF(ISBLANK(C3906), $S$4, C3906)</f>
        <v>639148</v>
      </c>
      <c r="O3906" t="str">
        <f t="shared" ref="O3906:O3969" si="434">IF(D3906="", "ASALARIADO", D3906)</f>
        <v>TRABAJADOR INDEPENDIENTE</v>
      </c>
      <c r="P3906">
        <f t="shared" ref="P3906:P3969" si="435">IF(ISBLANK(I3906), $S$5, I3906)</f>
        <v>41</v>
      </c>
      <c r="Q3906"/>
    </row>
    <row r="3907" spans="1:17" x14ac:dyDescent="0.25">
      <c r="A3907">
        <v>3906</v>
      </c>
      <c r="B3907" t="s">
        <v>9</v>
      </c>
      <c r="C3907" s="23">
        <v>883100</v>
      </c>
      <c r="D3907" t="s">
        <v>10</v>
      </c>
      <c r="E3907" t="s">
        <v>11</v>
      </c>
      <c r="F3907" t="s">
        <v>12</v>
      </c>
      <c r="G3907" t="s">
        <v>13</v>
      </c>
      <c r="H3907" t="s">
        <v>13</v>
      </c>
      <c r="I3907">
        <v>48</v>
      </c>
      <c r="J3907">
        <f t="shared" si="429"/>
        <v>0.27813197911683901</v>
      </c>
      <c r="K3907" t="b">
        <f t="shared" si="430"/>
        <v>0</v>
      </c>
      <c r="L3907">
        <f t="shared" si="431"/>
        <v>0.43006179724811616</v>
      </c>
      <c r="M3907" t="b">
        <f t="shared" si="432"/>
        <v>0</v>
      </c>
      <c r="N3907" s="24">
        <f t="shared" si="433"/>
        <v>883100</v>
      </c>
      <c r="O3907" t="str">
        <f t="shared" si="434"/>
        <v>ASALARIADO</v>
      </c>
      <c r="P3907">
        <f t="shared" si="435"/>
        <v>48</v>
      </c>
      <c r="Q3907"/>
    </row>
    <row r="3908" spans="1:17" x14ac:dyDescent="0.25">
      <c r="A3908">
        <v>3907</v>
      </c>
      <c r="B3908" t="s">
        <v>15</v>
      </c>
      <c r="C3908" s="23">
        <v>634458.85</v>
      </c>
      <c r="D3908" t="s">
        <v>10</v>
      </c>
      <c r="E3908" t="s">
        <v>11</v>
      </c>
      <c r="F3908" t="s">
        <v>12</v>
      </c>
      <c r="G3908" t="s">
        <v>13</v>
      </c>
      <c r="H3908" t="s">
        <v>13</v>
      </c>
      <c r="I3908">
        <v>37</v>
      </c>
      <c r="J3908">
        <f t="shared" si="429"/>
        <v>-2.8452988369704911E-2</v>
      </c>
      <c r="K3908" t="b">
        <f t="shared" si="430"/>
        <v>0</v>
      </c>
      <c r="L3908">
        <f t="shared" si="431"/>
        <v>-0.3462668336003964</v>
      </c>
      <c r="M3908" t="b">
        <f t="shared" si="432"/>
        <v>0</v>
      </c>
      <c r="N3908" s="24">
        <f t="shared" si="433"/>
        <v>634458.85</v>
      </c>
      <c r="O3908" t="str">
        <f t="shared" si="434"/>
        <v>ASALARIADO</v>
      </c>
      <c r="P3908">
        <f t="shared" si="435"/>
        <v>37</v>
      </c>
      <c r="Q3908"/>
    </row>
    <row r="3909" spans="1:17" x14ac:dyDescent="0.25">
      <c r="A3909">
        <v>3908</v>
      </c>
      <c r="B3909" t="s">
        <v>9</v>
      </c>
      <c r="C3909" s="23">
        <v>700000</v>
      </c>
      <c r="D3909" t="s">
        <v>10</v>
      </c>
      <c r="E3909" t="s">
        <v>16</v>
      </c>
      <c r="F3909" t="s">
        <v>12</v>
      </c>
      <c r="G3909" t="s">
        <v>13</v>
      </c>
      <c r="H3909" t="s">
        <v>13</v>
      </c>
      <c r="I3909">
        <v>46</v>
      </c>
      <c r="J3909">
        <f t="shared" si="429"/>
        <v>5.2361998778563602E-2</v>
      </c>
      <c r="K3909" t="b">
        <f t="shared" si="430"/>
        <v>0</v>
      </c>
      <c r="L3909">
        <f t="shared" si="431"/>
        <v>0.28891113709384114</v>
      </c>
      <c r="M3909" t="b">
        <f t="shared" si="432"/>
        <v>0</v>
      </c>
      <c r="N3909" s="24">
        <f t="shared" si="433"/>
        <v>700000</v>
      </c>
      <c r="O3909" t="str">
        <f t="shared" si="434"/>
        <v>ASALARIADO</v>
      </c>
      <c r="P3909">
        <f t="shared" si="435"/>
        <v>46</v>
      </c>
      <c r="Q3909"/>
    </row>
    <row r="3910" spans="1:17" x14ac:dyDescent="0.25">
      <c r="A3910">
        <v>3909</v>
      </c>
      <c r="B3910" t="s">
        <v>9</v>
      </c>
      <c r="C3910" s="23">
        <v>583859.75</v>
      </c>
      <c r="D3910" t="s">
        <v>10</v>
      </c>
      <c r="E3910" t="s">
        <v>16</v>
      </c>
      <c r="F3910" t="s">
        <v>12</v>
      </c>
      <c r="G3910" t="s">
        <v>13</v>
      </c>
      <c r="H3910" t="s">
        <v>13</v>
      </c>
      <c r="I3910">
        <v>62</v>
      </c>
      <c r="J3910">
        <f t="shared" si="429"/>
        <v>-9.0843801106648803E-2</v>
      </c>
      <c r="K3910" t="b">
        <f t="shared" si="430"/>
        <v>0</v>
      </c>
      <c r="L3910">
        <f t="shared" si="431"/>
        <v>1.4181164183280413</v>
      </c>
      <c r="M3910" t="b">
        <f t="shared" si="432"/>
        <v>0</v>
      </c>
      <c r="N3910" s="24">
        <f t="shared" si="433"/>
        <v>583859.75</v>
      </c>
      <c r="O3910" t="str">
        <f t="shared" si="434"/>
        <v>ASALARIADO</v>
      </c>
      <c r="P3910">
        <f t="shared" si="435"/>
        <v>62</v>
      </c>
      <c r="Q3910"/>
    </row>
    <row r="3911" spans="1:17" x14ac:dyDescent="0.25">
      <c r="A3911">
        <v>3910</v>
      </c>
      <c r="B3911" t="s">
        <v>15</v>
      </c>
      <c r="C3911" s="23">
        <v>649238.17000000004</v>
      </c>
      <c r="D3911" t="s">
        <v>10</v>
      </c>
      <c r="E3911" t="s">
        <v>16</v>
      </c>
      <c r="F3911" t="s">
        <v>12</v>
      </c>
      <c r="G3911" t="s">
        <v>13</v>
      </c>
      <c r="H3911" t="s">
        <v>13</v>
      </c>
      <c r="I3911">
        <v>27</v>
      </c>
      <c r="J3911">
        <f t="shared" si="429"/>
        <v>-1.0229466874275664E-2</v>
      </c>
      <c r="K3911" t="b">
        <f t="shared" si="430"/>
        <v>0</v>
      </c>
      <c r="L3911">
        <f t="shared" si="431"/>
        <v>-1.0520201343717714</v>
      </c>
      <c r="M3911" t="b">
        <f t="shared" si="432"/>
        <v>0</v>
      </c>
      <c r="N3911" s="24">
        <f t="shared" si="433"/>
        <v>649238.17000000004</v>
      </c>
      <c r="O3911" t="str">
        <f t="shared" si="434"/>
        <v>ASALARIADO</v>
      </c>
      <c r="P3911">
        <f t="shared" si="435"/>
        <v>27</v>
      </c>
      <c r="Q3911"/>
    </row>
    <row r="3912" spans="1:17" x14ac:dyDescent="0.25">
      <c r="A3912">
        <v>3911</v>
      </c>
      <c r="B3912" t="s">
        <v>15</v>
      </c>
      <c r="C3912" s="23">
        <v>1341939</v>
      </c>
      <c r="D3912" t="s">
        <v>14</v>
      </c>
      <c r="E3912" t="s">
        <v>11</v>
      </c>
      <c r="F3912" t="s">
        <v>12</v>
      </c>
      <c r="G3912" t="s">
        <v>13</v>
      </c>
      <c r="H3912" t="s">
        <v>13</v>
      </c>
      <c r="I3912">
        <v>76</v>
      </c>
      <c r="J3912">
        <f t="shared" si="429"/>
        <v>0.84389971264187424</v>
      </c>
      <c r="K3912" t="b">
        <f t="shared" si="430"/>
        <v>0</v>
      </c>
      <c r="L3912">
        <f t="shared" si="431"/>
        <v>2.4061710394079663</v>
      </c>
      <c r="M3912" t="b">
        <f t="shared" si="432"/>
        <v>1</v>
      </c>
      <c r="N3912" s="24">
        <f t="shared" si="433"/>
        <v>1341939</v>
      </c>
      <c r="O3912" t="str">
        <f t="shared" si="434"/>
        <v>PENSIONADOS EN SU PROPIO SISTEMA</v>
      </c>
      <c r="P3912">
        <f t="shared" si="435"/>
        <v>76</v>
      </c>
      <c r="Q3912"/>
    </row>
    <row r="3913" spans="1:17" x14ac:dyDescent="0.25">
      <c r="A3913">
        <v>3912</v>
      </c>
      <c r="B3913" t="s">
        <v>15</v>
      </c>
      <c r="C3913" s="23">
        <v>170248</v>
      </c>
      <c r="D3913" t="s">
        <v>10</v>
      </c>
      <c r="E3913" t="s">
        <v>16</v>
      </c>
      <c r="F3913" t="s">
        <v>12</v>
      </c>
      <c r="G3913" t="s">
        <v>13</v>
      </c>
      <c r="H3913" t="s">
        <v>13</v>
      </c>
      <c r="I3913">
        <v>20</v>
      </c>
      <c r="J3913">
        <f t="shared" si="429"/>
        <v>-0.60084443827311351</v>
      </c>
      <c r="K3913" t="b">
        <f t="shared" si="430"/>
        <v>0</v>
      </c>
      <c r="L3913">
        <f t="shared" si="431"/>
        <v>-1.5460474449117341</v>
      </c>
      <c r="M3913" t="b">
        <f t="shared" si="432"/>
        <v>0</v>
      </c>
      <c r="N3913" s="24">
        <f t="shared" si="433"/>
        <v>170248</v>
      </c>
      <c r="O3913" t="str">
        <f t="shared" si="434"/>
        <v>ASALARIADO</v>
      </c>
      <c r="P3913">
        <f t="shared" si="435"/>
        <v>20</v>
      </c>
      <c r="Q3913"/>
    </row>
    <row r="3914" spans="1:17" x14ac:dyDescent="0.25">
      <c r="A3914">
        <v>3913</v>
      </c>
      <c r="B3914" t="s">
        <v>9</v>
      </c>
      <c r="C3914" s="23">
        <v>301566</v>
      </c>
      <c r="D3914" t="s">
        <v>17</v>
      </c>
      <c r="E3914" t="s">
        <v>16</v>
      </c>
      <c r="F3914" t="s">
        <v>12</v>
      </c>
      <c r="G3914" t="s">
        <v>13</v>
      </c>
      <c r="H3914" t="s">
        <v>12</v>
      </c>
      <c r="I3914">
        <v>26</v>
      </c>
      <c r="J3914">
        <f t="shared" si="429"/>
        <v>-0.43892383598987128</v>
      </c>
      <c r="K3914" t="b">
        <f t="shared" si="430"/>
        <v>0</v>
      </c>
      <c r="L3914">
        <f t="shared" si="431"/>
        <v>-1.1225954644489089</v>
      </c>
      <c r="M3914" t="b">
        <f t="shared" si="432"/>
        <v>0</v>
      </c>
      <c r="N3914" s="24">
        <f t="shared" si="433"/>
        <v>301566</v>
      </c>
      <c r="O3914" t="str">
        <f t="shared" si="434"/>
        <v>ASEGURADO VOLUNTARIO</v>
      </c>
      <c r="P3914">
        <f t="shared" si="435"/>
        <v>26</v>
      </c>
      <c r="Q3914"/>
    </row>
    <row r="3915" spans="1:17" x14ac:dyDescent="0.25">
      <c r="A3915">
        <v>3914</v>
      </c>
      <c r="B3915" t="s">
        <v>9</v>
      </c>
      <c r="C3915" s="23">
        <v>326841</v>
      </c>
      <c r="D3915" t="s">
        <v>18</v>
      </c>
      <c r="E3915" t="s">
        <v>16</v>
      </c>
      <c r="F3915" t="s">
        <v>12</v>
      </c>
      <c r="G3915" t="s">
        <v>13</v>
      </c>
      <c r="H3915" t="s">
        <v>12</v>
      </c>
      <c r="I3915">
        <v>51</v>
      </c>
      <c r="J3915">
        <f t="shared" si="429"/>
        <v>-0.40775870080117704</v>
      </c>
      <c r="K3915" t="b">
        <f t="shared" si="430"/>
        <v>0</v>
      </c>
      <c r="L3915">
        <f t="shared" si="431"/>
        <v>0.64178778747952869</v>
      </c>
      <c r="M3915" t="b">
        <f t="shared" si="432"/>
        <v>0</v>
      </c>
      <c r="N3915" s="24">
        <f t="shared" si="433"/>
        <v>326841</v>
      </c>
      <c r="O3915" t="str">
        <f t="shared" si="434"/>
        <v>TRABAJADOR INDEPENDIENTE</v>
      </c>
      <c r="P3915">
        <f t="shared" si="435"/>
        <v>51</v>
      </c>
      <c r="Q3915"/>
    </row>
    <row r="3916" spans="1:17" x14ac:dyDescent="0.25">
      <c r="A3916">
        <v>3915</v>
      </c>
      <c r="B3916" t="s">
        <v>9</v>
      </c>
      <c r="C3916" s="23">
        <v>260561</v>
      </c>
      <c r="D3916" t="s">
        <v>10</v>
      </c>
      <c r="E3916" t="s">
        <v>16</v>
      </c>
      <c r="F3916" t="s">
        <v>12</v>
      </c>
      <c r="G3916" t="s">
        <v>13</v>
      </c>
      <c r="H3916" t="s">
        <v>13</v>
      </c>
      <c r="I3916">
        <v>52</v>
      </c>
      <c r="J3916">
        <f t="shared" si="429"/>
        <v>-0.48948472099135121</v>
      </c>
      <c r="K3916" t="b">
        <f t="shared" si="430"/>
        <v>0</v>
      </c>
      <c r="L3916">
        <f t="shared" si="431"/>
        <v>0.71236311755666615</v>
      </c>
      <c r="M3916" t="b">
        <f t="shared" si="432"/>
        <v>0</v>
      </c>
      <c r="N3916" s="24">
        <f t="shared" si="433"/>
        <v>260561</v>
      </c>
      <c r="O3916" t="str">
        <f t="shared" si="434"/>
        <v>ASALARIADO</v>
      </c>
      <c r="P3916">
        <f t="shared" si="435"/>
        <v>52</v>
      </c>
      <c r="Q3916"/>
    </row>
    <row r="3917" spans="1:17" x14ac:dyDescent="0.25">
      <c r="A3917">
        <v>3916</v>
      </c>
      <c r="B3917" t="s">
        <v>9</v>
      </c>
      <c r="C3917" s="23">
        <v>478496</v>
      </c>
      <c r="D3917" t="s">
        <v>18</v>
      </c>
      <c r="E3917" t="s">
        <v>16</v>
      </c>
      <c r="F3917" t="s">
        <v>12</v>
      </c>
      <c r="G3917" t="s">
        <v>13</v>
      </c>
      <c r="H3917" t="s">
        <v>13</v>
      </c>
      <c r="I3917">
        <v>31</v>
      </c>
      <c r="J3917">
        <f t="shared" si="429"/>
        <v>-0.22076172445928105</v>
      </c>
      <c r="K3917" t="b">
        <f t="shared" si="430"/>
        <v>0</v>
      </c>
      <c r="L3917">
        <f t="shared" si="431"/>
        <v>-0.7697188140632214</v>
      </c>
      <c r="M3917" t="b">
        <f t="shared" si="432"/>
        <v>0</v>
      </c>
      <c r="N3917" s="24">
        <f t="shared" si="433"/>
        <v>478496</v>
      </c>
      <c r="O3917" t="str">
        <f t="shared" si="434"/>
        <v>TRABAJADOR INDEPENDIENTE</v>
      </c>
      <c r="P3917">
        <f t="shared" si="435"/>
        <v>31</v>
      </c>
      <c r="Q3917"/>
    </row>
    <row r="3918" spans="1:17" x14ac:dyDescent="0.25">
      <c r="A3918">
        <v>3917</v>
      </c>
      <c r="B3918" t="s">
        <v>9</v>
      </c>
      <c r="C3918" s="23">
        <v>297046</v>
      </c>
      <c r="D3918" t="s">
        <v>17</v>
      </c>
      <c r="E3918" t="s">
        <v>16</v>
      </c>
      <c r="F3918" t="s">
        <v>12</v>
      </c>
      <c r="G3918" t="s">
        <v>13</v>
      </c>
      <c r="H3918" t="s">
        <v>13</v>
      </c>
      <c r="I3918">
        <v>59</v>
      </c>
      <c r="J3918">
        <f t="shared" si="429"/>
        <v>-0.44449718558642509</v>
      </c>
      <c r="K3918" t="b">
        <f t="shared" si="430"/>
        <v>0</v>
      </c>
      <c r="L3918">
        <f t="shared" si="431"/>
        <v>1.2063904280966287</v>
      </c>
      <c r="M3918" t="b">
        <f t="shared" si="432"/>
        <v>0</v>
      </c>
      <c r="N3918" s="24">
        <f t="shared" si="433"/>
        <v>297046</v>
      </c>
      <c r="O3918" t="str">
        <f t="shared" si="434"/>
        <v>ASEGURADO VOLUNTARIO</v>
      </c>
      <c r="P3918">
        <f t="shared" si="435"/>
        <v>59</v>
      </c>
      <c r="Q3918"/>
    </row>
    <row r="3919" spans="1:17" x14ac:dyDescent="0.25">
      <c r="A3919">
        <v>3918</v>
      </c>
      <c r="B3919" t="s">
        <v>15</v>
      </c>
      <c r="C3919" s="23">
        <v>360000</v>
      </c>
      <c r="D3919" t="s">
        <v>10</v>
      </c>
      <c r="E3919" t="s">
        <v>16</v>
      </c>
      <c r="F3919" t="s">
        <v>12</v>
      </c>
      <c r="G3919" t="s">
        <v>13</v>
      </c>
      <c r="H3919" t="s">
        <v>13</v>
      </c>
      <c r="I3919">
        <v>23</v>
      </c>
      <c r="J3919">
        <f t="shared" si="429"/>
        <v>-0.36687226290911329</v>
      </c>
      <c r="K3919" t="b">
        <f t="shared" si="430"/>
        <v>0</v>
      </c>
      <c r="L3919">
        <f t="shared" si="431"/>
        <v>-1.3343214546803215</v>
      </c>
      <c r="M3919" t="b">
        <f t="shared" si="432"/>
        <v>0</v>
      </c>
      <c r="N3919" s="24">
        <f t="shared" si="433"/>
        <v>360000</v>
      </c>
      <c r="O3919" t="str">
        <f t="shared" si="434"/>
        <v>ASALARIADO</v>
      </c>
      <c r="P3919">
        <f t="shared" si="435"/>
        <v>23</v>
      </c>
      <c r="Q3919"/>
    </row>
    <row r="3920" spans="1:17" x14ac:dyDescent="0.25">
      <c r="A3920">
        <v>3919</v>
      </c>
      <c r="B3920" t="s">
        <v>15</v>
      </c>
      <c r="C3920" s="23">
        <v>297046</v>
      </c>
      <c r="D3920" t="s">
        <v>17</v>
      </c>
      <c r="E3920" t="s">
        <v>16</v>
      </c>
      <c r="F3920" t="s">
        <v>12</v>
      </c>
      <c r="G3920" t="s">
        <v>13</v>
      </c>
      <c r="H3920" t="s">
        <v>13</v>
      </c>
      <c r="I3920">
        <v>43</v>
      </c>
      <c r="J3920">
        <f t="shared" si="429"/>
        <v>-0.44449718558642509</v>
      </c>
      <c r="K3920" t="b">
        <f t="shared" si="430"/>
        <v>0</v>
      </c>
      <c r="L3920">
        <f t="shared" si="431"/>
        <v>7.7185146862428639E-2</v>
      </c>
      <c r="M3920" t="b">
        <f t="shared" si="432"/>
        <v>0</v>
      </c>
      <c r="N3920" s="24">
        <f t="shared" si="433"/>
        <v>297046</v>
      </c>
      <c r="O3920" t="str">
        <f t="shared" si="434"/>
        <v>ASEGURADO VOLUNTARIO</v>
      </c>
      <c r="P3920">
        <f t="shared" si="435"/>
        <v>43</v>
      </c>
      <c r="Q3920"/>
    </row>
    <row r="3921" spans="1:17" x14ac:dyDescent="0.25">
      <c r="A3921">
        <v>3920</v>
      </c>
      <c r="B3921" t="s">
        <v>9</v>
      </c>
      <c r="C3921" s="23">
        <v>10</v>
      </c>
      <c r="D3921" t="s">
        <v>10</v>
      </c>
      <c r="E3921" t="s">
        <v>16</v>
      </c>
      <c r="F3921" t="s">
        <v>12</v>
      </c>
      <c r="G3921" t="s">
        <v>13</v>
      </c>
      <c r="H3921" t="s">
        <v>13</v>
      </c>
      <c r="I3921">
        <v>42</v>
      </c>
      <c r="J3921">
        <f t="shared" si="429"/>
        <v>-0.8107550331001333</v>
      </c>
      <c r="K3921" t="b">
        <f t="shared" si="430"/>
        <v>0</v>
      </c>
      <c r="L3921">
        <f t="shared" si="431"/>
        <v>6.6098167852911317E-3</v>
      </c>
      <c r="M3921" t="b">
        <f t="shared" si="432"/>
        <v>0</v>
      </c>
      <c r="N3921" s="24">
        <f t="shared" si="433"/>
        <v>10</v>
      </c>
      <c r="O3921" t="str">
        <f t="shared" si="434"/>
        <v>ASALARIADO</v>
      </c>
      <c r="P3921">
        <f t="shared" si="435"/>
        <v>42</v>
      </c>
      <c r="Q3921"/>
    </row>
    <row r="3922" spans="1:17" x14ac:dyDescent="0.25">
      <c r="A3922">
        <v>3921</v>
      </c>
      <c r="B3922" t="s">
        <v>9</v>
      </c>
      <c r="C3922" s="23">
        <v>310124</v>
      </c>
      <c r="D3922" t="s">
        <v>18</v>
      </c>
      <c r="E3922" t="s">
        <v>16</v>
      </c>
      <c r="F3922" t="s">
        <v>12</v>
      </c>
      <c r="G3922" t="s">
        <v>12</v>
      </c>
      <c r="H3922" t="s">
        <v>12</v>
      </c>
      <c r="I3922">
        <v>48</v>
      </c>
      <c r="J3922">
        <f t="shared" si="429"/>
        <v>-0.42837146301480322</v>
      </c>
      <c r="K3922" t="b">
        <f t="shared" si="430"/>
        <v>0</v>
      </c>
      <c r="L3922">
        <f t="shared" si="431"/>
        <v>0.43006179724811616</v>
      </c>
      <c r="M3922" t="b">
        <f t="shared" si="432"/>
        <v>0</v>
      </c>
      <c r="N3922" s="24">
        <f t="shared" si="433"/>
        <v>310124</v>
      </c>
      <c r="O3922" t="str">
        <f t="shared" si="434"/>
        <v>TRABAJADOR INDEPENDIENTE</v>
      </c>
      <c r="P3922">
        <f t="shared" si="435"/>
        <v>48</v>
      </c>
      <c r="Q3922"/>
    </row>
    <row r="3923" spans="1:17" x14ac:dyDescent="0.25">
      <c r="A3923">
        <v>3922</v>
      </c>
      <c r="B3923" t="s">
        <v>9</v>
      </c>
      <c r="C3923" s="23">
        <v>148800</v>
      </c>
      <c r="D3923" t="s">
        <v>10</v>
      </c>
      <c r="E3923" t="s">
        <v>16</v>
      </c>
      <c r="F3923" t="s">
        <v>12</v>
      </c>
      <c r="G3923" t="s">
        <v>13</v>
      </c>
      <c r="H3923" t="s">
        <v>13</v>
      </c>
      <c r="I3923">
        <v>54</v>
      </c>
      <c r="J3923">
        <f t="shared" si="429"/>
        <v>-0.6272907219339291</v>
      </c>
      <c r="K3923" t="b">
        <f t="shared" si="430"/>
        <v>0</v>
      </c>
      <c r="L3923">
        <f t="shared" si="431"/>
        <v>0.85351377771094117</v>
      </c>
      <c r="M3923" t="b">
        <f t="shared" si="432"/>
        <v>0</v>
      </c>
      <c r="N3923" s="24">
        <f t="shared" si="433"/>
        <v>148800</v>
      </c>
      <c r="O3923" t="str">
        <f t="shared" si="434"/>
        <v>ASALARIADO</v>
      </c>
      <c r="P3923">
        <f t="shared" si="435"/>
        <v>54</v>
      </c>
      <c r="Q3923"/>
    </row>
    <row r="3924" spans="1:17" x14ac:dyDescent="0.25">
      <c r="A3924">
        <v>3923</v>
      </c>
      <c r="B3924" t="s">
        <v>9</v>
      </c>
      <c r="C3924" s="23">
        <v>192600</v>
      </c>
      <c r="D3924" t="s">
        <v>10</v>
      </c>
      <c r="E3924" t="s">
        <v>16</v>
      </c>
      <c r="F3924" t="s">
        <v>12</v>
      </c>
      <c r="G3924" t="s">
        <v>12</v>
      </c>
      <c r="H3924" t="s">
        <v>12</v>
      </c>
      <c r="I3924">
        <v>48</v>
      </c>
      <c r="J3924">
        <f t="shared" si="429"/>
        <v>-0.57328348469298718</v>
      </c>
      <c r="K3924" t="b">
        <f t="shared" si="430"/>
        <v>0</v>
      </c>
      <c r="L3924">
        <f t="shared" si="431"/>
        <v>0.43006179724811616</v>
      </c>
      <c r="M3924" t="b">
        <f t="shared" si="432"/>
        <v>0</v>
      </c>
      <c r="N3924" s="24">
        <f t="shared" si="433"/>
        <v>192600</v>
      </c>
      <c r="O3924" t="str">
        <f t="shared" si="434"/>
        <v>ASALARIADO</v>
      </c>
      <c r="P3924">
        <f t="shared" si="435"/>
        <v>48</v>
      </c>
      <c r="Q3924"/>
    </row>
    <row r="3925" spans="1:17" x14ac:dyDescent="0.25">
      <c r="A3925">
        <v>3924</v>
      </c>
      <c r="B3925" t="s">
        <v>9</v>
      </c>
      <c r="C3925" s="23">
        <v>305704</v>
      </c>
      <c r="D3925" t="s">
        <v>18</v>
      </c>
      <c r="E3925" t="s">
        <v>16</v>
      </c>
      <c r="F3925" t="s">
        <v>12</v>
      </c>
      <c r="G3925" t="s">
        <v>13</v>
      </c>
      <c r="H3925" t="s">
        <v>12</v>
      </c>
      <c r="I3925">
        <v>42</v>
      </c>
      <c r="J3925">
        <f t="shared" si="429"/>
        <v>-0.433821508416743</v>
      </c>
      <c r="K3925" t="b">
        <f t="shared" si="430"/>
        <v>0</v>
      </c>
      <c r="L3925">
        <f t="shared" si="431"/>
        <v>6.6098167852911317E-3</v>
      </c>
      <c r="M3925" t="b">
        <f t="shared" si="432"/>
        <v>0</v>
      </c>
      <c r="N3925" s="24">
        <f t="shared" si="433"/>
        <v>305704</v>
      </c>
      <c r="O3925" t="str">
        <f t="shared" si="434"/>
        <v>TRABAJADOR INDEPENDIENTE</v>
      </c>
      <c r="P3925">
        <f t="shared" si="435"/>
        <v>42</v>
      </c>
      <c r="Q3925"/>
    </row>
    <row r="3926" spans="1:17" x14ac:dyDescent="0.25">
      <c r="A3926">
        <v>3925</v>
      </c>
      <c r="B3926" t="s">
        <v>9</v>
      </c>
      <c r="C3926" s="23">
        <v>297046</v>
      </c>
      <c r="D3926" t="s">
        <v>17</v>
      </c>
      <c r="E3926" t="s">
        <v>16</v>
      </c>
      <c r="F3926" t="s">
        <v>12</v>
      </c>
      <c r="G3926" t="s">
        <v>13</v>
      </c>
      <c r="H3926" t="s">
        <v>13</v>
      </c>
      <c r="I3926">
        <v>48</v>
      </c>
      <c r="J3926">
        <f t="shared" si="429"/>
        <v>-0.44449718558642509</v>
      </c>
      <c r="K3926" t="b">
        <f t="shared" si="430"/>
        <v>0</v>
      </c>
      <c r="L3926">
        <f t="shared" si="431"/>
        <v>0.43006179724811616</v>
      </c>
      <c r="M3926" t="b">
        <f t="shared" si="432"/>
        <v>0</v>
      </c>
      <c r="N3926" s="24">
        <f t="shared" si="433"/>
        <v>297046</v>
      </c>
      <c r="O3926" t="str">
        <f t="shared" si="434"/>
        <v>ASEGURADO VOLUNTARIO</v>
      </c>
      <c r="P3926">
        <f t="shared" si="435"/>
        <v>48</v>
      </c>
      <c r="Q3926"/>
    </row>
    <row r="3927" spans="1:17" x14ac:dyDescent="0.25">
      <c r="A3927">
        <v>3926</v>
      </c>
      <c r="B3927" t="s">
        <v>9</v>
      </c>
      <c r="C3927" s="23">
        <v>1481119.18</v>
      </c>
      <c r="D3927" t="s">
        <v>10</v>
      </c>
      <c r="E3927" t="s">
        <v>16</v>
      </c>
      <c r="F3927" t="s">
        <v>12</v>
      </c>
      <c r="G3927" t="s">
        <v>13</v>
      </c>
      <c r="H3927" t="s">
        <v>13</v>
      </c>
      <c r="I3927">
        <v>29</v>
      </c>
      <c r="J3927">
        <f t="shared" si="429"/>
        <v>1.0155147126532211</v>
      </c>
      <c r="K3927" t="b">
        <f t="shared" si="430"/>
        <v>0</v>
      </c>
      <c r="L3927">
        <f t="shared" si="431"/>
        <v>-0.91086947421749642</v>
      </c>
      <c r="M3927" t="b">
        <f t="shared" si="432"/>
        <v>0</v>
      </c>
      <c r="N3927" s="24">
        <f t="shared" si="433"/>
        <v>1481119.18</v>
      </c>
      <c r="O3927" t="str">
        <f t="shared" si="434"/>
        <v>ASALARIADO</v>
      </c>
      <c r="P3927">
        <f t="shared" si="435"/>
        <v>29</v>
      </c>
      <c r="Q3927"/>
    </row>
    <row r="3928" spans="1:17" x14ac:dyDescent="0.25">
      <c r="A3928">
        <v>3927</v>
      </c>
      <c r="B3928" t="s">
        <v>15</v>
      </c>
      <c r="C3928" s="23">
        <v>220000</v>
      </c>
      <c r="D3928" t="s">
        <v>10</v>
      </c>
      <c r="E3928" t="s">
        <v>16</v>
      </c>
      <c r="F3928" t="s">
        <v>12</v>
      </c>
      <c r="G3928" t="s">
        <v>13</v>
      </c>
      <c r="H3928" t="s">
        <v>13</v>
      </c>
      <c r="I3928">
        <v>58</v>
      </c>
      <c r="J3928">
        <f t="shared" si="429"/>
        <v>-0.53949813536874491</v>
      </c>
      <c r="K3928" t="b">
        <f t="shared" si="430"/>
        <v>0</v>
      </c>
      <c r="L3928">
        <f t="shared" si="431"/>
        <v>1.1358150980194912</v>
      </c>
      <c r="M3928" t="b">
        <f t="shared" si="432"/>
        <v>0</v>
      </c>
      <c r="N3928" s="24">
        <f t="shared" si="433"/>
        <v>220000</v>
      </c>
      <c r="O3928" t="str">
        <f t="shared" si="434"/>
        <v>ASALARIADO</v>
      </c>
      <c r="P3928">
        <f t="shared" si="435"/>
        <v>58</v>
      </c>
      <c r="Q3928"/>
    </row>
    <row r="3929" spans="1:17" x14ac:dyDescent="0.25">
      <c r="A3929">
        <v>3928</v>
      </c>
      <c r="B3929" t="s">
        <v>15</v>
      </c>
      <c r="C3929" s="23">
        <v>856546</v>
      </c>
      <c r="D3929" t="s">
        <v>10</v>
      </c>
      <c r="E3929" t="s">
        <v>11</v>
      </c>
      <c r="F3929" t="s">
        <v>12</v>
      </c>
      <c r="G3929" t="s">
        <v>13</v>
      </c>
      <c r="H3929" t="s">
        <v>13</v>
      </c>
      <c r="I3929">
        <v>36</v>
      </c>
      <c r="J3929">
        <f t="shared" si="429"/>
        <v>0.24538978327903144</v>
      </c>
      <c r="K3929" t="b">
        <f t="shared" si="430"/>
        <v>0</v>
      </c>
      <c r="L3929">
        <f t="shared" si="431"/>
        <v>-0.41684216367753391</v>
      </c>
      <c r="M3929" t="b">
        <f t="shared" si="432"/>
        <v>0</v>
      </c>
      <c r="N3929" s="24">
        <f t="shared" si="433"/>
        <v>856546</v>
      </c>
      <c r="O3929" t="str">
        <f t="shared" si="434"/>
        <v>ASALARIADO</v>
      </c>
      <c r="P3929">
        <f t="shared" si="435"/>
        <v>36</v>
      </c>
      <c r="Q3929"/>
    </row>
    <row r="3930" spans="1:17" x14ac:dyDescent="0.25">
      <c r="A3930">
        <v>3929</v>
      </c>
      <c r="B3930" t="s">
        <v>15</v>
      </c>
      <c r="C3930" s="23">
        <v>358640</v>
      </c>
      <c r="D3930" t="s">
        <v>18</v>
      </c>
      <c r="E3930" t="s">
        <v>16</v>
      </c>
      <c r="F3930" t="s">
        <v>12</v>
      </c>
      <c r="G3930" t="s">
        <v>13</v>
      </c>
      <c r="H3930" t="s">
        <v>12</v>
      </c>
      <c r="I3930">
        <v>24</v>
      </c>
      <c r="J3930">
        <f t="shared" si="429"/>
        <v>-0.36854919995586399</v>
      </c>
      <c r="K3930" t="b">
        <f t="shared" si="430"/>
        <v>0</v>
      </c>
      <c r="L3930">
        <f t="shared" si="431"/>
        <v>-1.263746124603184</v>
      </c>
      <c r="M3930" t="b">
        <f t="shared" si="432"/>
        <v>0</v>
      </c>
      <c r="N3930" s="24">
        <f t="shared" si="433"/>
        <v>358640</v>
      </c>
      <c r="O3930" t="str">
        <f t="shared" si="434"/>
        <v>TRABAJADOR INDEPENDIENTE</v>
      </c>
      <c r="P3930">
        <f t="shared" si="435"/>
        <v>24</v>
      </c>
      <c r="Q3930"/>
    </row>
    <row r="3931" spans="1:17" x14ac:dyDescent="0.25">
      <c r="A3931">
        <v>3930</v>
      </c>
      <c r="B3931" t="s">
        <v>9</v>
      </c>
      <c r="C3931" s="23">
        <v>345000</v>
      </c>
      <c r="D3931" t="s">
        <v>10</v>
      </c>
      <c r="E3931" t="s">
        <v>16</v>
      </c>
      <c r="F3931" t="s">
        <v>12</v>
      </c>
      <c r="G3931" t="s">
        <v>13</v>
      </c>
      <c r="H3931" t="s">
        <v>13</v>
      </c>
      <c r="I3931">
        <v>62</v>
      </c>
      <c r="J3931">
        <f t="shared" si="429"/>
        <v>-0.38536789210121669</v>
      </c>
      <c r="K3931" t="b">
        <f t="shared" si="430"/>
        <v>0</v>
      </c>
      <c r="L3931">
        <f t="shared" si="431"/>
        <v>1.4181164183280413</v>
      </c>
      <c r="M3931" t="b">
        <f t="shared" si="432"/>
        <v>0</v>
      </c>
      <c r="N3931" s="24">
        <f t="shared" si="433"/>
        <v>345000</v>
      </c>
      <c r="O3931" t="str">
        <f t="shared" si="434"/>
        <v>ASALARIADO</v>
      </c>
      <c r="P3931">
        <f t="shared" si="435"/>
        <v>62</v>
      </c>
      <c r="Q3931"/>
    </row>
    <row r="3932" spans="1:17" x14ac:dyDescent="0.25">
      <c r="A3932">
        <v>3931</v>
      </c>
      <c r="B3932" t="s">
        <v>9</v>
      </c>
      <c r="C3932" s="23">
        <v>292400</v>
      </c>
      <c r="D3932" t="s">
        <v>10</v>
      </c>
      <c r="E3932" t="s">
        <v>16</v>
      </c>
      <c r="F3932" t="s">
        <v>12</v>
      </c>
      <c r="G3932" t="s">
        <v>13</v>
      </c>
      <c r="H3932" t="s">
        <v>13</v>
      </c>
      <c r="I3932">
        <v>34</v>
      </c>
      <c r="J3932">
        <f t="shared" si="429"/>
        <v>-0.45022589846819255</v>
      </c>
      <c r="K3932" t="b">
        <f t="shared" si="430"/>
        <v>0</v>
      </c>
      <c r="L3932">
        <f t="shared" si="431"/>
        <v>-0.55799282383180893</v>
      </c>
      <c r="M3932" t="b">
        <f t="shared" si="432"/>
        <v>0</v>
      </c>
      <c r="N3932" s="24">
        <f t="shared" si="433"/>
        <v>292400</v>
      </c>
      <c r="O3932" t="str">
        <f t="shared" si="434"/>
        <v>ASALARIADO</v>
      </c>
      <c r="P3932">
        <f t="shared" si="435"/>
        <v>34</v>
      </c>
      <c r="Q3932"/>
    </row>
    <row r="3933" spans="1:17" x14ac:dyDescent="0.25">
      <c r="A3933">
        <v>3932</v>
      </c>
      <c r="B3933" t="s">
        <v>15</v>
      </c>
      <c r="C3933" s="23">
        <v>445400</v>
      </c>
      <c r="D3933" t="s">
        <v>10</v>
      </c>
      <c r="E3933" t="s">
        <v>11</v>
      </c>
      <c r="F3933" t="s">
        <v>12</v>
      </c>
      <c r="G3933" t="s">
        <v>13</v>
      </c>
      <c r="H3933" t="s">
        <v>12</v>
      </c>
      <c r="I3933">
        <v>52</v>
      </c>
      <c r="J3933">
        <f t="shared" si="429"/>
        <v>-0.26157048070873795</v>
      </c>
      <c r="K3933" t="b">
        <f t="shared" si="430"/>
        <v>0</v>
      </c>
      <c r="L3933">
        <f t="shared" si="431"/>
        <v>0.71236311755666615</v>
      </c>
      <c r="M3933" t="b">
        <f t="shared" si="432"/>
        <v>0</v>
      </c>
      <c r="N3933" s="24">
        <f t="shared" si="433"/>
        <v>445400</v>
      </c>
      <c r="O3933" t="str">
        <f t="shared" si="434"/>
        <v>ASALARIADO</v>
      </c>
      <c r="P3933">
        <f t="shared" si="435"/>
        <v>52</v>
      </c>
      <c r="Q3933"/>
    </row>
    <row r="3934" spans="1:17" x14ac:dyDescent="0.25">
      <c r="A3934">
        <v>3933</v>
      </c>
      <c r="B3934" t="s">
        <v>9</v>
      </c>
      <c r="C3934" s="23">
        <v>300000</v>
      </c>
      <c r="D3934" t="s">
        <v>10</v>
      </c>
      <c r="E3934" t="s">
        <v>16</v>
      </c>
      <c r="F3934" t="s">
        <v>12</v>
      </c>
      <c r="G3934" t="s">
        <v>13</v>
      </c>
      <c r="H3934" t="s">
        <v>13</v>
      </c>
      <c r="I3934">
        <v>50</v>
      </c>
      <c r="J3934">
        <f t="shared" si="429"/>
        <v>-0.44085477967752684</v>
      </c>
      <c r="K3934" t="b">
        <f t="shared" si="430"/>
        <v>0</v>
      </c>
      <c r="L3934">
        <f t="shared" si="431"/>
        <v>0.57121245740239113</v>
      </c>
      <c r="M3934" t="b">
        <f t="shared" si="432"/>
        <v>0</v>
      </c>
      <c r="N3934" s="24">
        <f t="shared" si="433"/>
        <v>300000</v>
      </c>
      <c r="O3934" t="str">
        <f t="shared" si="434"/>
        <v>ASALARIADO</v>
      </c>
      <c r="P3934">
        <f t="shared" si="435"/>
        <v>50</v>
      </c>
      <c r="Q3934"/>
    </row>
    <row r="3935" spans="1:17" x14ac:dyDescent="0.25">
      <c r="A3935">
        <v>3934</v>
      </c>
      <c r="B3935" t="s">
        <v>15</v>
      </c>
      <c r="C3935" s="23">
        <v>343391</v>
      </c>
      <c r="D3935" t="s">
        <v>10</v>
      </c>
      <c r="E3935" t="s">
        <v>16</v>
      </c>
      <c r="F3935" t="s">
        <v>12</v>
      </c>
      <c r="G3935" t="s">
        <v>13</v>
      </c>
      <c r="H3935" t="s">
        <v>13</v>
      </c>
      <c r="I3935">
        <v>40</v>
      </c>
      <c r="J3935">
        <f t="shared" si="429"/>
        <v>-0.38735185659255628</v>
      </c>
      <c r="K3935" t="b">
        <f t="shared" si="430"/>
        <v>0</v>
      </c>
      <c r="L3935">
        <f t="shared" si="431"/>
        <v>-0.13454084336898386</v>
      </c>
      <c r="M3935" t="b">
        <f t="shared" si="432"/>
        <v>0</v>
      </c>
      <c r="N3935" s="24">
        <f t="shared" si="433"/>
        <v>343391</v>
      </c>
      <c r="O3935" t="str">
        <f t="shared" si="434"/>
        <v>ASALARIADO</v>
      </c>
      <c r="P3935">
        <f t="shared" si="435"/>
        <v>40</v>
      </c>
      <c r="Q3935"/>
    </row>
    <row r="3936" spans="1:17" x14ac:dyDescent="0.25">
      <c r="A3936">
        <v>3935</v>
      </c>
      <c r="B3936" t="s">
        <v>9</v>
      </c>
      <c r="C3936" s="23">
        <v>64275.12</v>
      </c>
      <c r="D3936" t="s">
        <v>10</v>
      </c>
      <c r="E3936" t="s">
        <v>16</v>
      </c>
      <c r="F3936" t="s">
        <v>12</v>
      </c>
      <c r="G3936" t="s">
        <v>13</v>
      </c>
      <c r="H3936" t="s">
        <v>13</v>
      </c>
      <c r="I3936">
        <v>31</v>
      </c>
      <c r="J3936">
        <f t="shared" si="429"/>
        <v>-0.7315134444663981</v>
      </c>
      <c r="K3936" t="b">
        <f t="shared" si="430"/>
        <v>0</v>
      </c>
      <c r="L3936">
        <f t="shared" si="431"/>
        <v>-0.7697188140632214</v>
      </c>
      <c r="M3936" t="b">
        <f t="shared" si="432"/>
        <v>0</v>
      </c>
      <c r="N3936" s="24">
        <f t="shared" si="433"/>
        <v>64275.12</v>
      </c>
      <c r="O3936" t="str">
        <f t="shared" si="434"/>
        <v>ASALARIADO</v>
      </c>
      <c r="P3936">
        <f t="shared" si="435"/>
        <v>31</v>
      </c>
      <c r="Q3936"/>
    </row>
    <row r="3937" spans="1:17" x14ac:dyDescent="0.25">
      <c r="A3937">
        <v>3936</v>
      </c>
      <c r="B3937" t="s">
        <v>9</v>
      </c>
      <c r="C3937" s="23">
        <v>278030</v>
      </c>
      <c r="D3937" t="s">
        <v>19</v>
      </c>
      <c r="E3937" t="s">
        <v>16</v>
      </c>
      <c r="F3937" t="s">
        <v>12</v>
      </c>
      <c r="G3937" t="s">
        <v>13</v>
      </c>
      <c r="H3937" t="s">
        <v>13</v>
      </c>
      <c r="I3937">
        <v>42</v>
      </c>
      <c r="J3937">
        <f t="shared" si="429"/>
        <v>-0.46794471123422759</v>
      </c>
      <c r="K3937" t="b">
        <f t="shared" si="430"/>
        <v>0</v>
      </c>
      <c r="L3937">
        <f t="shared" si="431"/>
        <v>6.6098167852911317E-3</v>
      </c>
      <c r="M3937" t="b">
        <f t="shared" si="432"/>
        <v>0</v>
      </c>
      <c r="N3937" s="24">
        <f t="shared" si="433"/>
        <v>278030</v>
      </c>
      <c r="O3937" t="str">
        <f t="shared" si="434"/>
        <v>CONVENIOS ESPECIALES DE TRABAJADORES INDEPENDIENTES</v>
      </c>
      <c r="P3937">
        <f t="shared" si="435"/>
        <v>42</v>
      </c>
      <c r="Q3937"/>
    </row>
    <row r="3938" spans="1:17" x14ac:dyDescent="0.25">
      <c r="A3938">
        <v>3937</v>
      </c>
      <c r="B3938" t="s">
        <v>9</v>
      </c>
      <c r="C3938" s="23">
        <v>367154.08</v>
      </c>
      <c r="D3938" t="s">
        <v>10</v>
      </c>
      <c r="E3938" t="s">
        <v>16</v>
      </c>
      <c r="F3938" t="s">
        <v>12</v>
      </c>
      <c r="G3938" t="s">
        <v>13</v>
      </c>
      <c r="H3938" t="s">
        <v>12</v>
      </c>
      <c r="I3938">
        <v>58</v>
      </c>
      <c r="J3938">
        <f t="shared" si="429"/>
        <v>-0.35805098218307041</v>
      </c>
      <c r="K3938" t="b">
        <f t="shared" si="430"/>
        <v>0</v>
      </c>
      <c r="L3938">
        <f t="shared" si="431"/>
        <v>1.1358150980194912</v>
      </c>
      <c r="M3938" t="b">
        <f t="shared" si="432"/>
        <v>0</v>
      </c>
      <c r="N3938" s="24">
        <f t="shared" si="433"/>
        <v>367154.08</v>
      </c>
      <c r="O3938" t="str">
        <f t="shared" si="434"/>
        <v>ASALARIADO</v>
      </c>
      <c r="P3938">
        <f t="shared" si="435"/>
        <v>58</v>
      </c>
      <c r="Q3938"/>
    </row>
    <row r="3939" spans="1:17" x14ac:dyDescent="0.25">
      <c r="A3939">
        <v>3938</v>
      </c>
      <c r="B3939" t="s">
        <v>15</v>
      </c>
      <c r="C3939" s="23">
        <v>508158.5</v>
      </c>
      <c r="D3939" t="s">
        <v>10</v>
      </c>
      <c r="E3939" t="s">
        <v>11</v>
      </c>
      <c r="F3939" t="s">
        <v>12</v>
      </c>
      <c r="G3939" t="s">
        <v>13</v>
      </c>
      <c r="H3939" t="s">
        <v>13</v>
      </c>
      <c r="I3939">
        <v>27</v>
      </c>
      <c r="J3939">
        <f t="shared" si="429"/>
        <v>-0.1841866177318966</v>
      </c>
      <c r="K3939" t="b">
        <f t="shared" si="430"/>
        <v>0</v>
      </c>
      <c r="L3939">
        <f t="shared" si="431"/>
        <v>-1.0520201343717714</v>
      </c>
      <c r="M3939" t="b">
        <f t="shared" si="432"/>
        <v>0</v>
      </c>
      <c r="N3939" s="24">
        <f t="shared" si="433"/>
        <v>508158.5</v>
      </c>
      <c r="O3939" t="str">
        <f t="shared" si="434"/>
        <v>ASALARIADO</v>
      </c>
      <c r="P3939">
        <f t="shared" si="435"/>
        <v>27</v>
      </c>
      <c r="Q3939"/>
    </row>
    <row r="3940" spans="1:17" x14ac:dyDescent="0.25">
      <c r="A3940">
        <v>3939</v>
      </c>
      <c r="B3940" t="s">
        <v>15</v>
      </c>
      <c r="C3940" s="23">
        <v>138000</v>
      </c>
      <c r="D3940" t="s">
        <v>10</v>
      </c>
      <c r="E3940" t="s">
        <v>16</v>
      </c>
      <c r="F3940" t="s">
        <v>12</v>
      </c>
      <c r="G3940" t="s">
        <v>12</v>
      </c>
      <c r="H3940" t="s">
        <v>12</v>
      </c>
      <c r="I3940">
        <v>59</v>
      </c>
      <c r="J3940">
        <f t="shared" si="429"/>
        <v>-0.64060757495224352</v>
      </c>
      <c r="K3940" t="b">
        <f t="shared" si="430"/>
        <v>0</v>
      </c>
      <c r="L3940">
        <f t="shared" si="431"/>
        <v>1.2063904280966287</v>
      </c>
      <c r="M3940" t="b">
        <f t="shared" si="432"/>
        <v>0</v>
      </c>
      <c r="N3940" s="24">
        <f t="shared" si="433"/>
        <v>138000</v>
      </c>
      <c r="O3940" t="str">
        <f t="shared" si="434"/>
        <v>ASALARIADO</v>
      </c>
      <c r="P3940">
        <f t="shared" si="435"/>
        <v>59</v>
      </c>
      <c r="Q3940"/>
    </row>
    <row r="3941" spans="1:17" x14ac:dyDescent="0.25">
      <c r="A3941">
        <v>3940</v>
      </c>
      <c r="B3941" t="s">
        <v>9</v>
      </c>
      <c r="C3941" s="23">
        <v>53261.99</v>
      </c>
      <c r="D3941" t="s">
        <v>10</v>
      </c>
      <c r="E3941" t="s">
        <v>16</v>
      </c>
      <c r="F3941" t="s">
        <v>12</v>
      </c>
      <c r="G3941" t="s">
        <v>13</v>
      </c>
      <c r="H3941" t="s">
        <v>13</v>
      </c>
      <c r="I3941">
        <v>26</v>
      </c>
      <c r="J3941">
        <f t="shared" si="429"/>
        <v>-0.7450930957146934</v>
      </c>
      <c r="K3941" t="b">
        <f t="shared" si="430"/>
        <v>0</v>
      </c>
      <c r="L3941">
        <f t="shared" si="431"/>
        <v>-1.1225954644489089</v>
      </c>
      <c r="M3941" t="b">
        <f t="shared" si="432"/>
        <v>0</v>
      </c>
      <c r="N3941" s="24">
        <f t="shared" si="433"/>
        <v>53261.99</v>
      </c>
      <c r="O3941" t="str">
        <f t="shared" si="434"/>
        <v>ASALARIADO</v>
      </c>
      <c r="P3941">
        <f t="shared" si="435"/>
        <v>26</v>
      </c>
      <c r="Q3941"/>
    </row>
    <row r="3942" spans="1:17" x14ac:dyDescent="0.25">
      <c r="A3942">
        <v>3941</v>
      </c>
      <c r="B3942" t="s">
        <v>15</v>
      </c>
      <c r="C3942" s="23">
        <v>1787275</v>
      </c>
      <c r="D3942" t="s">
        <v>14</v>
      </c>
      <c r="E3942" t="s">
        <v>11</v>
      </c>
      <c r="F3942" t="s">
        <v>12</v>
      </c>
      <c r="G3942" t="s">
        <v>13</v>
      </c>
      <c r="H3942" t="s">
        <v>13</v>
      </c>
      <c r="I3942">
        <v>67</v>
      </c>
      <c r="J3942">
        <f t="shared" si="429"/>
        <v>1.393017680768178</v>
      </c>
      <c r="K3942" t="b">
        <f t="shared" si="430"/>
        <v>0</v>
      </c>
      <c r="L3942">
        <f t="shared" si="431"/>
        <v>1.7709930687137287</v>
      </c>
      <c r="M3942" t="b">
        <f t="shared" si="432"/>
        <v>0</v>
      </c>
      <c r="N3942" s="24">
        <f t="shared" si="433"/>
        <v>1787275</v>
      </c>
      <c r="O3942" t="str">
        <f t="shared" si="434"/>
        <v>PENSIONADOS EN SU PROPIO SISTEMA</v>
      </c>
      <c r="P3942">
        <f t="shared" si="435"/>
        <v>67</v>
      </c>
      <c r="Q3942"/>
    </row>
    <row r="3943" spans="1:17" x14ac:dyDescent="0.25">
      <c r="A3943">
        <v>3942</v>
      </c>
      <c r="B3943" t="s">
        <v>15</v>
      </c>
      <c r="C3943" s="23">
        <v>475269</v>
      </c>
      <c r="D3943" t="s">
        <v>18</v>
      </c>
      <c r="E3943" t="s">
        <v>16</v>
      </c>
      <c r="F3943" t="s">
        <v>12</v>
      </c>
      <c r="G3943" t="s">
        <v>13</v>
      </c>
      <c r="H3943" t="s">
        <v>12</v>
      </c>
      <c r="I3943">
        <v>64</v>
      </c>
      <c r="J3943">
        <f t="shared" si="429"/>
        <v>-0.22474075081947556</v>
      </c>
      <c r="K3943" t="b">
        <f t="shared" si="430"/>
        <v>0</v>
      </c>
      <c r="L3943">
        <f t="shared" si="431"/>
        <v>1.5592670784823162</v>
      </c>
      <c r="M3943" t="b">
        <f t="shared" si="432"/>
        <v>0</v>
      </c>
      <c r="N3943" s="24">
        <f t="shared" si="433"/>
        <v>475269</v>
      </c>
      <c r="O3943" t="str">
        <f t="shared" si="434"/>
        <v>TRABAJADOR INDEPENDIENTE</v>
      </c>
      <c r="P3943">
        <f t="shared" si="435"/>
        <v>64</v>
      </c>
      <c r="Q3943"/>
    </row>
    <row r="3944" spans="1:17" x14ac:dyDescent="0.25">
      <c r="A3944">
        <v>3943</v>
      </c>
      <c r="B3944" t="s">
        <v>15</v>
      </c>
      <c r="C3944" s="23">
        <v>1955324</v>
      </c>
      <c r="D3944" t="s">
        <v>10</v>
      </c>
      <c r="E3944" t="s">
        <v>11</v>
      </c>
      <c r="F3944" t="s">
        <v>12</v>
      </c>
      <c r="G3944" t="s">
        <v>13</v>
      </c>
      <c r="H3944" t="s">
        <v>12</v>
      </c>
      <c r="I3944">
        <v>37</v>
      </c>
      <c r="J3944">
        <f t="shared" si="429"/>
        <v>1.6002291467750969</v>
      </c>
      <c r="K3944" t="b">
        <f t="shared" si="430"/>
        <v>0</v>
      </c>
      <c r="L3944">
        <f t="shared" si="431"/>
        <v>-0.3462668336003964</v>
      </c>
      <c r="M3944" t="b">
        <f t="shared" si="432"/>
        <v>0</v>
      </c>
      <c r="N3944" s="24">
        <f t="shared" si="433"/>
        <v>1955324</v>
      </c>
      <c r="O3944" t="str">
        <f t="shared" si="434"/>
        <v>ASALARIADO</v>
      </c>
      <c r="P3944">
        <f t="shared" si="435"/>
        <v>37</v>
      </c>
      <c r="Q3944"/>
    </row>
    <row r="3945" spans="1:17" x14ac:dyDescent="0.25">
      <c r="A3945">
        <v>3944</v>
      </c>
      <c r="B3945" t="s">
        <v>9</v>
      </c>
      <c r="C3945" s="23">
        <v>4348062</v>
      </c>
      <c r="D3945" t="s">
        <v>10</v>
      </c>
      <c r="E3945" t="s">
        <v>16</v>
      </c>
      <c r="F3945" t="s">
        <v>12</v>
      </c>
      <c r="G3945" t="s">
        <v>13</v>
      </c>
      <c r="H3945" t="s">
        <v>13</v>
      </c>
      <c r="I3945">
        <v>43</v>
      </c>
      <c r="J3945">
        <f t="shared" si="429"/>
        <v>4.5505754668987688</v>
      </c>
      <c r="K3945" t="b">
        <f t="shared" si="430"/>
        <v>1</v>
      </c>
      <c r="L3945">
        <f t="shared" si="431"/>
        <v>7.7185146862428639E-2</v>
      </c>
      <c r="M3945" t="b">
        <f t="shared" si="432"/>
        <v>0</v>
      </c>
      <c r="N3945" s="24">
        <f t="shared" si="433"/>
        <v>4348062</v>
      </c>
      <c r="O3945" t="str">
        <f t="shared" si="434"/>
        <v>ASALARIADO</v>
      </c>
      <c r="P3945">
        <f t="shared" si="435"/>
        <v>43</v>
      </c>
      <c r="Q3945"/>
    </row>
    <row r="3946" spans="1:17" x14ac:dyDescent="0.25">
      <c r="A3946">
        <v>3945</v>
      </c>
      <c r="B3946" t="s">
        <v>15</v>
      </c>
      <c r="C3946" s="23">
        <v>278030</v>
      </c>
      <c r="D3946" t="s">
        <v>19</v>
      </c>
      <c r="E3946" t="s">
        <v>16</v>
      </c>
      <c r="F3946" t="s">
        <v>12</v>
      </c>
      <c r="G3946" t="s">
        <v>13</v>
      </c>
      <c r="H3946" t="s">
        <v>13</v>
      </c>
      <c r="I3946">
        <v>24</v>
      </c>
      <c r="J3946">
        <f t="shared" si="429"/>
        <v>-0.46794471123422759</v>
      </c>
      <c r="K3946" t="b">
        <f t="shared" si="430"/>
        <v>0</v>
      </c>
      <c r="L3946">
        <f t="shared" si="431"/>
        <v>-1.263746124603184</v>
      </c>
      <c r="M3946" t="b">
        <f t="shared" si="432"/>
        <v>0</v>
      </c>
      <c r="N3946" s="24">
        <f t="shared" si="433"/>
        <v>278030</v>
      </c>
      <c r="O3946" t="str">
        <f t="shared" si="434"/>
        <v>CONVENIOS ESPECIALES DE TRABAJADORES INDEPENDIENTES</v>
      </c>
      <c r="P3946">
        <f t="shared" si="435"/>
        <v>24</v>
      </c>
      <c r="Q3946"/>
    </row>
    <row r="3947" spans="1:17" x14ac:dyDescent="0.25">
      <c r="A3947">
        <v>3946</v>
      </c>
      <c r="B3947" t="s">
        <v>9</v>
      </c>
      <c r="C3947" s="23">
        <v>278030</v>
      </c>
      <c r="D3947" t="s">
        <v>19</v>
      </c>
      <c r="E3947" t="s">
        <v>16</v>
      </c>
      <c r="F3947" t="s">
        <v>12</v>
      </c>
      <c r="G3947" t="s">
        <v>13</v>
      </c>
      <c r="H3947" t="s">
        <v>13</v>
      </c>
      <c r="I3947">
        <v>28</v>
      </c>
      <c r="J3947">
        <f t="shared" si="429"/>
        <v>-0.46794471123422759</v>
      </c>
      <c r="K3947" t="b">
        <f t="shared" si="430"/>
        <v>0</v>
      </c>
      <c r="L3947">
        <f t="shared" si="431"/>
        <v>-0.98144480429463388</v>
      </c>
      <c r="M3947" t="b">
        <f t="shared" si="432"/>
        <v>0</v>
      </c>
      <c r="N3947" s="24">
        <f t="shared" si="433"/>
        <v>278030</v>
      </c>
      <c r="O3947" t="str">
        <f t="shared" si="434"/>
        <v>CONVENIOS ESPECIALES DE TRABAJADORES INDEPENDIENTES</v>
      </c>
      <c r="P3947">
        <f t="shared" si="435"/>
        <v>28</v>
      </c>
      <c r="Q3947"/>
    </row>
    <row r="3948" spans="1:17" x14ac:dyDescent="0.25">
      <c r="A3948">
        <v>3947</v>
      </c>
      <c r="B3948" t="s">
        <v>9</v>
      </c>
      <c r="C3948" s="23">
        <v>297062</v>
      </c>
      <c r="D3948" t="s">
        <v>18</v>
      </c>
      <c r="E3948" t="s">
        <v>16</v>
      </c>
      <c r="F3948" t="s">
        <v>12</v>
      </c>
      <c r="G3948" t="s">
        <v>12</v>
      </c>
      <c r="H3948" t="s">
        <v>12</v>
      </c>
      <c r="I3948">
        <v>46</v>
      </c>
      <c r="J3948">
        <f t="shared" si="429"/>
        <v>-0.44447745691528684</v>
      </c>
      <c r="K3948" t="b">
        <f t="shared" si="430"/>
        <v>0</v>
      </c>
      <c r="L3948">
        <f t="shared" si="431"/>
        <v>0.28891113709384114</v>
      </c>
      <c r="M3948" t="b">
        <f t="shared" si="432"/>
        <v>0</v>
      </c>
      <c r="N3948" s="24">
        <f t="shared" si="433"/>
        <v>297062</v>
      </c>
      <c r="O3948" t="str">
        <f t="shared" si="434"/>
        <v>TRABAJADOR INDEPENDIENTE</v>
      </c>
      <c r="P3948">
        <f t="shared" si="435"/>
        <v>46</v>
      </c>
      <c r="Q3948"/>
    </row>
    <row r="3949" spans="1:17" x14ac:dyDescent="0.25">
      <c r="A3949">
        <v>3948</v>
      </c>
      <c r="B3949" t="s">
        <v>15</v>
      </c>
      <c r="C3949" s="23">
        <v>433430</v>
      </c>
      <c r="D3949" t="s">
        <v>10</v>
      </c>
      <c r="E3949" t="s">
        <v>11</v>
      </c>
      <c r="F3949" t="s">
        <v>12</v>
      </c>
      <c r="G3949" t="s">
        <v>13</v>
      </c>
      <c r="H3949" t="s">
        <v>12</v>
      </c>
      <c r="I3949">
        <v>48</v>
      </c>
      <c r="J3949">
        <f t="shared" si="429"/>
        <v>-0.27632999280403647</v>
      </c>
      <c r="K3949" t="b">
        <f t="shared" si="430"/>
        <v>0</v>
      </c>
      <c r="L3949">
        <f t="shared" si="431"/>
        <v>0.43006179724811616</v>
      </c>
      <c r="M3949" t="b">
        <f t="shared" si="432"/>
        <v>0</v>
      </c>
      <c r="N3949" s="24">
        <f t="shared" si="433"/>
        <v>433430</v>
      </c>
      <c r="O3949" t="str">
        <f t="shared" si="434"/>
        <v>ASALARIADO</v>
      </c>
      <c r="P3949">
        <f t="shared" si="435"/>
        <v>48</v>
      </c>
      <c r="Q3949"/>
    </row>
    <row r="3950" spans="1:17" x14ac:dyDescent="0.25">
      <c r="A3950">
        <v>3949</v>
      </c>
      <c r="B3950" t="s">
        <v>15</v>
      </c>
      <c r="C3950" s="23">
        <v>220000</v>
      </c>
      <c r="D3950" t="s">
        <v>10</v>
      </c>
      <c r="E3950" t="s">
        <v>16</v>
      </c>
      <c r="F3950" t="s">
        <v>12</v>
      </c>
      <c r="G3950" t="s">
        <v>13</v>
      </c>
      <c r="H3950" t="s">
        <v>13</v>
      </c>
      <c r="I3950">
        <v>20</v>
      </c>
      <c r="J3950">
        <f t="shared" si="429"/>
        <v>-0.53949813536874491</v>
      </c>
      <c r="K3950" t="b">
        <f t="shared" si="430"/>
        <v>0</v>
      </c>
      <c r="L3950">
        <f t="shared" si="431"/>
        <v>-1.5460474449117341</v>
      </c>
      <c r="M3950" t="b">
        <f t="shared" si="432"/>
        <v>0</v>
      </c>
      <c r="N3950" s="24">
        <f t="shared" si="433"/>
        <v>220000</v>
      </c>
      <c r="O3950" t="str">
        <f t="shared" si="434"/>
        <v>ASALARIADO</v>
      </c>
      <c r="P3950">
        <f t="shared" si="435"/>
        <v>20</v>
      </c>
      <c r="Q3950"/>
    </row>
    <row r="3951" spans="1:17" x14ac:dyDescent="0.25">
      <c r="A3951">
        <v>3950</v>
      </c>
      <c r="B3951" t="s">
        <v>9</v>
      </c>
      <c r="C3951" s="23">
        <v>202390</v>
      </c>
      <c r="D3951" t="s">
        <v>10</v>
      </c>
      <c r="E3951" t="s">
        <v>16</v>
      </c>
      <c r="F3951" t="s">
        <v>12</v>
      </c>
      <c r="G3951" t="s">
        <v>12</v>
      </c>
      <c r="H3951" t="s">
        <v>12</v>
      </c>
      <c r="I3951">
        <v>19</v>
      </c>
      <c r="J3951">
        <f t="shared" si="429"/>
        <v>-0.56121200404027438</v>
      </c>
      <c r="K3951" t="b">
        <f t="shared" si="430"/>
        <v>0</v>
      </c>
      <c r="L3951">
        <f t="shared" si="431"/>
        <v>-1.6166227749888715</v>
      </c>
      <c r="M3951" t="b">
        <f t="shared" si="432"/>
        <v>0</v>
      </c>
      <c r="N3951" s="24">
        <f t="shared" si="433"/>
        <v>202390</v>
      </c>
      <c r="O3951" t="str">
        <f t="shared" si="434"/>
        <v>ASALARIADO</v>
      </c>
      <c r="P3951">
        <f t="shared" si="435"/>
        <v>19</v>
      </c>
      <c r="Q3951"/>
    </row>
    <row r="3952" spans="1:17" x14ac:dyDescent="0.25">
      <c r="A3952">
        <v>3951</v>
      </c>
      <c r="B3952" t="s">
        <v>9</v>
      </c>
      <c r="C3952" s="23">
        <v>721233.92000000004</v>
      </c>
      <c r="D3952" t="s">
        <v>10</v>
      </c>
      <c r="E3952" t="s">
        <v>16</v>
      </c>
      <c r="F3952" t="s">
        <v>12</v>
      </c>
      <c r="G3952" t="s">
        <v>13</v>
      </c>
      <c r="H3952" t="s">
        <v>13</v>
      </c>
      <c r="I3952">
        <v>27</v>
      </c>
      <c r="J3952">
        <f t="shared" si="429"/>
        <v>7.8544312819549517E-2</v>
      </c>
      <c r="K3952" t="b">
        <f t="shared" si="430"/>
        <v>0</v>
      </c>
      <c r="L3952">
        <f t="shared" si="431"/>
        <v>-1.0520201343717714</v>
      </c>
      <c r="M3952" t="b">
        <f t="shared" si="432"/>
        <v>0</v>
      </c>
      <c r="N3952" s="24">
        <f t="shared" si="433"/>
        <v>721233.92000000004</v>
      </c>
      <c r="O3952" t="str">
        <f t="shared" si="434"/>
        <v>ASALARIADO</v>
      </c>
      <c r="P3952">
        <f t="shared" si="435"/>
        <v>27</v>
      </c>
      <c r="Q3952"/>
    </row>
    <row r="3953" spans="1:17" x14ac:dyDescent="0.25">
      <c r="A3953">
        <v>3952</v>
      </c>
      <c r="B3953" t="s">
        <v>9</v>
      </c>
      <c r="C3953" s="23">
        <v>255000</v>
      </c>
      <c r="D3953" t="s">
        <v>10</v>
      </c>
      <c r="E3953" t="s">
        <v>16</v>
      </c>
      <c r="F3953" t="s">
        <v>12</v>
      </c>
      <c r="G3953" t="s">
        <v>12</v>
      </c>
      <c r="H3953" t="s">
        <v>13</v>
      </c>
      <c r="I3953">
        <v>34</v>
      </c>
      <c r="J3953">
        <f t="shared" si="429"/>
        <v>-0.49634166725383705</v>
      </c>
      <c r="K3953" t="b">
        <f t="shared" si="430"/>
        <v>0</v>
      </c>
      <c r="L3953">
        <f t="shared" si="431"/>
        <v>-0.55799282383180893</v>
      </c>
      <c r="M3953" t="b">
        <f t="shared" si="432"/>
        <v>0</v>
      </c>
      <c r="N3953" s="24">
        <f t="shared" si="433"/>
        <v>255000</v>
      </c>
      <c r="O3953" t="str">
        <f t="shared" si="434"/>
        <v>ASALARIADO</v>
      </c>
      <c r="P3953">
        <f t="shared" si="435"/>
        <v>34</v>
      </c>
      <c r="Q3953"/>
    </row>
    <row r="3954" spans="1:17" x14ac:dyDescent="0.25">
      <c r="A3954">
        <v>3953</v>
      </c>
      <c r="B3954" t="s">
        <v>9</v>
      </c>
      <c r="C3954" s="23">
        <v>728571.8</v>
      </c>
      <c r="D3954" t="s">
        <v>10</v>
      </c>
      <c r="E3954" t="s">
        <v>11</v>
      </c>
      <c r="F3954" t="s">
        <v>12</v>
      </c>
      <c r="G3954" t="s">
        <v>13</v>
      </c>
      <c r="H3954" t="s">
        <v>13</v>
      </c>
      <c r="I3954">
        <v>38</v>
      </c>
      <c r="J3954">
        <f t="shared" si="429"/>
        <v>8.7592226655292968E-2</v>
      </c>
      <c r="K3954" t="b">
        <f t="shared" si="430"/>
        <v>0</v>
      </c>
      <c r="L3954">
        <f t="shared" si="431"/>
        <v>-0.27569150352325889</v>
      </c>
      <c r="M3954" t="b">
        <f t="shared" si="432"/>
        <v>0</v>
      </c>
      <c r="N3954" s="24">
        <f t="shared" si="433"/>
        <v>728571.8</v>
      </c>
      <c r="O3954" t="str">
        <f t="shared" si="434"/>
        <v>ASALARIADO</v>
      </c>
      <c r="P3954">
        <f t="shared" si="435"/>
        <v>38</v>
      </c>
      <c r="Q3954"/>
    </row>
    <row r="3955" spans="1:17" x14ac:dyDescent="0.25">
      <c r="A3955">
        <v>3954</v>
      </c>
      <c r="B3955" t="s">
        <v>9</v>
      </c>
      <c r="C3955" s="23">
        <v>950000</v>
      </c>
      <c r="D3955" t="s">
        <v>10</v>
      </c>
      <c r="E3955" t="s">
        <v>16</v>
      </c>
      <c r="F3955" t="s">
        <v>12</v>
      </c>
      <c r="G3955" t="s">
        <v>13</v>
      </c>
      <c r="H3955" t="s">
        <v>13</v>
      </c>
      <c r="I3955">
        <v>41</v>
      </c>
      <c r="J3955">
        <f t="shared" si="429"/>
        <v>0.36062248531362012</v>
      </c>
      <c r="K3955" t="b">
        <f t="shared" si="430"/>
        <v>0</v>
      </c>
      <c r="L3955">
        <f t="shared" si="431"/>
        <v>-6.3965513291846368E-2</v>
      </c>
      <c r="M3955" t="b">
        <f t="shared" si="432"/>
        <v>0</v>
      </c>
      <c r="N3955" s="24">
        <f t="shared" si="433"/>
        <v>950000</v>
      </c>
      <c r="O3955" t="str">
        <f t="shared" si="434"/>
        <v>ASALARIADO</v>
      </c>
      <c r="P3955">
        <f t="shared" si="435"/>
        <v>41</v>
      </c>
      <c r="Q3955"/>
    </row>
    <row r="3956" spans="1:17" x14ac:dyDescent="0.25">
      <c r="A3956">
        <v>3955</v>
      </c>
      <c r="B3956" t="s">
        <v>15</v>
      </c>
      <c r="C3956" s="23">
        <v>964738.22</v>
      </c>
      <c r="D3956" t="s">
        <v>10</v>
      </c>
      <c r="E3956" t="s">
        <v>16</v>
      </c>
      <c r="F3956" t="s">
        <v>12</v>
      </c>
      <c r="G3956" t="s">
        <v>13</v>
      </c>
      <c r="H3956" t="s">
        <v>13</v>
      </c>
      <c r="I3956">
        <v>35</v>
      </c>
      <c r="J3956">
        <f t="shared" si="429"/>
        <v>0.37879532878506289</v>
      </c>
      <c r="K3956" t="b">
        <f t="shared" si="430"/>
        <v>0</v>
      </c>
      <c r="L3956">
        <f t="shared" si="431"/>
        <v>-0.48741749375467142</v>
      </c>
      <c r="M3956" t="b">
        <f t="shared" si="432"/>
        <v>0</v>
      </c>
      <c r="N3956" s="24">
        <f t="shared" si="433"/>
        <v>964738.22</v>
      </c>
      <c r="O3956" t="str">
        <f t="shared" si="434"/>
        <v>ASALARIADO</v>
      </c>
      <c r="P3956">
        <f t="shared" si="435"/>
        <v>35</v>
      </c>
      <c r="Q3956"/>
    </row>
    <row r="3957" spans="1:17" x14ac:dyDescent="0.25">
      <c r="A3957">
        <v>3956</v>
      </c>
      <c r="B3957" t="s">
        <v>9</v>
      </c>
      <c r="C3957" s="23">
        <v>510415.15</v>
      </c>
      <c r="D3957" t="s">
        <v>10</v>
      </c>
      <c r="E3957" t="s">
        <v>16</v>
      </c>
      <c r="F3957" t="s">
        <v>12</v>
      </c>
      <c r="G3957" t="s">
        <v>13</v>
      </c>
      <c r="H3957" t="s">
        <v>13</v>
      </c>
      <c r="I3957">
        <v>34</v>
      </c>
      <c r="J3957">
        <f t="shared" si="429"/>
        <v>-0.18140407362413921</v>
      </c>
      <c r="K3957" t="b">
        <f t="shared" si="430"/>
        <v>0</v>
      </c>
      <c r="L3957">
        <f t="shared" si="431"/>
        <v>-0.55799282383180893</v>
      </c>
      <c r="M3957" t="b">
        <f t="shared" si="432"/>
        <v>0</v>
      </c>
      <c r="N3957" s="24">
        <f t="shared" si="433"/>
        <v>510415.15</v>
      </c>
      <c r="O3957" t="str">
        <f t="shared" si="434"/>
        <v>ASALARIADO</v>
      </c>
      <c r="P3957">
        <f t="shared" si="435"/>
        <v>34</v>
      </c>
      <c r="Q3957"/>
    </row>
    <row r="3958" spans="1:17" x14ac:dyDescent="0.25">
      <c r="A3958">
        <v>3957</v>
      </c>
      <c r="B3958" t="s">
        <v>9</v>
      </c>
      <c r="C3958" s="23">
        <v>183865</v>
      </c>
      <c r="D3958" t="s">
        <v>10</v>
      </c>
      <c r="E3958" t="s">
        <v>16</v>
      </c>
      <c r="F3958" t="s">
        <v>12</v>
      </c>
      <c r="G3958" t="s">
        <v>13</v>
      </c>
      <c r="H3958" t="s">
        <v>13</v>
      </c>
      <c r="I3958">
        <v>21</v>
      </c>
      <c r="J3958">
        <f t="shared" si="429"/>
        <v>-0.58405410609252206</v>
      </c>
      <c r="K3958" t="b">
        <f t="shared" si="430"/>
        <v>0</v>
      </c>
      <c r="L3958">
        <f t="shared" si="431"/>
        <v>-1.4754721148345964</v>
      </c>
      <c r="M3958" t="b">
        <f t="shared" si="432"/>
        <v>0</v>
      </c>
      <c r="N3958" s="24">
        <f t="shared" si="433"/>
        <v>183865</v>
      </c>
      <c r="O3958" t="str">
        <f t="shared" si="434"/>
        <v>ASALARIADO</v>
      </c>
      <c r="P3958">
        <f t="shared" si="435"/>
        <v>21</v>
      </c>
      <c r="Q3958"/>
    </row>
    <row r="3959" spans="1:17" x14ac:dyDescent="0.25">
      <c r="A3959">
        <v>3958</v>
      </c>
      <c r="B3959" t="s">
        <v>9</v>
      </c>
      <c r="C3959" s="23">
        <v>1470000</v>
      </c>
      <c r="D3959" t="s">
        <v>10</v>
      </c>
      <c r="E3959" t="s">
        <v>16</v>
      </c>
      <c r="F3959" t="s">
        <v>12</v>
      </c>
      <c r="G3959" t="s">
        <v>12</v>
      </c>
      <c r="H3959" t="s">
        <v>12</v>
      </c>
      <c r="I3959">
        <v>55</v>
      </c>
      <c r="J3959">
        <f t="shared" si="429"/>
        <v>1.0018042973065377</v>
      </c>
      <c r="K3959" t="b">
        <f t="shared" si="430"/>
        <v>0</v>
      </c>
      <c r="L3959">
        <f t="shared" si="431"/>
        <v>0.92408910778807873</v>
      </c>
      <c r="M3959" t="b">
        <f t="shared" si="432"/>
        <v>0</v>
      </c>
      <c r="N3959" s="24">
        <f t="shared" si="433"/>
        <v>1470000</v>
      </c>
      <c r="O3959" t="str">
        <f t="shared" si="434"/>
        <v>ASALARIADO</v>
      </c>
      <c r="P3959">
        <f t="shared" si="435"/>
        <v>55</v>
      </c>
      <c r="Q3959"/>
    </row>
    <row r="3960" spans="1:17" x14ac:dyDescent="0.25">
      <c r="A3960">
        <v>3959</v>
      </c>
      <c r="B3960" t="s">
        <v>15</v>
      </c>
      <c r="C3960" s="23">
        <v>200000</v>
      </c>
      <c r="D3960" t="s">
        <v>10</v>
      </c>
      <c r="E3960" t="s">
        <v>16</v>
      </c>
      <c r="F3960" t="s">
        <v>12</v>
      </c>
      <c r="G3960" t="s">
        <v>13</v>
      </c>
      <c r="H3960" t="s">
        <v>13</v>
      </c>
      <c r="I3960">
        <v>27</v>
      </c>
      <c r="J3960">
        <f t="shared" si="429"/>
        <v>-0.56415897429154949</v>
      </c>
      <c r="K3960" t="b">
        <f t="shared" si="430"/>
        <v>0</v>
      </c>
      <c r="L3960">
        <f t="shared" si="431"/>
        <v>-1.0520201343717714</v>
      </c>
      <c r="M3960" t="b">
        <f t="shared" si="432"/>
        <v>0</v>
      </c>
      <c r="N3960" s="24">
        <f t="shared" si="433"/>
        <v>200000</v>
      </c>
      <c r="O3960" t="str">
        <f t="shared" si="434"/>
        <v>ASALARIADO</v>
      </c>
      <c r="P3960">
        <f t="shared" si="435"/>
        <v>27</v>
      </c>
      <c r="Q3960"/>
    </row>
    <row r="3961" spans="1:17" x14ac:dyDescent="0.25">
      <c r="A3961">
        <v>3960</v>
      </c>
      <c r="B3961" t="s">
        <v>15</v>
      </c>
      <c r="C3961" s="23">
        <v>344981</v>
      </c>
      <c r="D3961" t="s">
        <v>10</v>
      </c>
      <c r="E3961" t="s">
        <v>16</v>
      </c>
      <c r="F3961" t="s">
        <v>12</v>
      </c>
      <c r="G3961" t="s">
        <v>13</v>
      </c>
      <c r="H3961" t="s">
        <v>13</v>
      </c>
      <c r="I3961">
        <v>35</v>
      </c>
      <c r="J3961">
        <f t="shared" si="429"/>
        <v>-0.38539131989819336</v>
      </c>
      <c r="K3961" t="b">
        <f t="shared" si="430"/>
        <v>0</v>
      </c>
      <c r="L3961">
        <f t="shared" si="431"/>
        <v>-0.48741749375467142</v>
      </c>
      <c r="M3961" t="b">
        <f t="shared" si="432"/>
        <v>0</v>
      </c>
      <c r="N3961" s="24">
        <f t="shared" si="433"/>
        <v>344981</v>
      </c>
      <c r="O3961" t="str">
        <f t="shared" si="434"/>
        <v>ASALARIADO</v>
      </c>
      <c r="P3961">
        <f t="shared" si="435"/>
        <v>35</v>
      </c>
      <c r="Q3961"/>
    </row>
    <row r="3962" spans="1:17" x14ac:dyDescent="0.25">
      <c r="A3962">
        <v>3961</v>
      </c>
      <c r="B3962" t="s">
        <v>15</v>
      </c>
      <c r="C3962" s="23">
        <v>1332630</v>
      </c>
      <c r="D3962" t="s">
        <v>10</v>
      </c>
      <c r="E3962" t="s">
        <v>11</v>
      </c>
      <c r="F3962" t="s">
        <v>12</v>
      </c>
      <c r="G3962" t="s">
        <v>13</v>
      </c>
      <c r="H3962" t="s">
        <v>12</v>
      </c>
      <c r="I3962">
        <v>42</v>
      </c>
      <c r="J3962">
        <f t="shared" si="429"/>
        <v>0.83242132516525491</v>
      </c>
      <c r="K3962" t="b">
        <f t="shared" si="430"/>
        <v>0</v>
      </c>
      <c r="L3962">
        <f t="shared" si="431"/>
        <v>6.6098167852911317E-3</v>
      </c>
      <c r="M3962" t="b">
        <f t="shared" si="432"/>
        <v>0</v>
      </c>
      <c r="N3962" s="24">
        <f t="shared" si="433"/>
        <v>1332630</v>
      </c>
      <c r="O3962" t="str">
        <f t="shared" si="434"/>
        <v>ASALARIADO</v>
      </c>
      <c r="P3962">
        <f t="shared" si="435"/>
        <v>42</v>
      </c>
      <c r="Q3962"/>
    </row>
    <row r="3963" spans="1:17" x14ac:dyDescent="0.25">
      <c r="A3963">
        <v>3962</v>
      </c>
      <c r="B3963" t="s">
        <v>9</v>
      </c>
      <c r="C3963" s="23">
        <v>612532.43999999994</v>
      </c>
      <c r="D3963" t="s">
        <v>14</v>
      </c>
      <c r="E3963" t="s">
        <v>11</v>
      </c>
      <c r="F3963" t="s">
        <v>12</v>
      </c>
      <c r="G3963" t="s">
        <v>13</v>
      </c>
      <c r="H3963" t="s">
        <v>13</v>
      </c>
      <c r="I3963">
        <v>67</v>
      </c>
      <c r="J3963">
        <f t="shared" si="429"/>
        <v>-5.5489171627973469E-2</v>
      </c>
      <c r="K3963" t="b">
        <f t="shared" si="430"/>
        <v>0</v>
      </c>
      <c r="L3963">
        <f t="shared" si="431"/>
        <v>1.7709930687137287</v>
      </c>
      <c r="M3963" t="b">
        <f t="shared" si="432"/>
        <v>0</v>
      </c>
      <c r="N3963" s="24">
        <f t="shared" si="433"/>
        <v>612532.43999999994</v>
      </c>
      <c r="O3963" t="str">
        <f t="shared" si="434"/>
        <v>PENSIONADOS EN SU PROPIO SISTEMA</v>
      </c>
      <c r="P3963">
        <f t="shared" si="435"/>
        <v>67</v>
      </c>
      <c r="Q3963"/>
    </row>
    <row r="3964" spans="1:17" x14ac:dyDescent="0.25">
      <c r="A3964">
        <v>3963</v>
      </c>
      <c r="B3964" t="s">
        <v>15</v>
      </c>
      <c r="C3964" s="23">
        <v>355145</v>
      </c>
      <c r="D3964" t="s">
        <v>10</v>
      </c>
      <c r="E3964" t="s">
        <v>11</v>
      </c>
      <c r="F3964" t="s">
        <v>12</v>
      </c>
      <c r="G3964" t="s">
        <v>13</v>
      </c>
      <c r="H3964" t="s">
        <v>13</v>
      </c>
      <c r="I3964">
        <v>42</v>
      </c>
      <c r="J3964">
        <f t="shared" si="429"/>
        <v>-0.37285868155762408</v>
      </c>
      <c r="K3964" t="b">
        <f t="shared" si="430"/>
        <v>0</v>
      </c>
      <c r="L3964">
        <f t="shared" si="431"/>
        <v>6.6098167852911317E-3</v>
      </c>
      <c r="M3964" t="b">
        <f t="shared" si="432"/>
        <v>0</v>
      </c>
      <c r="N3964" s="24">
        <f t="shared" si="433"/>
        <v>355145</v>
      </c>
      <c r="O3964" t="str">
        <f t="shared" si="434"/>
        <v>ASALARIADO</v>
      </c>
      <c r="P3964">
        <f t="shared" si="435"/>
        <v>42</v>
      </c>
      <c r="Q3964"/>
    </row>
    <row r="3965" spans="1:17" x14ac:dyDescent="0.25">
      <c r="A3965">
        <v>3964</v>
      </c>
      <c r="B3965" t="s">
        <v>15</v>
      </c>
      <c r="C3965" s="23">
        <v>346474.5</v>
      </c>
      <c r="D3965" t="s">
        <v>10</v>
      </c>
      <c r="E3965" t="s">
        <v>16</v>
      </c>
      <c r="F3965" t="s">
        <v>12</v>
      </c>
      <c r="G3965" t="s">
        <v>13</v>
      </c>
      <c r="H3965" t="s">
        <v>12</v>
      </c>
      <c r="I3965">
        <v>30</v>
      </c>
      <c r="J3965">
        <f t="shared" si="429"/>
        <v>-0.38354977175163291</v>
      </c>
      <c r="K3965" t="b">
        <f t="shared" si="430"/>
        <v>0</v>
      </c>
      <c r="L3965">
        <f t="shared" si="431"/>
        <v>-0.84029414414035897</v>
      </c>
      <c r="M3965" t="b">
        <f t="shared" si="432"/>
        <v>0</v>
      </c>
      <c r="N3965" s="24">
        <f t="shared" si="433"/>
        <v>346474.5</v>
      </c>
      <c r="O3965" t="str">
        <f t="shared" si="434"/>
        <v>ASALARIADO</v>
      </c>
      <c r="P3965">
        <f t="shared" si="435"/>
        <v>30</v>
      </c>
      <c r="Q3965"/>
    </row>
    <row r="3966" spans="1:17" x14ac:dyDescent="0.25">
      <c r="A3966">
        <v>3965</v>
      </c>
      <c r="B3966" t="s">
        <v>9</v>
      </c>
      <c r="C3966" s="23">
        <v>2380634</v>
      </c>
      <c r="D3966" t="s">
        <v>10</v>
      </c>
      <c r="E3966" t="s">
        <v>16</v>
      </c>
      <c r="F3966" t="s">
        <v>12</v>
      </c>
      <c r="G3966" t="s">
        <v>13</v>
      </c>
      <c r="H3966" t="s">
        <v>13</v>
      </c>
      <c r="I3966">
        <v>36</v>
      </c>
      <c r="J3966">
        <f t="shared" si="429"/>
        <v>2.1246542168879965</v>
      </c>
      <c r="K3966" t="b">
        <f t="shared" si="430"/>
        <v>1</v>
      </c>
      <c r="L3966">
        <f t="shared" si="431"/>
        <v>-0.41684216367753391</v>
      </c>
      <c r="M3966" t="b">
        <f t="shared" si="432"/>
        <v>0</v>
      </c>
      <c r="N3966" s="24">
        <f t="shared" si="433"/>
        <v>2380634</v>
      </c>
      <c r="O3966" t="str">
        <f t="shared" si="434"/>
        <v>ASALARIADO</v>
      </c>
      <c r="P3966">
        <f t="shared" si="435"/>
        <v>36</v>
      </c>
      <c r="Q3966"/>
    </row>
    <row r="3967" spans="1:17" x14ac:dyDescent="0.25">
      <c r="A3967">
        <v>3966</v>
      </c>
      <c r="B3967" t="s">
        <v>9</v>
      </c>
      <c r="C3967" s="23">
        <v>366350</v>
      </c>
      <c r="D3967" t="s">
        <v>10</v>
      </c>
      <c r="E3967" t="s">
        <v>16</v>
      </c>
      <c r="F3967" t="s">
        <v>12</v>
      </c>
      <c r="G3967" t="s">
        <v>12</v>
      </c>
      <c r="H3967" t="s">
        <v>13</v>
      </c>
      <c r="I3967">
        <v>35</v>
      </c>
      <c r="J3967">
        <f t="shared" si="429"/>
        <v>-0.35904244655112283</v>
      </c>
      <c r="K3967" t="b">
        <f t="shared" si="430"/>
        <v>0</v>
      </c>
      <c r="L3967">
        <f t="shared" si="431"/>
        <v>-0.48741749375467142</v>
      </c>
      <c r="M3967" t="b">
        <f t="shared" si="432"/>
        <v>0</v>
      </c>
      <c r="N3967" s="24">
        <f t="shared" si="433"/>
        <v>366350</v>
      </c>
      <c r="O3967" t="str">
        <f t="shared" si="434"/>
        <v>ASALARIADO</v>
      </c>
      <c r="P3967">
        <f t="shared" si="435"/>
        <v>35</v>
      </c>
      <c r="Q3967"/>
    </row>
    <row r="3968" spans="1:17" x14ac:dyDescent="0.25">
      <c r="A3968">
        <v>3967</v>
      </c>
      <c r="B3968" t="s">
        <v>9</v>
      </c>
      <c r="C3968" s="23">
        <v>420716.74</v>
      </c>
      <c r="D3968" t="s">
        <v>10</v>
      </c>
      <c r="E3968" t="s">
        <v>16</v>
      </c>
      <c r="F3968" t="s">
        <v>12</v>
      </c>
      <c r="G3968" t="s">
        <v>13</v>
      </c>
      <c r="H3968" t="s">
        <v>13</v>
      </c>
      <c r="I3968">
        <v>34</v>
      </c>
      <c r="J3968">
        <f t="shared" si="429"/>
        <v>-0.29200597565622316</v>
      </c>
      <c r="K3968" t="b">
        <f t="shared" si="430"/>
        <v>0</v>
      </c>
      <c r="L3968">
        <f t="shared" si="431"/>
        <v>-0.55799282383180893</v>
      </c>
      <c r="M3968" t="b">
        <f t="shared" si="432"/>
        <v>0</v>
      </c>
      <c r="N3968" s="24">
        <f t="shared" si="433"/>
        <v>420716.74</v>
      </c>
      <c r="O3968" t="str">
        <f t="shared" si="434"/>
        <v>ASALARIADO</v>
      </c>
      <c r="P3968">
        <f t="shared" si="435"/>
        <v>34</v>
      </c>
      <c r="Q3968"/>
    </row>
    <row r="3969" spans="1:17" x14ac:dyDescent="0.25">
      <c r="A3969">
        <v>3968</v>
      </c>
      <c r="B3969" t="s">
        <v>15</v>
      </c>
      <c r="C3969" s="23">
        <v>175000</v>
      </c>
      <c r="D3969" t="s">
        <v>10</v>
      </c>
      <c r="E3969" t="s">
        <v>16</v>
      </c>
      <c r="F3969" t="s">
        <v>12</v>
      </c>
      <c r="G3969" t="s">
        <v>13</v>
      </c>
      <c r="H3969" t="s">
        <v>12</v>
      </c>
      <c r="I3969">
        <v>40</v>
      </c>
      <c r="J3969">
        <f t="shared" si="429"/>
        <v>-0.59498502294505518</v>
      </c>
      <c r="K3969" t="b">
        <f t="shared" si="430"/>
        <v>0</v>
      </c>
      <c r="L3969">
        <f t="shared" si="431"/>
        <v>-0.13454084336898386</v>
      </c>
      <c r="M3969" t="b">
        <f t="shared" si="432"/>
        <v>0</v>
      </c>
      <c r="N3969" s="24">
        <f t="shared" si="433"/>
        <v>175000</v>
      </c>
      <c r="O3969" t="str">
        <f t="shared" si="434"/>
        <v>ASALARIADO</v>
      </c>
      <c r="P3969">
        <f t="shared" si="435"/>
        <v>40</v>
      </c>
      <c r="Q3969"/>
    </row>
    <row r="3970" spans="1:17" x14ac:dyDescent="0.25">
      <c r="A3970">
        <v>3969</v>
      </c>
      <c r="B3970" t="s">
        <v>9</v>
      </c>
      <c r="C3970" s="23">
        <v>278030.99</v>
      </c>
      <c r="D3970" t="s">
        <v>19</v>
      </c>
      <c r="E3970" t="s">
        <v>16</v>
      </c>
      <c r="F3970" t="s">
        <v>12</v>
      </c>
      <c r="G3970" t="s">
        <v>13</v>
      </c>
      <c r="H3970" t="s">
        <v>13</v>
      </c>
      <c r="I3970">
        <v>44</v>
      </c>
      <c r="J3970">
        <f t="shared" ref="J3970:J4033" si="436">(C3970-$S$4)/STDEV($C$2:$C$5001)</f>
        <v>-0.46794349052270096</v>
      </c>
      <c r="K3970" t="b">
        <f t="shared" ref="K3970:K4033" si="437">ABS(J3970)&gt;1.96</f>
        <v>0</v>
      </c>
      <c r="L3970">
        <f t="shared" ref="L3970:L4033" si="438">(I3970-$S$5)/_xlfn.STDEV.S($I$2:$I$5001)</f>
        <v>0.14776047693956615</v>
      </c>
      <c r="M3970" t="b">
        <f t="shared" ref="M3970:M4033" si="439">ABS(L3970)&gt;1.96</f>
        <v>0</v>
      </c>
      <c r="N3970" s="24">
        <f t="shared" ref="N3970:N4033" si="440">IF(ISBLANK(C3970), $S$4, C3970)</f>
        <v>278030.99</v>
      </c>
      <c r="O3970" t="str">
        <f t="shared" ref="O3970:O4033" si="441">IF(D3970="", "ASALARIADO", D3970)</f>
        <v>CONVENIOS ESPECIALES DE TRABAJADORES INDEPENDIENTES</v>
      </c>
      <c r="P3970">
        <f t="shared" ref="P3970:P4033" si="442">IF(ISBLANK(I3970), $S$5, I3970)</f>
        <v>44</v>
      </c>
      <c r="Q3970"/>
    </row>
    <row r="3971" spans="1:17" x14ac:dyDescent="0.25">
      <c r="A3971">
        <v>3970</v>
      </c>
      <c r="B3971" t="s">
        <v>9</v>
      </c>
      <c r="C3971" s="23">
        <v>971125</v>
      </c>
      <c r="D3971" t="s">
        <v>10</v>
      </c>
      <c r="E3971" t="s">
        <v>16</v>
      </c>
      <c r="F3971" t="s">
        <v>12</v>
      </c>
      <c r="G3971" t="s">
        <v>13</v>
      </c>
      <c r="H3971" t="s">
        <v>13</v>
      </c>
      <c r="I3971">
        <v>30</v>
      </c>
      <c r="J3971">
        <f t="shared" si="436"/>
        <v>0.3866704964258324</v>
      </c>
      <c r="K3971" t="b">
        <f t="shared" si="437"/>
        <v>0</v>
      </c>
      <c r="L3971">
        <f t="shared" si="438"/>
        <v>-0.84029414414035897</v>
      </c>
      <c r="M3971" t="b">
        <f t="shared" si="439"/>
        <v>0</v>
      </c>
      <c r="N3971" s="24">
        <f t="shared" si="440"/>
        <v>971125</v>
      </c>
      <c r="O3971" t="str">
        <f t="shared" si="441"/>
        <v>ASALARIADO</v>
      </c>
      <c r="P3971">
        <f t="shared" si="442"/>
        <v>30</v>
      </c>
      <c r="Q3971"/>
    </row>
    <row r="3972" spans="1:17" x14ac:dyDescent="0.25">
      <c r="A3972">
        <v>3971</v>
      </c>
      <c r="B3972" t="s">
        <v>15</v>
      </c>
      <c r="C3972" s="23">
        <v>190413.08</v>
      </c>
      <c r="D3972" t="s">
        <v>10</v>
      </c>
      <c r="E3972" t="s">
        <v>16</v>
      </c>
      <c r="F3972" t="s">
        <v>12</v>
      </c>
      <c r="G3972" t="s">
        <v>13</v>
      </c>
      <c r="H3972" t="s">
        <v>13</v>
      </c>
      <c r="I3972">
        <v>20</v>
      </c>
      <c r="J3972">
        <f t="shared" si="436"/>
        <v>-0.57598004878584019</v>
      </c>
      <c r="K3972" t="b">
        <f t="shared" si="437"/>
        <v>0</v>
      </c>
      <c r="L3972">
        <f t="shared" si="438"/>
        <v>-1.5460474449117341</v>
      </c>
      <c r="M3972" t="b">
        <f t="shared" si="439"/>
        <v>0</v>
      </c>
      <c r="N3972" s="24">
        <f t="shared" si="440"/>
        <v>190413.08</v>
      </c>
      <c r="O3972" t="str">
        <f t="shared" si="441"/>
        <v>ASALARIADO</v>
      </c>
      <c r="P3972">
        <f t="shared" si="442"/>
        <v>20</v>
      </c>
      <c r="Q3972"/>
    </row>
    <row r="3973" spans="1:17" x14ac:dyDescent="0.25">
      <c r="A3973">
        <v>3972</v>
      </c>
      <c r="B3973" t="s">
        <v>9</v>
      </c>
      <c r="C3973" s="23">
        <v>1682812</v>
      </c>
      <c r="D3973" t="s">
        <v>10</v>
      </c>
      <c r="E3973" t="s">
        <v>11</v>
      </c>
      <c r="F3973" t="s">
        <v>12</v>
      </c>
      <c r="G3973" t="s">
        <v>13</v>
      </c>
      <c r="H3973" t="s">
        <v>12</v>
      </c>
      <c r="I3973">
        <v>46</v>
      </c>
      <c r="J3973">
        <f t="shared" si="436"/>
        <v>1.2642104199485316</v>
      </c>
      <c r="K3973" t="b">
        <f t="shared" si="437"/>
        <v>0</v>
      </c>
      <c r="L3973">
        <f t="shared" si="438"/>
        <v>0.28891113709384114</v>
      </c>
      <c r="M3973" t="b">
        <f t="shared" si="439"/>
        <v>0</v>
      </c>
      <c r="N3973" s="24">
        <f t="shared" si="440"/>
        <v>1682812</v>
      </c>
      <c r="O3973" t="str">
        <f t="shared" si="441"/>
        <v>ASALARIADO</v>
      </c>
      <c r="P3973">
        <f t="shared" si="442"/>
        <v>46</v>
      </c>
      <c r="Q3973"/>
    </row>
    <row r="3974" spans="1:17" x14ac:dyDescent="0.25">
      <c r="A3974">
        <v>3973</v>
      </c>
      <c r="B3974" t="s">
        <v>15</v>
      </c>
      <c r="C3974" s="23">
        <v>483156.54</v>
      </c>
      <c r="D3974" t="s">
        <v>10</v>
      </c>
      <c r="E3974" t="s">
        <v>16</v>
      </c>
      <c r="F3974" t="s">
        <v>12</v>
      </c>
      <c r="G3974" t="s">
        <v>13</v>
      </c>
      <c r="H3974" t="s">
        <v>13</v>
      </c>
      <c r="I3974">
        <v>41</v>
      </c>
      <c r="J3974">
        <f t="shared" si="436"/>
        <v>-0.21501508314761672</v>
      </c>
      <c r="K3974" t="b">
        <f t="shared" si="437"/>
        <v>0</v>
      </c>
      <c r="L3974">
        <f t="shared" si="438"/>
        <v>-6.3965513291846368E-2</v>
      </c>
      <c r="M3974" t="b">
        <f t="shared" si="439"/>
        <v>0</v>
      </c>
      <c r="N3974" s="24">
        <f t="shared" si="440"/>
        <v>483156.54</v>
      </c>
      <c r="O3974" t="str">
        <f t="shared" si="441"/>
        <v>ASALARIADO</v>
      </c>
      <c r="P3974">
        <f t="shared" si="442"/>
        <v>41</v>
      </c>
      <c r="Q3974"/>
    </row>
    <row r="3975" spans="1:17" x14ac:dyDescent="0.25">
      <c r="A3975">
        <v>3974</v>
      </c>
      <c r="B3975" t="s">
        <v>15</v>
      </c>
      <c r="C3975" s="23">
        <v>567792</v>
      </c>
      <c r="D3975" t="s">
        <v>10</v>
      </c>
      <c r="E3975" t="s">
        <v>11</v>
      </c>
      <c r="F3975" t="s">
        <v>12</v>
      </c>
      <c r="G3975" t="s">
        <v>13</v>
      </c>
      <c r="H3975" t="s">
        <v>12</v>
      </c>
      <c r="I3975">
        <v>51</v>
      </c>
      <c r="J3975">
        <f t="shared" si="436"/>
        <v>-0.11065601083674342</v>
      </c>
      <c r="K3975" t="b">
        <f t="shared" si="437"/>
        <v>0</v>
      </c>
      <c r="L3975">
        <f t="shared" si="438"/>
        <v>0.64178778747952869</v>
      </c>
      <c r="M3975" t="b">
        <f t="shared" si="439"/>
        <v>0</v>
      </c>
      <c r="N3975" s="24">
        <f t="shared" si="440"/>
        <v>567792</v>
      </c>
      <c r="O3975" t="str">
        <f t="shared" si="441"/>
        <v>ASALARIADO</v>
      </c>
      <c r="P3975">
        <f t="shared" si="442"/>
        <v>51</v>
      </c>
      <c r="Q3975"/>
    </row>
    <row r="3976" spans="1:17" x14ac:dyDescent="0.25">
      <c r="A3976">
        <v>3975</v>
      </c>
      <c r="B3976" t="s">
        <v>15</v>
      </c>
      <c r="C3976" s="23">
        <v>216627</v>
      </c>
      <c r="D3976" t="s">
        <v>10</v>
      </c>
      <c r="E3976" t="s">
        <v>16</v>
      </c>
      <c r="F3976" t="s">
        <v>12</v>
      </c>
      <c r="G3976" t="s">
        <v>13</v>
      </c>
      <c r="H3976" t="s">
        <v>13</v>
      </c>
      <c r="I3976">
        <v>42</v>
      </c>
      <c r="J3976">
        <f t="shared" si="436"/>
        <v>-0.54365718585307587</v>
      </c>
      <c r="K3976" t="b">
        <f t="shared" si="437"/>
        <v>0</v>
      </c>
      <c r="L3976">
        <f t="shared" si="438"/>
        <v>6.6098167852911317E-3</v>
      </c>
      <c r="M3976" t="b">
        <f t="shared" si="439"/>
        <v>0</v>
      </c>
      <c r="N3976" s="24">
        <f t="shared" si="440"/>
        <v>216627</v>
      </c>
      <c r="O3976" t="str">
        <f t="shared" si="441"/>
        <v>ASALARIADO</v>
      </c>
      <c r="P3976">
        <f t="shared" si="442"/>
        <v>42</v>
      </c>
      <c r="Q3976"/>
    </row>
    <row r="3977" spans="1:17" x14ac:dyDescent="0.25">
      <c r="A3977">
        <v>3976</v>
      </c>
      <c r="B3977" t="s">
        <v>15</v>
      </c>
      <c r="C3977" s="23">
        <v>297045</v>
      </c>
      <c r="D3977" t="s">
        <v>17</v>
      </c>
      <c r="E3977" t="s">
        <v>16</v>
      </c>
      <c r="F3977" t="s">
        <v>12</v>
      </c>
      <c r="G3977" t="s">
        <v>12</v>
      </c>
      <c r="H3977" t="s">
        <v>13</v>
      </c>
      <c r="I3977">
        <v>27</v>
      </c>
      <c r="J3977">
        <f t="shared" si="436"/>
        <v>-0.44449841862837125</v>
      </c>
      <c r="K3977" t="b">
        <f t="shared" si="437"/>
        <v>0</v>
      </c>
      <c r="L3977">
        <f t="shared" si="438"/>
        <v>-1.0520201343717714</v>
      </c>
      <c r="M3977" t="b">
        <f t="shared" si="439"/>
        <v>0</v>
      </c>
      <c r="N3977" s="24">
        <f t="shared" si="440"/>
        <v>297045</v>
      </c>
      <c r="O3977" t="str">
        <f t="shared" si="441"/>
        <v>ASEGURADO VOLUNTARIO</v>
      </c>
      <c r="P3977">
        <f t="shared" si="442"/>
        <v>27</v>
      </c>
      <c r="Q3977"/>
    </row>
    <row r="3978" spans="1:17" x14ac:dyDescent="0.25">
      <c r="A3978">
        <v>3977</v>
      </c>
      <c r="B3978" t="s">
        <v>15</v>
      </c>
      <c r="C3978" s="23">
        <v>833130.24</v>
      </c>
      <c r="D3978" t="s">
        <v>10</v>
      </c>
      <c r="E3978" t="s">
        <v>16</v>
      </c>
      <c r="F3978" t="s">
        <v>12</v>
      </c>
      <c r="G3978" t="s">
        <v>13</v>
      </c>
      <c r="H3978" t="s">
        <v>13</v>
      </c>
      <c r="I3978">
        <v>26</v>
      </c>
      <c r="J3978">
        <f t="shared" si="436"/>
        <v>0.21651716899827897</v>
      </c>
      <c r="K3978" t="b">
        <f t="shared" si="437"/>
        <v>0</v>
      </c>
      <c r="L3978">
        <f t="shared" si="438"/>
        <v>-1.1225954644489089</v>
      </c>
      <c r="M3978" t="b">
        <f t="shared" si="439"/>
        <v>0</v>
      </c>
      <c r="N3978" s="24">
        <f t="shared" si="440"/>
        <v>833130.24</v>
      </c>
      <c r="O3978" t="str">
        <f t="shared" si="441"/>
        <v>ASALARIADO</v>
      </c>
      <c r="P3978">
        <f t="shared" si="442"/>
        <v>26</v>
      </c>
      <c r="Q3978"/>
    </row>
    <row r="3979" spans="1:17" x14ac:dyDescent="0.25">
      <c r="A3979">
        <v>3978</v>
      </c>
      <c r="B3979" t="s">
        <v>15</v>
      </c>
      <c r="C3979" s="23">
        <v>278030</v>
      </c>
      <c r="D3979" t="s">
        <v>17</v>
      </c>
      <c r="E3979" t="s">
        <v>16</v>
      </c>
      <c r="F3979" t="s">
        <v>12</v>
      </c>
      <c r="G3979" t="s">
        <v>13</v>
      </c>
      <c r="H3979" t="s">
        <v>13</v>
      </c>
      <c r="I3979">
        <v>33</v>
      </c>
      <c r="J3979">
        <f t="shared" si="436"/>
        <v>-0.46794471123422759</v>
      </c>
      <c r="K3979" t="b">
        <f t="shared" si="437"/>
        <v>0</v>
      </c>
      <c r="L3979">
        <f t="shared" si="438"/>
        <v>-0.62856815390894638</v>
      </c>
      <c r="M3979" t="b">
        <f t="shared" si="439"/>
        <v>0</v>
      </c>
      <c r="N3979" s="24">
        <f t="shared" si="440"/>
        <v>278030</v>
      </c>
      <c r="O3979" t="str">
        <f t="shared" si="441"/>
        <v>ASEGURADO VOLUNTARIO</v>
      </c>
      <c r="P3979">
        <f t="shared" si="442"/>
        <v>33</v>
      </c>
      <c r="Q3979"/>
    </row>
    <row r="3980" spans="1:17" x14ac:dyDescent="0.25">
      <c r="A3980">
        <v>3979</v>
      </c>
      <c r="B3980" t="s">
        <v>9</v>
      </c>
      <c r="C3980" s="23">
        <v>326749</v>
      </c>
      <c r="D3980" t="s">
        <v>18</v>
      </c>
      <c r="E3980" t="s">
        <v>16</v>
      </c>
      <c r="F3980" t="s">
        <v>12</v>
      </c>
      <c r="G3980" t="s">
        <v>13</v>
      </c>
      <c r="H3980" t="s">
        <v>13</v>
      </c>
      <c r="I3980">
        <v>51</v>
      </c>
      <c r="J3980">
        <f t="shared" si="436"/>
        <v>-0.40787214066022193</v>
      </c>
      <c r="K3980" t="b">
        <f t="shared" si="437"/>
        <v>0</v>
      </c>
      <c r="L3980">
        <f t="shared" si="438"/>
        <v>0.64178778747952869</v>
      </c>
      <c r="M3980" t="b">
        <f t="shared" si="439"/>
        <v>0</v>
      </c>
      <c r="N3980" s="24">
        <f t="shared" si="440"/>
        <v>326749</v>
      </c>
      <c r="O3980" t="str">
        <f t="shared" si="441"/>
        <v>TRABAJADOR INDEPENDIENTE</v>
      </c>
      <c r="P3980">
        <f t="shared" si="442"/>
        <v>51</v>
      </c>
      <c r="Q3980"/>
    </row>
    <row r="3981" spans="1:17" x14ac:dyDescent="0.25">
      <c r="A3981">
        <v>3980</v>
      </c>
      <c r="B3981" t="s">
        <v>9</v>
      </c>
      <c r="C3981" s="23">
        <v>367410</v>
      </c>
      <c r="D3981" t="s">
        <v>10</v>
      </c>
      <c r="E3981" t="s">
        <v>11</v>
      </c>
      <c r="F3981" t="s">
        <v>12</v>
      </c>
      <c r="G3981" t="s">
        <v>13</v>
      </c>
      <c r="H3981" t="s">
        <v>12</v>
      </c>
      <c r="I3981">
        <v>57</v>
      </c>
      <c r="J3981">
        <f t="shared" si="436"/>
        <v>-0.35773542208821418</v>
      </c>
      <c r="K3981" t="b">
        <f t="shared" si="437"/>
        <v>0</v>
      </c>
      <c r="L3981">
        <f t="shared" si="438"/>
        <v>1.0652397679423538</v>
      </c>
      <c r="M3981" t="b">
        <f t="shared" si="439"/>
        <v>0</v>
      </c>
      <c r="N3981" s="24">
        <f t="shared" si="440"/>
        <v>367410</v>
      </c>
      <c r="O3981" t="str">
        <f t="shared" si="441"/>
        <v>ASALARIADO</v>
      </c>
      <c r="P3981">
        <f t="shared" si="442"/>
        <v>57</v>
      </c>
      <c r="Q3981"/>
    </row>
    <row r="3982" spans="1:17" x14ac:dyDescent="0.25">
      <c r="A3982">
        <v>3981</v>
      </c>
      <c r="B3982" t="s">
        <v>9</v>
      </c>
      <c r="C3982" s="23">
        <v>1011737</v>
      </c>
      <c r="D3982" t="s">
        <v>10</v>
      </c>
      <c r="E3982" t="s">
        <v>11</v>
      </c>
      <c r="F3982" t="s">
        <v>12</v>
      </c>
      <c r="G3982" t="s">
        <v>13</v>
      </c>
      <c r="H3982" t="s">
        <v>13</v>
      </c>
      <c r="I3982">
        <v>48</v>
      </c>
      <c r="J3982">
        <f t="shared" si="436"/>
        <v>0.43674679594247928</v>
      </c>
      <c r="K3982" t="b">
        <f t="shared" si="437"/>
        <v>0</v>
      </c>
      <c r="L3982">
        <f t="shared" si="438"/>
        <v>0.43006179724811616</v>
      </c>
      <c r="M3982" t="b">
        <f t="shared" si="439"/>
        <v>0</v>
      </c>
      <c r="N3982" s="24">
        <f t="shared" si="440"/>
        <v>1011737</v>
      </c>
      <c r="O3982" t="str">
        <f t="shared" si="441"/>
        <v>ASALARIADO</v>
      </c>
      <c r="P3982">
        <f t="shared" si="442"/>
        <v>48</v>
      </c>
      <c r="Q3982"/>
    </row>
    <row r="3983" spans="1:17" x14ac:dyDescent="0.25">
      <c r="A3983">
        <v>3982</v>
      </c>
      <c r="B3983" t="s">
        <v>15</v>
      </c>
      <c r="C3983" s="23">
        <v>595614.09</v>
      </c>
      <c r="D3983" t="s">
        <v>10</v>
      </c>
      <c r="E3983" t="s">
        <v>16</v>
      </c>
      <c r="F3983" t="s">
        <v>12</v>
      </c>
      <c r="G3983" t="s">
        <v>13</v>
      </c>
      <c r="H3983" t="s">
        <v>13</v>
      </c>
      <c r="I3983">
        <v>21</v>
      </c>
      <c r="J3983">
        <f t="shared" si="436"/>
        <v>-7.6350206837454929E-2</v>
      </c>
      <c r="K3983" t="b">
        <f t="shared" si="437"/>
        <v>0</v>
      </c>
      <c r="L3983">
        <f t="shared" si="438"/>
        <v>-1.4754721148345964</v>
      </c>
      <c r="M3983" t="b">
        <f t="shared" si="439"/>
        <v>0</v>
      </c>
      <c r="N3983" s="24">
        <f t="shared" si="440"/>
        <v>595614.09</v>
      </c>
      <c r="O3983" t="str">
        <f t="shared" si="441"/>
        <v>ASALARIADO</v>
      </c>
      <c r="P3983">
        <f t="shared" si="442"/>
        <v>21</v>
      </c>
      <c r="Q3983"/>
    </row>
    <row r="3984" spans="1:17" x14ac:dyDescent="0.25">
      <c r="A3984">
        <v>3983</v>
      </c>
      <c r="B3984" t="s">
        <v>9</v>
      </c>
      <c r="C3984" s="23">
        <v>736585.85</v>
      </c>
      <c r="D3984" t="s">
        <v>10</v>
      </c>
      <c r="E3984" t="s">
        <v>16</v>
      </c>
      <c r="F3984" t="s">
        <v>12</v>
      </c>
      <c r="G3984" t="s">
        <v>13</v>
      </c>
      <c r="H3984" t="s">
        <v>13</v>
      </c>
      <c r="I3984">
        <v>36</v>
      </c>
      <c r="J3984">
        <f t="shared" si="436"/>
        <v>9.7473886463757958E-2</v>
      </c>
      <c r="K3984" t="b">
        <f t="shared" si="437"/>
        <v>0</v>
      </c>
      <c r="L3984">
        <f t="shared" si="438"/>
        <v>-0.41684216367753391</v>
      </c>
      <c r="M3984" t="b">
        <f t="shared" si="439"/>
        <v>0</v>
      </c>
      <c r="N3984" s="24">
        <f t="shared" si="440"/>
        <v>736585.85</v>
      </c>
      <c r="O3984" t="str">
        <f t="shared" si="441"/>
        <v>ASALARIADO</v>
      </c>
      <c r="P3984">
        <f t="shared" si="442"/>
        <v>36</v>
      </c>
      <c r="Q3984"/>
    </row>
    <row r="3985" spans="1:17" x14ac:dyDescent="0.25">
      <c r="A3985">
        <v>3984</v>
      </c>
      <c r="B3985" t="s">
        <v>9</v>
      </c>
      <c r="C3985" s="23">
        <v>477796.63</v>
      </c>
      <c r="D3985" t="s">
        <v>10</v>
      </c>
      <c r="E3985" t="s">
        <v>11</v>
      </c>
      <c r="F3985" t="s">
        <v>12</v>
      </c>
      <c r="G3985" t="s">
        <v>13</v>
      </c>
      <c r="H3985" t="s">
        <v>13</v>
      </c>
      <c r="I3985">
        <v>36</v>
      </c>
      <c r="J3985">
        <f t="shared" si="436"/>
        <v>-0.22162407700515313</v>
      </c>
      <c r="K3985" t="b">
        <f t="shared" si="437"/>
        <v>0</v>
      </c>
      <c r="L3985">
        <f t="shared" si="438"/>
        <v>-0.41684216367753391</v>
      </c>
      <c r="M3985" t="b">
        <f t="shared" si="439"/>
        <v>0</v>
      </c>
      <c r="N3985" s="24">
        <f t="shared" si="440"/>
        <v>477796.63</v>
      </c>
      <c r="O3985" t="str">
        <f t="shared" si="441"/>
        <v>ASALARIADO</v>
      </c>
      <c r="P3985">
        <f t="shared" si="442"/>
        <v>36</v>
      </c>
      <c r="Q3985"/>
    </row>
    <row r="3986" spans="1:17" x14ac:dyDescent="0.25">
      <c r="A3986">
        <v>3985</v>
      </c>
      <c r="B3986" t="s">
        <v>15</v>
      </c>
      <c r="C3986" s="23">
        <v>445567</v>
      </c>
      <c r="D3986" t="s">
        <v>18</v>
      </c>
      <c r="E3986" t="s">
        <v>16</v>
      </c>
      <c r="F3986" t="s">
        <v>12</v>
      </c>
      <c r="G3986" t="s">
        <v>13</v>
      </c>
      <c r="H3986" t="s">
        <v>12</v>
      </c>
      <c r="I3986">
        <v>51</v>
      </c>
      <c r="J3986">
        <f t="shared" si="436"/>
        <v>-0.26136456270373254</v>
      </c>
      <c r="K3986" t="b">
        <f t="shared" si="437"/>
        <v>0</v>
      </c>
      <c r="L3986">
        <f t="shared" si="438"/>
        <v>0.64178778747952869</v>
      </c>
      <c r="M3986" t="b">
        <f t="shared" si="439"/>
        <v>0</v>
      </c>
      <c r="N3986" s="24">
        <f t="shared" si="440"/>
        <v>445567</v>
      </c>
      <c r="O3986" t="str">
        <f t="shared" si="441"/>
        <v>TRABAJADOR INDEPENDIENTE</v>
      </c>
      <c r="P3986">
        <f t="shared" si="442"/>
        <v>51</v>
      </c>
      <c r="Q3986"/>
    </row>
    <row r="3987" spans="1:17" x14ac:dyDescent="0.25">
      <c r="A3987">
        <v>3986</v>
      </c>
      <c r="B3987" t="s">
        <v>9</v>
      </c>
      <c r="C3987" s="23">
        <v>284281</v>
      </c>
      <c r="D3987" t="s">
        <v>17</v>
      </c>
      <c r="E3987" t="s">
        <v>16</v>
      </c>
      <c r="F3987" t="s">
        <v>13</v>
      </c>
      <c r="G3987" t="s">
        <v>13</v>
      </c>
      <c r="H3987" t="s">
        <v>13</v>
      </c>
      <c r="I3987">
        <v>30</v>
      </c>
      <c r="J3987">
        <f t="shared" si="436"/>
        <v>-0.46023696602890507</v>
      </c>
      <c r="K3987" t="b">
        <f t="shared" si="437"/>
        <v>0</v>
      </c>
      <c r="L3987">
        <f t="shared" si="438"/>
        <v>-0.84029414414035897</v>
      </c>
      <c r="M3987" t="b">
        <f t="shared" si="439"/>
        <v>0</v>
      </c>
      <c r="N3987" s="24">
        <f t="shared" si="440"/>
        <v>284281</v>
      </c>
      <c r="O3987" t="str">
        <f t="shared" si="441"/>
        <v>ASEGURADO VOLUNTARIO</v>
      </c>
      <c r="P3987">
        <f t="shared" si="442"/>
        <v>30</v>
      </c>
      <c r="Q3987"/>
    </row>
    <row r="3988" spans="1:17" x14ac:dyDescent="0.25">
      <c r="A3988">
        <v>3987</v>
      </c>
      <c r="B3988" t="s">
        <v>9</v>
      </c>
      <c r="C3988" s="23">
        <v>3591705.08</v>
      </c>
      <c r="D3988" t="s">
        <v>10</v>
      </c>
      <c r="E3988" t="s">
        <v>16</v>
      </c>
      <c r="F3988" t="s">
        <v>12</v>
      </c>
      <c r="G3988" t="s">
        <v>13</v>
      </c>
      <c r="H3988" t="s">
        <v>13</v>
      </c>
      <c r="I3988">
        <v>36</v>
      </c>
      <c r="J3988">
        <f t="shared" si="436"/>
        <v>3.617955658285342</v>
      </c>
      <c r="K3988" t="b">
        <f t="shared" si="437"/>
        <v>1</v>
      </c>
      <c r="L3988">
        <f t="shared" si="438"/>
        <v>-0.41684216367753391</v>
      </c>
      <c r="M3988" t="b">
        <f t="shared" si="439"/>
        <v>0</v>
      </c>
      <c r="N3988" s="24">
        <f t="shared" si="440"/>
        <v>3591705.08</v>
      </c>
      <c r="O3988" t="str">
        <f t="shared" si="441"/>
        <v>ASALARIADO</v>
      </c>
      <c r="P3988">
        <f t="shared" si="442"/>
        <v>36</v>
      </c>
      <c r="Q3988"/>
    </row>
    <row r="3989" spans="1:17" x14ac:dyDescent="0.25">
      <c r="A3989">
        <v>3988</v>
      </c>
      <c r="B3989" t="s">
        <v>15</v>
      </c>
      <c r="C3989" s="23">
        <v>358246.66</v>
      </c>
      <c r="D3989" t="s">
        <v>10</v>
      </c>
      <c r="E3989" t="s">
        <v>16</v>
      </c>
      <c r="F3989" t="s">
        <v>12</v>
      </c>
      <c r="G3989" t="s">
        <v>13</v>
      </c>
      <c r="H3989" t="s">
        <v>13</v>
      </c>
      <c r="I3989">
        <v>28</v>
      </c>
      <c r="J3989">
        <f t="shared" si="436"/>
        <v>-0.36903420467495884</v>
      </c>
      <c r="K3989" t="b">
        <f t="shared" si="437"/>
        <v>0</v>
      </c>
      <c r="L3989">
        <f t="shared" si="438"/>
        <v>-0.98144480429463388</v>
      </c>
      <c r="M3989" t="b">
        <f t="shared" si="439"/>
        <v>0</v>
      </c>
      <c r="N3989" s="24">
        <f t="shared" si="440"/>
        <v>358246.66</v>
      </c>
      <c r="O3989" t="str">
        <f t="shared" si="441"/>
        <v>ASALARIADO</v>
      </c>
      <c r="P3989">
        <f t="shared" si="442"/>
        <v>28</v>
      </c>
      <c r="Q3989"/>
    </row>
    <row r="3990" spans="1:17" x14ac:dyDescent="0.25">
      <c r="A3990">
        <v>3989</v>
      </c>
      <c r="B3990" t="s">
        <v>9</v>
      </c>
      <c r="C3990" s="23">
        <v>297163</v>
      </c>
      <c r="D3990" t="s">
        <v>17</v>
      </c>
      <c r="E3990" t="s">
        <v>16</v>
      </c>
      <c r="F3990" t="s">
        <v>12</v>
      </c>
      <c r="G3990" t="s">
        <v>13</v>
      </c>
      <c r="H3990" t="s">
        <v>13</v>
      </c>
      <c r="I3990">
        <v>37</v>
      </c>
      <c r="J3990">
        <f t="shared" si="436"/>
        <v>-0.4443529196787267</v>
      </c>
      <c r="K3990" t="b">
        <f t="shared" si="437"/>
        <v>0</v>
      </c>
      <c r="L3990">
        <f t="shared" si="438"/>
        <v>-0.3462668336003964</v>
      </c>
      <c r="M3990" t="b">
        <f t="shared" si="439"/>
        <v>0</v>
      </c>
      <c r="N3990" s="24">
        <f t="shared" si="440"/>
        <v>297163</v>
      </c>
      <c r="O3990" t="str">
        <f t="shared" si="441"/>
        <v>ASEGURADO VOLUNTARIO</v>
      </c>
      <c r="P3990">
        <f t="shared" si="442"/>
        <v>37</v>
      </c>
      <c r="Q3990"/>
    </row>
    <row r="3991" spans="1:17" x14ac:dyDescent="0.25">
      <c r="A3991">
        <v>3990</v>
      </c>
      <c r="B3991" t="s">
        <v>9</v>
      </c>
      <c r="C3991" s="23">
        <v>360000</v>
      </c>
      <c r="D3991" t="s">
        <v>10</v>
      </c>
      <c r="E3991" t="s">
        <v>16</v>
      </c>
      <c r="F3991" t="s">
        <v>12</v>
      </c>
      <c r="G3991" t="s">
        <v>13</v>
      </c>
      <c r="H3991" t="s">
        <v>13</v>
      </c>
      <c r="I3991">
        <v>54</v>
      </c>
      <c r="J3991">
        <f t="shared" si="436"/>
        <v>-0.36687226290911329</v>
      </c>
      <c r="K3991" t="b">
        <f t="shared" si="437"/>
        <v>0</v>
      </c>
      <c r="L3991">
        <f t="shared" si="438"/>
        <v>0.85351377771094117</v>
      </c>
      <c r="M3991" t="b">
        <f t="shared" si="439"/>
        <v>0</v>
      </c>
      <c r="N3991" s="24">
        <f t="shared" si="440"/>
        <v>360000</v>
      </c>
      <c r="O3991" t="str">
        <f t="shared" si="441"/>
        <v>ASALARIADO</v>
      </c>
      <c r="P3991">
        <f t="shared" si="442"/>
        <v>54</v>
      </c>
      <c r="Q3991"/>
    </row>
    <row r="3992" spans="1:17" x14ac:dyDescent="0.25">
      <c r="A3992">
        <v>3991</v>
      </c>
      <c r="B3992" t="s">
        <v>15</v>
      </c>
      <c r="C3992" s="23">
        <v>30000</v>
      </c>
      <c r="D3992" t="s">
        <v>10</v>
      </c>
      <c r="E3992" t="s">
        <v>16</v>
      </c>
      <c r="F3992" t="s">
        <v>12</v>
      </c>
      <c r="G3992" t="s">
        <v>12</v>
      </c>
      <c r="H3992" t="s">
        <v>13</v>
      </c>
      <c r="I3992">
        <v>40</v>
      </c>
      <c r="J3992">
        <f t="shared" si="436"/>
        <v>-0.77377610513538786</v>
      </c>
      <c r="K3992" t="b">
        <f t="shared" si="437"/>
        <v>0</v>
      </c>
      <c r="L3992">
        <f t="shared" si="438"/>
        <v>-0.13454084336898386</v>
      </c>
      <c r="M3992" t="b">
        <f t="shared" si="439"/>
        <v>0</v>
      </c>
      <c r="N3992" s="24">
        <f t="shared" si="440"/>
        <v>30000</v>
      </c>
      <c r="O3992" t="str">
        <f t="shared" si="441"/>
        <v>ASALARIADO</v>
      </c>
      <c r="P3992">
        <f t="shared" si="442"/>
        <v>40</v>
      </c>
      <c r="Q3992"/>
    </row>
    <row r="3993" spans="1:17" x14ac:dyDescent="0.25">
      <c r="A3993">
        <v>3992</v>
      </c>
      <c r="B3993" t="s">
        <v>15</v>
      </c>
      <c r="C3993" s="23">
        <v>164853.32999999999</v>
      </c>
      <c r="D3993" t="s">
        <v>10</v>
      </c>
      <c r="E3993" t="s">
        <v>16</v>
      </c>
      <c r="F3993" t="s">
        <v>12</v>
      </c>
      <c r="G3993" t="s">
        <v>13</v>
      </c>
      <c r="H3993" t="s">
        <v>13</v>
      </c>
      <c r="I3993">
        <v>25</v>
      </c>
      <c r="J3993">
        <f t="shared" si="436"/>
        <v>-0.60749629266869787</v>
      </c>
      <c r="K3993" t="b">
        <f t="shared" si="437"/>
        <v>0</v>
      </c>
      <c r="L3993">
        <f t="shared" si="438"/>
        <v>-1.1931707945260464</v>
      </c>
      <c r="M3993" t="b">
        <f t="shared" si="439"/>
        <v>0</v>
      </c>
      <c r="N3993" s="24">
        <f t="shared" si="440"/>
        <v>164853.32999999999</v>
      </c>
      <c r="O3993" t="str">
        <f t="shared" si="441"/>
        <v>ASALARIADO</v>
      </c>
      <c r="P3993">
        <f t="shared" si="442"/>
        <v>25</v>
      </c>
      <c r="Q3993"/>
    </row>
    <row r="3994" spans="1:17" x14ac:dyDescent="0.25">
      <c r="A3994">
        <v>3993</v>
      </c>
      <c r="B3994" t="s">
        <v>15</v>
      </c>
      <c r="C3994" s="23">
        <v>867373.5</v>
      </c>
      <c r="D3994" t="s">
        <v>10</v>
      </c>
      <c r="E3994" t="s">
        <v>11</v>
      </c>
      <c r="F3994" t="s">
        <v>12</v>
      </c>
      <c r="G3994" t="s">
        <v>13</v>
      </c>
      <c r="H3994" t="s">
        <v>13</v>
      </c>
      <c r="I3994">
        <v>32</v>
      </c>
      <c r="J3994">
        <f t="shared" si="436"/>
        <v>0.25874054495086474</v>
      </c>
      <c r="K3994" t="b">
        <f t="shared" si="437"/>
        <v>0</v>
      </c>
      <c r="L3994">
        <f t="shared" si="438"/>
        <v>-0.69914348398608395</v>
      </c>
      <c r="M3994" t="b">
        <f t="shared" si="439"/>
        <v>0</v>
      </c>
      <c r="N3994" s="24">
        <f t="shared" si="440"/>
        <v>867373.5</v>
      </c>
      <c r="O3994" t="str">
        <f t="shared" si="441"/>
        <v>ASALARIADO</v>
      </c>
      <c r="P3994">
        <f t="shared" si="442"/>
        <v>32</v>
      </c>
      <c r="Q3994"/>
    </row>
    <row r="3995" spans="1:17" x14ac:dyDescent="0.25">
      <c r="A3995">
        <v>3994</v>
      </c>
      <c r="B3995" t="s">
        <v>15</v>
      </c>
      <c r="C3995" s="23">
        <v>1301692.07</v>
      </c>
      <c r="D3995" t="s">
        <v>10</v>
      </c>
      <c r="E3995" t="s">
        <v>16</v>
      </c>
      <c r="F3995" t="s">
        <v>12</v>
      </c>
      <c r="G3995" t="s">
        <v>13</v>
      </c>
      <c r="H3995" t="s">
        <v>13</v>
      </c>
      <c r="I3995">
        <v>40</v>
      </c>
      <c r="J3995">
        <f t="shared" si="436"/>
        <v>0.79427355974850489</v>
      </c>
      <c r="K3995" t="b">
        <f t="shared" si="437"/>
        <v>0</v>
      </c>
      <c r="L3995">
        <f t="shared" si="438"/>
        <v>-0.13454084336898386</v>
      </c>
      <c r="M3995" t="b">
        <f t="shared" si="439"/>
        <v>0</v>
      </c>
      <c r="N3995" s="24">
        <f t="shared" si="440"/>
        <v>1301692.07</v>
      </c>
      <c r="O3995" t="str">
        <f t="shared" si="441"/>
        <v>ASALARIADO</v>
      </c>
      <c r="P3995">
        <f t="shared" si="442"/>
        <v>40</v>
      </c>
      <c r="Q3995"/>
    </row>
    <row r="3996" spans="1:17" x14ac:dyDescent="0.25">
      <c r="A3996">
        <v>3995</v>
      </c>
      <c r="B3996" t="s">
        <v>15</v>
      </c>
      <c r="C3996" s="23">
        <v>382400</v>
      </c>
      <c r="D3996" t="s">
        <v>10</v>
      </c>
      <c r="E3996" t="s">
        <v>16</v>
      </c>
      <c r="F3996" t="s">
        <v>12</v>
      </c>
      <c r="G3996" t="s">
        <v>13</v>
      </c>
      <c r="H3996" t="s">
        <v>13</v>
      </c>
      <c r="I3996">
        <v>35</v>
      </c>
      <c r="J3996">
        <f t="shared" si="436"/>
        <v>-0.3392521233155722</v>
      </c>
      <c r="K3996" t="b">
        <f t="shared" si="437"/>
        <v>0</v>
      </c>
      <c r="L3996">
        <f t="shared" si="438"/>
        <v>-0.48741749375467142</v>
      </c>
      <c r="M3996" t="b">
        <f t="shared" si="439"/>
        <v>0</v>
      </c>
      <c r="N3996" s="24">
        <f t="shared" si="440"/>
        <v>382400</v>
      </c>
      <c r="O3996" t="str">
        <f t="shared" si="441"/>
        <v>ASALARIADO</v>
      </c>
      <c r="P3996">
        <f t="shared" si="442"/>
        <v>35</v>
      </c>
      <c r="Q3996"/>
    </row>
    <row r="3997" spans="1:17" x14ac:dyDescent="0.25">
      <c r="A3997">
        <v>3996</v>
      </c>
      <c r="B3997" t="s">
        <v>9</v>
      </c>
      <c r="C3997" s="23">
        <v>423687.09</v>
      </c>
      <c r="D3997" t="s">
        <v>10</v>
      </c>
      <c r="E3997" t="s">
        <v>16</v>
      </c>
      <c r="F3997" t="s">
        <v>12</v>
      </c>
      <c r="G3997" t="s">
        <v>13</v>
      </c>
      <c r="H3997" t="s">
        <v>13</v>
      </c>
      <c r="I3997">
        <v>52</v>
      </c>
      <c r="J3997">
        <f t="shared" si="436"/>
        <v>-0.2883434095115055</v>
      </c>
      <c r="K3997" t="b">
        <f t="shared" si="437"/>
        <v>0</v>
      </c>
      <c r="L3997">
        <f t="shared" si="438"/>
        <v>0.71236311755666615</v>
      </c>
      <c r="M3997" t="b">
        <f t="shared" si="439"/>
        <v>0</v>
      </c>
      <c r="N3997" s="24">
        <f t="shared" si="440"/>
        <v>423687.09</v>
      </c>
      <c r="O3997" t="str">
        <f t="shared" si="441"/>
        <v>ASALARIADO</v>
      </c>
      <c r="P3997">
        <f t="shared" si="442"/>
        <v>52</v>
      </c>
      <c r="Q3997"/>
    </row>
    <row r="3998" spans="1:17" x14ac:dyDescent="0.25">
      <c r="A3998">
        <v>3997</v>
      </c>
      <c r="B3998" t="s">
        <v>9</v>
      </c>
      <c r="C3998" s="23">
        <v>342028</v>
      </c>
      <c r="D3998" t="s">
        <v>10</v>
      </c>
      <c r="E3998" t="s">
        <v>16</v>
      </c>
      <c r="F3998" t="s">
        <v>12</v>
      </c>
      <c r="G3998" t="s">
        <v>13</v>
      </c>
      <c r="H3998" t="s">
        <v>13</v>
      </c>
      <c r="I3998">
        <v>24</v>
      </c>
      <c r="J3998">
        <f t="shared" si="436"/>
        <v>-0.38903249276514545</v>
      </c>
      <c r="K3998" t="b">
        <f t="shared" si="437"/>
        <v>0</v>
      </c>
      <c r="L3998">
        <f t="shared" si="438"/>
        <v>-1.263746124603184</v>
      </c>
      <c r="M3998" t="b">
        <f t="shared" si="439"/>
        <v>0</v>
      </c>
      <c r="N3998" s="24">
        <f t="shared" si="440"/>
        <v>342028</v>
      </c>
      <c r="O3998" t="str">
        <f t="shared" si="441"/>
        <v>ASALARIADO</v>
      </c>
      <c r="P3998">
        <f t="shared" si="442"/>
        <v>24</v>
      </c>
      <c r="Q3998"/>
    </row>
    <row r="3999" spans="1:17" x14ac:dyDescent="0.25">
      <c r="A3999">
        <v>3998</v>
      </c>
      <c r="B3999" t="s">
        <v>9</v>
      </c>
      <c r="C3999" s="23">
        <v>300018</v>
      </c>
      <c r="D3999" t="s">
        <v>18</v>
      </c>
      <c r="E3999" t="s">
        <v>16</v>
      </c>
      <c r="F3999" t="s">
        <v>12</v>
      </c>
      <c r="G3999" t="s">
        <v>13</v>
      </c>
      <c r="H3999" t="s">
        <v>12</v>
      </c>
      <c r="I3999">
        <v>46</v>
      </c>
      <c r="J3999">
        <f t="shared" si="436"/>
        <v>-0.44083258492249633</v>
      </c>
      <c r="K3999" t="b">
        <f t="shared" si="437"/>
        <v>0</v>
      </c>
      <c r="L3999">
        <f t="shared" si="438"/>
        <v>0.28891113709384114</v>
      </c>
      <c r="M3999" t="b">
        <f t="shared" si="439"/>
        <v>0</v>
      </c>
      <c r="N3999" s="24">
        <f t="shared" si="440"/>
        <v>300018</v>
      </c>
      <c r="O3999" t="str">
        <f t="shared" si="441"/>
        <v>TRABAJADOR INDEPENDIENTE</v>
      </c>
      <c r="P3999">
        <f t="shared" si="442"/>
        <v>46</v>
      </c>
      <c r="Q3999"/>
    </row>
    <row r="4000" spans="1:17" x14ac:dyDescent="0.25">
      <c r="A4000">
        <v>3999</v>
      </c>
      <c r="B4000" t="s">
        <v>15</v>
      </c>
      <c r="C4000" s="23">
        <v>981847.5</v>
      </c>
      <c r="D4000" t="s">
        <v>10</v>
      </c>
      <c r="E4000" t="s">
        <v>16</v>
      </c>
      <c r="F4000" t="s">
        <v>12</v>
      </c>
      <c r="G4000" t="s">
        <v>13</v>
      </c>
      <c r="H4000" t="s">
        <v>13</v>
      </c>
      <c r="I4000">
        <v>34</v>
      </c>
      <c r="J4000">
        <f t="shared" si="436"/>
        <v>0.39989178869332098</v>
      </c>
      <c r="K4000" t="b">
        <f t="shared" si="437"/>
        <v>0</v>
      </c>
      <c r="L4000">
        <f t="shared" si="438"/>
        <v>-0.55799282383180893</v>
      </c>
      <c r="M4000" t="b">
        <f t="shared" si="439"/>
        <v>0</v>
      </c>
      <c r="N4000" s="24">
        <f t="shared" si="440"/>
        <v>981847.5</v>
      </c>
      <c r="O4000" t="str">
        <f t="shared" si="441"/>
        <v>ASALARIADO</v>
      </c>
      <c r="P4000">
        <f t="shared" si="442"/>
        <v>34</v>
      </c>
      <c r="Q4000"/>
    </row>
    <row r="4001" spans="1:17" x14ac:dyDescent="0.25">
      <c r="A4001">
        <v>4000</v>
      </c>
      <c r="B4001" t="s">
        <v>15</v>
      </c>
      <c r="C4001" s="23">
        <v>602132.81000000006</v>
      </c>
      <c r="D4001" t="s">
        <v>10</v>
      </c>
      <c r="E4001" t="s">
        <v>16</v>
      </c>
      <c r="F4001" t="s">
        <v>12</v>
      </c>
      <c r="G4001" t="s">
        <v>13</v>
      </c>
      <c r="H4001" t="s">
        <v>13</v>
      </c>
      <c r="I4001">
        <v>23</v>
      </c>
      <c r="J4001">
        <f t="shared" si="436"/>
        <v>-6.8312351642311614E-2</v>
      </c>
      <c r="K4001" t="b">
        <f t="shared" si="437"/>
        <v>0</v>
      </c>
      <c r="L4001">
        <f t="shared" si="438"/>
        <v>-1.3343214546803215</v>
      </c>
      <c r="M4001" t="b">
        <f t="shared" si="439"/>
        <v>0</v>
      </c>
      <c r="N4001" s="24">
        <f t="shared" si="440"/>
        <v>602132.81000000006</v>
      </c>
      <c r="O4001" t="str">
        <f t="shared" si="441"/>
        <v>ASALARIADO</v>
      </c>
      <c r="P4001">
        <f t="shared" si="442"/>
        <v>23</v>
      </c>
      <c r="Q4001"/>
    </row>
    <row r="4002" spans="1:17" x14ac:dyDescent="0.25">
      <c r="A4002">
        <v>4001</v>
      </c>
      <c r="B4002" t="s">
        <v>9</v>
      </c>
      <c r="C4002" s="23">
        <v>357501.47</v>
      </c>
      <c r="D4002" t="s">
        <v>10</v>
      </c>
      <c r="E4002" t="s">
        <v>16</v>
      </c>
      <c r="F4002" t="s">
        <v>12</v>
      </c>
      <c r="G4002" t="s">
        <v>12</v>
      </c>
      <c r="H4002" t="s">
        <v>13</v>
      </c>
      <c r="I4002">
        <v>31</v>
      </c>
      <c r="J4002">
        <f t="shared" si="436"/>
        <v>-0.36995305520280308</v>
      </c>
      <c r="K4002" t="b">
        <f t="shared" si="437"/>
        <v>0</v>
      </c>
      <c r="L4002">
        <f t="shared" si="438"/>
        <v>-0.7697188140632214</v>
      </c>
      <c r="M4002" t="b">
        <f t="shared" si="439"/>
        <v>0</v>
      </c>
      <c r="N4002" s="24">
        <f t="shared" si="440"/>
        <v>357501.47</v>
      </c>
      <c r="O4002" t="str">
        <f t="shared" si="441"/>
        <v>ASALARIADO</v>
      </c>
      <c r="P4002">
        <f t="shared" si="442"/>
        <v>31</v>
      </c>
      <c r="Q4002"/>
    </row>
    <row r="4003" spans="1:17" x14ac:dyDescent="0.25">
      <c r="A4003">
        <v>4002</v>
      </c>
      <c r="B4003" t="s">
        <v>9</v>
      </c>
      <c r="C4003" s="23">
        <v>278030</v>
      </c>
      <c r="D4003" t="s">
        <v>18</v>
      </c>
      <c r="E4003" t="s">
        <v>16</v>
      </c>
      <c r="F4003" t="s">
        <v>12</v>
      </c>
      <c r="G4003" t="s">
        <v>13</v>
      </c>
      <c r="H4003" t="s">
        <v>13</v>
      </c>
      <c r="I4003">
        <v>30</v>
      </c>
      <c r="J4003">
        <f t="shared" si="436"/>
        <v>-0.46794471123422759</v>
      </c>
      <c r="K4003" t="b">
        <f t="shared" si="437"/>
        <v>0</v>
      </c>
      <c r="L4003">
        <f t="shared" si="438"/>
        <v>-0.84029414414035897</v>
      </c>
      <c r="M4003" t="b">
        <f t="shared" si="439"/>
        <v>0</v>
      </c>
      <c r="N4003" s="24">
        <f t="shared" si="440"/>
        <v>278030</v>
      </c>
      <c r="O4003" t="str">
        <f t="shared" si="441"/>
        <v>TRABAJADOR INDEPENDIENTE</v>
      </c>
      <c r="P4003">
        <f t="shared" si="442"/>
        <v>30</v>
      </c>
      <c r="Q4003"/>
    </row>
    <row r="4004" spans="1:17" x14ac:dyDescent="0.25">
      <c r="A4004">
        <v>4003</v>
      </c>
      <c r="B4004" t="s">
        <v>9</v>
      </c>
      <c r="C4004" s="23">
        <v>396946.3</v>
      </c>
      <c r="D4004" t="s">
        <v>10</v>
      </c>
      <c r="E4004" t="s">
        <v>11</v>
      </c>
      <c r="F4004" t="s">
        <v>12</v>
      </c>
      <c r="G4004" t="s">
        <v>13</v>
      </c>
      <c r="H4004" t="s">
        <v>13</v>
      </c>
      <c r="I4004">
        <v>58</v>
      </c>
      <c r="J4004">
        <f t="shared" si="436"/>
        <v>-0.32131592525443264</v>
      </c>
      <c r="K4004" t="b">
        <f t="shared" si="437"/>
        <v>0</v>
      </c>
      <c r="L4004">
        <f t="shared" si="438"/>
        <v>1.1358150980194912</v>
      </c>
      <c r="M4004" t="b">
        <f t="shared" si="439"/>
        <v>0</v>
      </c>
      <c r="N4004" s="24">
        <f t="shared" si="440"/>
        <v>396946.3</v>
      </c>
      <c r="O4004" t="str">
        <f t="shared" si="441"/>
        <v>ASALARIADO</v>
      </c>
      <c r="P4004">
        <f t="shared" si="442"/>
        <v>58</v>
      </c>
      <c r="Q4004"/>
    </row>
    <row r="4005" spans="1:17" x14ac:dyDescent="0.25">
      <c r="A4005">
        <v>4004</v>
      </c>
      <c r="B4005" t="s">
        <v>15</v>
      </c>
      <c r="C4005" s="23">
        <v>550668.84</v>
      </c>
      <c r="D4005" t="s">
        <v>10</v>
      </c>
      <c r="E4005" t="s">
        <v>16</v>
      </c>
      <c r="F4005" t="s">
        <v>12</v>
      </c>
      <c r="G4005" t="s">
        <v>13</v>
      </c>
      <c r="H4005" t="s">
        <v>13</v>
      </c>
      <c r="I4005">
        <v>23</v>
      </c>
      <c r="J4005">
        <f t="shared" si="436"/>
        <v>-0.13176958536721392</v>
      </c>
      <c r="K4005" t="b">
        <f t="shared" si="437"/>
        <v>0</v>
      </c>
      <c r="L4005">
        <f t="shared" si="438"/>
        <v>-1.3343214546803215</v>
      </c>
      <c r="M4005" t="b">
        <f t="shared" si="439"/>
        <v>0</v>
      </c>
      <c r="N4005" s="24">
        <f t="shared" si="440"/>
        <v>550668.84</v>
      </c>
      <c r="O4005" t="str">
        <f t="shared" si="441"/>
        <v>ASALARIADO</v>
      </c>
      <c r="P4005">
        <f t="shared" si="442"/>
        <v>23</v>
      </c>
      <c r="Q4005"/>
    </row>
    <row r="4006" spans="1:17" x14ac:dyDescent="0.25">
      <c r="A4006">
        <v>4005</v>
      </c>
      <c r="B4006" t="s">
        <v>9</v>
      </c>
      <c r="C4006" s="23">
        <v>403983</v>
      </c>
      <c r="D4006" t="s">
        <v>18</v>
      </c>
      <c r="E4006" t="s">
        <v>16</v>
      </c>
      <c r="F4006" t="s">
        <v>12</v>
      </c>
      <c r="G4006" t="s">
        <v>12</v>
      </c>
      <c r="H4006" t="s">
        <v>12</v>
      </c>
      <c r="I4006">
        <v>54</v>
      </c>
      <c r="J4006">
        <f t="shared" si="436"/>
        <v>-0.31263937899202771</v>
      </c>
      <c r="K4006" t="b">
        <f t="shared" si="437"/>
        <v>0</v>
      </c>
      <c r="L4006">
        <f t="shared" si="438"/>
        <v>0.85351377771094117</v>
      </c>
      <c r="M4006" t="b">
        <f t="shared" si="439"/>
        <v>0</v>
      </c>
      <c r="N4006" s="24">
        <f t="shared" si="440"/>
        <v>403983</v>
      </c>
      <c r="O4006" t="str">
        <f t="shared" si="441"/>
        <v>TRABAJADOR INDEPENDIENTE</v>
      </c>
      <c r="P4006">
        <f t="shared" si="442"/>
        <v>54</v>
      </c>
      <c r="Q4006"/>
    </row>
    <row r="4007" spans="1:17" x14ac:dyDescent="0.25">
      <c r="A4007">
        <v>4006</v>
      </c>
      <c r="B4007" t="s">
        <v>9</v>
      </c>
      <c r="C4007" s="23">
        <v>359809.91</v>
      </c>
      <c r="D4007" t="s">
        <v>10</v>
      </c>
      <c r="E4007" t="s">
        <v>16</v>
      </c>
      <c r="F4007" t="s">
        <v>12</v>
      </c>
      <c r="G4007" t="s">
        <v>13</v>
      </c>
      <c r="H4007" t="s">
        <v>13</v>
      </c>
      <c r="I4007">
        <v>24</v>
      </c>
      <c r="J4007">
        <f t="shared" si="436"/>
        <v>-0.36710665185265512</v>
      </c>
      <c r="K4007" t="b">
        <f t="shared" si="437"/>
        <v>0</v>
      </c>
      <c r="L4007">
        <f t="shared" si="438"/>
        <v>-1.263746124603184</v>
      </c>
      <c r="M4007" t="b">
        <f t="shared" si="439"/>
        <v>0</v>
      </c>
      <c r="N4007" s="24">
        <f t="shared" si="440"/>
        <v>359809.91</v>
      </c>
      <c r="O4007" t="str">
        <f t="shared" si="441"/>
        <v>ASALARIADO</v>
      </c>
      <c r="P4007">
        <f t="shared" si="442"/>
        <v>24</v>
      </c>
      <c r="Q4007"/>
    </row>
    <row r="4008" spans="1:17" x14ac:dyDescent="0.25">
      <c r="A4008">
        <v>4007</v>
      </c>
      <c r="B4008" t="s">
        <v>15</v>
      </c>
      <c r="C4008" s="23">
        <v>297045</v>
      </c>
      <c r="D4008" t="s">
        <v>17</v>
      </c>
      <c r="E4008" t="s">
        <v>16</v>
      </c>
      <c r="F4008" t="s">
        <v>12</v>
      </c>
      <c r="G4008" t="s">
        <v>12</v>
      </c>
      <c r="H4008" t="s">
        <v>12</v>
      </c>
      <c r="I4008">
        <v>58</v>
      </c>
      <c r="J4008">
        <f t="shared" si="436"/>
        <v>-0.44449841862837125</v>
      </c>
      <c r="K4008" t="b">
        <f t="shared" si="437"/>
        <v>0</v>
      </c>
      <c r="L4008">
        <f t="shared" si="438"/>
        <v>1.1358150980194912</v>
      </c>
      <c r="M4008" t="b">
        <f t="shared" si="439"/>
        <v>0</v>
      </c>
      <c r="N4008" s="24">
        <f t="shared" si="440"/>
        <v>297045</v>
      </c>
      <c r="O4008" t="str">
        <f t="shared" si="441"/>
        <v>ASEGURADO VOLUNTARIO</v>
      </c>
      <c r="P4008">
        <f t="shared" si="442"/>
        <v>58</v>
      </c>
      <c r="Q4008"/>
    </row>
    <row r="4009" spans="1:17" x14ac:dyDescent="0.25">
      <c r="A4009">
        <v>4008</v>
      </c>
      <c r="B4009" t="s">
        <v>15</v>
      </c>
      <c r="C4009" s="23">
        <v>300018</v>
      </c>
      <c r="D4009" t="s">
        <v>17</v>
      </c>
      <c r="E4009" t="s">
        <v>16</v>
      </c>
      <c r="F4009" t="s">
        <v>12</v>
      </c>
      <c r="G4009" t="s">
        <v>13</v>
      </c>
      <c r="H4009" t="s">
        <v>13</v>
      </c>
      <c r="I4009">
        <v>58</v>
      </c>
      <c r="J4009">
        <f t="shared" si="436"/>
        <v>-0.44083258492249633</v>
      </c>
      <c r="K4009" t="b">
        <f t="shared" si="437"/>
        <v>0</v>
      </c>
      <c r="L4009">
        <f t="shared" si="438"/>
        <v>1.1358150980194912</v>
      </c>
      <c r="M4009" t="b">
        <f t="shared" si="439"/>
        <v>0</v>
      </c>
      <c r="N4009" s="24">
        <f t="shared" si="440"/>
        <v>300018</v>
      </c>
      <c r="O4009" t="str">
        <f t="shared" si="441"/>
        <v>ASEGURADO VOLUNTARIO</v>
      </c>
      <c r="P4009">
        <f t="shared" si="442"/>
        <v>58</v>
      </c>
      <c r="Q4009"/>
    </row>
    <row r="4010" spans="1:17" x14ac:dyDescent="0.25">
      <c r="A4010">
        <v>4009</v>
      </c>
      <c r="B4010" t="s">
        <v>9</v>
      </c>
      <c r="C4010" s="23">
        <v>200518.6</v>
      </c>
      <c r="D4010" t="s">
        <v>14</v>
      </c>
      <c r="E4010" t="s">
        <v>11</v>
      </c>
      <c r="F4010" t="s">
        <v>12</v>
      </c>
      <c r="G4010" t="s">
        <v>13</v>
      </c>
      <c r="H4010" t="s">
        <v>13</v>
      </c>
      <c r="I4010">
        <v>40</v>
      </c>
      <c r="J4010">
        <f t="shared" si="436"/>
        <v>-0.56351951873828121</v>
      </c>
      <c r="K4010" t="b">
        <f t="shared" si="437"/>
        <v>0</v>
      </c>
      <c r="L4010">
        <f t="shared" si="438"/>
        <v>-0.13454084336898386</v>
      </c>
      <c r="M4010" t="b">
        <f t="shared" si="439"/>
        <v>0</v>
      </c>
      <c r="N4010" s="24">
        <f t="shared" si="440"/>
        <v>200518.6</v>
      </c>
      <c r="O4010" t="str">
        <f t="shared" si="441"/>
        <v>PENSIONADOS EN SU PROPIO SISTEMA</v>
      </c>
      <c r="P4010">
        <f t="shared" si="442"/>
        <v>40</v>
      </c>
      <c r="Q4010"/>
    </row>
    <row r="4011" spans="1:17" x14ac:dyDescent="0.25">
      <c r="A4011">
        <v>4010</v>
      </c>
      <c r="B4011" t="s">
        <v>15</v>
      </c>
      <c r="C4011" s="23">
        <v>1690006.94</v>
      </c>
      <c r="D4011" t="s">
        <v>10</v>
      </c>
      <c r="E4011" t="s">
        <v>16</v>
      </c>
      <c r="F4011" t="s">
        <v>12</v>
      </c>
      <c r="G4011" t="s">
        <v>13</v>
      </c>
      <c r="H4011" t="s">
        <v>13</v>
      </c>
      <c r="I4011">
        <v>45</v>
      </c>
      <c r="J4011">
        <f t="shared" si="436"/>
        <v>1.2730820827684937</v>
      </c>
      <c r="K4011" t="b">
        <f t="shared" si="437"/>
        <v>0</v>
      </c>
      <c r="L4011">
        <f t="shared" si="438"/>
        <v>0.21833580701670366</v>
      </c>
      <c r="M4011" t="b">
        <f t="shared" si="439"/>
        <v>0</v>
      </c>
      <c r="N4011" s="24">
        <f t="shared" si="440"/>
        <v>1690006.94</v>
      </c>
      <c r="O4011" t="str">
        <f t="shared" si="441"/>
        <v>ASALARIADO</v>
      </c>
      <c r="P4011">
        <f t="shared" si="442"/>
        <v>45</v>
      </c>
      <c r="Q4011"/>
    </row>
    <row r="4012" spans="1:17" x14ac:dyDescent="0.25">
      <c r="A4012">
        <v>4011</v>
      </c>
      <c r="B4012" t="s">
        <v>9</v>
      </c>
      <c r="C4012" s="23">
        <v>297046</v>
      </c>
      <c r="D4012" t="s">
        <v>17</v>
      </c>
      <c r="E4012" t="s">
        <v>16</v>
      </c>
      <c r="F4012" t="s">
        <v>12</v>
      </c>
      <c r="G4012" t="s">
        <v>13</v>
      </c>
      <c r="H4012" t="s">
        <v>13</v>
      </c>
      <c r="I4012">
        <v>35</v>
      </c>
      <c r="J4012">
        <f t="shared" si="436"/>
        <v>-0.44449718558642509</v>
      </c>
      <c r="K4012" t="b">
        <f t="shared" si="437"/>
        <v>0</v>
      </c>
      <c r="L4012">
        <f t="shared" si="438"/>
        <v>-0.48741749375467142</v>
      </c>
      <c r="M4012" t="b">
        <f t="shared" si="439"/>
        <v>0</v>
      </c>
      <c r="N4012" s="24">
        <f t="shared" si="440"/>
        <v>297046</v>
      </c>
      <c r="O4012" t="str">
        <f t="shared" si="441"/>
        <v>ASEGURADO VOLUNTARIO</v>
      </c>
      <c r="P4012">
        <f t="shared" si="442"/>
        <v>35</v>
      </c>
      <c r="Q4012"/>
    </row>
    <row r="4013" spans="1:17" x14ac:dyDescent="0.25">
      <c r="A4013">
        <v>4012</v>
      </c>
      <c r="B4013" t="s">
        <v>15</v>
      </c>
      <c r="C4013" s="23">
        <v>1739958</v>
      </c>
      <c r="D4013" t="s">
        <v>10</v>
      </c>
      <c r="E4013" t="s">
        <v>11</v>
      </c>
      <c r="F4013" t="s">
        <v>12</v>
      </c>
      <c r="G4013" t="s">
        <v>13</v>
      </c>
      <c r="H4013" t="s">
        <v>13</v>
      </c>
      <c r="I4013">
        <v>43</v>
      </c>
      <c r="J4013">
        <f t="shared" si="436"/>
        <v>1.3346738350026608</v>
      </c>
      <c r="K4013" t="b">
        <f t="shared" si="437"/>
        <v>0</v>
      </c>
      <c r="L4013">
        <f t="shared" si="438"/>
        <v>7.7185146862428639E-2</v>
      </c>
      <c r="M4013" t="b">
        <f t="shared" si="439"/>
        <v>0</v>
      </c>
      <c r="N4013" s="24">
        <f t="shared" si="440"/>
        <v>1739958</v>
      </c>
      <c r="O4013" t="str">
        <f t="shared" si="441"/>
        <v>ASALARIADO</v>
      </c>
      <c r="P4013">
        <f t="shared" si="442"/>
        <v>43</v>
      </c>
      <c r="Q4013"/>
    </row>
    <row r="4014" spans="1:17" x14ac:dyDescent="0.25">
      <c r="A4014">
        <v>4013</v>
      </c>
      <c r="B4014" t="s">
        <v>9</v>
      </c>
      <c r="C4014" s="23">
        <v>420359.27</v>
      </c>
      <c r="D4014" t="s">
        <v>10</v>
      </c>
      <c r="E4014" t="s">
        <v>16</v>
      </c>
      <c r="F4014" t="s">
        <v>12</v>
      </c>
      <c r="G4014" t="s">
        <v>13</v>
      </c>
      <c r="H4014" t="s">
        <v>13</v>
      </c>
      <c r="I4014">
        <v>48</v>
      </c>
      <c r="J4014">
        <f t="shared" si="436"/>
        <v>-0.29244675116070989</v>
      </c>
      <c r="K4014" t="b">
        <f t="shared" si="437"/>
        <v>0</v>
      </c>
      <c r="L4014">
        <f t="shared" si="438"/>
        <v>0.43006179724811616</v>
      </c>
      <c r="M4014" t="b">
        <f t="shared" si="439"/>
        <v>0</v>
      </c>
      <c r="N4014" s="24">
        <f t="shared" si="440"/>
        <v>420359.27</v>
      </c>
      <c r="O4014" t="str">
        <f t="shared" si="441"/>
        <v>ASALARIADO</v>
      </c>
      <c r="P4014">
        <f t="shared" si="442"/>
        <v>48</v>
      </c>
      <c r="Q4014"/>
    </row>
    <row r="4015" spans="1:17" x14ac:dyDescent="0.25">
      <c r="A4015">
        <v>4014</v>
      </c>
      <c r="B4015" t="s">
        <v>9</v>
      </c>
      <c r="C4015" s="23">
        <v>841178</v>
      </c>
      <c r="D4015" t="s">
        <v>10</v>
      </c>
      <c r="E4015" t="s">
        <v>11</v>
      </c>
      <c r="F4015" t="s">
        <v>12</v>
      </c>
      <c r="G4015" t="s">
        <v>13</v>
      </c>
      <c r="H4015" t="s">
        <v>13</v>
      </c>
      <c r="I4015">
        <v>46</v>
      </c>
      <c r="J4015">
        <f t="shared" si="436"/>
        <v>0.22644039465074844</v>
      </c>
      <c r="K4015" t="b">
        <f t="shared" si="437"/>
        <v>0</v>
      </c>
      <c r="L4015">
        <f t="shared" si="438"/>
        <v>0.28891113709384114</v>
      </c>
      <c r="M4015" t="b">
        <f t="shared" si="439"/>
        <v>0</v>
      </c>
      <c r="N4015" s="24">
        <f t="shared" si="440"/>
        <v>841178</v>
      </c>
      <c r="O4015" t="str">
        <f t="shared" si="441"/>
        <v>ASALARIADO</v>
      </c>
      <c r="P4015">
        <f t="shared" si="442"/>
        <v>46</v>
      </c>
      <c r="Q4015"/>
    </row>
    <row r="4016" spans="1:17" x14ac:dyDescent="0.25">
      <c r="A4016">
        <v>4015</v>
      </c>
      <c r="B4016" t="s">
        <v>9</v>
      </c>
      <c r="C4016" s="23">
        <v>1778646</v>
      </c>
      <c r="D4016" t="s">
        <v>10</v>
      </c>
      <c r="E4016" t="s">
        <v>16</v>
      </c>
      <c r="F4016" t="s">
        <v>12</v>
      </c>
      <c r="G4016" t="s">
        <v>13</v>
      </c>
      <c r="H4016" t="s">
        <v>13</v>
      </c>
      <c r="I4016">
        <v>33</v>
      </c>
      <c r="J4016">
        <f t="shared" si="436"/>
        <v>1.382377761814934</v>
      </c>
      <c r="K4016" t="b">
        <f t="shared" si="437"/>
        <v>0</v>
      </c>
      <c r="L4016">
        <f t="shared" si="438"/>
        <v>-0.62856815390894638</v>
      </c>
      <c r="M4016" t="b">
        <f t="shared" si="439"/>
        <v>0</v>
      </c>
      <c r="N4016" s="24">
        <f t="shared" si="440"/>
        <v>1778646</v>
      </c>
      <c r="O4016" t="str">
        <f t="shared" si="441"/>
        <v>ASALARIADO</v>
      </c>
      <c r="P4016">
        <f t="shared" si="442"/>
        <v>33</v>
      </c>
      <c r="Q4016"/>
    </row>
    <row r="4017" spans="1:17" x14ac:dyDescent="0.25">
      <c r="A4017">
        <v>4016</v>
      </c>
      <c r="B4017" t="s">
        <v>15</v>
      </c>
      <c r="C4017" s="23">
        <v>979284</v>
      </c>
      <c r="D4017" t="s">
        <v>14</v>
      </c>
      <c r="E4017" t="s">
        <v>11</v>
      </c>
      <c r="F4017" t="s">
        <v>12</v>
      </c>
      <c r="G4017" t="s">
        <v>13</v>
      </c>
      <c r="H4017" t="s">
        <v>13</v>
      </c>
      <c r="I4017">
        <v>63</v>
      </c>
      <c r="J4017">
        <f t="shared" si="436"/>
        <v>0.39673088566439052</v>
      </c>
      <c r="K4017" t="b">
        <f t="shared" si="437"/>
        <v>0</v>
      </c>
      <c r="L4017">
        <f t="shared" si="438"/>
        <v>1.4886917484051787</v>
      </c>
      <c r="M4017" t="b">
        <f t="shared" si="439"/>
        <v>0</v>
      </c>
      <c r="N4017" s="24">
        <f t="shared" si="440"/>
        <v>979284</v>
      </c>
      <c r="O4017" t="str">
        <f t="shared" si="441"/>
        <v>PENSIONADOS EN SU PROPIO SISTEMA</v>
      </c>
      <c r="P4017">
        <f t="shared" si="442"/>
        <v>63</v>
      </c>
      <c r="Q4017"/>
    </row>
    <row r="4018" spans="1:17" x14ac:dyDescent="0.25">
      <c r="A4018">
        <v>4017</v>
      </c>
      <c r="B4018" t="s">
        <v>15</v>
      </c>
      <c r="C4018" s="23">
        <v>206000</v>
      </c>
      <c r="D4018" t="s">
        <v>10</v>
      </c>
      <c r="E4018" t="s">
        <v>16</v>
      </c>
      <c r="F4018" t="s">
        <v>12</v>
      </c>
      <c r="G4018" t="s">
        <v>12</v>
      </c>
      <c r="H4018" t="s">
        <v>13</v>
      </c>
      <c r="I4018">
        <v>34</v>
      </c>
      <c r="J4018">
        <f t="shared" si="436"/>
        <v>-0.5567607226147081</v>
      </c>
      <c r="K4018" t="b">
        <f t="shared" si="437"/>
        <v>0</v>
      </c>
      <c r="L4018">
        <f t="shared" si="438"/>
        <v>-0.55799282383180893</v>
      </c>
      <c r="M4018" t="b">
        <f t="shared" si="439"/>
        <v>0</v>
      </c>
      <c r="N4018" s="24">
        <f t="shared" si="440"/>
        <v>206000</v>
      </c>
      <c r="O4018" t="str">
        <f t="shared" si="441"/>
        <v>ASALARIADO</v>
      </c>
      <c r="P4018">
        <f t="shared" si="442"/>
        <v>34</v>
      </c>
      <c r="Q4018"/>
    </row>
    <row r="4019" spans="1:17" x14ac:dyDescent="0.25">
      <c r="A4019">
        <v>4018</v>
      </c>
      <c r="B4019" t="s">
        <v>9</v>
      </c>
      <c r="C4019" s="23">
        <v>109259.63</v>
      </c>
      <c r="D4019" t="s">
        <v>10</v>
      </c>
      <c r="E4019" t="s">
        <v>16</v>
      </c>
      <c r="F4019" t="s">
        <v>12</v>
      </c>
      <c r="G4019" t="s">
        <v>13</v>
      </c>
      <c r="H4019" t="s">
        <v>12</v>
      </c>
      <c r="I4019">
        <v>23</v>
      </c>
      <c r="J4019">
        <f t="shared" si="436"/>
        <v>-0.67604565670983363</v>
      </c>
      <c r="K4019" t="b">
        <f t="shared" si="437"/>
        <v>0</v>
      </c>
      <c r="L4019">
        <f t="shared" si="438"/>
        <v>-1.3343214546803215</v>
      </c>
      <c r="M4019" t="b">
        <f t="shared" si="439"/>
        <v>0</v>
      </c>
      <c r="N4019" s="24">
        <f t="shared" si="440"/>
        <v>109259.63</v>
      </c>
      <c r="O4019" t="str">
        <f t="shared" si="441"/>
        <v>ASALARIADO</v>
      </c>
      <c r="P4019">
        <f t="shared" si="442"/>
        <v>23</v>
      </c>
      <c r="Q4019"/>
    </row>
    <row r="4020" spans="1:17" x14ac:dyDescent="0.25">
      <c r="A4020">
        <v>4019</v>
      </c>
      <c r="B4020" t="s">
        <v>9</v>
      </c>
      <c r="C4020" s="23">
        <v>378297</v>
      </c>
      <c r="D4020" t="s">
        <v>14</v>
      </c>
      <c r="E4020" t="s">
        <v>11</v>
      </c>
      <c r="F4020" t="s">
        <v>12</v>
      </c>
      <c r="G4020" t="s">
        <v>13</v>
      </c>
      <c r="H4020" t="s">
        <v>13</v>
      </c>
      <c r="I4020">
        <v>71</v>
      </c>
      <c r="J4020">
        <f t="shared" si="436"/>
        <v>-0.34431129442058556</v>
      </c>
      <c r="K4020" t="b">
        <f t="shared" si="437"/>
        <v>0</v>
      </c>
      <c r="L4020">
        <f t="shared" si="438"/>
        <v>2.0532943890222786</v>
      </c>
      <c r="M4020" t="b">
        <f t="shared" si="439"/>
        <v>1</v>
      </c>
      <c r="N4020" s="24">
        <f t="shared" si="440"/>
        <v>378297</v>
      </c>
      <c r="O4020" t="str">
        <f t="shared" si="441"/>
        <v>PENSIONADOS EN SU PROPIO SISTEMA</v>
      </c>
      <c r="P4020">
        <f t="shared" si="442"/>
        <v>71</v>
      </c>
      <c r="Q4020"/>
    </row>
    <row r="4021" spans="1:17" x14ac:dyDescent="0.25">
      <c r="A4021">
        <v>4020</v>
      </c>
      <c r="B4021" t="s">
        <v>9</v>
      </c>
      <c r="C4021" s="23">
        <v>336445.2</v>
      </c>
      <c r="D4021" t="s">
        <v>10</v>
      </c>
      <c r="E4021" t="s">
        <v>16</v>
      </c>
      <c r="F4021" t="s">
        <v>12</v>
      </c>
      <c r="G4021" t="s">
        <v>13</v>
      </c>
      <c r="H4021" t="s">
        <v>12</v>
      </c>
      <c r="I4021">
        <v>31</v>
      </c>
      <c r="J4021">
        <f t="shared" si="436"/>
        <v>-0.39591631934205707</v>
      </c>
      <c r="K4021" t="b">
        <f t="shared" si="437"/>
        <v>0</v>
      </c>
      <c r="L4021">
        <f t="shared" si="438"/>
        <v>-0.7697188140632214</v>
      </c>
      <c r="M4021" t="b">
        <f t="shared" si="439"/>
        <v>0</v>
      </c>
      <c r="N4021" s="24">
        <f t="shared" si="440"/>
        <v>336445.2</v>
      </c>
      <c r="O4021" t="str">
        <f t="shared" si="441"/>
        <v>ASALARIADO</v>
      </c>
      <c r="P4021">
        <f t="shared" si="442"/>
        <v>31</v>
      </c>
      <c r="Q4021"/>
    </row>
    <row r="4022" spans="1:17" x14ac:dyDescent="0.25">
      <c r="A4022">
        <v>4021</v>
      </c>
      <c r="B4022" t="s">
        <v>9</v>
      </c>
      <c r="C4022" s="23">
        <v>278030</v>
      </c>
      <c r="D4022" t="s">
        <v>19</v>
      </c>
      <c r="E4022" t="s">
        <v>16</v>
      </c>
      <c r="F4022" t="s">
        <v>12</v>
      </c>
      <c r="G4022" t="s">
        <v>13</v>
      </c>
      <c r="H4022" t="s">
        <v>13</v>
      </c>
      <c r="I4022">
        <v>65</v>
      </c>
      <c r="J4022">
        <f t="shared" si="436"/>
        <v>-0.46794471123422759</v>
      </c>
      <c r="K4022" t="b">
        <f t="shared" si="437"/>
        <v>0</v>
      </c>
      <c r="L4022">
        <f t="shared" si="438"/>
        <v>1.6298424085594538</v>
      </c>
      <c r="M4022" t="b">
        <f t="shared" si="439"/>
        <v>0</v>
      </c>
      <c r="N4022" s="24">
        <f t="shared" si="440"/>
        <v>278030</v>
      </c>
      <c r="O4022" t="str">
        <f t="shared" si="441"/>
        <v>CONVENIOS ESPECIALES DE TRABAJADORES INDEPENDIENTES</v>
      </c>
      <c r="P4022">
        <f t="shared" si="442"/>
        <v>65</v>
      </c>
      <c r="Q4022"/>
    </row>
    <row r="4023" spans="1:17" x14ac:dyDescent="0.25">
      <c r="A4023">
        <v>4022</v>
      </c>
      <c r="B4023" t="s">
        <v>9</v>
      </c>
      <c r="C4023" s="23">
        <v>500000</v>
      </c>
      <c r="D4023" t="s">
        <v>10</v>
      </c>
      <c r="E4023" t="s">
        <v>16</v>
      </c>
      <c r="F4023" t="s">
        <v>12</v>
      </c>
      <c r="G4023" t="s">
        <v>12</v>
      </c>
      <c r="H4023" t="s">
        <v>13</v>
      </c>
      <c r="I4023">
        <v>38</v>
      </c>
      <c r="J4023">
        <f t="shared" si="436"/>
        <v>-0.19424639044948164</v>
      </c>
      <c r="K4023" t="b">
        <f t="shared" si="437"/>
        <v>0</v>
      </c>
      <c r="L4023">
        <f t="shared" si="438"/>
        <v>-0.27569150352325889</v>
      </c>
      <c r="M4023" t="b">
        <f t="shared" si="439"/>
        <v>0</v>
      </c>
      <c r="N4023" s="24">
        <f t="shared" si="440"/>
        <v>500000</v>
      </c>
      <c r="O4023" t="str">
        <f t="shared" si="441"/>
        <v>ASALARIADO</v>
      </c>
      <c r="P4023">
        <f t="shared" si="442"/>
        <v>38</v>
      </c>
      <c r="Q4023"/>
    </row>
    <row r="4024" spans="1:17" x14ac:dyDescent="0.25">
      <c r="A4024">
        <v>4023</v>
      </c>
      <c r="B4024" t="s">
        <v>9</v>
      </c>
      <c r="C4024" s="23">
        <v>516550</v>
      </c>
      <c r="D4024" t="s">
        <v>10</v>
      </c>
      <c r="E4024" t="s">
        <v>16</v>
      </c>
      <c r="F4024" t="s">
        <v>12</v>
      </c>
      <c r="G4024" t="s">
        <v>12</v>
      </c>
      <c r="H4024" t="s">
        <v>13</v>
      </c>
      <c r="I4024">
        <v>31</v>
      </c>
      <c r="J4024">
        <f t="shared" si="436"/>
        <v>-0.1738395462408609</v>
      </c>
      <c r="K4024" t="b">
        <f t="shared" si="437"/>
        <v>0</v>
      </c>
      <c r="L4024">
        <f t="shared" si="438"/>
        <v>-0.7697188140632214</v>
      </c>
      <c r="M4024" t="b">
        <f t="shared" si="439"/>
        <v>0</v>
      </c>
      <c r="N4024" s="24">
        <f t="shared" si="440"/>
        <v>516550</v>
      </c>
      <c r="O4024" t="str">
        <f t="shared" si="441"/>
        <v>ASALARIADO</v>
      </c>
      <c r="P4024">
        <f t="shared" si="442"/>
        <v>31</v>
      </c>
      <c r="Q4024"/>
    </row>
    <row r="4025" spans="1:17" x14ac:dyDescent="0.25">
      <c r="A4025">
        <v>4024</v>
      </c>
      <c r="B4025" t="s">
        <v>9</v>
      </c>
      <c r="C4025" s="23">
        <v>406045.76</v>
      </c>
      <c r="D4025" t="s">
        <v>10</v>
      </c>
      <c r="E4025" t="s">
        <v>16</v>
      </c>
      <c r="F4025" t="s">
        <v>12</v>
      </c>
      <c r="G4025" t="s">
        <v>12</v>
      </c>
      <c r="H4025" t="s">
        <v>13</v>
      </c>
      <c r="I4025">
        <v>49</v>
      </c>
      <c r="J4025">
        <f t="shared" si="436"/>
        <v>-0.31009590938720749</v>
      </c>
      <c r="K4025" t="b">
        <f t="shared" si="437"/>
        <v>0</v>
      </c>
      <c r="L4025">
        <f t="shared" si="438"/>
        <v>0.50063712732525367</v>
      </c>
      <c r="M4025" t="b">
        <f t="shared" si="439"/>
        <v>0</v>
      </c>
      <c r="N4025" s="24">
        <f t="shared" si="440"/>
        <v>406045.76</v>
      </c>
      <c r="O4025" t="str">
        <f t="shared" si="441"/>
        <v>ASALARIADO</v>
      </c>
      <c r="P4025">
        <f t="shared" si="442"/>
        <v>49</v>
      </c>
      <c r="Q4025"/>
    </row>
    <row r="4026" spans="1:17" x14ac:dyDescent="0.25">
      <c r="A4026">
        <v>4025</v>
      </c>
      <c r="B4026" t="s">
        <v>9</v>
      </c>
      <c r="C4026" s="23">
        <v>7214352.2000000002</v>
      </c>
      <c r="D4026" t="s">
        <v>10</v>
      </c>
      <c r="E4026" t="s">
        <v>11</v>
      </c>
      <c r="F4026" t="s">
        <v>12</v>
      </c>
      <c r="G4026" t="s">
        <v>13</v>
      </c>
      <c r="H4026" t="s">
        <v>13</v>
      </c>
      <c r="I4026">
        <v>55</v>
      </c>
      <c r="J4026">
        <f t="shared" si="436"/>
        <v>8.0848315133094282</v>
      </c>
      <c r="K4026" t="b">
        <f t="shared" si="437"/>
        <v>1</v>
      </c>
      <c r="L4026">
        <f t="shared" si="438"/>
        <v>0.92408910778807873</v>
      </c>
      <c r="M4026" t="b">
        <f t="shared" si="439"/>
        <v>0</v>
      </c>
      <c r="N4026" s="24">
        <f t="shared" si="440"/>
        <v>7214352.2000000002</v>
      </c>
      <c r="O4026" t="str">
        <f t="shared" si="441"/>
        <v>ASALARIADO</v>
      </c>
      <c r="P4026">
        <f t="shared" si="442"/>
        <v>55</v>
      </c>
      <c r="Q4026"/>
    </row>
    <row r="4027" spans="1:17" x14ac:dyDescent="0.25">
      <c r="A4027">
        <v>4026</v>
      </c>
      <c r="B4027" t="s">
        <v>9</v>
      </c>
      <c r="C4027" s="23">
        <v>423168</v>
      </c>
      <c r="D4027" t="s">
        <v>10</v>
      </c>
      <c r="E4027" t="s">
        <v>16</v>
      </c>
      <c r="F4027" t="s">
        <v>12</v>
      </c>
      <c r="G4027" t="s">
        <v>13</v>
      </c>
      <c r="H4027" t="s">
        <v>13</v>
      </c>
      <c r="I4027">
        <v>21</v>
      </c>
      <c r="J4027">
        <f t="shared" si="436"/>
        <v>-0.28898346925532747</v>
      </c>
      <c r="K4027" t="b">
        <f t="shared" si="437"/>
        <v>0</v>
      </c>
      <c r="L4027">
        <f t="shared" si="438"/>
        <v>-1.4754721148345964</v>
      </c>
      <c r="M4027" t="b">
        <f t="shared" si="439"/>
        <v>0</v>
      </c>
      <c r="N4027" s="24">
        <f t="shared" si="440"/>
        <v>423168</v>
      </c>
      <c r="O4027" t="str">
        <f t="shared" si="441"/>
        <v>ASALARIADO</v>
      </c>
      <c r="P4027">
        <f t="shared" si="442"/>
        <v>21</v>
      </c>
      <c r="Q4027"/>
    </row>
    <row r="4028" spans="1:17" x14ac:dyDescent="0.25">
      <c r="A4028">
        <v>4027</v>
      </c>
      <c r="B4028" t="s">
        <v>15</v>
      </c>
      <c r="C4028" s="23">
        <v>278030.99</v>
      </c>
      <c r="D4028" t="s">
        <v>17</v>
      </c>
      <c r="E4028" t="s">
        <v>16</v>
      </c>
      <c r="F4028" t="s">
        <v>12</v>
      </c>
      <c r="G4028" t="s">
        <v>13</v>
      </c>
      <c r="H4028" t="s">
        <v>13</v>
      </c>
      <c r="I4028">
        <v>42</v>
      </c>
      <c r="J4028">
        <f t="shared" si="436"/>
        <v>-0.46794349052270096</v>
      </c>
      <c r="K4028" t="b">
        <f t="shared" si="437"/>
        <v>0</v>
      </c>
      <c r="L4028">
        <f t="shared" si="438"/>
        <v>6.6098167852911317E-3</v>
      </c>
      <c r="M4028" t="b">
        <f t="shared" si="439"/>
        <v>0</v>
      </c>
      <c r="N4028" s="24">
        <f t="shared" si="440"/>
        <v>278030.99</v>
      </c>
      <c r="O4028" t="str">
        <f t="shared" si="441"/>
        <v>ASEGURADO VOLUNTARIO</v>
      </c>
      <c r="P4028">
        <f t="shared" si="442"/>
        <v>42</v>
      </c>
      <c r="Q4028"/>
    </row>
    <row r="4029" spans="1:17" x14ac:dyDescent="0.25">
      <c r="A4029">
        <v>4028</v>
      </c>
      <c r="B4029" t="s">
        <v>15</v>
      </c>
      <c r="C4029" s="23">
        <v>284460.38</v>
      </c>
      <c r="D4029" t="s">
        <v>10</v>
      </c>
      <c r="E4029" t="s">
        <v>16</v>
      </c>
      <c r="F4029" t="s">
        <v>12</v>
      </c>
      <c r="G4029" t="s">
        <v>13</v>
      </c>
      <c r="H4029" t="s">
        <v>13</v>
      </c>
      <c r="I4029">
        <v>34</v>
      </c>
      <c r="J4029">
        <f t="shared" si="436"/>
        <v>-0.46001578296460643</v>
      </c>
      <c r="K4029" t="b">
        <f t="shared" si="437"/>
        <v>0</v>
      </c>
      <c r="L4029">
        <f t="shared" si="438"/>
        <v>-0.55799282383180893</v>
      </c>
      <c r="M4029" t="b">
        <f t="shared" si="439"/>
        <v>0</v>
      </c>
      <c r="N4029" s="24">
        <f t="shared" si="440"/>
        <v>284460.38</v>
      </c>
      <c r="O4029" t="str">
        <f t="shared" si="441"/>
        <v>ASALARIADO</v>
      </c>
      <c r="P4029">
        <f t="shared" si="442"/>
        <v>34</v>
      </c>
      <c r="Q4029"/>
    </row>
    <row r="4030" spans="1:17" x14ac:dyDescent="0.25">
      <c r="A4030">
        <v>4029</v>
      </c>
      <c r="B4030" t="s">
        <v>9</v>
      </c>
      <c r="C4030" s="23">
        <v>510949.44</v>
      </c>
      <c r="D4030" t="s">
        <v>10</v>
      </c>
      <c r="E4030" t="s">
        <v>16</v>
      </c>
      <c r="F4030" t="s">
        <v>12</v>
      </c>
      <c r="G4030" t="s">
        <v>13</v>
      </c>
      <c r="H4030" t="s">
        <v>13</v>
      </c>
      <c r="I4030">
        <v>38</v>
      </c>
      <c r="J4030">
        <f t="shared" si="436"/>
        <v>-0.18074527164273599</v>
      </c>
      <c r="K4030" t="b">
        <f t="shared" si="437"/>
        <v>0</v>
      </c>
      <c r="L4030">
        <f t="shared" si="438"/>
        <v>-0.27569150352325889</v>
      </c>
      <c r="M4030" t="b">
        <f t="shared" si="439"/>
        <v>0</v>
      </c>
      <c r="N4030" s="24">
        <f t="shared" si="440"/>
        <v>510949.44</v>
      </c>
      <c r="O4030" t="str">
        <f t="shared" si="441"/>
        <v>ASALARIADO</v>
      </c>
      <c r="P4030">
        <f t="shared" si="442"/>
        <v>38</v>
      </c>
      <c r="Q4030"/>
    </row>
    <row r="4031" spans="1:17" x14ac:dyDescent="0.25">
      <c r="A4031">
        <v>4030</v>
      </c>
      <c r="B4031" t="s">
        <v>15</v>
      </c>
      <c r="C4031" s="23">
        <v>622677.26</v>
      </c>
      <c r="D4031" t="s">
        <v>10</v>
      </c>
      <c r="E4031" t="s">
        <v>11</v>
      </c>
      <c r="F4031" t="s">
        <v>12</v>
      </c>
      <c r="G4031" t="s">
        <v>13</v>
      </c>
      <c r="H4031" t="s">
        <v>13</v>
      </c>
      <c r="I4031">
        <v>31</v>
      </c>
      <c r="J4031">
        <f t="shared" si="436"/>
        <v>-4.2980183031931095E-2</v>
      </c>
      <c r="K4031" t="b">
        <f t="shared" si="437"/>
        <v>0</v>
      </c>
      <c r="L4031">
        <f t="shared" si="438"/>
        <v>-0.7697188140632214</v>
      </c>
      <c r="M4031" t="b">
        <f t="shared" si="439"/>
        <v>0</v>
      </c>
      <c r="N4031" s="24">
        <f t="shared" si="440"/>
        <v>622677.26</v>
      </c>
      <c r="O4031" t="str">
        <f t="shared" si="441"/>
        <v>ASALARIADO</v>
      </c>
      <c r="P4031">
        <f t="shared" si="442"/>
        <v>31</v>
      </c>
      <c r="Q4031"/>
    </row>
    <row r="4032" spans="1:17" x14ac:dyDescent="0.25">
      <c r="A4032">
        <v>4031</v>
      </c>
      <c r="B4032" t="s">
        <v>9</v>
      </c>
      <c r="C4032" s="23">
        <v>578406.36</v>
      </c>
      <c r="D4032" t="s">
        <v>10</v>
      </c>
      <c r="E4032" t="s">
        <v>11</v>
      </c>
      <c r="F4032" t="s">
        <v>12</v>
      </c>
      <c r="G4032" t="s">
        <v>13</v>
      </c>
      <c r="H4032" t="s">
        <v>13</v>
      </c>
      <c r="I4032">
        <v>28</v>
      </c>
      <c r="J4032">
        <f t="shared" si="436"/>
        <v>-9.7568059725310463E-2</v>
      </c>
      <c r="K4032" t="b">
        <f t="shared" si="437"/>
        <v>0</v>
      </c>
      <c r="L4032">
        <f t="shared" si="438"/>
        <v>-0.98144480429463388</v>
      </c>
      <c r="M4032" t="b">
        <f t="shared" si="439"/>
        <v>0</v>
      </c>
      <c r="N4032" s="24">
        <f t="shared" si="440"/>
        <v>578406.36</v>
      </c>
      <c r="O4032" t="str">
        <f t="shared" si="441"/>
        <v>ASALARIADO</v>
      </c>
      <c r="P4032">
        <f t="shared" si="442"/>
        <v>28</v>
      </c>
      <c r="Q4032"/>
    </row>
    <row r="4033" spans="1:17" x14ac:dyDescent="0.25">
      <c r="A4033">
        <v>4032</v>
      </c>
      <c r="B4033" t="s">
        <v>9</v>
      </c>
      <c r="C4033" s="23">
        <v>383231</v>
      </c>
      <c r="D4033" t="s">
        <v>10</v>
      </c>
      <c r="E4033" t="s">
        <v>11</v>
      </c>
      <c r="F4033" t="s">
        <v>12</v>
      </c>
      <c r="G4033" t="s">
        <v>13</v>
      </c>
      <c r="H4033" t="s">
        <v>13</v>
      </c>
      <c r="I4033">
        <v>23</v>
      </c>
      <c r="J4033">
        <f t="shared" si="436"/>
        <v>-0.33822746545832971</v>
      </c>
      <c r="K4033" t="b">
        <f t="shared" si="437"/>
        <v>0</v>
      </c>
      <c r="L4033">
        <f t="shared" si="438"/>
        <v>-1.3343214546803215</v>
      </c>
      <c r="M4033" t="b">
        <f t="shared" si="439"/>
        <v>0</v>
      </c>
      <c r="N4033" s="24">
        <f t="shared" si="440"/>
        <v>383231</v>
      </c>
      <c r="O4033" t="str">
        <f t="shared" si="441"/>
        <v>ASALARIADO</v>
      </c>
      <c r="P4033">
        <f t="shared" si="442"/>
        <v>23</v>
      </c>
      <c r="Q4033"/>
    </row>
    <row r="4034" spans="1:17" x14ac:dyDescent="0.25">
      <c r="A4034">
        <v>4033</v>
      </c>
      <c r="B4034" t="s">
        <v>9</v>
      </c>
      <c r="C4034" s="23">
        <v>415668.65</v>
      </c>
      <c r="D4034" t="s">
        <v>10</v>
      </c>
      <c r="E4034" t="s">
        <v>16</v>
      </c>
      <c r="F4034" t="s">
        <v>12</v>
      </c>
      <c r="G4034" t="s">
        <v>12</v>
      </c>
      <c r="H4034" t="s">
        <v>13</v>
      </c>
      <c r="I4034">
        <v>58</v>
      </c>
      <c r="J4034">
        <f t="shared" ref="J4034:J4097" si="443">(C4034-$S$4)/STDEV($C$2:$C$5001)</f>
        <v>-0.29823048237411415</v>
      </c>
      <c r="K4034" t="b">
        <f t="shared" ref="K4034:K4097" si="444">ABS(J4034)&gt;1.96</f>
        <v>0</v>
      </c>
      <c r="L4034">
        <f t="shared" ref="L4034:L4097" si="445">(I4034-$S$5)/_xlfn.STDEV.S($I$2:$I$5001)</f>
        <v>1.1358150980194912</v>
      </c>
      <c r="M4034" t="b">
        <f t="shared" ref="M4034:M4097" si="446">ABS(L4034)&gt;1.96</f>
        <v>0</v>
      </c>
      <c r="N4034" s="24">
        <f t="shared" ref="N4034:N4097" si="447">IF(ISBLANK(C4034), $S$4, C4034)</f>
        <v>415668.65</v>
      </c>
      <c r="O4034" t="str">
        <f t="shared" ref="O4034:O4097" si="448">IF(D4034="", "ASALARIADO", D4034)</f>
        <v>ASALARIADO</v>
      </c>
      <c r="P4034">
        <f t="shared" ref="P4034:P4097" si="449">IF(ISBLANK(I4034), $S$5, I4034)</f>
        <v>58</v>
      </c>
      <c r="Q4034"/>
    </row>
    <row r="4035" spans="1:17" x14ac:dyDescent="0.25">
      <c r="A4035">
        <v>4034</v>
      </c>
      <c r="B4035" t="s">
        <v>15</v>
      </c>
      <c r="C4035" s="23">
        <v>948047</v>
      </c>
      <c r="D4035" t="s">
        <v>10</v>
      </c>
      <c r="E4035" t="s">
        <v>11</v>
      </c>
      <c r="F4035" t="s">
        <v>12</v>
      </c>
      <c r="G4035" t="s">
        <v>13</v>
      </c>
      <c r="H4035" t="s">
        <v>12</v>
      </c>
      <c r="I4035">
        <v>32</v>
      </c>
      <c r="J4035">
        <f t="shared" si="443"/>
        <v>0.3582143543928083</v>
      </c>
      <c r="K4035" t="b">
        <f t="shared" si="444"/>
        <v>0</v>
      </c>
      <c r="L4035">
        <f t="shared" si="445"/>
        <v>-0.69914348398608395</v>
      </c>
      <c r="M4035" t="b">
        <f t="shared" si="446"/>
        <v>0</v>
      </c>
      <c r="N4035" s="24">
        <f t="shared" si="447"/>
        <v>948047</v>
      </c>
      <c r="O4035" t="str">
        <f t="shared" si="448"/>
        <v>ASALARIADO</v>
      </c>
      <c r="P4035">
        <f t="shared" si="449"/>
        <v>32</v>
      </c>
      <c r="Q4035"/>
    </row>
    <row r="4036" spans="1:17" x14ac:dyDescent="0.25">
      <c r="A4036">
        <v>4035</v>
      </c>
      <c r="B4036" t="s">
        <v>9</v>
      </c>
      <c r="C4036" s="23">
        <v>343391</v>
      </c>
      <c r="D4036" t="s">
        <v>10</v>
      </c>
      <c r="E4036" t="s">
        <v>16</v>
      </c>
      <c r="F4036" t="s">
        <v>12</v>
      </c>
      <c r="G4036" t="s">
        <v>13</v>
      </c>
      <c r="H4036" t="s">
        <v>13</v>
      </c>
      <c r="I4036">
        <v>48</v>
      </c>
      <c r="J4036">
        <f t="shared" si="443"/>
        <v>-0.38735185659255628</v>
      </c>
      <c r="K4036" t="b">
        <f t="shared" si="444"/>
        <v>0</v>
      </c>
      <c r="L4036">
        <f t="shared" si="445"/>
        <v>0.43006179724811616</v>
      </c>
      <c r="M4036" t="b">
        <f t="shared" si="446"/>
        <v>0</v>
      </c>
      <c r="N4036" s="24">
        <f t="shared" si="447"/>
        <v>343391</v>
      </c>
      <c r="O4036" t="str">
        <f t="shared" si="448"/>
        <v>ASALARIADO</v>
      </c>
      <c r="P4036">
        <f t="shared" si="449"/>
        <v>48</v>
      </c>
      <c r="Q4036"/>
    </row>
    <row r="4037" spans="1:17" x14ac:dyDescent="0.25">
      <c r="A4037">
        <v>4036</v>
      </c>
      <c r="B4037" t="s">
        <v>15</v>
      </c>
      <c r="C4037" s="23">
        <v>320000</v>
      </c>
      <c r="D4037" t="s">
        <v>10</v>
      </c>
      <c r="E4037" t="s">
        <v>16</v>
      </c>
      <c r="F4037" t="s">
        <v>12</v>
      </c>
      <c r="G4037" t="s">
        <v>13</v>
      </c>
      <c r="H4037" t="s">
        <v>13</v>
      </c>
      <c r="I4037">
        <v>69</v>
      </c>
      <c r="J4037">
        <f t="shared" si="443"/>
        <v>-0.41619394075472232</v>
      </c>
      <c r="K4037" t="b">
        <f t="shared" si="444"/>
        <v>0</v>
      </c>
      <c r="L4037">
        <f t="shared" si="445"/>
        <v>1.9121437288680037</v>
      </c>
      <c r="M4037" t="b">
        <f t="shared" si="446"/>
        <v>0</v>
      </c>
      <c r="N4037" s="24">
        <f t="shared" si="447"/>
        <v>320000</v>
      </c>
      <c r="O4037" t="str">
        <f t="shared" si="448"/>
        <v>ASALARIADO</v>
      </c>
      <c r="P4037">
        <f t="shared" si="449"/>
        <v>69</v>
      </c>
      <c r="Q4037"/>
    </row>
    <row r="4038" spans="1:17" x14ac:dyDescent="0.25">
      <c r="A4038">
        <v>4037</v>
      </c>
      <c r="B4038" t="s">
        <v>15</v>
      </c>
      <c r="C4038" s="23">
        <v>840000</v>
      </c>
      <c r="D4038" t="s">
        <v>10</v>
      </c>
      <c r="E4038" t="s">
        <v>16</v>
      </c>
      <c r="F4038" t="s">
        <v>12</v>
      </c>
      <c r="G4038" t="s">
        <v>13</v>
      </c>
      <c r="H4038" t="s">
        <v>13</v>
      </c>
      <c r="I4038">
        <v>29</v>
      </c>
      <c r="J4038">
        <f t="shared" si="443"/>
        <v>0.22498787123819525</v>
      </c>
      <c r="K4038" t="b">
        <f t="shared" si="444"/>
        <v>0</v>
      </c>
      <c r="L4038">
        <f t="shared" si="445"/>
        <v>-0.91086947421749642</v>
      </c>
      <c r="M4038" t="b">
        <f t="shared" si="446"/>
        <v>0</v>
      </c>
      <c r="N4038" s="24">
        <f t="shared" si="447"/>
        <v>840000</v>
      </c>
      <c r="O4038" t="str">
        <f t="shared" si="448"/>
        <v>ASALARIADO</v>
      </c>
      <c r="P4038">
        <f t="shared" si="449"/>
        <v>29</v>
      </c>
      <c r="Q4038"/>
    </row>
    <row r="4039" spans="1:17" x14ac:dyDescent="0.25">
      <c r="A4039">
        <v>4038</v>
      </c>
      <c r="B4039" t="s">
        <v>9</v>
      </c>
      <c r="C4039" s="23">
        <v>371173.26</v>
      </c>
      <c r="D4039" t="s">
        <v>10</v>
      </c>
      <c r="E4039" t="s">
        <v>16</v>
      </c>
      <c r="F4039" t="s">
        <v>12</v>
      </c>
      <c r="G4039" t="s">
        <v>13</v>
      </c>
      <c r="H4039" t="s">
        <v>13</v>
      </c>
      <c r="I4039">
        <v>31</v>
      </c>
      <c r="J4039">
        <f t="shared" si="443"/>
        <v>-0.35309516465398255</v>
      </c>
      <c r="K4039" t="b">
        <f t="shared" si="444"/>
        <v>0</v>
      </c>
      <c r="L4039">
        <f t="shared" si="445"/>
        <v>-0.7697188140632214</v>
      </c>
      <c r="M4039" t="b">
        <f t="shared" si="446"/>
        <v>0</v>
      </c>
      <c r="N4039" s="24">
        <f t="shared" si="447"/>
        <v>371173.26</v>
      </c>
      <c r="O4039" t="str">
        <f t="shared" si="448"/>
        <v>ASALARIADO</v>
      </c>
      <c r="P4039">
        <f t="shared" si="449"/>
        <v>31</v>
      </c>
      <c r="Q4039"/>
    </row>
    <row r="4040" spans="1:17" x14ac:dyDescent="0.25">
      <c r="A4040">
        <v>4039</v>
      </c>
      <c r="B4040" t="s">
        <v>9</v>
      </c>
      <c r="C4040" s="23">
        <v>570368</v>
      </c>
      <c r="D4040" t="s">
        <v>10</v>
      </c>
      <c r="E4040" t="s">
        <v>16</v>
      </c>
      <c r="F4040" t="s">
        <v>12</v>
      </c>
      <c r="G4040" t="s">
        <v>13</v>
      </c>
      <c r="H4040" t="s">
        <v>13</v>
      </c>
      <c r="I4040">
        <v>33</v>
      </c>
      <c r="J4040">
        <f t="shared" si="443"/>
        <v>-0.10747969478348619</v>
      </c>
      <c r="K4040" t="b">
        <f t="shared" si="444"/>
        <v>0</v>
      </c>
      <c r="L4040">
        <f t="shared" si="445"/>
        <v>-0.62856815390894638</v>
      </c>
      <c r="M4040" t="b">
        <f t="shared" si="446"/>
        <v>0</v>
      </c>
      <c r="N4040" s="24">
        <f t="shared" si="447"/>
        <v>570368</v>
      </c>
      <c r="O4040" t="str">
        <f t="shared" si="448"/>
        <v>ASALARIADO</v>
      </c>
      <c r="P4040">
        <f t="shared" si="449"/>
        <v>33</v>
      </c>
      <c r="Q4040"/>
    </row>
    <row r="4041" spans="1:17" x14ac:dyDescent="0.25">
      <c r="A4041">
        <v>4040</v>
      </c>
      <c r="B4041" t="s">
        <v>15</v>
      </c>
      <c r="C4041" s="23">
        <v>1206489.07</v>
      </c>
      <c r="D4041" t="s">
        <v>10</v>
      </c>
      <c r="E4041" t="s">
        <v>16</v>
      </c>
      <c r="F4041" t="s">
        <v>12</v>
      </c>
      <c r="G4041" t="s">
        <v>13</v>
      </c>
      <c r="H4041" t="s">
        <v>13</v>
      </c>
      <c r="I4041">
        <v>29</v>
      </c>
      <c r="J4041">
        <f t="shared" si="443"/>
        <v>0.67688426735011686</v>
      </c>
      <c r="K4041" t="b">
        <f t="shared" si="444"/>
        <v>0</v>
      </c>
      <c r="L4041">
        <f t="shared" si="445"/>
        <v>-0.91086947421749642</v>
      </c>
      <c r="M4041" t="b">
        <f t="shared" si="446"/>
        <v>0</v>
      </c>
      <c r="N4041" s="24">
        <f t="shared" si="447"/>
        <v>1206489.07</v>
      </c>
      <c r="O4041" t="str">
        <f t="shared" si="448"/>
        <v>ASALARIADO</v>
      </c>
      <c r="P4041">
        <f t="shared" si="449"/>
        <v>29</v>
      </c>
      <c r="Q4041"/>
    </row>
    <row r="4042" spans="1:17" x14ac:dyDescent="0.25">
      <c r="A4042">
        <v>4041</v>
      </c>
      <c r="B4042" t="s">
        <v>9</v>
      </c>
      <c r="C4042" s="23">
        <v>143537.5</v>
      </c>
      <c r="D4042" t="s">
        <v>10</v>
      </c>
      <c r="E4042" t="s">
        <v>16</v>
      </c>
      <c r="F4042" t="s">
        <v>12</v>
      </c>
      <c r="G4042" t="s">
        <v>13</v>
      </c>
      <c r="H4042" t="s">
        <v>13</v>
      </c>
      <c r="I4042">
        <v>31</v>
      </c>
      <c r="J4042">
        <f t="shared" si="443"/>
        <v>-0.63377960517549203</v>
      </c>
      <c r="K4042" t="b">
        <f t="shared" si="444"/>
        <v>0</v>
      </c>
      <c r="L4042">
        <f t="shared" si="445"/>
        <v>-0.7697188140632214</v>
      </c>
      <c r="M4042" t="b">
        <f t="shared" si="446"/>
        <v>0</v>
      </c>
      <c r="N4042" s="24">
        <f t="shared" si="447"/>
        <v>143537.5</v>
      </c>
      <c r="O4042" t="str">
        <f t="shared" si="448"/>
        <v>ASALARIADO</v>
      </c>
      <c r="P4042">
        <f t="shared" si="449"/>
        <v>31</v>
      </c>
      <c r="Q4042"/>
    </row>
    <row r="4043" spans="1:17" x14ac:dyDescent="0.25">
      <c r="A4043">
        <v>4042</v>
      </c>
      <c r="B4043" t="s">
        <v>9</v>
      </c>
      <c r="C4043" s="23">
        <v>450000</v>
      </c>
      <c r="D4043" t="s">
        <v>10</v>
      </c>
      <c r="E4043" t="s">
        <v>16</v>
      </c>
      <c r="F4043" t="s">
        <v>12</v>
      </c>
      <c r="G4043" t="s">
        <v>12</v>
      </c>
      <c r="H4043" t="s">
        <v>13</v>
      </c>
      <c r="I4043">
        <v>39</v>
      </c>
      <c r="J4043">
        <f t="shared" si="443"/>
        <v>-0.25589848775649293</v>
      </c>
      <c r="K4043" t="b">
        <f t="shared" si="444"/>
        <v>0</v>
      </c>
      <c r="L4043">
        <f t="shared" si="445"/>
        <v>-0.20511617344612137</v>
      </c>
      <c r="M4043" t="b">
        <f t="shared" si="446"/>
        <v>0</v>
      </c>
      <c r="N4043" s="24">
        <f t="shared" si="447"/>
        <v>450000</v>
      </c>
      <c r="O4043" t="str">
        <f t="shared" si="448"/>
        <v>ASALARIADO</v>
      </c>
      <c r="P4043">
        <f t="shared" si="449"/>
        <v>39</v>
      </c>
      <c r="Q4043"/>
    </row>
    <row r="4044" spans="1:17" x14ac:dyDescent="0.25">
      <c r="A4044">
        <v>4043</v>
      </c>
      <c r="B4044" t="s">
        <v>9</v>
      </c>
      <c r="C4044" s="23">
        <v>297046</v>
      </c>
      <c r="D4044" t="s">
        <v>17</v>
      </c>
      <c r="E4044" t="s">
        <v>16</v>
      </c>
      <c r="F4044" t="s">
        <v>12</v>
      </c>
      <c r="G4044" t="s">
        <v>13</v>
      </c>
      <c r="H4044" t="s">
        <v>13</v>
      </c>
      <c r="I4044">
        <v>64</v>
      </c>
      <c r="J4044">
        <f t="shared" si="443"/>
        <v>-0.44449718558642509</v>
      </c>
      <c r="K4044" t="b">
        <f t="shared" si="444"/>
        <v>0</v>
      </c>
      <c r="L4044">
        <f t="shared" si="445"/>
        <v>1.5592670784823162</v>
      </c>
      <c r="M4044" t="b">
        <f t="shared" si="446"/>
        <v>0</v>
      </c>
      <c r="N4044" s="24">
        <f t="shared" si="447"/>
        <v>297046</v>
      </c>
      <c r="O4044" t="str">
        <f t="shared" si="448"/>
        <v>ASEGURADO VOLUNTARIO</v>
      </c>
      <c r="P4044">
        <f t="shared" si="449"/>
        <v>64</v>
      </c>
      <c r="Q4044"/>
    </row>
    <row r="4045" spans="1:17" x14ac:dyDescent="0.25">
      <c r="A4045">
        <v>4044</v>
      </c>
      <c r="B4045" t="s">
        <v>9</v>
      </c>
      <c r="C4045" s="23">
        <v>45500</v>
      </c>
      <c r="D4045" t="s">
        <v>10</v>
      </c>
      <c r="E4045" t="s">
        <v>16</v>
      </c>
      <c r="F4045" t="s">
        <v>12</v>
      </c>
      <c r="G4045" t="s">
        <v>12</v>
      </c>
      <c r="H4045" t="s">
        <v>13</v>
      </c>
      <c r="I4045">
        <v>41</v>
      </c>
      <c r="J4045">
        <f t="shared" si="443"/>
        <v>-0.75466395497021443</v>
      </c>
      <c r="K4045" t="b">
        <f t="shared" si="444"/>
        <v>0</v>
      </c>
      <c r="L4045">
        <f t="shared" si="445"/>
        <v>-6.3965513291846368E-2</v>
      </c>
      <c r="M4045" t="b">
        <f t="shared" si="446"/>
        <v>0</v>
      </c>
      <c r="N4045" s="24">
        <f t="shared" si="447"/>
        <v>45500</v>
      </c>
      <c r="O4045" t="str">
        <f t="shared" si="448"/>
        <v>ASALARIADO</v>
      </c>
      <c r="P4045">
        <f t="shared" si="449"/>
        <v>41</v>
      </c>
      <c r="Q4045"/>
    </row>
    <row r="4046" spans="1:17" x14ac:dyDescent="0.25">
      <c r="A4046">
        <v>4045</v>
      </c>
      <c r="B4046" t="s">
        <v>9</v>
      </c>
      <c r="C4046" s="23">
        <v>310740</v>
      </c>
      <c r="D4046" t="s">
        <v>10</v>
      </c>
      <c r="E4046" t="s">
        <v>16</v>
      </c>
      <c r="F4046" t="s">
        <v>12</v>
      </c>
      <c r="G4046" t="s">
        <v>13</v>
      </c>
      <c r="H4046" t="s">
        <v>13</v>
      </c>
      <c r="I4046">
        <v>39</v>
      </c>
      <c r="J4046">
        <f t="shared" si="443"/>
        <v>-0.42761190917598085</v>
      </c>
      <c r="K4046" t="b">
        <f t="shared" si="444"/>
        <v>0</v>
      </c>
      <c r="L4046">
        <f t="shared" si="445"/>
        <v>-0.20511617344612137</v>
      </c>
      <c r="M4046" t="b">
        <f t="shared" si="446"/>
        <v>0</v>
      </c>
      <c r="N4046" s="24">
        <f t="shared" si="447"/>
        <v>310740</v>
      </c>
      <c r="O4046" t="str">
        <f t="shared" si="448"/>
        <v>ASALARIADO</v>
      </c>
      <c r="P4046">
        <f t="shared" si="449"/>
        <v>39</v>
      </c>
      <c r="Q4046"/>
    </row>
    <row r="4047" spans="1:17" x14ac:dyDescent="0.25">
      <c r="A4047">
        <v>4046</v>
      </c>
      <c r="B4047" t="s">
        <v>15</v>
      </c>
      <c r="C4047" s="23">
        <v>1739889.52</v>
      </c>
      <c r="D4047" t="s">
        <v>10</v>
      </c>
      <c r="E4047" t="s">
        <v>11</v>
      </c>
      <c r="F4047" t="s">
        <v>12</v>
      </c>
      <c r="G4047" t="s">
        <v>13</v>
      </c>
      <c r="H4047" t="s">
        <v>13</v>
      </c>
      <c r="I4047">
        <v>38</v>
      </c>
      <c r="J4047">
        <f t="shared" si="443"/>
        <v>1.3345893962901891</v>
      </c>
      <c r="K4047" t="b">
        <f t="shared" si="444"/>
        <v>0</v>
      </c>
      <c r="L4047">
        <f t="shared" si="445"/>
        <v>-0.27569150352325889</v>
      </c>
      <c r="M4047" t="b">
        <f t="shared" si="446"/>
        <v>0</v>
      </c>
      <c r="N4047" s="24">
        <f t="shared" si="447"/>
        <v>1739889.52</v>
      </c>
      <c r="O4047" t="str">
        <f t="shared" si="448"/>
        <v>ASALARIADO</v>
      </c>
      <c r="P4047">
        <f t="shared" si="449"/>
        <v>38</v>
      </c>
      <c r="Q4047"/>
    </row>
    <row r="4048" spans="1:17" x14ac:dyDescent="0.25">
      <c r="A4048">
        <v>4047</v>
      </c>
      <c r="B4048" t="s">
        <v>15</v>
      </c>
      <c r="C4048" s="23">
        <v>4453.22</v>
      </c>
      <c r="D4048" t="s">
        <v>10</v>
      </c>
      <c r="E4048" t="s">
        <v>11</v>
      </c>
      <c r="F4048" t="s">
        <v>12</v>
      </c>
      <c r="G4048" t="s">
        <v>13</v>
      </c>
      <c r="H4048" t="s">
        <v>13</v>
      </c>
      <c r="I4048">
        <v>24</v>
      </c>
      <c r="J4048">
        <f t="shared" si="443"/>
        <v>-0.80527635646420415</v>
      </c>
      <c r="K4048" t="b">
        <f t="shared" si="444"/>
        <v>0</v>
      </c>
      <c r="L4048">
        <f t="shared" si="445"/>
        <v>-1.263746124603184</v>
      </c>
      <c r="M4048" t="b">
        <f t="shared" si="446"/>
        <v>0</v>
      </c>
      <c r="N4048" s="24">
        <f t="shared" si="447"/>
        <v>4453.22</v>
      </c>
      <c r="O4048" t="str">
        <f t="shared" si="448"/>
        <v>ASALARIADO</v>
      </c>
      <c r="P4048">
        <f t="shared" si="449"/>
        <v>24</v>
      </c>
      <c r="Q4048"/>
    </row>
    <row r="4049" spans="1:17" x14ac:dyDescent="0.25">
      <c r="A4049">
        <v>4048</v>
      </c>
      <c r="B4049" t="s">
        <v>9</v>
      </c>
      <c r="C4049" s="23">
        <v>845279</v>
      </c>
      <c r="D4049" t="s">
        <v>10</v>
      </c>
      <c r="E4049" t="s">
        <v>16</v>
      </c>
      <c r="F4049" t="s">
        <v>12</v>
      </c>
      <c r="G4049" t="s">
        <v>13</v>
      </c>
      <c r="H4049" t="s">
        <v>13</v>
      </c>
      <c r="I4049">
        <v>41</v>
      </c>
      <c r="J4049">
        <f t="shared" si="443"/>
        <v>0.23149709967186952</v>
      </c>
      <c r="K4049" t="b">
        <f t="shared" si="444"/>
        <v>0</v>
      </c>
      <c r="L4049">
        <f t="shared" si="445"/>
        <v>-6.3965513291846368E-2</v>
      </c>
      <c r="M4049" t="b">
        <f t="shared" si="446"/>
        <v>0</v>
      </c>
      <c r="N4049" s="24">
        <f t="shared" si="447"/>
        <v>845279</v>
      </c>
      <c r="O4049" t="str">
        <f t="shared" si="448"/>
        <v>ASALARIADO</v>
      </c>
      <c r="P4049">
        <f t="shared" si="449"/>
        <v>41</v>
      </c>
      <c r="Q4049"/>
    </row>
    <row r="4050" spans="1:17" x14ac:dyDescent="0.25">
      <c r="A4050">
        <v>4049</v>
      </c>
      <c r="B4050" t="s">
        <v>15</v>
      </c>
      <c r="C4050" s="23">
        <v>222000</v>
      </c>
      <c r="D4050" t="s">
        <v>10</v>
      </c>
      <c r="E4050" t="s">
        <v>16</v>
      </c>
      <c r="F4050" t="s">
        <v>12</v>
      </c>
      <c r="G4050" t="s">
        <v>13</v>
      </c>
      <c r="H4050" t="s">
        <v>13</v>
      </c>
      <c r="I4050">
        <v>61</v>
      </c>
      <c r="J4050">
        <f t="shared" si="443"/>
        <v>-0.53703205147646449</v>
      </c>
      <c r="K4050" t="b">
        <f t="shared" si="444"/>
        <v>0</v>
      </c>
      <c r="L4050">
        <f t="shared" si="445"/>
        <v>1.3475410882509038</v>
      </c>
      <c r="M4050" t="b">
        <f t="shared" si="446"/>
        <v>0</v>
      </c>
      <c r="N4050" s="24">
        <f t="shared" si="447"/>
        <v>222000</v>
      </c>
      <c r="O4050" t="str">
        <f t="shared" si="448"/>
        <v>ASALARIADO</v>
      </c>
      <c r="P4050">
        <f t="shared" si="449"/>
        <v>61</v>
      </c>
      <c r="Q4050"/>
    </row>
    <row r="4051" spans="1:17" x14ac:dyDescent="0.25">
      <c r="A4051">
        <v>4050</v>
      </c>
      <c r="B4051" t="s">
        <v>9</v>
      </c>
      <c r="C4051" s="23">
        <v>350672.26</v>
      </c>
      <c r="D4051" t="s">
        <v>10</v>
      </c>
      <c r="E4051" t="s">
        <v>16</v>
      </c>
      <c r="F4051" t="s">
        <v>12</v>
      </c>
      <c r="G4051" t="s">
        <v>13</v>
      </c>
      <c r="H4051" t="s">
        <v>13</v>
      </c>
      <c r="I4051">
        <v>34</v>
      </c>
      <c r="J4051">
        <f t="shared" si="443"/>
        <v>-0.37837375759180331</v>
      </c>
      <c r="K4051" t="b">
        <f t="shared" si="444"/>
        <v>0</v>
      </c>
      <c r="L4051">
        <f t="shared" si="445"/>
        <v>-0.55799282383180893</v>
      </c>
      <c r="M4051" t="b">
        <f t="shared" si="446"/>
        <v>0</v>
      </c>
      <c r="N4051" s="24">
        <f t="shared" si="447"/>
        <v>350672.26</v>
      </c>
      <c r="O4051" t="str">
        <f t="shared" si="448"/>
        <v>ASALARIADO</v>
      </c>
      <c r="P4051">
        <f t="shared" si="449"/>
        <v>34</v>
      </c>
      <c r="Q4051"/>
    </row>
    <row r="4052" spans="1:17" x14ac:dyDescent="0.25">
      <c r="A4052">
        <v>4051</v>
      </c>
      <c r="B4052" t="s">
        <v>9</v>
      </c>
      <c r="C4052" s="23">
        <v>782348.4</v>
      </c>
      <c r="D4052" t="s">
        <v>10</v>
      </c>
      <c r="E4052" t="s">
        <v>16</v>
      </c>
      <c r="F4052" t="s">
        <v>12</v>
      </c>
      <c r="G4052" t="s">
        <v>13</v>
      </c>
      <c r="H4052" t="s">
        <v>13</v>
      </c>
      <c r="I4052">
        <v>27</v>
      </c>
      <c r="J4052">
        <f t="shared" si="443"/>
        <v>0.15390103017609744</v>
      </c>
      <c r="K4052" t="b">
        <f t="shared" si="444"/>
        <v>0</v>
      </c>
      <c r="L4052">
        <f t="shared" si="445"/>
        <v>-1.0520201343717714</v>
      </c>
      <c r="M4052" t="b">
        <f t="shared" si="446"/>
        <v>0</v>
      </c>
      <c r="N4052" s="24">
        <f t="shared" si="447"/>
        <v>782348.4</v>
      </c>
      <c r="O4052" t="str">
        <f t="shared" si="448"/>
        <v>ASALARIADO</v>
      </c>
      <c r="P4052">
        <f t="shared" si="449"/>
        <v>27</v>
      </c>
      <c r="Q4052"/>
    </row>
    <row r="4053" spans="1:17" x14ac:dyDescent="0.25">
      <c r="A4053">
        <v>4052</v>
      </c>
      <c r="B4053" t="s">
        <v>9</v>
      </c>
      <c r="C4053" s="23">
        <v>278030</v>
      </c>
      <c r="D4053" t="s">
        <v>19</v>
      </c>
      <c r="E4053" t="s">
        <v>16</v>
      </c>
      <c r="F4053" t="s">
        <v>12</v>
      </c>
      <c r="G4053" t="s">
        <v>13</v>
      </c>
      <c r="H4053" t="s">
        <v>13</v>
      </c>
      <c r="I4053">
        <v>57</v>
      </c>
      <c r="J4053">
        <f t="shared" si="443"/>
        <v>-0.46794471123422759</v>
      </c>
      <c r="K4053" t="b">
        <f t="shared" si="444"/>
        <v>0</v>
      </c>
      <c r="L4053">
        <f t="shared" si="445"/>
        <v>1.0652397679423538</v>
      </c>
      <c r="M4053" t="b">
        <f t="shared" si="446"/>
        <v>0</v>
      </c>
      <c r="N4053" s="24">
        <f t="shared" si="447"/>
        <v>278030</v>
      </c>
      <c r="O4053" t="str">
        <f t="shared" si="448"/>
        <v>CONVENIOS ESPECIALES DE TRABAJADORES INDEPENDIENTES</v>
      </c>
      <c r="P4053">
        <f t="shared" si="449"/>
        <v>57</v>
      </c>
      <c r="Q4053"/>
    </row>
    <row r="4054" spans="1:17" x14ac:dyDescent="0.25">
      <c r="A4054">
        <v>4053</v>
      </c>
      <c r="B4054" t="s">
        <v>15</v>
      </c>
      <c r="C4054" s="23">
        <v>269309.07</v>
      </c>
      <c r="D4054" t="s">
        <v>10</v>
      </c>
      <c r="E4054" t="s">
        <v>11</v>
      </c>
      <c r="F4054" t="s">
        <v>12</v>
      </c>
      <c r="G4054" t="s">
        <v>13</v>
      </c>
      <c r="H4054" t="s">
        <v>13</v>
      </c>
      <c r="I4054">
        <v>28</v>
      </c>
      <c r="J4054">
        <f t="shared" si="443"/>
        <v>-0.4786979837335803</v>
      </c>
      <c r="K4054" t="b">
        <f t="shared" si="444"/>
        <v>0</v>
      </c>
      <c r="L4054">
        <f t="shared" si="445"/>
        <v>-0.98144480429463388</v>
      </c>
      <c r="M4054" t="b">
        <f t="shared" si="446"/>
        <v>0</v>
      </c>
      <c r="N4054" s="24">
        <f t="shared" si="447"/>
        <v>269309.07</v>
      </c>
      <c r="O4054" t="str">
        <f t="shared" si="448"/>
        <v>ASALARIADO</v>
      </c>
      <c r="P4054">
        <f t="shared" si="449"/>
        <v>28</v>
      </c>
      <c r="Q4054"/>
    </row>
    <row r="4055" spans="1:17" x14ac:dyDescent="0.25">
      <c r="A4055">
        <v>4054</v>
      </c>
      <c r="B4055" t="s">
        <v>15</v>
      </c>
      <c r="C4055" s="23">
        <v>742483</v>
      </c>
      <c r="D4055" t="s">
        <v>18</v>
      </c>
      <c r="E4055" t="s">
        <v>16</v>
      </c>
      <c r="F4055" t="s">
        <v>12</v>
      </c>
      <c r="G4055" t="s">
        <v>13</v>
      </c>
      <c r="H4055" t="s">
        <v>13</v>
      </c>
      <c r="I4055">
        <v>50</v>
      </c>
      <c r="J4055">
        <f t="shared" si="443"/>
        <v>0.10474531977643883</v>
      </c>
      <c r="K4055" t="b">
        <f t="shared" si="444"/>
        <v>0</v>
      </c>
      <c r="L4055">
        <f t="shared" si="445"/>
        <v>0.57121245740239113</v>
      </c>
      <c r="M4055" t="b">
        <f t="shared" si="446"/>
        <v>0</v>
      </c>
      <c r="N4055" s="24">
        <f t="shared" si="447"/>
        <v>742483</v>
      </c>
      <c r="O4055" t="str">
        <f t="shared" si="448"/>
        <v>TRABAJADOR INDEPENDIENTE</v>
      </c>
      <c r="P4055">
        <f t="shared" si="449"/>
        <v>50</v>
      </c>
      <c r="Q4055"/>
    </row>
    <row r="4056" spans="1:17" x14ac:dyDescent="0.25">
      <c r="A4056">
        <v>4055</v>
      </c>
      <c r="B4056" t="s">
        <v>9</v>
      </c>
      <c r="C4056" s="23">
        <v>566297</v>
      </c>
      <c r="D4056" t="s">
        <v>18</v>
      </c>
      <c r="E4056" t="s">
        <v>16</v>
      </c>
      <c r="F4056" t="s">
        <v>12</v>
      </c>
      <c r="G4056" t="s">
        <v>13</v>
      </c>
      <c r="H4056" t="s">
        <v>12</v>
      </c>
      <c r="I4056">
        <v>42</v>
      </c>
      <c r="J4056">
        <f t="shared" si="443"/>
        <v>-0.11249940854622306</v>
      </c>
      <c r="K4056" t="b">
        <f t="shared" si="444"/>
        <v>0</v>
      </c>
      <c r="L4056">
        <f t="shared" si="445"/>
        <v>6.6098167852911317E-3</v>
      </c>
      <c r="M4056" t="b">
        <f t="shared" si="446"/>
        <v>0</v>
      </c>
      <c r="N4056" s="24">
        <f t="shared" si="447"/>
        <v>566297</v>
      </c>
      <c r="O4056" t="str">
        <f t="shared" si="448"/>
        <v>TRABAJADOR INDEPENDIENTE</v>
      </c>
      <c r="P4056">
        <f t="shared" si="449"/>
        <v>42</v>
      </c>
      <c r="Q4056"/>
    </row>
    <row r="4057" spans="1:17" x14ac:dyDescent="0.25">
      <c r="A4057">
        <v>4056</v>
      </c>
      <c r="B4057" t="s">
        <v>9</v>
      </c>
      <c r="C4057" s="23">
        <v>816719</v>
      </c>
      <c r="D4057" t="s">
        <v>10</v>
      </c>
      <c r="E4057" t="s">
        <v>11</v>
      </c>
      <c r="F4057" t="s">
        <v>12</v>
      </c>
      <c r="G4057" t="s">
        <v>13</v>
      </c>
      <c r="H4057" t="s">
        <v>13</v>
      </c>
      <c r="I4057">
        <v>56</v>
      </c>
      <c r="J4057">
        <f t="shared" si="443"/>
        <v>0.19628142169010465</v>
      </c>
      <c r="K4057" t="b">
        <f t="shared" si="444"/>
        <v>0</v>
      </c>
      <c r="L4057">
        <f t="shared" si="445"/>
        <v>0.99466443786521619</v>
      </c>
      <c r="M4057" t="b">
        <f t="shared" si="446"/>
        <v>0</v>
      </c>
      <c r="N4057" s="24">
        <f t="shared" si="447"/>
        <v>816719</v>
      </c>
      <c r="O4057" t="str">
        <f t="shared" si="448"/>
        <v>ASALARIADO</v>
      </c>
      <c r="P4057">
        <f t="shared" si="449"/>
        <v>56</v>
      </c>
      <c r="Q4057"/>
    </row>
    <row r="4058" spans="1:17" x14ac:dyDescent="0.25">
      <c r="A4058">
        <v>4057</v>
      </c>
      <c r="B4058" t="s">
        <v>9</v>
      </c>
      <c r="C4058" s="23">
        <v>818075.21</v>
      </c>
      <c r="D4058" t="s">
        <v>14</v>
      </c>
      <c r="E4058" t="s">
        <v>11</v>
      </c>
      <c r="F4058" t="s">
        <v>12</v>
      </c>
      <c r="G4058" t="s">
        <v>13</v>
      </c>
      <c r="H4058" t="s">
        <v>13</v>
      </c>
      <c r="I4058">
        <v>81</v>
      </c>
      <c r="J4058">
        <f t="shared" si="443"/>
        <v>0.19795368550787945</v>
      </c>
      <c r="K4058" t="b">
        <f t="shared" si="444"/>
        <v>0</v>
      </c>
      <c r="L4058">
        <f t="shared" si="445"/>
        <v>2.759047689793654</v>
      </c>
      <c r="M4058" t="b">
        <f t="shared" si="446"/>
        <v>1</v>
      </c>
      <c r="N4058" s="24">
        <f t="shared" si="447"/>
        <v>818075.21</v>
      </c>
      <c r="O4058" t="str">
        <f t="shared" si="448"/>
        <v>PENSIONADOS EN SU PROPIO SISTEMA</v>
      </c>
      <c r="P4058">
        <f t="shared" si="449"/>
        <v>81</v>
      </c>
      <c r="Q4058"/>
    </row>
    <row r="4059" spans="1:17" x14ac:dyDescent="0.25">
      <c r="A4059">
        <v>4058</v>
      </c>
      <c r="B4059" t="s">
        <v>15</v>
      </c>
      <c r="C4059" s="23">
        <v>312500</v>
      </c>
      <c r="D4059" t="s">
        <v>10</v>
      </c>
      <c r="E4059" t="s">
        <v>16</v>
      </c>
      <c r="F4059" t="s">
        <v>12</v>
      </c>
      <c r="G4059" t="s">
        <v>13</v>
      </c>
      <c r="H4059" t="s">
        <v>13</v>
      </c>
      <c r="I4059">
        <v>38</v>
      </c>
      <c r="J4059">
        <f t="shared" si="443"/>
        <v>-0.42544175535077405</v>
      </c>
      <c r="K4059" t="b">
        <f t="shared" si="444"/>
        <v>0</v>
      </c>
      <c r="L4059">
        <f t="shared" si="445"/>
        <v>-0.27569150352325889</v>
      </c>
      <c r="M4059" t="b">
        <f t="shared" si="446"/>
        <v>0</v>
      </c>
      <c r="N4059" s="24">
        <f t="shared" si="447"/>
        <v>312500</v>
      </c>
      <c r="O4059" t="str">
        <f t="shared" si="448"/>
        <v>ASALARIADO</v>
      </c>
      <c r="P4059">
        <f t="shared" si="449"/>
        <v>38</v>
      </c>
      <c r="Q4059"/>
    </row>
    <row r="4060" spans="1:17" x14ac:dyDescent="0.25">
      <c r="A4060">
        <v>4059</v>
      </c>
      <c r="B4060" t="s">
        <v>9</v>
      </c>
      <c r="C4060" s="23">
        <v>278030</v>
      </c>
      <c r="D4060" t="s">
        <v>19</v>
      </c>
      <c r="E4060" t="s">
        <v>16</v>
      </c>
      <c r="F4060" t="s">
        <v>12</v>
      </c>
      <c r="G4060" t="s">
        <v>13</v>
      </c>
      <c r="H4060" t="s">
        <v>13</v>
      </c>
      <c r="I4060">
        <v>32</v>
      </c>
      <c r="J4060">
        <f t="shared" si="443"/>
        <v>-0.46794471123422759</v>
      </c>
      <c r="K4060" t="b">
        <f t="shared" si="444"/>
        <v>0</v>
      </c>
      <c r="L4060">
        <f t="shared" si="445"/>
        <v>-0.69914348398608395</v>
      </c>
      <c r="M4060" t="b">
        <f t="shared" si="446"/>
        <v>0</v>
      </c>
      <c r="N4060" s="24">
        <f t="shared" si="447"/>
        <v>278030</v>
      </c>
      <c r="O4060" t="str">
        <f t="shared" si="448"/>
        <v>CONVENIOS ESPECIALES DE TRABAJADORES INDEPENDIENTES</v>
      </c>
      <c r="P4060">
        <f t="shared" si="449"/>
        <v>32</v>
      </c>
      <c r="Q4060"/>
    </row>
    <row r="4061" spans="1:17" x14ac:dyDescent="0.25">
      <c r="A4061">
        <v>4060</v>
      </c>
      <c r="B4061" t="s">
        <v>9</v>
      </c>
      <c r="C4061" s="23">
        <v>354060.87</v>
      </c>
      <c r="D4061" t="s">
        <v>10</v>
      </c>
      <c r="E4061" t="s">
        <v>16</v>
      </c>
      <c r="F4061" t="s">
        <v>12</v>
      </c>
      <c r="G4061" t="s">
        <v>13</v>
      </c>
      <c r="H4061" t="s">
        <v>13</v>
      </c>
      <c r="I4061">
        <v>36</v>
      </c>
      <c r="J4061">
        <f t="shared" si="443"/>
        <v>-0.3741954593226931</v>
      </c>
      <c r="K4061" t="b">
        <f t="shared" si="444"/>
        <v>0</v>
      </c>
      <c r="L4061">
        <f t="shared" si="445"/>
        <v>-0.41684216367753391</v>
      </c>
      <c r="M4061" t="b">
        <f t="shared" si="446"/>
        <v>0</v>
      </c>
      <c r="N4061" s="24">
        <f t="shared" si="447"/>
        <v>354060.87</v>
      </c>
      <c r="O4061" t="str">
        <f t="shared" si="448"/>
        <v>ASALARIADO</v>
      </c>
      <c r="P4061">
        <f t="shared" si="449"/>
        <v>36</v>
      </c>
      <c r="Q4061"/>
    </row>
    <row r="4062" spans="1:17" x14ac:dyDescent="0.25">
      <c r="A4062">
        <v>4061</v>
      </c>
      <c r="B4062" t="s">
        <v>9</v>
      </c>
      <c r="C4062" s="23">
        <v>585035.6</v>
      </c>
      <c r="D4062" t="s">
        <v>10</v>
      </c>
      <c r="E4062" t="s">
        <v>11</v>
      </c>
      <c r="F4062" t="s">
        <v>12</v>
      </c>
      <c r="G4062" t="s">
        <v>13</v>
      </c>
      <c r="H4062" t="s">
        <v>13</v>
      </c>
      <c r="I4062">
        <v>31</v>
      </c>
      <c r="J4062">
        <f t="shared" si="443"/>
        <v>-8.9393928734279843E-2</v>
      </c>
      <c r="K4062" t="b">
        <f t="shared" si="444"/>
        <v>0</v>
      </c>
      <c r="L4062">
        <f t="shared" si="445"/>
        <v>-0.7697188140632214</v>
      </c>
      <c r="M4062" t="b">
        <f t="shared" si="446"/>
        <v>0</v>
      </c>
      <c r="N4062" s="24">
        <f t="shared" si="447"/>
        <v>585035.6</v>
      </c>
      <c r="O4062" t="str">
        <f t="shared" si="448"/>
        <v>ASALARIADO</v>
      </c>
      <c r="P4062">
        <f t="shared" si="449"/>
        <v>31</v>
      </c>
      <c r="Q4062"/>
    </row>
    <row r="4063" spans="1:17" x14ac:dyDescent="0.25">
      <c r="A4063">
        <v>4062</v>
      </c>
      <c r="B4063" t="s">
        <v>9</v>
      </c>
      <c r="C4063" s="23">
        <v>120498.44</v>
      </c>
      <c r="D4063" t="s">
        <v>10</v>
      </c>
      <c r="E4063" t="s">
        <v>16</v>
      </c>
      <c r="F4063" t="s">
        <v>12</v>
      </c>
      <c r="G4063" t="s">
        <v>13</v>
      </c>
      <c r="H4063" t="s">
        <v>13</v>
      </c>
      <c r="I4063">
        <v>23</v>
      </c>
      <c r="J4063">
        <f t="shared" si="443"/>
        <v>-0.66218773255513352</v>
      </c>
      <c r="K4063" t="b">
        <f t="shared" si="444"/>
        <v>0</v>
      </c>
      <c r="L4063">
        <f t="shared" si="445"/>
        <v>-1.3343214546803215</v>
      </c>
      <c r="M4063" t="b">
        <f t="shared" si="446"/>
        <v>0</v>
      </c>
      <c r="N4063" s="24">
        <f t="shared" si="447"/>
        <v>120498.44</v>
      </c>
      <c r="O4063" t="str">
        <f t="shared" si="448"/>
        <v>ASALARIADO</v>
      </c>
      <c r="P4063">
        <f t="shared" si="449"/>
        <v>23</v>
      </c>
      <c r="Q4063"/>
    </row>
    <row r="4064" spans="1:17" x14ac:dyDescent="0.25">
      <c r="A4064">
        <v>4063</v>
      </c>
      <c r="B4064" t="s">
        <v>9</v>
      </c>
      <c r="C4064" s="23">
        <v>728961.19</v>
      </c>
      <c r="D4064" t="s">
        <v>10</v>
      </c>
      <c r="E4064" t="s">
        <v>16</v>
      </c>
      <c r="F4064" t="s">
        <v>12</v>
      </c>
      <c r="G4064" t="s">
        <v>13</v>
      </c>
      <c r="H4064" t="s">
        <v>13</v>
      </c>
      <c r="I4064">
        <v>35</v>
      </c>
      <c r="J4064">
        <f t="shared" si="443"/>
        <v>8.8072360858700391E-2</v>
      </c>
      <c r="K4064" t="b">
        <f t="shared" si="444"/>
        <v>0</v>
      </c>
      <c r="L4064">
        <f t="shared" si="445"/>
        <v>-0.48741749375467142</v>
      </c>
      <c r="M4064" t="b">
        <f t="shared" si="446"/>
        <v>0</v>
      </c>
      <c r="N4064" s="24">
        <f t="shared" si="447"/>
        <v>728961.19</v>
      </c>
      <c r="O4064" t="str">
        <f t="shared" si="448"/>
        <v>ASALARIADO</v>
      </c>
      <c r="P4064">
        <f t="shared" si="449"/>
        <v>35</v>
      </c>
      <c r="Q4064"/>
    </row>
    <row r="4065" spans="1:17" x14ac:dyDescent="0.25">
      <c r="A4065">
        <v>4064</v>
      </c>
      <c r="B4065" t="s">
        <v>9</v>
      </c>
      <c r="C4065" s="23">
        <v>787001</v>
      </c>
      <c r="D4065" t="s">
        <v>10</v>
      </c>
      <c r="E4065" t="s">
        <v>16</v>
      </c>
      <c r="F4065" t="s">
        <v>12</v>
      </c>
      <c r="G4065" t="s">
        <v>13</v>
      </c>
      <c r="H4065" t="s">
        <v>13</v>
      </c>
      <c r="I4065">
        <v>39</v>
      </c>
      <c r="J4065">
        <f t="shared" si="443"/>
        <v>0.15963788113470942</v>
      </c>
      <c r="K4065" t="b">
        <f t="shared" si="444"/>
        <v>0</v>
      </c>
      <c r="L4065">
        <f t="shared" si="445"/>
        <v>-0.20511617344612137</v>
      </c>
      <c r="M4065" t="b">
        <f t="shared" si="446"/>
        <v>0</v>
      </c>
      <c r="N4065" s="24">
        <f t="shared" si="447"/>
        <v>787001</v>
      </c>
      <c r="O4065" t="str">
        <f t="shared" si="448"/>
        <v>ASALARIADO</v>
      </c>
      <c r="P4065">
        <f t="shared" si="449"/>
        <v>39</v>
      </c>
      <c r="Q4065"/>
    </row>
    <row r="4066" spans="1:17" x14ac:dyDescent="0.25">
      <c r="A4066">
        <v>4065</v>
      </c>
      <c r="B4066" t="s">
        <v>9</v>
      </c>
      <c r="C4066" s="23">
        <v>589997</v>
      </c>
      <c r="D4066" t="s">
        <v>10</v>
      </c>
      <c r="E4066" t="s">
        <v>11</v>
      </c>
      <c r="F4066" t="s">
        <v>12</v>
      </c>
      <c r="G4066" t="s">
        <v>13</v>
      </c>
      <c r="H4066" t="s">
        <v>13</v>
      </c>
      <c r="I4066">
        <v>48</v>
      </c>
      <c r="J4066">
        <f t="shared" si="443"/>
        <v>-8.3276314422699699E-2</v>
      </c>
      <c r="K4066" t="b">
        <f t="shared" si="444"/>
        <v>0</v>
      </c>
      <c r="L4066">
        <f t="shared" si="445"/>
        <v>0.43006179724811616</v>
      </c>
      <c r="M4066" t="b">
        <f t="shared" si="446"/>
        <v>0</v>
      </c>
      <c r="N4066" s="24">
        <f t="shared" si="447"/>
        <v>589997</v>
      </c>
      <c r="O4066" t="str">
        <f t="shared" si="448"/>
        <v>ASALARIADO</v>
      </c>
      <c r="P4066">
        <f t="shared" si="449"/>
        <v>48</v>
      </c>
      <c r="Q4066"/>
    </row>
    <row r="4067" spans="1:17" x14ac:dyDescent="0.25">
      <c r="A4067">
        <v>4066</v>
      </c>
      <c r="B4067" t="s">
        <v>15</v>
      </c>
      <c r="C4067" s="23">
        <v>278031</v>
      </c>
      <c r="D4067" t="s">
        <v>18</v>
      </c>
      <c r="E4067" t="s">
        <v>16</v>
      </c>
      <c r="F4067" t="s">
        <v>12</v>
      </c>
      <c r="G4067" t="s">
        <v>13</v>
      </c>
      <c r="H4067" t="s">
        <v>13</v>
      </c>
      <c r="I4067">
        <v>51</v>
      </c>
      <c r="J4067">
        <f t="shared" si="443"/>
        <v>-0.46794347819228149</v>
      </c>
      <c r="K4067" t="b">
        <f t="shared" si="444"/>
        <v>0</v>
      </c>
      <c r="L4067">
        <f t="shared" si="445"/>
        <v>0.64178778747952869</v>
      </c>
      <c r="M4067" t="b">
        <f t="shared" si="446"/>
        <v>0</v>
      </c>
      <c r="N4067" s="24">
        <f t="shared" si="447"/>
        <v>278031</v>
      </c>
      <c r="O4067" t="str">
        <f t="shared" si="448"/>
        <v>TRABAJADOR INDEPENDIENTE</v>
      </c>
      <c r="P4067">
        <f t="shared" si="449"/>
        <v>51</v>
      </c>
      <c r="Q4067"/>
    </row>
    <row r="4068" spans="1:17" x14ac:dyDescent="0.25">
      <c r="A4068">
        <v>4067</v>
      </c>
      <c r="B4068" t="s">
        <v>9</v>
      </c>
      <c r="C4068" s="23">
        <v>450368.88</v>
      </c>
      <c r="D4068" t="s">
        <v>10</v>
      </c>
      <c r="E4068" t="s">
        <v>16</v>
      </c>
      <c r="F4068" t="s">
        <v>12</v>
      </c>
      <c r="G4068" t="s">
        <v>13</v>
      </c>
      <c r="H4068" t="s">
        <v>13</v>
      </c>
      <c r="I4068">
        <v>26</v>
      </c>
      <c r="J4068">
        <f t="shared" si="443"/>
        <v>-0.25544364324340074</v>
      </c>
      <c r="K4068" t="b">
        <f t="shared" si="444"/>
        <v>0</v>
      </c>
      <c r="L4068">
        <f t="shared" si="445"/>
        <v>-1.1225954644489089</v>
      </c>
      <c r="M4068" t="b">
        <f t="shared" si="446"/>
        <v>0</v>
      </c>
      <c r="N4068" s="24">
        <f t="shared" si="447"/>
        <v>450368.88</v>
      </c>
      <c r="O4068" t="str">
        <f t="shared" si="448"/>
        <v>ASALARIADO</v>
      </c>
      <c r="P4068">
        <f t="shared" si="449"/>
        <v>26</v>
      </c>
      <c r="Q4068"/>
    </row>
    <row r="4069" spans="1:17" x14ac:dyDescent="0.25">
      <c r="A4069">
        <v>4068</v>
      </c>
      <c r="B4069" t="s">
        <v>9</v>
      </c>
      <c r="C4069" s="23">
        <v>800000</v>
      </c>
      <c r="D4069" t="s">
        <v>10</v>
      </c>
      <c r="E4069" t="s">
        <v>16</v>
      </c>
      <c r="F4069" t="s">
        <v>12</v>
      </c>
      <c r="G4069" t="s">
        <v>13</v>
      </c>
      <c r="H4069" t="s">
        <v>13</v>
      </c>
      <c r="I4069">
        <v>26</v>
      </c>
      <c r="J4069">
        <f t="shared" si="443"/>
        <v>0.17566619339258621</v>
      </c>
      <c r="K4069" t="b">
        <f t="shared" si="444"/>
        <v>0</v>
      </c>
      <c r="L4069">
        <f t="shared" si="445"/>
        <v>-1.1225954644489089</v>
      </c>
      <c r="M4069" t="b">
        <f t="shared" si="446"/>
        <v>0</v>
      </c>
      <c r="N4069" s="24">
        <f t="shared" si="447"/>
        <v>800000</v>
      </c>
      <c r="O4069" t="str">
        <f t="shared" si="448"/>
        <v>ASALARIADO</v>
      </c>
      <c r="P4069">
        <f t="shared" si="449"/>
        <v>26</v>
      </c>
      <c r="Q4069"/>
    </row>
    <row r="4070" spans="1:17" x14ac:dyDescent="0.25">
      <c r="A4070">
        <v>4069</v>
      </c>
      <c r="B4070" t="s">
        <v>9</v>
      </c>
      <c r="C4070" s="23">
        <v>394263</v>
      </c>
      <c r="D4070" t="s">
        <v>18</v>
      </c>
      <c r="E4070" t="s">
        <v>16</v>
      </c>
      <c r="F4070" t="s">
        <v>12</v>
      </c>
      <c r="G4070" t="s">
        <v>12</v>
      </c>
      <c r="H4070" t="s">
        <v>12</v>
      </c>
      <c r="I4070">
        <v>51</v>
      </c>
      <c r="J4070">
        <f t="shared" si="443"/>
        <v>-0.32462454670851071</v>
      </c>
      <c r="K4070" t="b">
        <f t="shared" si="444"/>
        <v>0</v>
      </c>
      <c r="L4070">
        <f t="shared" si="445"/>
        <v>0.64178778747952869</v>
      </c>
      <c r="M4070" t="b">
        <f t="shared" si="446"/>
        <v>0</v>
      </c>
      <c r="N4070" s="24">
        <f t="shared" si="447"/>
        <v>394263</v>
      </c>
      <c r="O4070" t="str">
        <f t="shared" si="448"/>
        <v>TRABAJADOR INDEPENDIENTE</v>
      </c>
      <c r="P4070">
        <f t="shared" si="449"/>
        <v>51</v>
      </c>
      <c r="Q4070"/>
    </row>
    <row r="4071" spans="1:17" x14ac:dyDescent="0.25">
      <c r="A4071">
        <v>4070</v>
      </c>
      <c r="B4071" t="s">
        <v>9</v>
      </c>
      <c r="C4071" s="23">
        <v>145210</v>
      </c>
      <c r="D4071" t="s">
        <v>10</v>
      </c>
      <c r="E4071" t="s">
        <v>16</v>
      </c>
      <c r="F4071" t="s">
        <v>12</v>
      </c>
      <c r="G4071" t="s">
        <v>13</v>
      </c>
      <c r="H4071" t="s">
        <v>12</v>
      </c>
      <c r="I4071">
        <v>23</v>
      </c>
      <c r="J4071">
        <f t="shared" si="443"/>
        <v>-0.63171734252057243</v>
      </c>
      <c r="K4071" t="b">
        <f t="shared" si="444"/>
        <v>0</v>
      </c>
      <c r="L4071">
        <f t="shared" si="445"/>
        <v>-1.3343214546803215</v>
      </c>
      <c r="M4071" t="b">
        <f t="shared" si="446"/>
        <v>0</v>
      </c>
      <c r="N4071" s="24">
        <f t="shared" si="447"/>
        <v>145210</v>
      </c>
      <c r="O4071" t="str">
        <f t="shared" si="448"/>
        <v>ASALARIADO</v>
      </c>
      <c r="P4071">
        <f t="shared" si="449"/>
        <v>23</v>
      </c>
      <c r="Q4071"/>
    </row>
    <row r="4072" spans="1:17" x14ac:dyDescent="0.25">
      <c r="A4072">
        <v>4071</v>
      </c>
      <c r="B4072" t="s">
        <v>9</v>
      </c>
      <c r="C4072" s="23">
        <v>381127</v>
      </c>
      <c r="D4072" t="s">
        <v>10</v>
      </c>
      <c r="E4072" t="s">
        <v>16</v>
      </c>
      <c r="F4072" t="s">
        <v>12</v>
      </c>
      <c r="G4072" t="s">
        <v>13</v>
      </c>
      <c r="H4072" t="s">
        <v>13</v>
      </c>
      <c r="I4072">
        <v>21</v>
      </c>
      <c r="J4072">
        <f t="shared" si="443"/>
        <v>-0.34082178571300875</v>
      </c>
      <c r="K4072" t="b">
        <f t="shared" si="444"/>
        <v>0</v>
      </c>
      <c r="L4072">
        <f t="shared" si="445"/>
        <v>-1.4754721148345964</v>
      </c>
      <c r="M4072" t="b">
        <f t="shared" si="446"/>
        <v>0</v>
      </c>
      <c r="N4072" s="24">
        <f t="shared" si="447"/>
        <v>381127</v>
      </c>
      <c r="O4072" t="str">
        <f t="shared" si="448"/>
        <v>ASALARIADO</v>
      </c>
      <c r="P4072">
        <f t="shared" si="449"/>
        <v>21</v>
      </c>
      <c r="Q4072"/>
    </row>
    <row r="4073" spans="1:17" x14ac:dyDescent="0.25">
      <c r="A4073">
        <v>4072</v>
      </c>
      <c r="B4073" t="s">
        <v>9</v>
      </c>
      <c r="C4073" s="23">
        <v>674607.4</v>
      </c>
      <c r="D4073" t="s">
        <v>10</v>
      </c>
      <c r="E4073" t="s">
        <v>11</v>
      </c>
      <c r="F4073" t="s">
        <v>12</v>
      </c>
      <c r="G4073" t="s">
        <v>13</v>
      </c>
      <c r="H4073" t="s">
        <v>13</v>
      </c>
      <c r="I4073">
        <v>64</v>
      </c>
      <c r="J4073">
        <f t="shared" si="443"/>
        <v>2.1051857857003323E-2</v>
      </c>
      <c r="K4073" t="b">
        <f t="shared" si="444"/>
        <v>0</v>
      </c>
      <c r="L4073">
        <f t="shared" si="445"/>
        <v>1.5592670784823162</v>
      </c>
      <c r="M4073" t="b">
        <f t="shared" si="446"/>
        <v>0</v>
      </c>
      <c r="N4073" s="24">
        <f t="shared" si="447"/>
        <v>674607.4</v>
      </c>
      <c r="O4073" t="str">
        <f t="shared" si="448"/>
        <v>ASALARIADO</v>
      </c>
      <c r="P4073">
        <f t="shared" si="449"/>
        <v>64</v>
      </c>
      <c r="Q4073"/>
    </row>
    <row r="4074" spans="1:17" x14ac:dyDescent="0.25">
      <c r="A4074">
        <v>4073</v>
      </c>
      <c r="B4074" t="s">
        <v>9</v>
      </c>
      <c r="C4074" s="23">
        <v>60000</v>
      </c>
      <c r="D4074" t="s">
        <v>10</v>
      </c>
      <c r="E4074" t="s">
        <v>16</v>
      </c>
      <c r="F4074" t="s">
        <v>12</v>
      </c>
      <c r="G4074" t="s">
        <v>13</v>
      </c>
      <c r="H4074" t="s">
        <v>12</v>
      </c>
      <c r="I4074">
        <v>56</v>
      </c>
      <c r="J4074">
        <f t="shared" si="443"/>
        <v>-0.73678484675118117</v>
      </c>
      <c r="K4074" t="b">
        <f t="shared" si="444"/>
        <v>0</v>
      </c>
      <c r="L4074">
        <f t="shared" si="445"/>
        <v>0.99466443786521619</v>
      </c>
      <c r="M4074" t="b">
        <f t="shared" si="446"/>
        <v>0</v>
      </c>
      <c r="N4074" s="24">
        <f t="shared" si="447"/>
        <v>60000</v>
      </c>
      <c r="O4074" t="str">
        <f t="shared" si="448"/>
        <v>ASALARIADO</v>
      </c>
      <c r="P4074">
        <f t="shared" si="449"/>
        <v>56</v>
      </c>
      <c r="Q4074"/>
    </row>
    <row r="4075" spans="1:17" x14ac:dyDescent="0.25">
      <c r="A4075">
        <v>4074</v>
      </c>
      <c r="B4075" t="s">
        <v>9</v>
      </c>
      <c r="C4075" s="23">
        <v>278030</v>
      </c>
      <c r="D4075" t="s">
        <v>19</v>
      </c>
      <c r="E4075" t="s">
        <v>16</v>
      </c>
      <c r="F4075" t="s">
        <v>12</v>
      </c>
      <c r="G4075" t="s">
        <v>13</v>
      </c>
      <c r="H4075" t="s">
        <v>13</v>
      </c>
      <c r="I4075">
        <v>62</v>
      </c>
      <c r="J4075">
        <f t="shared" si="443"/>
        <v>-0.46794471123422759</v>
      </c>
      <c r="K4075" t="b">
        <f t="shared" si="444"/>
        <v>0</v>
      </c>
      <c r="L4075">
        <f t="shared" si="445"/>
        <v>1.4181164183280413</v>
      </c>
      <c r="M4075" t="b">
        <f t="shared" si="446"/>
        <v>0</v>
      </c>
      <c r="N4075" s="24">
        <f t="shared" si="447"/>
        <v>278030</v>
      </c>
      <c r="O4075" t="str">
        <f t="shared" si="448"/>
        <v>CONVENIOS ESPECIALES DE TRABAJADORES INDEPENDIENTES</v>
      </c>
      <c r="P4075">
        <f t="shared" si="449"/>
        <v>62</v>
      </c>
      <c r="Q4075"/>
    </row>
    <row r="4076" spans="1:17" x14ac:dyDescent="0.25">
      <c r="A4076">
        <v>4075</v>
      </c>
      <c r="B4076" t="s">
        <v>9</v>
      </c>
      <c r="C4076" s="23">
        <v>594092</v>
      </c>
      <c r="D4076" t="s">
        <v>18</v>
      </c>
      <c r="E4076" t="s">
        <v>16</v>
      </c>
      <c r="F4076" t="s">
        <v>12</v>
      </c>
      <c r="G4076" t="s">
        <v>13</v>
      </c>
      <c r="H4076" t="s">
        <v>13</v>
      </c>
      <c r="I4076">
        <v>41</v>
      </c>
      <c r="J4076">
        <f t="shared" si="443"/>
        <v>-7.8227007653255465E-2</v>
      </c>
      <c r="K4076" t="b">
        <f t="shared" si="444"/>
        <v>0</v>
      </c>
      <c r="L4076">
        <f t="shared" si="445"/>
        <v>-6.3965513291846368E-2</v>
      </c>
      <c r="M4076" t="b">
        <f t="shared" si="446"/>
        <v>0</v>
      </c>
      <c r="N4076" s="24">
        <f t="shared" si="447"/>
        <v>594092</v>
      </c>
      <c r="O4076" t="str">
        <f t="shared" si="448"/>
        <v>TRABAJADOR INDEPENDIENTE</v>
      </c>
      <c r="P4076">
        <f t="shared" si="449"/>
        <v>41</v>
      </c>
      <c r="Q4076"/>
    </row>
    <row r="4077" spans="1:17" x14ac:dyDescent="0.25">
      <c r="A4077">
        <v>4076</v>
      </c>
      <c r="B4077" t="s">
        <v>15</v>
      </c>
      <c r="C4077" s="23">
        <v>438521</v>
      </c>
      <c r="D4077" t="s">
        <v>14</v>
      </c>
      <c r="E4077" t="s">
        <v>11</v>
      </c>
      <c r="F4077" t="s">
        <v>12</v>
      </c>
      <c r="G4077" t="s">
        <v>13</v>
      </c>
      <c r="H4077" t="s">
        <v>13</v>
      </c>
      <c r="I4077">
        <v>86</v>
      </c>
      <c r="J4077">
        <f t="shared" si="443"/>
        <v>-0.27005257625623658</v>
      </c>
      <c r="K4077" t="b">
        <f t="shared" si="444"/>
        <v>0</v>
      </c>
      <c r="L4077">
        <f t="shared" si="445"/>
        <v>3.1119243401793413</v>
      </c>
      <c r="M4077" t="b">
        <f t="shared" si="446"/>
        <v>1</v>
      </c>
      <c r="N4077" s="24">
        <f t="shared" si="447"/>
        <v>438521</v>
      </c>
      <c r="O4077" t="str">
        <f t="shared" si="448"/>
        <v>PENSIONADOS EN SU PROPIO SISTEMA</v>
      </c>
      <c r="P4077">
        <f t="shared" si="449"/>
        <v>86</v>
      </c>
      <c r="Q4077"/>
    </row>
    <row r="4078" spans="1:17" x14ac:dyDescent="0.25">
      <c r="A4078">
        <v>4077</v>
      </c>
      <c r="B4078" t="s">
        <v>9</v>
      </c>
      <c r="C4078" s="23">
        <v>527053.81999999995</v>
      </c>
      <c r="D4078" t="s">
        <v>10</v>
      </c>
      <c r="E4078" t="s">
        <v>16</v>
      </c>
      <c r="F4078" t="s">
        <v>12</v>
      </c>
      <c r="G4078" t="s">
        <v>13</v>
      </c>
      <c r="H4078" t="s">
        <v>13</v>
      </c>
      <c r="I4078">
        <v>40</v>
      </c>
      <c r="J4078">
        <f t="shared" si="443"/>
        <v>-0.16088789558615432</v>
      </c>
      <c r="K4078" t="b">
        <f t="shared" si="444"/>
        <v>0</v>
      </c>
      <c r="L4078">
        <f t="shared" si="445"/>
        <v>-0.13454084336898386</v>
      </c>
      <c r="M4078" t="b">
        <f t="shared" si="446"/>
        <v>0</v>
      </c>
      <c r="N4078" s="24">
        <f t="shared" si="447"/>
        <v>527053.81999999995</v>
      </c>
      <c r="O4078" t="str">
        <f t="shared" si="448"/>
        <v>ASALARIADO</v>
      </c>
      <c r="P4078">
        <f t="shared" si="449"/>
        <v>40</v>
      </c>
      <c r="Q4078"/>
    </row>
    <row r="4079" spans="1:17" x14ac:dyDescent="0.25">
      <c r="A4079">
        <v>4078</v>
      </c>
      <c r="B4079" t="s">
        <v>15</v>
      </c>
      <c r="C4079" s="23">
        <v>528600.52</v>
      </c>
      <c r="D4079" t="s">
        <v>10</v>
      </c>
      <c r="E4079" t="s">
        <v>16</v>
      </c>
      <c r="F4079" t="s">
        <v>12</v>
      </c>
      <c r="G4079" t="s">
        <v>13</v>
      </c>
      <c r="H4079" t="s">
        <v>13</v>
      </c>
      <c r="I4079">
        <v>59</v>
      </c>
      <c r="J4079">
        <f t="shared" si="443"/>
        <v>-0.15898074960805914</v>
      </c>
      <c r="K4079" t="b">
        <f t="shared" si="444"/>
        <v>0</v>
      </c>
      <c r="L4079">
        <f t="shared" si="445"/>
        <v>1.2063904280966287</v>
      </c>
      <c r="M4079" t="b">
        <f t="shared" si="446"/>
        <v>0</v>
      </c>
      <c r="N4079" s="24">
        <f t="shared" si="447"/>
        <v>528600.52</v>
      </c>
      <c r="O4079" t="str">
        <f t="shared" si="448"/>
        <v>ASALARIADO</v>
      </c>
      <c r="P4079">
        <f t="shared" si="449"/>
        <v>59</v>
      </c>
      <c r="Q4079"/>
    </row>
    <row r="4080" spans="1:17" x14ac:dyDescent="0.25">
      <c r="A4080">
        <v>4079</v>
      </c>
      <c r="B4080" t="s">
        <v>15</v>
      </c>
      <c r="C4080" s="23">
        <v>447030.7</v>
      </c>
      <c r="D4080" t="s">
        <v>10</v>
      </c>
      <c r="E4080" t="s">
        <v>11</v>
      </c>
      <c r="F4080" t="s">
        <v>12</v>
      </c>
      <c r="G4080" t="s">
        <v>13</v>
      </c>
      <c r="H4080" t="s">
        <v>13</v>
      </c>
      <c r="I4080">
        <v>29</v>
      </c>
      <c r="J4080">
        <f t="shared" si="443"/>
        <v>-0.25955975920716712</v>
      </c>
      <c r="K4080" t="b">
        <f t="shared" si="444"/>
        <v>0</v>
      </c>
      <c r="L4080">
        <f t="shared" si="445"/>
        <v>-0.91086947421749642</v>
      </c>
      <c r="M4080" t="b">
        <f t="shared" si="446"/>
        <v>0</v>
      </c>
      <c r="N4080" s="24">
        <f t="shared" si="447"/>
        <v>447030.7</v>
      </c>
      <c r="O4080" t="str">
        <f t="shared" si="448"/>
        <v>ASALARIADO</v>
      </c>
      <c r="P4080">
        <f t="shared" si="449"/>
        <v>29</v>
      </c>
      <c r="Q4080"/>
    </row>
    <row r="4081" spans="1:17" x14ac:dyDescent="0.25">
      <c r="A4081">
        <v>4080</v>
      </c>
      <c r="B4081" t="s">
        <v>9</v>
      </c>
      <c r="C4081" s="23">
        <v>67307.199999999997</v>
      </c>
      <c r="D4081" t="s">
        <v>10</v>
      </c>
      <c r="E4081" t="s">
        <v>16</v>
      </c>
      <c r="F4081" t="s">
        <v>12</v>
      </c>
      <c r="G4081" t="s">
        <v>13</v>
      </c>
      <c r="H4081" t="s">
        <v>13</v>
      </c>
      <c r="I4081">
        <v>33</v>
      </c>
      <c r="J4081">
        <f t="shared" si="443"/>
        <v>-0.72777476264234531</v>
      </c>
      <c r="K4081" t="b">
        <f t="shared" si="444"/>
        <v>0</v>
      </c>
      <c r="L4081">
        <f t="shared" si="445"/>
        <v>-0.62856815390894638</v>
      </c>
      <c r="M4081" t="b">
        <f t="shared" si="446"/>
        <v>0</v>
      </c>
      <c r="N4081" s="24">
        <f t="shared" si="447"/>
        <v>67307.199999999997</v>
      </c>
      <c r="O4081" t="str">
        <f t="shared" si="448"/>
        <v>ASALARIADO</v>
      </c>
      <c r="P4081">
        <f t="shared" si="449"/>
        <v>33</v>
      </c>
      <c r="Q4081"/>
    </row>
    <row r="4082" spans="1:17" x14ac:dyDescent="0.25">
      <c r="A4082">
        <v>4081</v>
      </c>
      <c r="B4082" t="s">
        <v>15</v>
      </c>
      <c r="C4082" s="23">
        <v>2849858.1</v>
      </c>
      <c r="D4082" t="s">
        <v>10</v>
      </c>
      <c r="E4082" t="s">
        <v>11</v>
      </c>
      <c r="F4082" t="s">
        <v>12</v>
      </c>
      <c r="G4082" t="s">
        <v>13</v>
      </c>
      <c r="H4082" t="s">
        <v>13</v>
      </c>
      <c r="I4082">
        <v>58</v>
      </c>
      <c r="J4082">
        <f t="shared" si="443"/>
        <v>2.7032272143278928</v>
      </c>
      <c r="K4082" t="b">
        <f t="shared" si="444"/>
        <v>1</v>
      </c>
      <c r="L4082">
        <f t="shared" si="445"/>
        <v>1.1358150980194912</v>
      </c>
      <c r="M4082" t="b">
        <f t="shared" si="446"/>
        <v>0</v>
      </c>
      <c r="N4082" s="24">
        <f t="shared" si="447"/>
        <v>2849858.1</v>
      </c>
      <c r="O4082" t="str">
        <f t="shared" si="448"/>
        <v>ASALARIADO</v>
      </c>
      <c r="P4082">
        <f t="shared" si="449"/>
        <v>58</v>
      </c>
      <c r="Q4082"/>
    </row>
    <row r="4083" spans="1:17" x14ac:dyDescent="0.25">
      <c r="A4083">
        <v>4082</v>
      </c>
      <c r="B4083" t="s">
        <v>9</v>
      </c>
      <c r="C4083" s="23">
        <v>701516.48</v>
      </c>
      <c r="D4083" t="s">
        <v>10</v>
      </c>
      <c r="E4083" t="s">
        <v>16</v>
      </c>
      <c r="F4083" t="s">
        <v>12</v>
      </c>
      <c r="G4083" t="s">
        <v>13</v>
      </c>
      <c r="H4083" t="s">
        <v>13</v>
      </c>
      <c r="I4083">
        <v>38</v>
      </c>
      <c r="J4083">
        <f t="shared" si="443"/>
        <v>5.4231882229046305E-2</v>
      </c>
      <c r="K4083" t="b">
        <f t="shared" si="444"/>
        <v>0</v>
      </c>
      <c r="L4083">
        <f t="shared" si="445"/>
        <v>-0.27569150352325889</v>
      </c>
      <c r="M4083" t="b">
        <f t="shared" si="446"/>
        <v>0</v>
      </c>
      <c r="N4083" s="24">
        <f t="shared" si="447"/>
        <v>701516.48</v>
      </c>
      <c r="O4083" t="str">
        <f t="shared" si="448"/>
        <v>ASALARIADO</v>
      </c>
      <c r="P4083">
        <f t="shared" si="449"/>
        <v>38</v>
      </c>
      <c r="Q4083"/>
    </row>
    <row r="4084" spans="1:17" x14ac:dyDescent="0.25">
      <c r="A4084">
        <v>4083</v>
      </c>
      <c r="B4084" t="s">
        <v>9</v>
      </c>
      <c r="C4084" s="23">
        <v>278030</v>
      </c>
      <c r="D4084" t="s">
        <v>19</v>
      </c>
      <c r="E4084" t="s">
        <v>16</v>
      </c>
      <c r="F4084" t="s">
        <v>12</v>
      </c>
      <c r="G4084" t="s">
        <v>13</v>
      </c>
      <c r="H4084" t="s">
        <v>13</v>
      </c>
      <c r="I4084">
        <v>49</v>
      </c>
      <c r="J4084">
        <f t="shared" si="443"/>
        <v>-0.46794471123422759</v>
      </c>
      <c r="K4084" t="b">
        <f t="shared" si="444"/>
        <v>0</v>
      </c>
      <c r="L4084">
        <f t="shared" si="445"/>
        <v>0.50063712732525367</v>
      </c>
      <c r="M4084" t="b">
        <f t="shared" si="446"/>
        <v>0</v>
      </c>
      <c r="N4084" s="24">
        <f t="shared" si="447"/>
        <v>278030</v>
      </c>
      <c r="O4084" t="str">
        <f t="shared" si="448"/>
        <v>CONVENIOS ESPECIALES DE TRABAJADORES INDEPENDIENTES</v>
      </c>
      <c r="P4084">
        <f t="shared" si="449"/>
        <v>49</v>
      </c>
      <c r="Q4084"/>
    </row>
    <row r="4085" spans="1:17" x14ac:dyDescent="0.25">
      <c r="A4085">
        <v>4084</v>
      </c>
      <c r="B4085" t="s">
        <v>9</v>
      </c>
      <c r="C4085" s="23">
        <v>114590</v>
      </c>
      <c r="D4085" t="s">
        <v>10</v>
      </c>
      <c r="E4085" t="s">
        <v>16</v>
      </c>
      <c r="F4085" t="s">
        <v>12</v>
      </c>
      <c r="G4085" t="s">
        <v>13</v>
      </c>
      <c r="H4085" t="s">
        <v>13</v>
      </c>
      <c r="I4085">
        <v>40</v>
      </c>
      <c r="J4085">
        <f t="shared" si="443"/>
        <v>-0.66947308691138618</v>
      </c>
      <c r="K4085" t="b">
        <f t="shared" si="444"/>
        <v>0</v>
      </c>
      <c r="L4085">
        <f t="shared" si="445"/>
        <v>-0.13454084336898386</v>
      </c>
      <c r="M4085" t="b">
        <f t="shared" si="446"/>
        <v>0</v>
      </c>
      <c r="N4085" s="24">
        <f t="shared" si="447"/>
        <v>114590</v>
      </c>
      <c r="O4085" t="str">
        <f t="shared" si="448"/>
        <v>ASALARIADO</v>
      </c>
      <c r="P4085">
        <f t="shared" si="449"/>
        <v>40</v>
      </c>
      <c r="Q4085"/>
    </row>
    <row r="4086" spans="1:17" x14ac:dyDescent="0.25">
      <c r="A4086">
        <v>4085</v>
      </c>
      <c r="B4086" t="s">
        <v>15</v>
      </c>
      <c r="C4086" s="23">
        <v>586357</v>
      </c>
      <c r="D4086" t="s">
        <v>14</v>
      </c>
      <c r="E4086" t="s">
        <v>11</v>
      </c>
      <c r="F4086" t="s">
        <v>12</v>
      </c>
      <c r="G4086" t="s">
        <v>13</v>
      </c>
      <c r="H4086" t="s">
        <v>13</v>
      </c>
      <c r="I4086">
        <v>87</v>
      </c>
      <c r="J4086">
        <f t="shared" si="443"/>
        <v>-8.7764587106650124E-2</v>
      </c>
      <c r="K4086" t="b">
        <f t="shared" si="444"/>
        <v>0</v>
      </c>
      <c r="L4086">
        <f t="shared" si="445"/>
        <v>3.1824996702564787</v>
      </c>
      <c r="M4086" t="b">
        <f t="shared" si="446"/>
        <v>1</v>
      </c>
      <c r="N4086" s="24">
        <f t="shared" si="447"/>
        <v>586357</v>
      </c>
      <c r="O4086" t="str">
        <f t="shared" si="448"/>
        <v>PENSIONADOS EN SU PROPIO SISTEMA</v>
      </c>
      <c r="P4086">
        <f t="shared" si="449"/>
        <v>87</v>
      </c>
      <c r="Q4086"/>
    </row>
    <row r="4087" spans="1:17" x14ac:dyDescent="0.25">
      <c r="A4087">
        <v>4086</v>
      </c>
      <c r="B4087" t="s">
        <v>15</v>
      </c>
      <c r="C4087" s="23">
        <v>41860.550000000003</v>
      </c>
      <c r="D4087" t="s">
        <v>10</v>
      </c>
      <c r="E4087" t="s">
        <v>16</v>
      </c>
      <c r="F4087" t="s">
        <v>12</v>
      </c>
      <c r="G4087" t="s">
        <v>12</v>
      </c>
      <c r="H4087" t="s">
        <v>13</v>
      </c>
      <c r="I4087">
        <v>39</v>
      </c>
      <c r="J4087">
        <f t="shared" si="443"/>
        <v>-0.75915154948109442</v>
      </c>
      <c r="K4087" t="b">
        <f t="shared" si="444"/>
        <v>0</v>
      </c>
      <c r="L4087">
        <f t="shared" si="445"/>
        <v>-0.20511617344612137</v>
      </c>
      <c r="M4087" t="b">
        <f t="shared" si="446"/>
        <v>0</v>
      </c>
      <c r="N4087" s="24">
        <f t="shared" si="447"/>
        <v>41860.550000000003</v>
      </c>
      <c r="O4087" t="str">
        <f t="shared" si="448"/>
        <v>ASALARIADO</v>
      </c>
      <c r="P4087">
        <f t="shared" si="449"/>
        <v>39</v>
      </c>
      <c r="Q4087"/>
    </row>
    <row r="4088" spans="1:17" x14ac:dyDescent="0.25">
      <c r="A4088">
        <v>4087</v>
      </c>
      <c r="B4088" t="s">
        <v>9</v>
      </c>
      <c r="C4088" s="23">
        <v>385000</v>
      </c>
      <c r="D4088" t="s">
        <v>10</v>
      </c>
      <c r="E4088" t="s">
        <v>16</v>
      </c>
      <c r="F4088" t="s">
        <v>12</v>
      </c>
      <c r="G4088" t="s">
        <v>13</v>
      </c>
      <c r="H4088" t="s">
        <v>13</v>
      </c>
      <c r="I4088">
        <v>46</v>
      </c>
      <c r="J4088">
        <f t="shared" si="443"/>
        <v>-0.33604621425560766</v>
      </c>
      <c r="K4088" t="b">
        <f t="shared" si="444"/>
        <v>0</v>
      </c>
      <c r="L4088">
        <f t="shared" si="445"/>
        <v>0.28891113709384114</v>
      </c>
      <c r="M4088" t="b">
        <f t="shared" si="446"/>
        <v>0</v>
      </c>
      <c r="N4088" s="24">
        <f t="shared" si="447"/>
        <v>385000</v>
      </c>
      <c r="O4088" t="str">
        <f t="shared" si="448"/>
        <v>ASALARIADO</v>
      </c>
      <c r="P4088">
        <f t="shared" si="449"/>
        <v>46</v>
      </c>
      <c r="Q4088"/>
    </row>
    <row r="4089" spans="1:17" x14ac:dyDescent="0.25">
      <c r="A4089">
        <v>4088</v>
      </c>
      <c r="B4089" t="s">
        <v>9</v>
      </c>
      <c r="C4089" s="23">
        <v>373320</v>
      </c>
      <c r="D4089" t="s">
        <v>10</v>
      </c>
      <c r="E4089" t="s">
        <v>16</v>
      </c>
      <c r="F4089" t="s">
        <v>12</v>
      </c>
      <c r="G4089" t="s">
        <v>13</v>
      </c>
      <c r="H4089" t="s">
        <v>13</v>
      </c>
      <c r="I4089">
        <v>47</v>
      </c>
      <c r="J4089">
        <f t="shared" si="443"/>
        <v>-0.35044814418652548</v>
      </c>
      <c r="K4089" t="b">
        <f t="shared" si="444"/>
        <v>0</v>
      </c>
      <c r="L4089">
        <f t="shared" si="445"/>
        <v>0.35948646717097865</v>
      </c>
      <c r="M4089" t="b">
        <f t="shared" si="446"/>
        <v>0</v>
      </c>
      <c r="N4089" s="24">
        <f t="shared" si="447"/>
        <v>373320</v>
      </c>
      <c r="O4089" t="str">
        <f t="shared" si="448"/>
        <v>ASALARIADO</v>
      </c>
      <c r="P4089">
        <f t="shared" si="449"/>
        <v>47</v>
      </c>
      <c r="Q4089"/>
    </row>
    <row r="4090" spans="1:17" x14ac:dyDescent="0.25">
      <c r="A4090">
        <v>4089</v>
      </c>
      <c r="B4090" t="s">
        <v>9</v>
      </c>
      <c r="C4090" s="23">
        <v>356455</v>
      </c>
      <c r="D4090" t="s">
        <v>18</v>
      </c>
      <c r="E4090" t="s">
        <v>16</v>
      </c>
      <c r="F4090" t="s">
        <v>12</v>
      </c>
      <c r="G4090" t="s">
        <v>13</v>
      </c>
      <c r="H4090" t="s">
        <v>12</v>
      </c>
      <c r="I4090">
        <v>50</v>
      </c>
      <c r="J4090">
        <f t="shared" si="443"/>
        <v>-0.3712433966081804</v>
      </c>
      <c r="K4090" t="b">
        <f t="shared" si="444"/>
        <v>0</v>
      </c>
      <c r="L4090">
        <f t="shared" si="445"/>
        <v>0.57121245740239113</v>
      </c>
      <c r="M4090" t="b">
        <f t="shared" si="446"/>
        <v>0</v>
      </c>
      <c r="N4090" s="24">
        <f t="shared" si="447"/>
        <v>356455</v>
      </c>
      <c r="O4090" t="str">
        <f t="shared" si="448"/>
        <v>TRABAJADOR INDEPENDIENTE</v>
      </c>
      <c r="P4090">
        <f t="shared" si="449"/>
        <v>50</v>
      </c>
      <c r="Q4090"/>
    </row>
    <row r="4091" spans="1:17" x14ac:dyDescent="0.25">
      <c r="A4091">
        <v>4090</v>
      </c>
      <c r="B4091" t="s">
        <v>15</v>
      </c>
      <c r="C4091" s="23">
        <v>383932.5</v>
      </c>
      <c r="D4091" t="s">
        <v>10</v>
      </c>
      <c r="E4091" t="s">
        <v>16</v>
      </c>
      <c r="F4091" t="s">
        <v>12</v>
      </c>
      <c r="G4091" t="s">
        <v>13</v>
      </c>
      <c r="H4091" t="s">
        <v>13</v>
      </c>
      <c r="I4091">
        <v>27</v>
      </c>
      <c r="J4091">
        <f t="shared" si="443"/>
        <v>-0.33736248653311235</v>
      </c>
      <c r="K4091" t="b">
        <f t="shared" si="444"/>
        <v>0</v>
      </c>
      <c r="L4091">
        <f t="shared" si="445"/>
        <v>-1.0520201343717714</v>
      </c>
      <c r="M4091" t="b">
        <f t="shared" si="446"/>
        <v>0</v>
      </c>
      <c r="N4091" s="24">
        <f t="shared" si="447"/>
        <v>383932.5</v>
      </c>
      <c r="O4091" t="str">
        <f t="shared" si="448"/>
        <v>ASALARIADO</v>
      </c>
      <c r="P4091">
        <f t="shared" si="449"/>
        <v>27</v>
      </c>
      <c r="Q4091"/>
    </row>
    <row r="4092" spans="1:17" x14ac:dyDescent="0.25">
      <c r="A4092">
        <v>4091</v>
      </c>
      <c r="B4092" t="s">
        <v>15</v>
      </c>
      <c r="C4092" s="23">
        <v>432394.93</v>
      </c>
      <c r="D4092" t="s">
        <v>10</v>
      </c>
      <c r="E4092" t="s">
        <v>16</v>
      </c>
      <c r="F4092" t="s">
        <v>12</v>
      </c>
      <c r="G4092" t="s">
        <v>13</v>
      </c>
      <c r="H4092" t="s">
        <v>13</v>
      </c>
      <c r="I4092">
        <v>25</v>
      </c>
      <c r="J4092">
        <f t="shared" si="443"/>
        <v>-0.27760627753122785</v>
      </c>
      <c r="K4092" t="b">
        <f t="shared" si="444"/>
        <v>0</v>
      </c>
      <c r="L4092">
        <f t="shared" si="445"/>
        <v>-1.1931707945260464</v>
      </c>
      <c r="M4092" t="b">
        <f t="shared" si="446"/>
        <v>0</v>
      </c>
      <c r="N4092" s="24">
        <f t="shared" si="447"/>
        <v>432394.93</v>
      </c>
      <c r="O4092" t="str">
        <f t="shared" si="448"/>
        <v>ASALARIADO</v>
      </c>
      <c r="P4092">
        <f t="shared" si="449"/>
        <v>25</v>
      </c>
      <c r="Q4092"/>
    </row>
    <row r="4093" spans="1:17" x14ac:dyDescent="0.25">
      <c r="A4093">
        <v>4092</v>
      </c>
      <c r="B4093" t="s">
        <v>15</v>
      </c>
      <c r="C4093" s="23">
        <v>347675</v>
      </c>
      <c r="D4093" t="s">
        <v>10</v>
      </c>
      <c r="E4093" t="s">
        <v>16</v>
      </c>
      <c r="F4093" t="s">
        <v>12</v>
      </c>
      <c r="G4093" t="s">
        <v>13</v>
      </c>
      <c r="H4093" t="s">
        <v>13</v>
      </c>
      <c r="I4093">
        <v>36</v>
      </c>
      <c r="J4093">
        <f t="shared" si="443"/>
        <v>-0.38206950489529157</v>
      </c>
      <c r="K4093" t="b">
        <f t="shared" si="444"/>
        <v>0</v>
      </c>
      <c r="L4093">
        <f t="shared" si="445"/>
        <v>-0.41684216367753391</v>
      </c>
      <c r="M4093" t="b">
        <f t="shared" si="446"/>
        <v>0</v>
      </c>
      <c r="N4093" s="24">
        <f t="shared" si="447"/>
        <v>347675</v>
      </c>
      <c r="O4093" t="str">
        <f t="shared" si="448"/>
        <v>ASALARIADO</v>
      </c>
      <c r="P4093">
        <f t="shared" si="449"/>
        <v>36</v>
      </c>
      <c r="Q4093"/>
    </row>
    <row r="4094" spans="1:17" x14ac:dyDescent="0.25">
      <c r="A4094">
        <v>4093</v>
      </c>
      <c r="B4094" t="s">
        <v>15</v>
      </c>
      <c r="C4094" s="23">
        <v>297045</v>
      </c>
      <c r="D4094" t="s">
        <v>17</v>
      </c>
      <c r="E4094" t="s">
        <v>16</v>
      </c>
      <c r="F4094" t="s">
        <v>12</v>
      </c>
      <c r="G4094" t="s">
        <v>12</v>
      </c>
      <c r="H4094" t="s">
        <v>13</v>
      </c>
      <c r="I4094">
        <v>39</v>
      </c>
      <c r="J4094">
        <f t="shared" si="443"/>
        <v>-0.44449841862837125</v>
      </c>
      <c r="K4094" t="b">
        <f t="shared" si="444"/>
        <v>0</v>
      </c>
      <c r="L4094">
        <f t="shared" si="445"/>
        <v>-0.20511617344612137</v>
      </c>
      <c r="M4094" t="b">
        <f t="shared" si="446"/>
        <v>0</v>
      </c>
      <c r="N4094" s="24">
        <f t="shared" si="447"/>
        <v>297045</v>
      </c>
      <c r="O4094" t="str">
        <f t="shared" si="448"/>
        <v>ASEGURADO VOLUNTARIO</v>
      </c>
      <c r="P4094">
        <f t="shared" si="449"/>
        <v>39</v>
      </c>
      <c r="Q4094"/>
    </row>
    <row r="4095" spans="1:17" x14ac:dyDescent="0.25">
      <c r="A4095">
        <v>4094</v>
      </c>
      <c r="B4095" t="s">
        <v>9</v>
      </c>
      <c r="C4095" s="23">
        <v>305704</v>
      </c>
      <c r="D4095" t="s">
        <v>17</v>
      </c>
      <c r="E4095" t="s">
        <v>16</v>
      </c>
      <c r="F4095" t="s">
        <v>12</v>
      </c>
      <c r="G4095" t="s">
        <v>13</v>
      </c>
      <c r="H4095" t="s">
        <v>13</v>
      </c>
      <c r="I4095">
        <v>34</v>
      </c>
      <c r="J4095">
        <f t="shared" si="443"/>
        <v>-0.433821508416743</v>
      </c>
      <c r="K4095" t="b">
        <f t="shared" si="444"/>
        <v>0</v>
      </c>
      <c r="L4095">
        <f t="shared" si="445"/>
        <v>-0.55799282383180893</v>
      </c>
      <c r="M4095" t="b">
        <f t="shared" si="446"/>
        <v>0</v>
      </c>
      <c r="N4095" s="24">
        <f t="shared" si="447"/>
        <v>305704</v>
      </c>
      <c r="O4095" t="str">
        <f t="shared" si="448"/>
        <v>ASEGURADO VOLUNTARIO</v>
      </c>
      <c r="P4095">
        <f t="shared" si="449"/>
        <v>34</v>
      </c>
      <c r="Q4095"/>
    </row>
    <row r="4096" spans="1:17" x14ac:dyDescent="0.25">
      <c r="A4096">
        <v>4095</v>
      </c>
      <c r="B4096" t="s">
        <v>9</v>
      </c>
      <c r="C4096" s="23">
        <v>2586422</v>
      </c>
      <c r="D4096" t="s">
        <v>10</v>
      </c>
      <c r="E4096" t="s">
        <v>11</v>
      </c>
      <c r="F4096" t="s">
        <v>12</v>
      </c>
      <c r="G4096" t="s">
        <v>13</v>
      </c>
      <c r="H4096" t="s">
        <v>13</v>
      </c>
      <c r="I4096">
        <v>43</v>
      </c>
      <c r="J4096">
        <f t="shared" si="443"/>
        <v>2.3783994529003012</v>
      </c>
      <c r="K4096" t="b">
        <f t="shared" si="444"/>
        <v>1</v>
      </c>
      <c r="L4096">
        <f t="shared" si="445"/>
        <v>7.7185146862428639E-2</v>
      </c>
      <c r="M4096" t="b">
        <f t="shared" si="446"/>
        <v>0</v>
      </c>
      <c r="N4096" s="24">
        <f t="shared" si="447"/>
        <v>2586422</v>
      </c>
      <c r="O4096" t="str">
        <f t="shared" si="448"/>
        <v>ASALARIADO</v>
      </c>
      <c r="P4096">
        <f t="shared" si="449"/>
        <v>43</v>
      </c>
      <c r="Q4096"/>
    </row>
    <row r="4097" spans="1:17" x14ac:dyDescent="0.25">
      <c r="A4097">
        <v>4096</v>
      </c>
      <c r="B4097" t="s">
        <v>9</v>
      </c>
      <c r="C4097" s="23">
        <v>106000</v>
      </c>
      <c r="D4097" t="s">
        <v>10</v>
      </c>
      <c r="E4097" t="s">
        <v>16</v>
      </c>
      <c r="F4097" t="s">
        <v>12</v>
      </c>
      <c r="G4097" t="s">
        <v>13</v>
      </c>
      <c r="H4097" t="s">
        <v>13</v>
      </c>
      <c r="I4097">
        <v>22</v>
      </c>
      <c r="J4097">
        <f t="shared" si="443"/>
        <v>-0.68006491722873075</v>
      </c>
      <c r="K4097" t="b">
        <f t="shared" si="444"/>
        <v>0</v>
      </c>
      <c r="L4097">
        <f t="shared" si="445"/>
        <v>-1.4048967847574589</v>
      </c>
      <c r="M4097" t="b">
        <f t="shared" si="446"/>
        <v>0</v>
      </c>
      <c r="N4097" s="24">
        <f t="shared" si="447"/>
        <v>106000</v>
      </c>
      <c r="O4097" t="str">
        <f t="shared" si="448"/>
        <v>ASALARIADO</v>
      </c>
      <c r="P4097">
        <f t="shared" si="449"/>
        <v>22</v>
      </c>
      <c r="Q4097"/>
    </row>
    <row r="4098" spans="1:17" x14ac:dyDescent="0.25">
      <c r="A4098">
        <v>4097</v>
      </c>
      <c r="B4098" t="s">
        <v>15</v>
      </c>
      <c r="C4098" s="23">
        <v>201666.67</v>
      </c>
      <c r="D4098" t="s">
        <v>10</v>
      </c>
      <c r="E4098" t="s">
        <v>16</v>
      </c>
      <c r="F4098" t="s">
        <v>12</v>
      </c>
      <c r="G4098" t="s">
        <v>12</v>
      </c>
      <c r="H4098" t="s">
        <v>13</v>
      </c>
      <c r="I4098">
        <v>49</v>
      </c>
      <c r="J4098">
        <f t="shared" ref="J4098:J4161" si="450">(C4098-$S$4)/STDEV($C$2:$C$5001)</f>
        <v>-0.56210390027117585</v>
      </c>
      <c r="K4098" t="b">
        <f t="shared" ref="K4098:K4161" si="451">ABS(J4098)&gt;1.96</f>
        <v>0</v>
      </c>
      <c r="L4098">
        <f t="shared" ref="L4098:L4161" si="452">(I4098-$S$5)/_xlfn.STDEV.S($I$2:$I$5001)</f>
        <v>0.50063712732525367</v>
      </c>
      <c r="M4098" t="b">
        <f t="shared" ref="M4098:M4161" si="453">ABS(L4098)&gt;1.96</f>
        <v>0</v>
      </c>
      <c r="N4098" s="24">
        <f t="shared" ref="N4098:N4161" si="454">IF(ISBLANK(C4098), $S$4, C4098)</f>
        <v>201666.67</v>
      </c>
      <c r="O4098" t="str">
        <f t="shared" ref="O4098:O4161" si="455">IF(D4098="", "ASALARIADO", D4098)</f>
        <v>ASALARIADO</v>
      </c>
      <c r="P4098">
        <f t="shared" ref="P4098:P4161" si="456">IF(ISBLANK(I4098), $S$5, I4098)</f>
        <v>49</v>
      </c>
      <c r="Q4098"/>
    </row>
    <row r="4099" spans="1:17" x14ac:dyDescent="0.25">
      <c r="A4099">
        <v>4098</v>
      </c>
      <c r="B4099" t="s">
        <v>15</v>
      </c>
      <c r="C4099" s="23">
        <v>523886</v>
      </c>
      <c r="D4099" t="s">
        <v>18</v>
      </c>
      <c r="E4099" t="s">
        <v>16</v>
      </c>
      <c r="F4099" t="s">
        <v>12</v>
      </c>
      <c r="G4099" t="s">
        <v>13</v>
      </c>
      <c r="H4099" t="s">
        <v>13</v>
      </c>
      <c r="I4099">
        <v>23</v>
      </c>
      <c r="J4099">
        <f t="shared" si="450"/>
        <v>-0.16479395052397619</v>
      </c>
      <c r="K4099" t="b">
        <f t="shared" si="451"/>
        <v>0</v>
      </c>
      <c r="L4099">
        <f t="shared" si="452"/>
        <v>-1.3343214546803215</v>
      </c>
      <c r="M4099" t="b">
        <f t="shared" si="453"/>
        <v>0</v>
      </c>
      <c r="N4099" s="24">
        <f t="shared" si="454"/>
        <v>523886</v>
      </c>
      <c r="O4099" t="str">
        <f t="shared" si="455"/>
        <v>TRABAJADOR INDEPENDIENTE</v>
      </c>
      <c r="P4099">
        <f t="shared" si="456"/>
        <v>23</v>
      </c>
      <c r="Q4099"/>
    </row>
    <row r="4100" spans="1:17" x14ac:dyDescent="0.25">
      <c r="A4100">
        <v>4099</v>
      </c>
      <c r="B4100" t="s">
        <v>15</v>
      </c>
      <c r="C4100" s="23">
        <v>329720</v>
      </c>
      <c r="D4100" t="s">
        <v>17</v>
      </c>
      <c r="E4100" t="s">
        <v>16</v>
      </c>
      <c r="F4100" t="s">
        <v>12</v>
      </c>
      <c r="G4100" t="s">
        <v>12</v>
      </c>
      <c r="H4100" t="s">
        <v>13</v>
      </c>
      <c r="I4100">
        <v>64</v>
      </c>
      <c r="J4100">
        <f t="shared" si="450"/>
        <v>-0.40420877303823932</v>
      </c>
      <c r="K4100" t="b">
        <f t="shared" si="451"/>
        <v>0</v>
      </c>
      <c r="L4100">
        <f t="shared" si="452"/>
        <v>1.5592670784823162</v>
      </c>
      <c r="M4100" t="b">
        <f t="shared" si="453"/>
        <v>0</v>
      </c>
      <c r="N4100" s="24">
        <f t="shared" si="454"/>
        <v>329720</v>
      </c>
      <c r="O4100" t="str">
        <f t="shared" si="455"/>
        <v>ASEGURADO VOLUNTARIO</v>
      </c>
      <c r="P4100">
        <f t="shared" si="456"/>
        <v>64</v>
      </c>
      <c r="Q4100"/>
    </row>
    <row r="4101" spans="1:17" x14ac:dyDescent="0.25">
      <c r="A4101">
        <v>4100</v>
      </c>
      <c r="B4101" t="s">
        <v>9</v>
      </c>
      <c r="C4101" s="23">
        <v>623672</v>
      </c>
      <c r="D4101" t="s">
        <v>10</v>
      </c>
      <c r="E4101" t="s">
        <v>16</v>
      </c>
      <c r="F4101" t="s">
        <v>12</v>
      </c>
      <c r="G4101" t="s">
        <v>13</v>
      </c>
      <c r="H4101" t="s">
        <v>13</v>
      </c>
      <c r="I4101">
        <v>51</v>
      </c>
      <c r="J4101">
        <f t="shared" si="450"/>
        <v>-4.1753626886427579E-2</v>
      </c>
      <c r="K4101" t="b">
        <f t="shared" si="451"/>
        <v>0</v>
      </c>
      <c r="L4101">
        <f t="shared" si="452"/>
        <v>0.64178778747952869</v>
      </c>
      <c r="M4101" t="b">
        <f t="shared" si="453"/>
        <v>0</v>
      </c>
      <c r="N4101" s="24">
        <f t="shared" si="454"/>
        <v>623672</v>
      </c>
      <c r="O4101" t="str">
        <f t="shared" si="455"/>
        <v>ASALARIADO</v>
      </c>
      <c r="P4101">
        <f t="shared" si="456"/>
        <v>51</v>
      </c>
      <c r="Q4101"/>
    </row>
    <row r="4102" spans="1:17" x14ac:dyDescent="0.25">
      <c r="A4102">
        <v>4101</v>
      </c>
      <c r="B4102" t="s">
        <v>15</v>
      </c>
      <c r="C4102" s="23">
        <v>2389642.9</v>
      </c>
      <c r="D4102" t="s">
        <v>14</v>
      </c>
      <c r="E4102" t="s">
        <v>11</v>
      </c>
      <c r="F4102" t="s">
        <v>12</v>
      </c>
      <c r="G4102" t="s">
        <v>13</v>
      </c>
      <c r="H4102" t="s">
        <v>13</v>
      </c>
      <c r="I4102">
        <v>85</v>
      </c>
      <c r="J4102">
        <f t="shared" si="450"/>
        <v>2.1357625684765789</v>
      </c>
      <c r="K4102" t="b">
        <f t="shared" si="451"/>
        <v>1</v>
      </c>
      <c r="L4102">
        <f t="shared" si="452"/>
        <v>3.0413490101022038</v>
      </c>
      <c r="M4102" t="b">
        <f t="shared" si="453"/>
        <v>1</v>
      </c>
      <c r="N4102" s="24">
        <f t="shared" si="454"/>
        <v>2389642.9</v>
      </c>
      <c r="O4102" t="str">
        <f t="shared" si="455"/>
        <v>PENSIONADOS EN SU PROPIO SISTEMA</v>
      </c>
      <c r="P4102">
        <f t="shared" si="456"/>
        <v>85</v>
      </c>
      <c r="Q4102"/>
    </row>
    <row r="4103" spans="1:17" x14ac:dyDescent="0.25">
      <c r="A4103">
        <v>4102</v>
      </c>
      <c r="B4103" t="s">
        <v>9</v>
      </c>
      <c r="C4103" s="23">
        <v>322916.59999999998</v>
      </c>
      <c r="D4103" t="s">
        <v>10</v>
      </c>
      <c r="E4103" t="s">
        <v>16</v>
      </c>
      <c r="F4103" t="s">
        <v>12</v>
      </c>
      <c r="G4103" t="s">
        <v>13</v>
      </c>
      <c r="H4103" t="s">
        <v>12</v>
      </c>
      <c r="I4103">
        <v>39</v>
      </c>
      <c r="J4103">
        <f t="shared" si="450"/>
        <v>-0.41259765061460979</v>
      </c>
      <c r="K4103" t="b">
        <f t="shared" si="451"/>
        <v>0</v>
      </c>
      <c r="L4103">
        <f t="shared" si="452"/>
        <v>-0.20511617344612137</v>
      </c>
      <c r="M4103" t="b">
        <f t="shared" si="453"/>
        <v>0</v>
      </c>
      <c r="N4103" s="24">
        <f t="shared" si="454"/>
        <v>322916.59999999998</v>
      </c>
      <c r="O4103" t="str">
        <f t="shared" si="455"/>
        <v>ASALARIADO</v>
      </c>
      <c r="P4103">
        <f t="shared" si="456"/>
        <v>39</v>
      </c>
      <c r="Q4103"/>
    </row>
    <row r="4104" spans="1:17" x14ac:dyDescent="0.25">
      <c r="A4104">
        <v>4103</v>
      </c>
      <c r="B4104" t="s">
        <v>15</v>
      </c>
      <c r="C4104" s="23">
        <v>299206</v>
      </c>
      <c r="D4104" t="s">
        <v>10</v>
      </c>
      <c r="E4104" t="s">
        <v>16</v>
      </c>
      <c r="F4104" t="s">
        <v>12</v>
      </c>
      <c r="G4104" t="s">
        <v>13</v>
      </c>
      <c r="H4104" t="s">
        <v>13</v>
      </c>
      <c r="I4104">
        <v>39</v>
      </c>
      <c r="J4104">
        <f t="shared" si="450"/>
        <v>-0.4418338149827622</v>
      </c>
      <c r="K4104" t="b">
        <f t="shared" si="451"/>
        <v>0</v>
      </c>
      <c r="L4104">
        <f t="shared" si="452"/>
        <v>-0.20511617344612137</v>
      </c>
      <c r="M4104" t="b">
        <f t="shared" si="453"/>
        <v>0</v>
      </c>
      <c r="N4104" s="24">
        <f t="shared" si="454"/>
        <v>299206</v>
      </c>
      <c r="O4104" t="str">
        <f t="shared" si="455"/>
        <v>ASALARIADO</v>
      </c>
      <c r="P4104">
        <f t="shared" si="456"/>
        <v>39</v>
      </c>
      <c r="Q4104"/>
    </row>
    <row r="4105" spans="1:17" x14ac:dyDescent="0.25">
      <c r="A4105">
        <v>4104</v>
      </c>
      <c r="B4105" t="s">
        <v>9</v>
      </c>
      <c r="C4105" s="23">
        <v>445761.76</v>
      </c>
      <c r="D4105" t="s">
        <v>10</v>
      </c>
      <c r="E4105" t="s">
        <v>16</v>
      </c>
      <c r="F4105" t="s">
        <v>12</v>
      </c>
      <c r="G4105" t="s">
        <v>13</v>
      </c>
      <c r="H4105" t="s">
        <v>13</v>
      </c>
      <c r="I4105">
        <v>30</v>
      </c>
      <c r="J4105">
        <f t="shared" si="450"/>
        <v>-0.26112441545430226</v>
      </c>
      <c r="K4105" t="b">
        <f t="shared" si="451"/>
        <v>0</v>
      </c>
      <c r="L4105">
        <f t="shared" si="452"/>
        <v>-0.84029414414035897</v>
      </c>
      <c r="M4105" t="b">
        <f t="shared" si="453"/>
        <v>0</v>
      </c>
      <c r="N4105" s="24">
        <f t="shared" si="454"/>
        <v>445761.76</v>
      </c>
      <c r="O4105" t="str">
        <f t="shared" si="455"/>
        <v>ASALARIADO</v>
      </c>
      <c r="P4105">
        <f t="shared" si="456"/>
        <v>30</v>
      </c>
      <c r="Q4105"/>
    </row>
    <row r="4106" spans="1:17" x14ac:dyDescent="0.25">
      <c r="A4106">
        <v>4105</v>
      </c>
      <c r="B4106" t="s">
        <v>9</v>
      </c>
      <c r="C4106" s="23">
        <v>297046</v>
      </c>
      <c r="D4106" t="s">
        <v>17</v>
      </c>
      <c r="E4106" t="s">
        <v>16</v>
      </c>
      <c r="F4106" t="s">
        <v>12</v>
      </c>
      <c r="G4106" t="s">
        <v>13</v>
      </c>
      <c r="H4106" t="s">
        <v>13</v>
      </c>
      <c r="I4106">
        <v>61</v>
      </c>
      <c r="J4106">
        <f t="shared" si="450"/>
        <v>-0.44449718558642509</v>
      </c>
      <c r="K4106" t="b">
        <f t="shared" si="451"/>
        <v>0</v>
      </c>
      <c r="L4106">
        <f t="shared" si="452"/>
        <v>1.3475410882509038</v>
      </c>
      <c r="M4106" t="b">
        <f t="shared" si="453"/>
        <v>0</v>
      </c>
      <c r="N4106" s="24">
        <f t="shared" si="454"/>
        <v>297046</v>
      </c>
      <c r="O4106" t="str">
        <f t="shared" si="455"/>
        <v>ASEGURADO VOLUNTARIO</v>
      </c>
      <c r="P4106">
        <f t="shared" si="456"/>
        <v>61</v>
      </c>
      <c r="Q4106"/>
    </row>
    <row r="4107" spans="1:17" x14ac:dyDescent="0.25">
      <c r="A4107">
        <v>4106</v>
      </c>
      <c r="B4107" t="s">
        <v>15</v>
      </c>
      <c r="C4107" s="23">
        <v>390833.33</v>
      </c>
      <c r="D4107" t="s">
        <v>10</v>
      </c>
      <c r="E4107" t="s">
        <v>16</v>
      </c>
      <c r="F4107" t="s">
        <v>12</v>
      </c>
      <c r="G4107" t="s">
        <v>13</v>
      </c>
      <c r="H4107" t="s">
        <v>13</v>
      </c>
      <c r="I4107">
        <v>41</v>
      </c>
      <c r="J4107">
        <f t="shared" si="450"/>
        <v>-0.32885347367992945</v>
      </c>
      <c r="K4107" t="b">
        <f t="shared" si="451"/>
        <v>0</v>
      </c>
      <c r="L4107">
        <f t="shared" si="452"/>
        <v>-6.3965513291846368E-2</v>
      </c>
      <c r="M4107" t="b">
        <f t="shared" si="453"/>
        <v>0</v>
      </c>
      <c r="N4107" s="24">
        <f t="shared" si="454"/>
        <v>390833.33</v>
      </c>
      <c r="O4107" t="str">
        <f t="shared" si="455"/>
        <v>ASALARIADO</v>
      </c>
      <c r="P4107">
        <f t="shared" si="456"/>
        <v>41</v>
      </c>
      <c r="Q4107"/>
    </row>
    <row r="4108" spans="1:17" x14ac:dyDescent="0.25">
      <c r="A4108">
        <v>4107</v>
      </c>
      <c r="B4108" t="s">
        <v>15</v>
      </c>
      <c r="C4108" s="23">
        <v>29700</v>
      </c>
      <c r="D4108" t="s">
        <v>10</v>
      </c>
      <c r="E4108" t="s">
        <v>16</v>
      </c>
      <c r="F4108" t="s">
        <v>12</v>
      </c>
      <c r="G4108" t="s">
        <v>13</v>
      </c>
      <c r="H4108" t="s">
        <v>13</v>
      </c>
      <c r="I4108">
        <v>29</v>
      </c>
      <c r="J4108">
        <f t="shared" si="450"/>
        <v>-0.77414601771922997</v>
      </c>
      <c r="K4108" t="b">
        <f t="shared" si="451"/>
        <v>0</v>
      </c>
      <c r="L4108">
        <f t="shared" si="452"/>
        <v>-0.91086947421749642</v>
      </c>
      <c r="M4108" t="b">
        <f t="shared" si="453"/>
        <v>0</v>
      </c>
      <c r="N4108" s="24">
        <f t="shared" si="454"/>
        <v>29700</v>
      </c>
      <c r="O4108" t="str">
        <f t="shared" si="455"/>
        <v>ASALARIADO</v>
      </c>
      <c r="P4108">
        <f t="shared" si="456"/>
        <v>29</v>
      </c>
      <c r="Q4108"/>
    </row>
    <row r="4109" spans="1:17" x14ac:dyDescent="0.25">
      <c r="A4109">
        <v>4108</v>
      </c>
      <c r="B4109" t="s">
        <v>15</v>
      </c>
      <c r="C4109" s="23">
        <v>1186398.1599999999</v>
      </c>
      <c r="D4109" t="s">
        <v>10</v>
      </c>
      <c r="E4109" t="s">
        <v>16</v>
      </c>
      <c r="F4109" t="s">
        <v>12</v>
      </c>
      <c r="G4109" t="s">
        <v>13</v>
      </c>
      <c r="H4109" t="s">
        <v>13</v>
      </c>
      <c r="I4109">
        <v>41</v>
      </c>
      <c r="J4109">
        <f t="shared" si="450"/>
        <v>0.65211133258398857</v>
      </c>
      <c r="K4109" t="b">
        <f t="shared" si="451"/>
        <v>0</v>
      </c>
      <c r="L4109">
        <f t="shared" si="452"/>
        <v>-6.3965513291846368E-2</v>
      </c>
      <c r="M4109" t="b">
        <f t="shared" si="453"/>
        <v>0</v>
      </c>
      <c r="N4109" s="24">
        <f t="shared" si="454"/>
        <v>1186398.1599999999</v>
      </c>
      <c r="O4109" t="str">
        <f t="shared" si="455"/>
        <v>ASALARIADO</v>
      </c>
      <c r="P4109">
        <f t="shared" si="456"/>
        <v>41</v>
      </c>
      <c r="Q4109"/>
    </row>
    <row r="4110" spans="1:17" x14ac:dyDescent="0.25">
      <c r="A4110">
        <v>4109</v>
      </c>
      <c r="B4110" t="s">
        <v>15</v>
      </c>
      <c r="C4110" s="23">
        <v>839613</v>
      </c>
      <c r="D4110" t="s">
        <v>10</v>
      </c>
      <c r="E4110" t="s">
        <v>16</v>
      </c>
      <c r="F4110" t="s">
        <v>12</v>
      </c>
      <c r="G4110" t="s">
        <v>12</v>
      </c>
      <c r="H4110" t="s">
        <v>13</v>
      </c>
      <c r="I4110">
        <v>29</v>
      </c>
      <c r="J4110">
        <f t="shared" si="450"/>
        <v>0.22451068400503899</v>
      </c>
      <c r="K4110" t="b">
        <f t="shared" si="451"/>
        <v>0</v>
      </c>
      <c r="L4110">
        <f t="shared" si="452"/>
        <v>-0.91086947421749642</v>
      </c>
      <c r="M4110" t="b">
        <f t="shared" si="453"/>
        <v>0</v>
      </c>
      <c r="N4110" s="24">
        <f t="shared" si="454"/>
        <v>839613</v>
      </c>
      <c r="O4110" t="str">
        <f t="shared" si="455"/>
        <v>ASALARIADO</v>
      </c>
      <c r="P4110">
        <f t="shared" si="456"/>
        <v>29</v>
      </c>
      <c r="Q4110"/>
    </row>
    <row r="4111" spans="1:17" x14ac:dyDescent="0.25">
      <c r="A4111">
        <v>4110</v>
      </c>
      <c r="B4111" t="s">
        <v>15</v>
      </c>
      <c r="C4111" s="23">
        <v>1125420</v>
      </c>
      <c r="D4111" t="s">
        <v>10</v>
      </c>
      <c r="E4111" t="s">
        <v>11</v>
      </c>
      <c r="F4111" t="s">
        <v>12</v>
      </c>
      <c r="G4111" t="s">
        <v>13</v>
      </c>
      <c r="H4111" t="s">
        <v>12</v>
      </c>
      <c r="I4111">
        <v>29</v>
      </c>
      <c r="J4111">
        <f t="shared" si="450"/>
        <v>0.57692270350553865</v>
      </c>
      <c r="K4111" t="b">
        <f t="shared" si="451"/>
        <v>0</v>
      </c>
      <c r="L4111">
        <f t="shared" si="452"/>
        <v>-0.91086947421749642</v>
      </c>
      <c r="M4111" t="b">
        <f t="shared" si="453"/>
        <v>0</v>
      </c>
      <c r="N4111" s="24">
        <f t="shared" si="454"/>
        <v>1125420</v>
      </c>
      <c r="O4111" t="str">
        <f t="shared" si="455"/>
        <v>ASALARIADO</v>
      </c>
      <c r="P4111">
        <f t="shared" si="456"/>
        <v>29</v>
      </c>
      <c r="Q4111"/>
    </row>
    <row r="4112" spans="1:17" x14ac:dyDescent="0.25">
      <c r="A4112">
        <v>4111</v>
      </c>
      <c r="B4112" t="s">
        <v>15</v>
      </c>
      <c r="C4112" s="23">
        <v>432600</v>
      </c>
      <c r="D4112" t="s">
        <v>10</v>
      </c>
      <c r="E4112" t="s">
        <v>16</v>
      </c>
      <c r="F4112" t="s">
        <v>12</v>
      </c>
      <c r="G4112" t="s">
        <v>13</v>
      </c>
      <c r="H4112" t="s">
        <v>12</v>
      </c>
      <c r="I4112">
        <v>59</v>
      </c>
      <c r="J4112">
        <f t="shared" si="450"/>
        <v>-0.27735341761933285</v>
      </c>
      <c r="K4112" t="b">
        <f t="shared" si="451"/>
        <v>0</v>
      </c>
      <c r="L4112">
        <f t="shared" si="452"/>
        <v>1.2063904280966287</v>
      </c>
      <c r="M4112" t="b">
        <f t="shared" si="453"/>
        <v>0</v>
      </c>
      <c r="N4112" s="24">
        <f t="shared" si="454"/>
        <v>432600</v>
      </c>
      <c r="O4112" t="str">
        <f t="shared" si="455"/>
        <v>ASALARIADO</v>
      </c>
      <c r="P4112">
        <f t="shared" si="456"/>
        <v>59</v>
      </c>
      <c r="Q4112"/>
    </row>
    <row r="4113" spans="1:17" x14ac:dyDescent="0.25">
      <c r="A4113">
        <v>4112</v>
      </c>
      <c r="B4113" t="s">
        <v>9</v>
      </c>
      <c r="C4113" s="23">
        <v>403983</v>
      </c>
      <c r="D4113" t="s">
        <v>18</v>
      </c>
      <c r="E4113" t="s">
        <v>16</v>
      </c>
      <c r="F4113" t="s">
        <v>12</v>
      </c>
      <c r="G4113" t="s">
        <v>13</v>
      </c>
      <c r="H4113" t="s">
        <v>13</v>
      </c>
      <c r="I4113">
        <v>53</v>
      </c>
      <c r="J4113">
        <f t="shared" si="450"/>
        <v>-0.31263937899202771</v>
      </c>
      <c r="K4113" t="b">
        <f t="shared" si="451"/>
        <v>0</v>
      </c>
      <c r="L4113">
        <f t="shared" si="452"/>
        <v>0.78293844763380371</v>
      </c>
      <c r="M4113" t="b">
        <f t="shared" si="453"/>
        <v>0</v>
      </c>
      <c r="N4113" s="24">
        <f t="shared" si="454"/>
        <v>403983</v>
      </c>
      <c r="O4113" t="str">
        <f t="shared" si="455"/>
        <v>TRABAJADOR INDEPENDIENTE</v>
      </c>
      <c r="P4113">
        <f t="shared" si="456"/>
        <v>53</v>
      </c>
      <c r="Q4113"/>
    </row>
    <row r="4114" spans="1:17" x14ac:dyDescent="0.25">
      <c r="A4114">
        <v>4113</v>
      </c>
      <c r="B4114" t="s">
        <v>15</v>
      </c>
      <c r="C4114" s="23">
        <v>340000</v>
      </c>
      <c r="D4114" t="s">
        <v>10</v>
      </c>
      <c r="E4114" t="s">
        <v>16</v>
      </c>
      <c r="F4114" t="s">
        <v>12</v>
      </c>
      <c r="G4114" t="s">
        <v>13</v>
      </c>
      <c r="H4114" t="s">
        <v>12</v>
      </c>
      <c r="I4114">
        <v>43</v>
      </c>
      <c r="J4114">
        <f t="shared" si="450"/>
        <v>-0.39153310183191781</v>
      </c>
      <c r="K4114" t="b">
        <f t="shared" si="451"/>
        <v>0</v>
      </c>
      <c r="L4114">
        <f t="shared" si="452"/>
        <v>7.7185146862428639E-2</v>
      </c>
      <c r="M4114" t="b">
        <f t="shared" si="453"/>
        <v>0</v>
      </c>
      <c r="N4114" s="24">
        <f t="shared" si="454"/>
        <v>340000</v>
      </c>
      <c r="O4114" t="str">
        <f t="shared" si="455"/>
        <v>ASALARIADO</v>
      </c>
      <c r="P4114">
        <f t="shared" si="456"/>
        <v>43</v>
      </c>
      <c r="Q4114"/>
    </row>
    <row r="4115" spans="1:17" x14ac:dyDescent="0.25">
      <c r="A4115">
        <v>4114</v>
      </c>
      <c r="B4115" t="s">
        <v>15</v>
      </c>
      <c r="C4115" s="23">
        <v>1221960.4099999999</v>
      </c>
      <c r="D4115" t="s">
        <v>10</v>
      </c>
      <c r="E4115" t="s">
        <v>11</v>
      </c>
      <c r="F4115" t="s">
        <v>12</v>
      </c>
      <c r="G4115" t="s">
        <v>13</v>
      </c>
      <c r="H4115" t="s">
        <v>13</v>
      </c>
      <c r="I4115">
        <v>42</v>
      </c>
      <c r="J4115">
        <f t="shared" si="450"/>
        <v>0.69596107853311384</v>
      </c>
      <c r="K4115" t="b">
        <f t="shared" si="451"/>
        <v>0</v>
      </c>
      <c r="L4115">
        <f t="shared" si="452"/>
        <v>6.6098167852911317E-3</v>
      </c>
      <c r="M4115" t="b">
        <f t="shared" si="453"/>
        <v>0</v>
      </c>
      <c r="N4115" s="24">
        <f t="shared" si="454"/>
        <v>1221960.4099999999</v>
      </c>
      <c r="O4115" t="str">
        <f t="shared" si="455"/>
        <v>ASALARIADO</v>
      </c>
      <c r="P4115">
        <f t="shared" si="456"/>
        <v>42</v>
      </c>
      <c r="Q4115"/>
    </row>
    <row r="4116" spans="1:17" x14ac:dyDescent="0.25">
      <c r="A4116">
        <v>4115</v>
      </c>
      <c r="B4116" t="s">
        <v>15</v>
      </c>
      <c r="C4116" s="23">
        <v>399934</v>
      </c>
      <c r="D4116" t="s">
        <v>10</v>
      </c>
      <c r="E4116" t="s">
        <v>11</v>
      </c>
      <c r="F4116" t="s">
        <v>12</v>
      </c>
      <c r="G4116" t="s">
        <v>13</v>
      </c>
      <c r="H4116" t="s">
        <v>12</v>
      </c>
      <c r="I4116">
        <v>36</v>
      </c>
      <c r="J4116">
        <f t="shared" si="450"/>
        <v>-0.31763196583194947</v>
      </c>
      <c r="K4116" t="b">
        <f t="shared" si="451"/>
        <v>0</v>
      </c>
      <c r="L4116">
        <f t="shared" si="452"/>
        <v>-0.41684216367753391</v>
      </c>
      <c r="M4116" t="b">
        <f t="shared" si="453"/>
        <v>0</v>
      </c>
      <c r="N4116" s="24">
        <f t="shared" si="454"/>
        <v>399934</v>
      </c>
      <c r="O4116" t="str">
        <f t="shared" si="455"/>
        <v>ASALARIADO</v>
      </c>
      <c r="P4116">
        <f t="shared" si="456"/>
        <v>36</v>
      </c>
      <c r="Q4116"/>
    </row>
    <row r="4117" spans="1:17" x14ac:dyDescent="0.25">
      <c r="A4117">
        <v>4116</v>
      </c>
      <c r="B4117" t="s">
        <v>9</v>
      </c>
      <c r="C4117" s="23">
        <v>205570</v>
      </c>
      <c r="D4117" t="s">
        <v>10</v>
      </c>
      <c r="E4117" t="s">
        <v>16</v>
      </c>
      <c r="F4117" t="s">
        <v>12</v>
      </c>
      <c r="G4117" t="s">
        <v>13</v>
      </c>
      <c r="H4117" t="s">
        <v>13</v>
      </c>
      <c r="I4117">
        <v>38</v>
      </c>
      <c r="J4117">
        <f t="shared" si="450"/>
        <v>-0.55729093065154844</v>
      </c>
      <c r="K4117" t="b">
        <f t="shared" si="451"/>
        <v>0</v>
      </c>
      <c r="L4117">
        <f t="shared" si="452"/>
        <v>-0.27569150352325889</v>
      </c>
      <c r="M4117" t="b">
        <f t="shared" si="453"/>
        <v>0</v>
      </c>
      <c r="N4117" s="24">
        <f t="shared" si="454"/>
        <v>205570</v>
      </c>
      <c r="O4117" t="str">
        <f t="shared" si="455"/>
        <v>ASALARIADO</v>
      </c>
      <c r="P4117">
        <f t="shared" si="456"/>
        <v>38</v>
      </c>
      <c r="Q4117"/>
    </row>
    <row r="4118" spans="1:17" x14ac:dyDescent="0.25">
      <c r="A4118">
        <v>4117</v>
      </c>
      <c r="B4118" t="s">
        <v>15</v>
      </c>
      <c r="C4118" s="23">
        <v>300018</v>
      </c>
      <c r="D4118" t="s">
        <v>17</v>
      </c>
      <c r="E4118" t="s">
        <v>16</v>
      </c>
      <c r="F4118" t="s">
        <v>12</v>
      </c>
      <c r="G4118" t="s">
        <v>13</v>
      </c>
      <c r="H4118" t="s">
        <v>13</v>
      </c>
      <c r="I4118">
        <v>34</v>
      </c>
      <c r="J4118">
        <f t="shared" si="450"/>
        <v>-0.44083258492249633</v>
      </c>
      <c r="K4118" t="b">
        <f t="shared" si="451"/>
        <v>0</v>
      </c>
      <c r="L4118">
        <f t="shared" si="452"/>
        <v>-0.55799282383180893</v>
      </c>
      <c r="M4118" t="b">
        <f t="shared" si="453"/>
        <v>0</v>
      </c>
      <c r="N4118" s="24">
        <f t="shared" si="454"/>
        <v>300018</v>
      </c>
      <c r="O4118" t="str">
        <f t="shared" si="455"/>
        <v>ASEGURADO VOLUNTARIO</v>
      </c>
      <c r="P4118">
        <f t="shared" si="456"/>
        <v>34</v>
      </c>
      <c r="Q4118"/>
    </row>
    <row r="4119" spans="1:17" x14ac:dyDescent="0.25">
      <c r="A4119">
        <v>4118</v>
      </c>
      <c r="B4119" t="s">
        <v>15</v>
      </c>
      <c r="C4119" s="23">
        <v>386161</v>
      </c>
      <c r="D4119" t="s">
        <v>18</v>
      </c>
      <c r="E4119" t="s">
        <v>16</v>
      </c>
      <c r="F4119" t="s">
        <v>12</v>
      </c>
      <c r="G4119" t="s">
        <v>13</v>
      </c>
      <c r="H4119" t="s">
        <v>12</v>
      </c>
      <c r="I4119">
        <v>47</v>
      </c>
      <c r="J4119">
        <f t="shared" si="450"/>
        <v>-0.33461465255613881</v>
      </c>
      <c r="K4119" t="b">
        <f t="shared" si="451"/>
        <v>0</v>
      </c>
      <c r="L4119">
        <f t="shared" si="452"/>
        <v>0.35948646717097865</v>
      </c>
      <c r="M4119" t="b">
        <f t="shared" si="453"/>
        <v>0</v>
      </c>
      <c r="N4119" s="24">
        <f t="shared" si="454"/>
        <v>386161</v>
      </c>
      <c r="O4119" t="str">
        <f t="shared" si="455"/>
        <v>TRABAJADOR INDEPENDIENTE</v>
      </c>
      <c r="P4119">
        <f t="shared" si="456"/>
        <v>47</v>
      </c>
      <c r="Q4119"/>
    </row>
    <row r="4120" spans="1:17" x14ac:dyDescent="0.25">
      <c r="A4120">
        <v>4119</v>
      </c>
      <c r="B4120" t="s">
        <v>9</v>
      </c>
      <c r="C4120" s="23">
        <v>144000</v>
      </c>
      <c r="D4120" t="s">
        <v>10</v>
      </c>
      <c r="E4120" t="s">
        <v>16</v>
      </c>
      <c r="F4120" t="s">
        <v>12</v>
      </c>
      <c r="G4120" t="s">
        <v>13</v>
      </c>
      <c r="H4120" t="s">
        <v>13</v>
      </c>
      <c r="I4120">
        <v>35</v>
      </c>
      <c r="J4120">
        <f t="shared" si="450"/>
        <v>-0.63320932327540214</v>
      </c>
      <c r="K4120" t="b">
        <f t="shared" si="451"/>
        <v>0</v>
      </c>
      <c r="L4120">
        <f t="shared" si="452"/>
        <v>-0.48741749375467142</v>
      </c>
      <c r="M4120" t="b">
        <f t="shared" si="453"/>
        <v>0</v>
      </c>
      <c r="N4120" s="24">
        <f t="shared" si="454"/>
        <v>144000</v>
      </c>
      <c r="O4120" t="str">
        <f t="shared" si="455"/>
        <v>ASALARIADO</v>
      </c>
      <c r="P4120">
        <f t="shared" si="456"/>
        <v>35</v>
      </c>
      <c r="Q4120"/>
    </row>
    <row r="4121" spans="1:17" x14ac:dyDescent="0.25">
      <c r="A4121">
        <v>4120</v>
      </c>
      <c r="B4121" t="s">
        <v>9</v>
      </c>
      <c r="C4121" s="23">
        <v>394526</v>
      </c>
      <c r="D4121" t="s">
        <v>18</v>
      </c>
      <c r="E4121" t="s">
        <v>16</v>
      </c>
      <c r="F4121" t="s">
        <v>12</v>
      </c>
      <c r="G4121" t="s">
        <v>13</v>
      </c>
      <c r="H4121" t="s">
        <v>12</v>
      </c>
      <c r="I4121">
        <v>48</v>
      </c>
      <c r="J4121">
        <f t="shared" si="450"/>
        <v>-0.32430025667667584</v>
      </c>
      <c r="K4121" t="b">
        <f t="shared" si="451"/>
        <v>0</v>
      </c>
      <c r="L4121">
        <f t="shared" si="452"/>
        <v>0.43006179724811616</v>
      </c>
      <c r="M4121" t="b">
        <f t="shared" si="453"/>
        <v>0</v>
      </c>
      <c r="N4121" s="24">
        <f t="shared" si="454"/>
        <v>394526</v>
      </c>
      <c r="O4121" t="str">
        <f t="shared" si="455"/>
        <v>TRABAJADOR INDEPENDIENTE</v>
      </c>
      <c r="P4121">
        <f t="shared" si="456"/>
        <v>48</v>
      </c>
      <c r="Q4121"/>
    </row>
    <row r="4122" spans="1:17" x14ac:dyDescent="0.25">
      <c r="A4122">
        <v>4121</v>
      </c>
      <c r="B4122" t="s">
        <v>15</v>
      </c>
      <c r="C4122" s="23">
        <v>540083</v>
      </c>
      <c r="D4122" t="s">
        <v>18</v>
      </c>
      <c r="E4122" t="s">
        <v>16</v>
      </c>
      <c r="F4122" t="s">
        <v>12</v>
      </c>
      <c r="G4122" t="s">
        <v>13</v>
      </c>
      <c r="H4122" t="s">
        <v>12</v>
      </c>
      <c r="I4122">
        <v>41</v>
      </c>
      <c r="J4122">
        <f t="shared" si="450"/>
        <v>-0.14482237012234295</v>
      </c>
      <c r="K4122" t="b">
        <f t="shared" si="451"/>
        <v>0</v>
      </c>
      <c r="L4122">
        <f t="shared" si="452"/>
        <v>-6.3965513291846368E-2</v>
      </c>
      <c r="M4122" t="b">
        <f t="shared" si="453"/>
        <v>0</v>
      </c>
      <c r="N4122" s="24">
        <f t="shared" si="454"/>
        <v>540083</v>
      </c>
      <c r="O4122" t="str">
        <f t="shared" si="455"/>
        <v>TRABAJADOR INDEPENDIENTE</v>
      </c>
      <c r="P4122">
        <f t="shared" si="456"/>
        <v>41</v>
      </c>
      <c r="Q4122"/>
    </row>
    <row r="4123" spans="1:17" x14ac:dyDescent="0.25">
      <c r="A4123">
        <v>4122</v>
      </c>
      <c r="B4123" t="s">
        <v>9</v>
      </c>
      <c r="C4123" s="23">
        <v>280000</v>
      </c>
      <c r="D4123" t="s">
        <v>10</v>
      </c>
      <c r="E4123" t="s">
        <v>16</v>
      </c>
      <c r="F4123" t="s">
        <v>12</v>
      </c>
      <c r="G4123" t="s">
        <v>12</v>
      </c>
      <c r="H4123" t="s">
        <v>13</v>
      </c>
      <c r="I4123">
        <v>26</v>
      </c>
      <c r="J4123">
        <f t="shared" si="450"/>
        <v>-0.46551561860033136</v>
      </c>
      <c r="K4123" t="b">
        <f t="shared" si="451"/>
        <v>0</v>
      </c>
      <c r="L4123">
        <f t="shared" si="452"/>
        <v>-1.1225954644489089</v>
      </c>
      <c r="M4123" t="b">
        <f t="shared" si="453"/>
        <v>0</v>
      </c>
      <c r="N4123" s="24">
        <f t="shared" si="454"/>
        <v>280000</v>
      </c>
      <c r="O4123" t="str">
        <f t="shared" si="455"/>
        <v>ASALARIADO</v>
      </c>
      <c r="P4123">
        <f t="shared" si="456"/>
        <v>26</v>
      </c>
      <c r="Q4123"/>
    </row>
    <row r="4124" spans="1:17" x14ac:dyDescent="0.25">
      <c r="A4124">
        <v>4123</v>
      </c>
      <c r="B4124" t="s">
        <v>9</v>
      </c>
      <c r="C4124" s="23">
        <v>350000</v>
      </c>
      <c r="D4124" t="s">
        <v>10</v>
      </c>
      <c r="E4124" t="s">
        <v>16</v>
      </c>
      <c r="F4124" t="s">
        <v>12</v>
      </c>
      <c r="G4124" t="s">
        <v>13</v>
      </c>
      <c r="H4124" t="s">
        <v>13</v>
      </c>
      <c r="I4124">
        <v>25</v>
      </c>
      <c r="J4124">
        <f t="shared" si="450"/>
        <v>-0.37920268237051552</v>
      </c>
      <c r="K4124" t="b">
        <f t="shared" si="451"/>
        <v>0</v>
      </c>
      <c r="L4124">
        <f t="shared" si="452"/>
        <v>-1.1931707945260464</v>
      </c>
      <c r="M4124" t="b">
        <f t="shared" si="453"/>
        <v>0</v>
      </c>
      <c r="N4124" s="24">
        <f t="shared" si="454"/>
        <v>350000</v>
      </c>
      <c r="O4124" t="str">
        <f t="shared" si="455"/>
        <v>ASALARIADO</v>
      </c>
      <c r="P4124">
        <f t="shared" si="456"/>
        <v>25</v>
      </c>
      <c r="Q4124"/>
    </row>
    <row r="4125" spans="1:17" x14ac:dyDescent="0.25">
      <c r="A4125">
        <v>4124</v>
      </c>
      <c r="B4125" t="s">
        <v>15</v>
      </c>
      <c r="C4125" s="23">
        <v>382000</v>
      </c>
      <c r="D4125" t="s">
        <v>10</v>
      </c>
      <c r="E4125" t="s">
        <v>16</v>
      </c>
      <c r="F4125" t="s">
        <v>12</v>
      </c>
      <c r="G4125" t="s">
        <v>13</v>
      </c>
      <c r="H4125" t="s">
        <v>13</v>
      </c>
      <c r="I4125">
        <v>20</v>
      </c>
      <c r="J4125">
        <f t="shared" si="450"/>
        <v>-0.33974534009402829</v>
      </c>
      <c r="K4125" t="b">
        <f t="shared" si="451"/>
        <v>0</v>
      </c>
      <c r="L4125">
        <f t="shared" si="452"/>
        <v>-1.5460474449117341</v>
      </c>
      <c r="M4125" t="b">
        <f t="shared" si="453"/>
        <v>0</v>
      </c>
      <c r="N4125" s="24">
        <f t="shared" si="454"/>
        <v>382000</v>
      </c>
      <c r="O4125" t="str">
        <f t="shared" si="455"/>
        <v>ASALARIADO</v>
      </c>
      <c r="P4125">
        <f t="shared" si="456"/>
        <v>20</v>
      </c>
      <c r="Q4125"/>
    </row>
    <row r="4126" spans="1:17" x14ac:dyDescent="0.25">
      <c r="A4126">
        <v>4125</v>
      </c>
      <c r="B4126" t="s">
        <v>9</v>
      </c>
      <c r="C4126" s="23">
        <v>933124</v>
      </c>
      <c r="D4126" t="s">
        <v>18</v>
      </c>
      <c r="E4126" t="s">
        <v>16</v>
      </c>
      <c r="F4126" t="s">
        <v>12</v>
      </c>
      <c r="G4126" t="s">
        <v>13</v>
      </c>
      <c r="H4126" t="s">
        <v>13</v>
      </c>
      <c r="I4126">
        <v>49</v>
      </c>
      <c r="J4126">
        <f t="shared" si="450"/>
        <v>0.33981366943055769</v>
      </c>
      <c r="K4126" t="b">
        <f t="shared" si="451"/>
        <v>0</v>
      </c>
      <c r="L4126">
        <f t="shared" si="452"/>
        <v>0.50063712732525367</v>
      </c>
      <c r="M4126" t="b">
        <f t="shared" si="453"/>
        <v>0</v>
      </c>
      <c r="N4126" s="24">
        <f t="shared" si="454"/>
        <v>933124</v>
      </c>
      <c r="O4126" t="str">
        <f t="shared" si="455"/>
        <v>TRABAJADOR INDEPENDIENTE</v>
      </c>
      <c r="P4126">
        <f t="shared" si="456"/>
        <v>49</v>
      </c>
      <c r="Q4126"/>
    </row>
    <row r="4127" spans="1:17" x14ac:dyDescent="0.25">
      <c r="A4127">
        <v>4126</v>
      </c>
      <c r="B4127" t="s">
        <v>15</v>
      </c>
      <c r="C4127" s="23">
        <v>865457.02</v>
      </c>
      <c r="D4127" t="s">
        <v>10</v>
      </c>
      <c r="E4127" t="s">
        <v>11</v>
      </c>
      <c r="F4127" t="s">
        <v>12</v>
      </c>
      <c r="G4127" t="s">
        <v>13</v>
      </c>
      <c r="H4127" t="s">
        <v>13</v>
      </c>
      <c r="I4127">
        <v>42</v>
      </c>
      <c r="J4127">
        <f t="shared" si="450"/>
        <v>0.25637744472192592</v>
      </c>
      <c r="K4127" t="b">
        <f t="shared" si="451"/>
        <v>0</v>
      </c>
      <c r="L4127">
        <f t="shared" si="452"/>
        <v>6.6098167852911317E-3</v>
      </c>
      <c r="M4127" t="b">
        <f t="shared" si="453"/>
        <v>0</v>
      </c>
      <c r="N4127" s="24">
        <f t="shared" si="454"/>
        <v>865457.02</v>
      </c>
      <c r="O4127" t="str">
        <f t="shared" si="455"/>
        <v>ASALARIADO</v>
      </c>
      <c r="P4127">
        <f t="shared" si="456"/>
        <v>42</v>
      </c>
      <c r="Q4127"/>
    </row>
    <row r="4128" spans="1:17" x14ac:dyDescent="0.25">
      <c r="A4128">
        <v>4127</v>
      </c>
      <c r="B4128" t="s">
        <v>15</v>
      </c>
      <c r="C4128" s="23">
        <v>399967</v>
      </c>
      <c r="D4128" t="s">
        <v>14</v>
      </c>
      <c r="E4128" t="s">
        <v>11</v>
      </c>
      <c r="F4128" t="s">
        <v>12</v>
      </c>
      <c r="G4128" t="s">
        <v>13</v>
      </c>
      <c r="H4128" t="s">
        <v>13</v>
      </c>
      <c r="I4128">
        <v>82</v>
      </c>
      <c r="J4128">
        <f t="shared" si="450"/>
        <v>-0.31759127544772686</v>
      </c>
      <c r="K4128" t="b">
        <f t="shared" si="451"/>
        <v>0</v>
      </c>
      <c r="L4128">
        <f t="shared" si="452"/>
        <v>2.8296230198707915</v>
      </c>
      <c r="M4128" t="b">
        <f t="shared" si="453"/>
        <v>1</v>
      </c>
      <c r="N4128" s="24">
        <f t="shared" si="454"/>
        <v>399967</v>
      </c>
      <c r="O4128" t="str">
        <f t="shared" si="455"/>
        <v>PENSIONADOS EN SU PROPIO SISTEMA</v>
      </c>
      <c r="P4128">
        <f t="shared" si="456"/>
        <v>82</v>
      </c>
      <c r="Q4128"/>
    </row>
    <row r="4129" spans="1:17" x14ac:dyDescent="0.25">
      <c r="A4129">
        <v>4128</v>
      </c>
      <c r="B4129" t="s">
        <v>9</v>
      </c>
      <c r="C4129" s="23">
        <v>436800</v>
      </c>
      <c r="D4129" t="s">
        <v>10</v>
      </c>
      <c r="E4129" t="s">
        <v>16</v>
      </c>
      <c r="F4129" t="s">
        <v>12</v>
      </c>
      <c r="G4129" t="s">
        <v>13</v>
      </c>
      <c r="H4129" t="s">
        <v>13</v>
      </c>
      <c r="I4129">
        <v>53</v>
      </c>
      <c r="J4129">
        <f t="shared" si="450"/>
        <v>-0.27217464144554393</v>
      </c>
      <c r="K4129" t="b">
        <f t="shared" si="451"/>
        <v>0</v>
      </c>
      <c r="L4129">
        <f t="shared" si="452"/>
        <v>0.78293844763380371</v>
      </c>
      <c r="M4129" t="b">
        <f t="shared" si="453"/>
        <v>0</v>
      </c>
      <c r="N4129" s="24">
        <f t="shared" si="454"/>
        <v>436800</v>
      </c>
      <c r="O4129" t="str">
        <f t="shared" si="455"/>
        <v>ASALARIADO</v>
      </c>
      <c r="P4129">
        <f t="shared" si="456"/>
        <v>53</v>
      </c>
      <c r="Q4129"/>
    </row>
    <row r="4130" spans="1:17" x14ac:dyDescent="0.25">
      <c r="A4130">
        <v>4129</v>
      </c>
      <c r="B4130" t="s">
        <v>9</v>
      </c>
      <c r="C4130" s="23">
        <v>437896</v>
      </c>
      <c r="D4130" t="s">
        <v>18</v>
      </c>
      <c r="E4130" t="s">
        <v>16</v>
      </c>
      <c r="F4130" t="s">
        <v>12</v>
      </c>
      <c r="G4130" t="s">
        <v>13</v>
      </c>
      <c r="H4130" t="s">
        <v>13</v>
      </c>
      <c r="I4130">
        <v>39</v>
      </c>
      <c r="J4130">
        <f t="shared" si="450"/>
        <v>-0.27082322747257426</v>
      </c>
      <c r="K4130" t="b">
        <f t="shared" si="451"/>
        <v>0</v>
      </c>
      <c r="L4130">
        <f t="shared" si="452"/>
        <v>-0.20511617344612137</v>
      </c>
      <c r="M4130" t="b">
        <f t="shared" si="453"/>
        <v>0</v>
      </c>
      <c r="N4130" s="24">
        <f t="shared" si="454"/>
        <v>437896</v>
      </c>
      <c r="O4130" t="str">
        <f t="shared" si="455"/>
        <v>TRABAJADOR INDEPENDIENTE</v>
      </c>
      <c r="P4130">
        <f t="shared" si="456"/>
        <v>39</v>
      </c>
      <c r="Q4130"/>
    </row>
    <row r="4131" spans="1:17" x14ac:dyDescent="0.25">
      <c r="A4131">
        <v>4130</v>
      </c>
      <c r="B4131" t="s">
        <v>9</v>
      </c>
      <c r="C4131" s="23">
        <v>297046</v>
      </c>
      <c r="D4131" t="s">
        <v>18</v>
      </c>
      <c r="E4131" t="s">
        <v>16</v>
      </c>
      <c r="F4131" t="s">
        <v>12</v>
      </c>
      <c r="G4131" t="s">
        <v>13</v>
      </c>
      <c r="H4131" t="s">
        <v>13</v>
      </c>
      <c r="I4131">
        <v>54</v>
      </c>
      <c r="J4131">
        <f t="shared" si="450"/>
        <v>-0.44449718558642509</v>
      </c>
      <c r="K4131" t="b">
        <f t="shared" si="451"/>
        <v>0</v>
      </c>
      <c r="L4131">
        <f t="shared" si="452"/>
        <v>0.85351377771094117</v>
      </c>
      <c r="M4131" t="b">
        <f t="shared" si="453"/>
        <v>0</v>
      </c>
      <c r="N4131" s="24">
        <f t="shared" si="454"/>
        <v>297046</v>
      </c>
      <c r="O4131" t="str">
        <f t="shared" si="455"/>
        <v>TRABAJADOR INDEPENDIENTE</v>
      </c>
      <c r="P4131">
        <f t="shared" si="456"/>
        <v>54</v>
      </c>
      <c r="Q4131"/>
    </row>
    <row r="4132" spans="1:17" x14ac:dyDescent="0.25">
      <c r="A4132">
        <v>4131</v>
      </c>
      <c r="B4132" t="s">
        <v>15</v>
      </c>
      <c r="C4132" s="23">
        <v>720408.6</v>
      </c>
      <c r="D4132" t="s">
        <v>10</v>
      </c>
      <c r="E4132" t="s">
        <v>11</v>
      </c>
      <c r="F4132" t="s">
        <v>12</v>
      </c>
      <c r="G4132" t="s">
        <v>13</v>
      </c>
      <c r="H4132" t="s">
        <v>13</v>
      </c>
      <c r="I4132">
        <v>45</v>
      </c>
      <c r="J4132">
        <f t="shared" si="450"/>
        <v>7.7526658640560991E-2</v>
      </c>
      <c r="K4132" t="b">
        <f t="shared" si="451"/>
        <v>0</v>
      </c>
      <c r="L4132">
        <f t="shared" si="452"/>
        <v>0.21833580701670366</v>
      </c>
      <c r="M4132" t="b">
        <f t="shared" si="453"/>
        <v>0</v>
      </c>
      <c r="N4132" s="24">
        <f t="shared" si="454"/>
        <v>720408.6</v>
      </c>
      <c r="O4132" t="str">
        <f t="shared" si="455"/>
        <v>ASALARIADO</v>
      </c>
      <c r="P4132">
        <f t="shared" si="456"/>
        <v>45</v>
      </c>
      <c r="Q4132"/>
    </row>
    <row r="4133" spans="1:17" x14ac:dyDescent="0.25">
      <c r="A4133">
        <v>4132</v>
      </c>
      <c r="B4133" t="s">
        <v>9</v>
      </c>
      <c r="C4133" s="23">
        <v>301184</v>
      </c>
      <c r="D4133" t="s">
        <v>10</v>
      </c>
      <c r="E4133" t="s">
        <v>16</v>
      </c>
      <c r="F4133" t="s">
        <v>12</v>
      </c>
      <c r="G4133" t="s">
        <v>13</v>
      </c>
      <c r="H4133" t="s">
        <v>13</v>
      </c>
      <c r="I4133">
        <v>46</v>
      </c>
      <c r="J4133">
        <f t="shared" si="450"/>
        <v>-0.43939485801329681</v>
      </c>
      <c r="K4133" t="b">
        <f t="shared" si="451"/>
        <v>0</v>
      </c>
      <c r="L4133">
        <f t="shared" si="452"/>
        <v>0.28891113709384114</v>
      </c>
      <c r="M4133" t="b">
        <f t="shared" si="453"/>
        <v>0</v>
      </c>
      <c r="N4133" s="24">
        <f t="shared" si="454"/>
        <v>301184</v>
      </c>
      <c r="O4133" t="str">
        <f t="shared" si="455"/>
        <v>ASALARIADO</v>
      </c>
      <c r="P4133">
        <f t="shared" si="456"/>
        <v>46</v>
      </c>
      <c r="Q4133"/>
    </row>
    <row r="4134" spans="1:17" x14ac:dyDescent="0.25">
      <c r="A4134">
        <v>4133</v>
      </c>
      <c r="B4134" t="s">
        <v>9</v>
      </c>
      <c r="C4134" s="23">
        <v>230000</v>
      </c>
      <c r="D4134" t="s">
        <v>10</v>
      </c>
      <c r="E4134" t="s">
        <v>16</v>
      </c>
      <c r="F4134" t="s">
        <v>12</v>
      </c>
      <c r="G4134" t="s">
        <v>13</v>
      </c>
      <c r="H4134" t="s">
        <v>12</v>
      </c>
      <c r="I4134">
        <v>60</v>
      </c>
      <c r="J4134">
        <f t="shared" si="450"/>
        <v>-0.52716771590734268</v>
      </c>
      <c r="K4134" t="b">
        <f t="shared" si="451"/>
        <v>0</v>
      </c>
      <c r="L4134">
        <f t="shared" si="452"/>
        <v>1.2769657581737661</v>
      </c>
      <c r="M4134" t="b">
        <f t="shared" si="453"/>
        <v>0</v>
      </c>
      <c r="N4134" s="24">
        <f t="shared" si="454"/>
        <v>230000</v>
      </c>
      <c r="O4134" t="str">
        <f t="shared" si="455"/>
        <v>ASALARIADO</v>
      </c>
      <c r="P4134">
        <f t="shared" si="456"/>
        <v>60</v>
      </c>
      <c r="Q4134"/>
    </row>
    <row r="4135" spans="1:17" x14ac:dyDescent="0.25">
      <c r="A4135">
        <v>4134</v>
      </c>
      <c r="B4135" t="s">
        <v>15</v>
      </c>
      <c r="C4135" s="23">
        <v>639148</v>
      </c>
      <c r="D4135" t="s">
        <v>18</v>
      </c>
      <c r="E4135" t="s">
        <v>16</v>
      </c>
      <c r="F4135" t="s">
        <v>12</v>
      </c>
      <c r="G4135" t="s">
        <v>13</v>
      </c>
      <c r="H4135" t="s">
        <v>13</v>
      </c>
      <c r="I4135">
        <v>60</v>
      </c>
      <c r="J4135">
        <f t="shared" si="450"/>
        <v>-2.267106972796144E-2</v>
      </c>
      <c r="K4135" t="b">
        <f t="shared" si="451"/>
        <v>0</v>
      </c>
      <c r="L4135">
        <f t="shared" si="452"/>
        <v>1.2769657581737661</v>
      </c>
      <c r="M4135" t="b">
        <f t="shared" si="453"/>
        <v>0</v>
      </c>
      <c r="N4135" s="24">
        <f t="shared" si="454"/>
        <v>639148</v>
      </c>
      <c r="O4135" t="str">
        <f t="shared" si="455"/>
        <v>TRABAJADOR INDEPENDIENTE</v>
      </c>
      <c r="P4135">
        <f t="shared" si="456"/>
        <v>60</v>
      </c>
      <c r="Q4135"/>
    </row>
    <row r="4136" spans="1:17" x14ac:dyDescent="0.25">
      <c r="A4136">
        <v>4135</v>
      </c>
      <c r="B4136" t="s">
        <v>15</v>
      </c>
      <c r="C4136" s="23">
        <v>470713.7</v>
      </c>
      <c r="D4136" t="s">
        <v>10</v>
      </c>
      <c r="E4136" t="s">
        <v>16</v>
      </c>
      <c r="F4136" t="s">
        <v>12</v>
      </c>
      <c r="G4136" t="s">
        <v>13</v>
      </c>
      <c r="H4136" t="s">
        <v>12</v>
      </c>
      <c r="I4136">
        <v>36</v>
      </c>
      <c r="J4136">
        <f t="shared" si="450"/>
        <v>-0.23035762679672811</v>
      </c>
      <c r="K4136" t="b">
        <f t="shared" si="451"/>
        <v>0</v>
      </c>
      <c r="L4136">
        <f t="shared" si="452"/>
        <v>-0.41684216367753391</v>
      </c>
      <c r="M4136" t="b">
        <f t="shared" si="453"/>
        <v>0</v>
      </c>
      <c r="N4136" s="24">
        <f t="shared" si="454"/>
        <v>470713.7</v>
      </c>
      <c r="O4136" t="str">
        <f t="shared" si="455"/>
        <v>ASALARIADO</v>
      </c>
      <c r="P4136">
        <f t="shared" si="456"/>
        <v>36</v>
      </c>
      <c r="Q4136"/>
    </row>
    <row r="4137" spans="1:17" x14ac:dyDescent="0.25">
      <c r="A4137">
        <v>4136</v>
      </c>
      <c r="B4137" t="s">
        <v>9</v>
      </c>
      <c r="C4137" s="23">
        <v>298482</v>
      </c>
      <c r="D4137" t="s">
        <v>18</v>
      </c>
      <c r="E4137" t="s">
        <v>16</v>
      </c>
      <c r="F4137" t="s">
        <v>12</v>
      </c>
      <c r="G4137" t="s">
        <v>13</v>
      </c>
      <c r="H4137" t="s">
        <v>13</v>
      </c>
      <c r="I4137">
        <v>28</v>
      </c>
      <c r="J4137">
        <f t="shared" si="450"/>
        <v>-0.4427265373517677</v>
      </c>
      <c r="K4137" t="b">
        <f t="shared" si="451"/>
        <v>0</v>
      </c>
      <c r="L4137">
        <f t="shared" si="452"/>
        <v>-0.98144480429463388</v>
      </c>
      <c r="M4137" t="b">
        <f t="shared" si="453"/>
        <v>0</v>
      </c>
      <c r="N4137" s="24">
        <f t="shared" si="454"/>
        <v>298482</v>
      </c>
      <c r="O4137" t="str">
        <f t="shared" si="455"/>
        <v>TRABAJADOR INDEPENDIENTE</v>
      </c>
      <c r="P4137">
        <f t="shared" si="456"/>
        <v>28</v>
      </c>
      <c r="Q4137"/>
    </row>
    <row r="4138" spans="1:17" x14ac:dyDescent="0.25">
      <c r="A4138">
        <v>4137</v>
      </c>
      <c r="B4138" t="s">
        <v>9</v>
      </c>
      <c r="C4138" s="23">
        <v>294661.86</v>
      </c>
      <c r="D4138" t="s">
        <v>10</v>
      </c>
      <c r="E4138" t="s">
        <v>16</v>
      </c>
      <c r="F4138" t="s">
        <v>12</v>
      </c>
      <c r="G4138" t="s">
        <v>13</v>
      </c>
      <c r="H4138" t="s">
        <v>13</v>
      </c>
      <c r="I4138">
        <v>25</v>
      </c>
      <c r="J4138">
        <f t="shared" si="450"/>
        <v>-0.44743693021189584</v>
      </c>
      <c r="K4138" t="b">
        <f t="shared" si="451"/>
        <v>0</v>
      </c>
      <c r="L4138">
        <f t="shared" si="452"/>
        <v>-1.1931707945260464</v>
      </c>
      <c r="M4138" t="b">
        <f t="shared" si="453"/>
        <v>0</v>
      </c>
      <c r="N4138" s="24">
        <f t="shared" si="454"/>
        <v>294661.86</v>
      </c>
      <c r="O4138" t="str">
        <f t="shared" si="455"/>
        <v>ASALARIADO</v>
      </c>
      <c r="P4138">
        <f t="shared" si="456"/>
        <v>25</v>
      </c>
      <c r="Q4138"/>
    </row>
    <row r="4139" spans="1:17" x14ac:dyDescent="0.25">
      <c r="A4139">
        <v>4138</v>
      </c>
      <c r="B4139" t="s">
        <v>9</v>
      </c>
      <c r="C4139" s="23">
        <v>431178</v>
      </c>
      <c r="D4139" t="s">
        <v>10</v>
      </c>
      <c r="E4139" t="s">
        <v>16</v>
      </c>
      <c r="F4139" t="s">
        <v>12</v>
      </c>
      <c r="G4139" t="s">
        <v>13</v>
      </c>
      <c r="H4139" t="s">
        <v>13</v>
      </c>
      <c r="I4139">
        <v>56</v>
      </c>
      <c r="J4139">
        <f t="shared" si="450"/>
        <v>-0.27910680326674425</v>
      </c>
      <c r="K4139" t="b">
        <f t="shared" si="451"/>
        <v>0</v>
      </c>
      <c r="L4139">
        <f t="shared" si="452"/>
        <v>0.99466443786521619</v>
      </c>
      <c r="M4139" t="b">
        <f t="shared" si="453"/>
        <v>0</v>
      </c>
      <c r="N4139" s="24">
        <f t="shared" si="454"/>
        <v>431178</v>
      </c>
      <c r="O4139" t="str">
        <f t="shared" si="455"/>
        <v>ASALARIADO</v>
      </c>
      <c r="P4139">
        <f t="shared" si="456"/>
        <v>56</v>
      </c>
      <c r="Q4139"/>
    </row>
    <row r="4140" spans="1:17" x14ac:dyDescent="0.25">
      <c r="A4140">
        <v>4139</v>
      </c>
      <c r="B4140" t="s">
        <v>15</v>
      </c>
      <c r="C4140" s="23">
        <v>278035</v>
      </c>
      <c r="D4140" t="s">
        <v>17</v>
      </c>
      <c r="E4140" t="s">
        <v>16</v>
      </c>
      <c r="F4140" t="s">
        <v>12</v>
      </c>
      <c r="G4140" t="s">
        <v>13</v>
      </c>
      <c r="H4140" t="s">
        <v>13</v>
      </c>
      <c r="I4140">
        <v>49</v>
      </c>
      <c r="J4140">
        <f t="shared" si="450"/>
        <v>-0.46793854602449692</v>
      </c>
      <c r="K4140" t="b">
        <f t="shared" si="451"/>
        <v>0</v>
      </c>
      <c r="L4140">
        <f t="shared" si="452"/>
        <v>0.50063712732525367</v>
      </c>
      <c r="M4140" t="b">
        <f t="shared" si="453"/>
        <v>0</v>
      </c>
      <c r="N4140" s="24">
        <f t="shared" si="454"/>
        <v>278035</v>
      </c>
      <c r="O4140" t="str">
        <f t="shared" si="455"/>
        <v>ASEGURADO VOLUNTARIO</v>
      </c>
      <c r="P4140">
        <f t="shared" si="456"/>
        <v>49</v>
      </c>
      <c r="Q4140"/>
    </row>
    <row r="4141" spans="1:17" x14ac:dyDescent="0.25">
      <c r="A4141">
        <v>4140</v>
      </c>
      <c r="B4141" t="s">
        <v>15</v>
      </c>
      <c r="C4141" s="23">
        <v>628333</v>
      </c>
      <c r="D4141" t="s">
        <v>10</v>
      </c>
      <c r="E4141" t="s">
        <v>16</v>
      </c>
      <c r="F4141" t="s">
        <v>12</v>
      </c>
      <c r="G4141" t="s">
        <v>13</v>
      </c>
      <c r="H4141" t="s">
        <v>13</v>
      </c>
      <c r="I4141">
        <v>32</v>
      </c>
      <c r="J4141">
        <f t="shared" si="450"/>
        <v>-3.6006418375467988E-2</v>
      </c>
      <c r="K4141" t="b">
        <f t="shared" si="451"/>
        <v>0</v>
      </c>
      <c r="L4141">
        <f t="shared" si="452"/>
        <v>-0.69914348398608395</v>
      </c>
      <c r="M4141" t="b">
        <f t="shared" si="453"/>
        <v>0</v>
      </c>
      <c r="N4141" s="24">
        <f t="shared" si="454"/>
        <v>628333</v>
      </c>
      <c r="O4141" t="str">
        <f t="shared" si="455"/>
        <v>ASALARIADO</v>
      </c>
      <c r="P4141">
        <f t="shared" si="456"/>
        <v>32</v>
      </c>
      <c r="Q4141"/>
    </row>
    <row r="4142" spans="1:17" x14ac:dyDescent="0.25">
      <c r="A4142">
        <v>4141</v>
      </c>
      <c r="B4142" t="s">
        <v>15</v>
      </c>
      <c r="C4142" s="23">
        <v>526107.13</v>
      </c>
      <c r="D4142" t="s">
        <v>10</v>
      </c>
      <c r="E4142" t="s">
        <v>11</v>
      </c>
      <c r="F4142" t="s">
        <v>12</v>
      </c>
      <c r="G4142" t="s">
        <v>13</v>
      </c>
      <c r="H4142" t="s">
        <v>13</v>
      </c>
      <c r="I4142">
        <v>37</v>
      </c>
      <c r="J4142">
        <f t="shared" si="450"/>
        <v>-0.16205520406614574</v>
      </c>
      <c r="K4142" t="b">
        <f t="shared" si="451"/>
        <v>0</v>
      </c>
      <c r="L4142">
        <f t="shared" si="452"/>
        <v>-0.3462668336003964</v>
      </c>
      <c r="M4142" t="b">
        <f t="shared" si="453"/>
        <v>0</v>
      </c>
      <c r="N4142" s="24">
        <f t="shared" si="454"/>
        <v>526107.13</v>
      </c>
      <c r="O4142" t="str">
        <f t="shared" si="455"/>
        <v>ASALARIADO</v>
      </c>
      <c r="P4142">
        <f t="shared" si="456"/>
        <v>37</v>
      </c>
      <c r="Q4142"/>
    </row>
    <row r="4143" spans="1:17" x14ac:dyDescent="0.25">
      <c r="A4143">
        <v>4142</v>
      </c>
      <c r="B4143" t="s">
        <v>15</v>
      </c>
      <c r="C4143" s="23">
        <v>278030</v>
      </c>
      <c r="D4143" t="s">
        <v>19</v>
      </c>
      <c r="E4143" t="s">
        <v>16</v>
      </c>
      <c r="F4143" t="s">
        <v>12</v>
      </c>
      <c r="G4143" t="s">
        <v>13</v>
      </c>
      <c r="H4143" t="s">
        <v>13</v>
      </c>
      <c r="I4143">
        <v>47</v>
      </c>
      <c r="J4143">
        <f t="shared" si="450"/>
        <v>-0.46794471123422759</v>
      </c>
      <c r="K4143" t="b">
        <f t="shared" si="451"/>
        <v>0</v>
      </c>
      <c r="L4143">
        <f t="shared" si="452"/>
        <v>0.35948646717097865</v>
      </c>
      <c r="M4143" t="b">
        <f t="shared" si="453"/>
        <v>0</v>
      </c>
      <c r="N4143" s="24">
        <f t="shared" si="454"/>
        <v>278030</v>
      </c>
      <c r="O4143" t="str">
        <f t="shared" si="455"/>
        <v>CONVENIOS ESPECIALES DE TRABAJADORES INDEPENDIENTES</v>
      </c>
      <c r="P4143">
        <f t="shared" si="456"/>
        <v>47</v>
      </c>
      <c r="Q4143"/>
    </row>
    <row r="4144" spans="1:17" x14ac:dyDescent="0.25">
      <c r="A4144">
        <v>4143</v>
      </c>
      <c r="B4144" t="s">
        <v>15</v>
      </c>
      <c r="C4144" s="23">
        <v>471872</v>
      </c>
      <c r="D4144" t="s">
        <v>10</v>
      </c>
      <c r="E4144" t="s">
        <v>11</v>
      </c>
      <c r="F4144" t="s">
        <v>12</v>
      </c>
      <c r="G4144" t="s">
        <v>13</v>
      </c>
      <c r="H4144" t="s">
        <v>12</v>
      </c>
      <c r="I4144">
        <v>33</v>
      </c>
      <c r="J4144">
        <f t="shared" si="450"/>
        <v>-0.2289293943105139</v>
      </c>
      <c r="K4144" t="b">
        <f t="shared" si="451"/>
        <v>0</v>
      </c>
      <c r="L4144">
        <f t="shared" si="452"/>
        <v>-0.62856815390894638</v>
      </c>
      <c r="M4144" t="b">
        <f t="shared" si="453"/>
        <v>0</v>
      </c>
      <c r="N4144" s="24">
        <f t="shared" si="454"/>
        <v>471872</v>
      </c>
      <c r="O4144" t="str">
        <f t="shared" si="455"/>
        <v>ASALARIADO</v>
      </c>
      <c r="P4144">
        <f t="shared" si="456"/>
        <v>33</v>
      </c>
      <c r="Q4144"/>
    </row>
    <row r="4145" spans="1:17" x14ac:dyDescent="0.25">
      <c r="A4145">
        <v>4144</v>
      </c>
      <c r="B4145" t="s">
        <v>15</v>
      </c>
      <c r="C4145" s="23">
        <v>1416053</v>
      </c>
      <c r="D4145" t="s">
        <v>14</v>
      </c>
      <c r="E4145" t="s">
        <v>11</v>
      </c>
      <c r="F4145" t="s">
        <v>12</v>
      </c>
      <c r="G4145" t="s">
        <v>13</v>
      </c>
      <c r="H4145" t="s">
        <v>13</v>
      </c>
      <c r="I4145">
        <v>50</v>
      </c>
      <c r="J4145">
        <f t="shared" si="450"/>
        <v>0.93528538343811096</v>
      </c>
      <c r="K4145" t="b">
        <f t="shared" si="451"/>
        <v>0</v>
      </c>
      <c r="L4145">
        <f t="shared" si="452"/>
        <v>0.57121245740239113</v>
      </c>
      <c r="M4145" t="b">
        <f t="shared" si="453"/>
        <v>0</v>
      </c>
      <c r="N4145" s="24">
        <f t="shared" si="454"/>
        <v>1416053</v>
      </c>
      <c r="O4145" t="str">
        <f t="shared" si="455"/>
        <v>PENSIONADOS EN SU PROPIO SISTEMA</v>
      </c>
      <c r="P4145">
        <f t="shared" si="456"/>
        <v>50</v>
      </c>
      <c r="Q4145"/>
    </row>
    <row r="4146" spans="1:17" x14ac:dyDescent="0.25">
      <c r="A4146">
        <v>4145</v>
      </c>
      <c r="B4146" t="s">
        <v>9</v>
      </c>
      <c r="C4146" s="23">
        <v>1017377.98</v>
      </c>
      <c r="D4146" t="s">
        <v>10</v>
      </c>
      <c r="E4146" t="s">
        <v>16</v>
      </c>
      <c r="F4146" t="s">
        <v>12</v>
      </c>
      <c r="G4146" t="s">
        <v>13</v>
      </c>
      <c r="H4146" t="s">
        <v>13</v>
      </c>
      <c r="I4146">
        <v>48</v>
      </c>
      <c r="J4146">
        <f t="shared" si="450"/>
        <v>0.44370236089981735</v>
      </c>
      <c r="K4146" t="b">
        <f t="shared" si="451"/>
        <v>0</v>
      </c>
      <c r="L4146">
        <f t="shared" si="452"/>
        <v>0.43006179724811616</v>
      </c>
      <c r="M4146" t="b">
        <f t="shared" si="453"/>
        <v>0</v>
      </c>
      <c r="N4146" s="24">
        <f t="shared" si="454"/>
        <v>1017377.98</v>
      </c>
      <c r="O4146" t="str">
        <f t="shared" si="455"/>
        <v>ASALARIADO</v>
      </c>
      <c r="P4146">
        <f t="shared" si="456"/>
        <v>48</v>
      </c>
      <c r="Q4146"/>
    </row>
    <row r="4147" spans="1:17" x14ac:dyDescent="0.25">
      <c r="A4147">
        <v>4146</v>
      </c>
      <c r="B4147" t="s">
        <v>15</v>
      </c>
      <c r="C4147" s="23">
        <v>159787.23000000001</v>
      </c>
      <c r="D4147" t="s">
        <v>10</v>
      </c>
      <c r="E4147" t="s">
        <v>16</v>
      </c>
      <c r="F4147" t="s">
        <v>12</v>
      </c>
      <c r="G4147" t="s">
        <v>13</v>
      </c>
      <c r="H4147" t="s">
        <v>13</v>
      </c>
      <c r="I4147">
        <v>42</v>
      </c>
      <c r="J4147">
        <f t="shared" si="450"/>
        <v>-0.61374300647203883</v>
      </c>
      <c r="K4147" t="b">
        <f t="shared" si="451"/>
        <v>0</v>
      </c>
      <c r="L4147">
        <f t="shared" si="452"/>
        <v>6.6098167852911317E-3</v>
      </c>
      <c r="M4147" t="b">
        <f t="shared" si="453"/>
        <v>0</v>
      </c>
      <c r="N4147" s="24">
        <f t="shared" si="454"/>
        <v>159787.23000000001</v>
      </c>
      <c r="O4147" t="str">
        <f t="shared" si="455"/>
        <v>ASALARIADO</v>
      </c>
      <c r="P4147">
        <f t="shared" si="456"/>
        <v>42</v>
      </c>
      <c r="Q4147"/>
    </row>
    <row r="4148" spans="1:17" x14ac:dyDescent="0.25">
      <c r="A4148">
        <v>4147</v>
      </c>
      <c r="B4148" t="s">
        <v>15</v>
      </c>
      <c r="C4148" s="23">
        <v>561950</v>
      </c>
      <c r="D4148" t="s">
        <v>10</v>
      </c>
      <c r="E4148" t="s">
        <v>11</v>
      </c>
      <c r="F4148" t="s">
        <v>12</v>
      </c>
      <c r="G4148" t="s">
        <v>13</v>
      </c>
      <c r="H4148" t="s">
        <v>12</v>
      </c>
      <c r="I4148">
        <v>32</v>
      </c>
      <c r="J4148">
        <f t="shared" si="450"/>
        <v>-0.11785944188609462</v>
      </c>
      <c r="K4148" t="b">
        <f t="shared" si="451"/>
        <v>0</v>
      </c>
      <c r="L4148">
        <f t="shared" si="452"/>
        <v>-0.69914348398608395</v>
      </c>
      <c r="M4148" t="b">
        <f t="shared" si="453"/>
        <v>0</v>
      </c>
      <c r="N4148" s="24">
        <f t="shared" si="454"/>
        <v>561950</v>
      </c>
      <c r="O4148" t="str">
        <f t="shared" si="455"/>
        <v>ASALARIADO</v>
      </c>
      <c r="P4148">
        <f t="shared" si="456"/>
        <v>32</v>
      </c>
      <c r="Q4148"/>
    </row>
    <row r="4149" spans="1:17" x14ac:dyDescent="0.25">
      <c r="A4149">
        <v>4148</v>
      </c>
      <c r="B4149" t="s">
        <v>9</v>
      </c>
      <c r="C4149" s="23">
        <v>500000</v>
      </c>
      <c r="D4149" t="s">
        <v>10</v>
      </c>
      <c r="E4149" t="s">
        <v>16</v>
      </c>
      <c r="F4149" t="s">
        <v>12</v>
      </c>
      <c r="G4149" t="s">
        <v>12</v>
      </c>
      <c r="H4149" t="s">
        <v>13</v>
      </c>
      <c r="I4149">
        <v>29</v>
      </c>
      <c r="J4149">
        <f t="shared" si="450"/>
        <v>-0.19424639044948164</v>
      </c>
      <c r="K4149" t="b">
        <f t="shared" si="451"/>
        <v>0</v>
      </c>
      <c r="L4149">
        <f t="shared" si="452"/>
        <v>-0.91086947421749642</v>
      </c>
      <c r="M4149" t="b">
        <f t="shared" si="453"/>
        <v>0</v>
      </c>
      <c r="N4149" s="24">
        <f t="shared" si="454"/>
        <v>500000</v>
      </c>
      <c r="O4149" t="str">
        <f t="shared" si="455"/>
        <v>ASALARIADO</v>
      </c>
      <c r="P4149">
        <f t="shared" si="456"/>
        <v>29</v>
      </c>
      <c r="Q4149"/>
    </row>
    <row r="4150" spans="1:17" x14ac:dyDescent="0.25">
      <c r="A4150">
        <v>4149</v>
      </c>
      <c r="B4150" t="s">
        <v>9</v>
      </c>
      <c r="C4150" s="23">
        <v>895921</v>
      </c>
      <c r="D4150" t="s">
        <v>10</v>
      </c>
      <c r="E4150" t="s">
        <v>16</v>
      </c>
      <c r="F4150" t="s">
        <v>12</v>
      </c>
      <c r="G4150" t="s">
        <v>13</v>
      </c>
      <c r="H4150" t="s">
        <v>13</v>
      </c>
      <c r="I4150">
        <v>24</v>
      </c>
      <c r="J4150">
        <f t="shared" si="450"/>
        <v>0.29394080990830285</v>
      </c>
      <c r="K4150" t="b">
        <f t="shared" si="451"/>
        <v>0</v>
      </c>
      <c r="L4150">
        <f t="shared" si="452"/>
        <v>-1.263746124603184</v>
      </c>
      <c r="M4150" t="b">
        <f t="shared" si="453"/>
        <v>0</v>
      </c>
      <c r="N4150" s="24">
        <f t="shared" si="454"/>
        <v>895921</v>
      </c>
      <c r="O4150" t="str">
        <f t="shared" si="455"/>
        <v>ASALARIADO</v>
      </c>
      <c r="P4150">
        <f t="shared" si="456"/>
        <v>24</v>
      </c>
      <c r="Q4150"/>
    </row>
    <row r="4151" spans="1:17" x14ac:dyDescent="0.25">
      <c r="A4151">
        <v>4150</v>
      </c>
      <c r="B4151" t="s">
        <v>15</v>
      </c>
      <c r="C4151" s="23">
        <v>278030</v>
      </c>
      <c r="D4151" t="s">
        <v>17</v>
      </c>
      <c r="E4151" t="s">
        <v>16</v>
      </c>
      <c r="F4151" t="s">
        <v>12</v>
      </c>
      <c r="G4151" t="s">
        <v>12</v>
      </c>
      <c r="H4151" t="s">
        <v>13</v>
      </c>
      <c r="I4151">
        <v>29</v>
      </c>
      <c r="J4151">
        <f t="shared" si="450"/>
        <v>-0.46794471123422759</v>
      </c>
      <c r="K4151" t="b">
        <f t="shared" si="451"/>
        <v>0</v>
      </c>
      <c r="L4151">
        <f t="shared" si="452"/>
        <v>-0.91086947421749642</v>
      </c>
      <c r="M4151" t="b">
        <f t="shared" si="453"/>
        <v>0</v>
      </c>
      <c r="N4151" s="24">
        <f t="shared" si="454"/>
        <v>278030</v>
      </c>
      <c r="O4151" t="str">
        <f t="shared" si="455"/>
        <v>ASEGURADO VOLUNTARIO</v>
      </c>
      <c r="P4151">
        <f t="shared" si="456"/>
        <v>29</v>
      </c>
      <c r="Q4151"/>
    </row>
    <row r="4152" spans="1:17" x14ac:dyDescent="0.25">
      <c r="A4152">
        <v>4151</v>
      </c>
      <c r="B4152" t="s">
        <v>9</v>
      </c>
      <c r="C4152" s="23">
        <v>534683</v>
      </c>
      <c r="D4152" t="s">
        <v>18</v>
      </c>
      <c r="E4152" t="s">
        <v>16</v>
      </c>
      <c r="F4152" t="s">
        <v>12</v>
      </c>
      <c r="G4152" t="s">
        <v>12</v>
      </c>
      <c r="H4152" t="s">
        <v>12</v>
      </c>
      <c r="I4152">
        <v>37</v>
      </c>
      <c r="J4152">
        <f t="shared" si="450"/>
        <v>-0.15148079663150016</v>
      </c>
      <c r="K4152" t="b">
        <f t="shared" si="451"/>
        <v>0</v>
      </c>
      <c r="L4152">
        <f t="shared" si="452"/>
        <v>-0.3462668336003964</v>
      </c>
      <c r="M4152" t="b">
        <f t="shared" si="453"/>
        <v>0</v>
      </c>
      <c r="N4152" s="24">
        <f t="shared" si="454"/>
        <v>534683</v>
      </c>
      <c r="O4152" t="str">
        <f t="shared" si="455"/>
        <v>TRABAJADOR INDEPENDIENTE</v>
      </c>
      <c r="P4152">
        <f t="shared" si="456"/>
        <v>37</v>
      </c>
      <c r="Q4152"/>
    </row>
    <row r="4153" spans="1:17" x14ac:dyDescent="0.25">
      <c r="A4153">
        <v>4152</v>
      </c>
      <c r="B4153" t="s">
        <v>9</v>
      </c>
      <c r="C4153" s="23">
        <v>263305</v>
      </c>
      <c r="D4153" t="s">
        <v>10</v>
      </c>
      <c r="E4153" t="s">
        <v>16</v>
      </c>
      <c r="F4153" t="s">
        <v>12</v>
      </c>
      <c r="G4153" t="s">
        <v>13</v>
      </c>
      <c r="H4153" t="s">
        <v>12</v>
      </c>
      <c r="I4153">
        <v>34</v>
      </c>
      <c r="J4153">
        <f t="shared" si="450"/>
        <v>-0.48610125389114245</v>
      </c>
      <c r="K4153" t="b">
        <f t="shared" si="451"/>
        <v>0</v>
      </c>
      <c r="L4153">
        <f t="shared" si="452"/>
        <v>-0.55799282383180893</v>
      </c>
      <c r="M4153" t="b">
        <f t="shared" si="453"/>
        <v>0</v>
      </c>
      <c r="N4153" s="24">
        <f t="shared" si="454"/>
        <v>263305</v>
      </c>
      <c r="O4153" t="str">
        <f t="shared" si="455"/>
        <v>ASALARIADO</v>
      </c>
      <c r="P4153">
        <f t="shared" si="456"/>
        <v>34</v>
      </c>
      <c r="Q4153"/>
    </row>
    <row r="4154" spans="1:17" x14ac:dyDescent="0.25">
      <c r="A4154">
        <v>4153</v>
      </c>
      <c r="B4154" t="s">
        <v>9</v>
      </c>
      <c r="C4154" s="23">
        <v>359544.27</v>
      </c>
      <c r="D4154" t="s">
        <v>21</v>
      </c>
      <c r="E4154" t="s">
        <v>16</v>
      </c>
      <c r="F4154" t="s">
        <v>12</v>
      </c>
      <c r="G4154" t="s">
        <v>12</v>
      </c>
      <c r="H4154" t="s">
        <v>13</v>
      </c>
      <c r="I4154">
        <v>20</v>
      </c>
      <c r="J4154">
        <f t="shared" si="450"/>
        <v>-0.36743419711522773</v>
      </c>
      <c r="K4154" t="b">
        <f t="shared" si="451"/>
        <v>0</v>
      </c>
      <c r="L4154">
        <f t="shared" si="452"/>
        <v>-1.5460474449117341</v>
      </c>
      <c r="M4154" t="b">
        <f t="shared" si="453"/>
        <v>0</v>
      </c>
      <c r="N4154" s="24">
        <f t="shared" si="454"/>
        <v>359544.27</v>
      </c>
      <c r="O4154" t="str">
        <f t="shared" si="455"/>
        <v>CONVENIOS ESPECIALES DE ASEGURADOS VOLUNTARIOS</v>
      </c>
      <c r="P4154">
        <f t="shared" si="456"/>
        <v>20</v>
      </c>
      <c r="Q4154"/>
    </row>
    <row r="4155" spans="1:17" x14ac:dyDescent="0.25">
      <c r="A4155">
        <v>4154</v>
      </c>
      <c r="B4155" t="s">
        <v>9</v>
      </c>
      <c r="C4155" s="23">
        <v>331059</v>
      </c>
      <c r="D4155" t="s">
        <v>18</v>
      </c>
      <c r="E4155" t="s">
        <v>16</v>
      </c>
      <c r="F4155" t="s">
        <v>12</v>
      </c>
      <c r="G4155" t="s">
        <v>13</v>
      </c>
      <c r="H4155" t="s">
        <v>12</v>
      </c>
      <c r="I4155">
        <v>45</v>
      </c>
      <c r="J4155">
        <f t="shared" si="450"/>
        <v>-0.40255772987235755</v>
      </c>
      <c r="K4155" t="b">
        <f t="shared" si="451"/>
        <v>0</v>
      </c>
      <c r="L4155">
        <f t="shared" si="452"/>
        <v>0.21833580701670366</v>
      </c>
      <c r="M4155" t="b">
        <f t="shared" si="453"/>
        <v>0</v>
      </c>
      <c r="N4155" s="24">
        <f t="shared" si="454"/>
        <v>331059</v>
      </c>
      <c r="O4155" t="str">
        <f t="shared" si="455"/>
        <v>TRABAJADOR INDEPENDIENTE</v>
      </c>
      <c r="P4155">
        <f t="shared" si="456"/>
        <v>45</v>
      </c>
      <c r="Q4155"/>
    </row>
    <row r="4156" spans="1:17" x14ac:dyDescent="0.25">
      <c r="A4156">
        <v>4155</v>
      </c>
      <c r="B4156" t="s">
        <v>15</v>
      </c>
      <c r="C4156" s="23">
        <v>1226666.67</v>
      </c>
      <c r="D4156" t="s">
        <v>10</v>
      </c>
      <c r="E4156" t="s">
        <v>16</v>
      </c>
      <c r="F4156" t="s">
        <v>12</v>
      </c>
      <c r="G4156" t="s">
        <v>13</v>
      </c>
      <c r="H4156" t="s">
        <v>13</v>
      </c>
      <c r="I4156">
        <v>26</v>
      </c>
      <c r="J4156">
        <f t="shared" si="450"/>
        <v>0.70176409452255573</v>
      </c>
      <c r="K4156" t="b">
        <f t="shared" si="451"/>
        <v>0</v>
      </c>
      <c r="L4156">
        <f t="shared" si="452"/>
        <v>-1.1225954644489089</v>
      </c>
      <c r="M4156" t="b">
        <f t="shared" si="453"/>
        <v>0</v>
      </c>
      <c r="N4156" s="24">
        <f t="shared" si="454"/>
        <v>1226666.67</v>
      </c>
      <c r="O4156" t="str">
        <f t="shared" si="455"/>
        <v>ASALARIADO</v>
      </c>
      <c r="P4156">
        <f t="shared" si="456"/>
        <v>26</v>
      </c>
      <c r="Q4156"/>
    </row>
    <row r="4157" spans="1:17" x14ac:dyDescent="0.25">
      <c r="A4157">
        <v>4156</v>
      </c>
      <c r="B4157" t="s">
        <v>15</v>
      </c>
      <c r="C4157" s="23">
        <v>750000</v>
      </c>
      <c r="D4157" t="s">
        <v>10</v>
      </c>
      <c r="E4157" t="s">
        <v>16</v>
      </c>
      <c r="F4157" t="s">
        <v>12</v>
      </c>
      <c r="G4157" t="s">
        <v>13</v>
      </c>
      <c r="H4157" t="s">
        <v>13</v>
      </c>
      <c r="I4157">
        <v>35</v>
      </c>
      <c r="J4157">
        <f t="shared" si="450"/>
        <v>0.1140140960855749</v>
      </c>
      <c r="K4157" t="b">
        <f t="shared" si="451"/>
        <v>0</v>
      </c>
      <c r="L4157">
        <f t="shared" si="452"/>
        <v>-0.48741749375467142</v>
      </c>
      <c r="M4157" t="b">
        <f t="shared" si="453"/>
        <v>0</v>
      </c>
      <c r="N4157" s="24">
        <f t="shared" si="454"/>
        <v>750000</v>
      </c>
      <c r="O4157" t="str">
        <f t="shared" si="455"/>
        <v>ASALARIADO</v>
      </c>
      <c r="P4157">
        <f t="shared" si="456"/>
        <v>35</v>
      </c>
      <c r="Q4157"/>
    </row>
    <row r="4158" spans="1:17" x14ac:dyDescent="0.25">
      <c r="A4158">
        <v>4157</v>
      </c>
      <c r="B4158" t="s">
        <v>9</v>
      </c>
      <c r="C4158" s="23">
        <v>433710</v>
      </c>
      <c r="D4158" t="s">
        <v>10</v>
      </c>
      <c r="E4158" t="s">
        <v>16</v>
      </c>
      <c r="F4158" t="s">
        <v>12</v>
      </c>
      <c r="G4158" t="s">
        <v>13</v>
      </c>
      <c r="H4158" t="s">
        <v>13</v>
      </c>
      <c r="I4158">
        <v>60</v>
      </c>
      <c r="J4158">
        <f t="shared" si="450"/>
        <v>-0.27598474105911724</v>
      </c>
      <c r="K4158" t="b">
        <f t="shared" si="451"/>
        <v>0</v>
      </c>
      <c r="L4158">
        <f t="shared" si="452"/>
        <v>1.2769657581737661</v>
      </c>
      <c r="M4158" t="b">
        <f t="shared" si="453"/>
        <v>0</v>
      </c>
      <c r="N4158" s="24">
        <f t="shared" si="454"/>
        <v>433710</v>
      </c>
      <c r="O4158" t="str">
        <f t="shared" si="455"/>
        <v>ASALARIADO</v>
      </c>
      <c r="P4158">
        <f t="shared" si="456"/>
        <v>60</v>
      </c>
      <c r="Q4158"/>
    </row>
    <row r="4159" spans="1:17" x14ac:dyDescent="0.25">
      <c r="A4159">
        <v>4158</v>
      </c>
      <c r="B4159" t="s">
        <v>9</v>
      </c>
      <c r="C4159" s="23">
        <v>540083</v>
      </c>
      <c r="D4159" t="s">
        <v>18</v>
      </c>
      <c r="E4159" t="s">
        <v>16</v>
      </c>
      <c r="F4159" t="s">
        <v>12</v>
      </c>
      <c r="G4159" t="s">
        <v>13</v>
      </c>
      <c r="H4159" t="s">
        <v>12</v>
      </c>
      <c r="I4159">
        <v>54</v>
      </c>
      <c r="J4159">
        <f t="shared" si="450"/>
        <v>-0.14482237012234295</v>
      </c>
      <c r="K4159" t="b">
        <f t="shared" si="451"/>
        <v>0</v>
      </c>
      <c r="L4159">
        <f t="shared" si="452"/>
        <v>0.85351377771094117</v>
      </c>
      <c r="M4159" t="b">
        <f t="shared" si="453"/>
        <v>0</v>
      </c>
      <c r="N4159" s="24">
        <f t="shared" si="454"/>
        <v>540083</v>
      </c>
      <c r="O4159" t="str">
        <f t="shared" si="455"/>
        <v>TRABAJADOR INDEPENDIENTE</v>
      </c>
      <c r="P4159">
        <f t="shared" si="456"/>
        <v>54</v>
      </c>
      <c r="Q4159"/>
    </row>
    <row r="4160" spans="1:17" x14ac:dyDescent="0.25">
      <c r="A4160">
        <v>4159</v>
      </c>
      <c r="B4160" t="s">
        <v>9</v>
      </c>
      <c r="C4160" s="23">
        <v>575195.69999999995</v>
      </c>
      <c r="D4160" t="s">
        <v>10</v>
      </c>
      <c r="E4160" t="s">
        <v>16</v>
      </c>
      <c r="F4160" t="s">
        <v>12</v>
      </c>
      <c r="G4160" t="s">
        <v>13</v>
      </c>
      <c r="H4160" t="s">
        <v>13</v>
      </c>
      <c r="I4160">
        <v>26</v>
      </c>
      <c r="J4160">
        <f t="shared" si="450"/>
        <v>-0.10152693818010508</v>
      </c>
      <c r="K4160" t="b">
        <f t="shared" si="451"/>
        <v>0</v>
      </c>
      <c r="L4160">
        <f t="shared" si="452"/>
        <v>-1.1225954644489089</v>
      </c>
      <c r="M4160" t="b">
        <f t="shared" si="453"/>
        <v>0</v>
      </c>
      <c r="N4160" s="24">
        <f t="shared" si="454"/>
        <v>575195.69999999995</v>
      </c>
      <c r="O4160" t="str">
        <f t="shared" si="455"/>
        <v>ASALARIADO</v>
      </c>
      <c r="P4160">
        <f t="shared" si="456"/>
        <v>26</v>
      </c>
      <c r="Q4160"/>
    </row>
    <row r="4161" spans="1:17" x14ac:dyDescent="0.25">
      <c r="A4161">
        <v>4160</v>
      </c>
      <c r="B4161" t="s">
        <v>9</v>
      </c>
      <c r="C4161" s="23">
        <v>660110</v>
      </c>
      <c r="D4161" t="s">
        <v>10</v>
      </c>
      <c r="E4161" t="s">
        <v>16</v>
      </c>
      <c r="F4161" t="s">
        <v>12</v>
      </c>
      <c r="G4161" t="s">
        <v>13</v>
      </c>
      <c r="H4161" t="s">
        <v>13</v>
      </c>
      <c r="I4161">
        <v>54</v>
      </c>
      <c r="J4161">
        <f t="shared" si="450"/>
        <v>3.1759555470299793E-3</v>
      </c>
      <c r="K4161" t="b">
        <f t="shared" si="451"/>
        <v>0</v>
      </c>
      <c r="L4161">
        <f t="shared" si="452"/>
        <v>0.85351377771094117</v>
      </c>
      <c r="M4161" t="b">
        <f t="shared" si="453"/>
        <v>0</v>
      </c>
      <c r="N4161" s="24">
        <f t="shared" si="454"/>
        <v>660110</v>
      </c>
      <c r="O4161" t="str">
        <f t="shared" si="455"/>
        <v>ASALARIADO</v>
      </c>
      <c r="P4161">
        <f t="shared" si="456"/>
        <v>54</v>
      </c>
      <c r="Q4161"/>
    </row>
    <row r="4162" spans="1:17" x14ac:dyDescent="0.25">
      <c r="A4162">
        <v>4161</v>
      </c>
      <c r="B4162" t="s">
        <v>9</v>
      </c>
      <c r="C4162" s="23">
        <v>344000</v>
      </c>
      <c r="D4162" t="s">
        <v>10</v>
      </c>
      <c r="E4162" t="s">
        <v>16</v>
      </c>
      <c r="F4162" t="s">
        <v>12</v>
      </c>
      <c r="G4162" t="s">
        <v>13</v>
      </c>
      <c r="H4162" t="s">
        <v>13</v>
      </c>
      <c r="I4162">
        <v>33</v>
      </c>
      <c r="J4162">
        <f t="shared" ref="J4162:J4225" si="457">(C4162-$S$4)/STDEV($C$2:$C$5001)</f>
        <v>-0.3866009340473569</v>
      </c>
      <c r="K4162" t="b">
        <f t="shared" ref="K4162:K4225" si="458">ABS(J4162)&gt;1.96</f>
        <v>0</v>
      </c>
      <c r="L4162">
        <f t="shared" ref="L4162:L4225" si="459">(I4162-$S$5)/_xlfn.STDEV.S($I$2:$I$5001)</f>
        <v>-0.62856815390894638</v>
      </c>
      <c r="M4162" t="b">
        <f t="shared" ref="M4162:M4225" si="460">ABS(L4162)&gt;1.96</f>
        <v>0</v>
      </c>
      <c r="N4162" s="24">
        <f t="shared" ref="N4162:N4225" si="461">IF(ISBLANK(C4162), $S$4, C4162)</f>
        <v>344000</v>
      </c>
      <c r="O4162" t="str">
        <f t="shared" ref="O4162:O4225" si="462">IF(D4162="", "ASALARIADO", D4162)</f>
        <v>ASALARIADO</v>
      </c>
      <c r="P4162">
        <f t="shared" ref="P4162:P4225" si="463">IF(ISBLANK(I4162), $S$5, I4162)</f>
        <v>33</v>
      </c>
      <c r="Q4162"/>
    </row>
    <row r="4163" spans="1:17" x14ac:dyDescent="0.25">
      <c r="A4163">
        <v>4162</v>
      </c>
      <c r="B4163" t="s">
        <v>15</v>
      </c>
      <c r="C4163" s="23">
        <v>1201546.2</v>
      </c>
      <c r="D4163" t="s">
        <v>10</v>
      </c>
      <c r="E4163" t="s">
        <v>11</v>
      </c>
      <c r="F4163" t="s">
        <v>12</v>
      </c>
      <c r="G4163" t="s">
        <v>13</v>
      </c>
      <c r="H4163" t="s">
        <v>13</v>
      </c>
      <c r="I4163">
        <v>28</v>
      </c>
      <c r="J4163">
        <f t="shared" si="457"/>
        <v>0.67078950130579862</v>
      </c>
      <c r="K4163" t="b">
        <f t="shared" si="458"/>
        <v>0</v>
      </c>
      <c r="L4163">
        <f t="shared" si="459"/>
        <v>-0.98144480429463388</v>
      </c>
      <c r="M4163" t="b">
        <f t="shared" si="460"/>
        <v>0</v>
      </c>
      <c r="N4163" s="24">
        <f t="shared" si="461"/>
        <v>1201546.2</v>
      </c>
      <c r="O4163" t="str">
        <f t="shared" si="462"/>
        <v>ASALARIADO</v>
      </c>
      <c r="P4163">
        <f t="shared" si="463"/>
        <v>28</v>
      </c>
      <c r="Q4163"/>
    </row>
    <row r="4164" spans="1:17" x14ac:dyDescent="0.25">
      <c r="A4164">
        <v>4163</v>
      </c>
      <c r="B4164" t="s">
        <v>15</v>
      </c>
      <c r="C4164" s="23">
        <v>429500</v>
      </c>
      <c r="D4164" t="s">
        <v>10</v>
      </c>
      <c r="E4164" t="s">
        <v>16</v>
      </c>
      <c r="F4164" t="s">
        <v>12</v>
      </c>
      <c r="G4164" t="s">
        <v>13</v>
      </c>
      <c r="H4164" t="s">
        <v>13</v>
      </c>
      <c r="I4164">
        <v>53</v>
      </c>
      <c r="J4164">
        <f t="shared" si="457"/>
        <v>-0.28117584765236758</v>
      </c>
      <c r="K4164" t="b">
        <f t="shared" si="458"/>
        <v>0</v>
      </c>
      <c r="L4164">
        <f t="shared" si="459"/>
        <v>0.78293844763380371</v>
      </c>
      <c r="M4164" t="b">
        <f t="shared" si="460"/>
        <v>0</v>
      </c>
      <c r="N4164" s="24">
        <f t="shared" si="461"/>
        <v>429500</v>
      </c>
      <c r="O4164" t="str">
        <f t="shared" si="462"/>
        <v>ASALARIADO</v>
      </c>
      <c r="P4164">
        <f t="shared" si="463"/>
        <v>53</v>
      </c>
      <c r="Q4164"/>
    </row>
    <row r="4165" spans="1:17" x14ac:dyDescent="0.25">
      <c r="A4165">
        <v>4164</v>
      </c>
      <c r="B4165" t="s">
        <v>9</v>
      </c>
      <c r="C4165" s="23">
        <v>78000</v>
      </c>
      <c r="D4165" t="s">
        <v>10</v>
      </c>
      <c r="E4165" t="s">
        <v>16</v>
      </c>
      <c r="F4165" t="s">
        <v>12</v>
      </c>
      <c r="G4165" t="s">
        <v>13</v>
      </c>
      <c r="H4165" t="s">
        <v>12</v>
      </c>
      <c r="I4165">
        <v>31</v>
      </c>
      <c r="J4165">
        <f t="shared" si="457"/>
        <v>-0.71459009172065702</v>
      </c>
      <c r="K4165" t="b">
        <f t="shared" si="458"/>
        <v>0</v>
      </c>
      <c r="L4165">
        <f t="shared" si="459"/>
        <v>-0.7697188140632214</v>
      </c>
      <c r="M4165" t="b">
        <f t="shared" si="460"/>
        <v>0</v>
      </c>
      <c r="N4165" s="24">
        <f t="shared" si="461"/>
        <v>78000</v>
      </c>
      <c r="O4165" t="str">
        <f t="shared" si="462"/>
        <v>ASALARIADO</v>
      </c>
      <c r="P4165">
        <f t="shared" si="463"/>
        <v>31</v>
      </c>
      <c r="Q4165"/>
    </row>
    <row r="4166" spans="1:17" x14ac:dyDescent="0.25">
      <c r="A4166">
        <v>4165</v>
      </c>
      <c r="B4166" t="s">
        <v>9</v>
      </c>
      <c r="C4166" s="23">
        <v>318620</v>
      </c>
      <c r="D4166" t="s">
        <v>10</v>
      </c>
      <c r="E4166" t="s">
        <v>16</v>
      </c>
      <c r="F4166" t="s">
        <v>12</v>
      </c>
      <c r="G4166" t="s">
        <v>13</v>
      </c>
      <c r="H4166" t="s">
        <v>13</v>
      </c>
      <c r="I4166">
        <v>60</v>
      </c>
      <c r="J4166">
        <f t="shared" si="457"/>
        <v>-0.41789553864039586</v>
      </c>
      <c r="K4166" t="b">
        <f t="shared" si="458"/>
        <v>0</v>
      </c>
      <c r="L4166">
        <f t="shared" si="459"/>
        <v>1.2769657581737661</v>
      </c>
      <c r="M4166" t="b">
        <f t="shared" si="460"/>
        <v>0</v>
      </c>
      <c r="N4166" s="24">
        <f t="shared" si="461"/>
        <v>318620</v>
      </c>
      <c r="O4166" t="str">
        <f t="shared" si="462"/>
        <v>ASALARIADO</v>
      </c>
      <c r="P4166">
        <f t="shared" si="463"/>
        <v>60</v>
      </c>
      <c r="Q4166"/>
    </row>
    <row r="4167" spans="1:17" x14ac:dyDescent="0.25">
      <c r="A4167">
        <v>4166</v>
      </c>
      <c r="B4167" t="s">
        <v>9</v>
      </c>
      <c r="C4167" s="23">
        <v>326035</v>
      </c>
      <c r="D4167" t="s">
        <v>14</v>
      </c>
      <c r="E4167" t="s">
        <v>11</v>
      </c>
      <c r="F4167" t="s">
        <v>12</v>
      </c>
      <c r="G4167" t="s">
        <v>13</v>
      </c>
      <c r="H4167" t="s">
        <v>13</v>
      </c>
      <c r="I4167">
        <v>67</v>
      </c>
      <c r="J4167">
        <f t="shared" si="457"/>
        <v>-0.40875253260976607</v>
      </c>
      <c r="K4167" t="b">
        <f t="shared" si="458"/>
        <v>0</v>
      </c>
      <c r="L4167">
        <f t="shared" si="459"/>
        <v>1.7709930687137287</v>
      </c>
      <c r="M4167" t="b">
        <f t="shared" si="460"/>
        <v>0</v>
      </c>
      <c r="N4167" s="24">
        <f t="shared" si="461"/>
        <v>326035</v>
      </c>
      <c r="O4167" t="str">
        <f t="shared" si="462"/>
        <v>PENSIONADOS EN SU PROPIO SISTEMA</v>
      </c>
      <c r="P4167">
        <f t="shared" si="463"/>
        <v>67</v>
      </c>
      <c r="Q4167"/>
    </row>
    <row r="4168" spans="1:17" x14ac:dyDescent="0.25">
      <c r="A4168">
        <v>4167</v>
      </c>
      <c r="B4168" t="s">
        <v>9</v>
      </c>
      <c r="C4168" s="23">
        <v>73502.649999999994</v>
      </c>
      <c r="D4168" t="s">
        <v>10</v>
      </c>
      <c r="E4168" t="s">
        <v>16</v>
      </c>
      <c r="F4168" t="s">
        <v>12</v>
      </c>
      <c r="G4168" t="s">
        <v>12</v>
      </c>
      <c r="H4168" t="s">
        <v>13</v>
      </c>
      <c r="I4168">
        <v>41</v>
      </c>
      <c r="J4168">
        <f t="shared" si="457"/>
        <v>-0.72013551291713074</v>
      </c>
      <c r="K4168" t="b">
        <f t="shared" si="458"/>
        <v>0</v>
      </c>
      <c r="L4168">
        <f t="shared" si="459"/>
        <v>-6.3965513291846368E-2</v>
      </c>
      <c r="M4168" t="b">
        <f t="shared" si="460"/>
        <v>0</v>
      </c>
      <c r="N4168" s="24">
        <f t="shared" si="461"/>
        <v>73502.649999999994</v>
      </c>
      <c r="O4168" t="str">
        <f t="shared" si="462"/>
        <v>ASALARIADO</v>
      </c>
      <c r="P4168">
        <f t="shared" si="463"/>
        <v>41</v>
      </c>
      <c r="Q4168"/>
    </row>
    <row r="4169" spans="1:17" x14ac:dyDescent="0.25">
      <c r="A4169">
        <v>4168</v>
      </c>
      <c r="B4169" t="s">
        <v>15</v>
      </c>
      <c r="C4169" s="23">
        <v>297429</v>
      </c>
      <c r="D4169" t="s">
        <v>17</v>
      </c>
      <c r="E4169" t="s">
        <v>16</v>
      </c>
      <c r="F4169" t="s">
        <v>12</v>
      </c>
      <c r="G4169" t="s">
        <v>12</v>
      </c>
      <c r="H4169" t="s">
        <v>12</v>
      </c>
      <c r="I4169">
        <v>38</v>
      </c>
      <c r="J4169">
        <f t="shared" si="457"/>
        <v>-0.44402493052105335</v>
      </c>
      <c r="K4169" t="b">
        <f t="shared" si="458"/>
        <v>0</v>
      </c>
      <c r="L4169">
        <f t="shared" si="459"/>
        <v>-0.27569150352325889</v>
      </c>
      <c r="M4169" t="b">
        <f t="shared" si="460"/>
        <v>0</v>
      </c>
      <c r="N4169" s="24">
        <f t="shared" si="461"/>
        <v>297429</v>
      </c>
      <c r="O4169" t="str">
        <f t="shared" si="462"/>
        <v>ASEGURADO VOLUNTARIO</v>
      </c>
      <c r="P4169">
        <f t="shared" si="463"/>
        <v>38</v>
      </c>
      <c r="Q4169"/>
    </row>
    <row r="4170" spans="1:17" x14ac:dyDescent="0.25">
      <c r="A4170">
        <v>4169</v>
      </c>
      <c r="B4170" t="s">
        <v>9</v>
      </c>
      <c r="C4170" s="23">
        <v>104226</v>
      </c>
      <c r="D4170" t="s">
        <v>10</v>
      </c>
      <c r="E4170" t="s">
        <v>16</v>
      </c>
      <c r="F4170" t="s">
        <v>12</v>
      </c>
      <c r="G4170" t="s">
        <v>13</v>
      </c>
      <c r="H4170" t="s">
        <v>13</v>
      </c>
      <c r="I4170">
        <v>22</v>
      </c>
      <c r="J4170">
        <f t="shared" si="457"/>
        <v>-0.68225233364118354</v>
      </c>
      <c r="K4170" t="b">
        <f t="shared" si="458"/>
        <v>0</v>
      </c>
      <c r="L4170">
        <f t="shared" si="459"/>
        <v>-1.4048967847574589</v>
      </c>
      <c r="M4170" t="b">
        <f t="shared" si="460"/>
        <v>0</v>
      </c>
      <c r="N4170" s="24">
        <f t="shared" si="461"/>
        <v>104226</v>
      </c>
      <c r="O4170" t="str">
        <f t="shared" si="462"/>
        <v>ASALARIADO</v>
      </c>
      <c r="P4170">
        <f t="shared" si="463"/>
        <v>22</v>
      </c>
      <c r="Q4170"/>
    </row>
    <row r="4171" spans="1:17" x14ac:dyDescent="0.25">
      <c r="A4171">
        <v>4170</v>
      </c>
      <c r="B4171" t="s">
        <v>15</v>
      </c>
      <c r="C4171" s="23">
        <v>316043</v>
      </c>
      <c r="D4171" t="s">
        <v>10</v>
      </c>
      <c r="E4171" t="s">
        <v>11</v>
      </c>
      <c r="F4171" t="s">
        <v>12</v>
      </c>
      <c r="G4171" t="s">
        <v>13</v>
      </c>
      <c r="H4171" t="s">
        <v>13</v>
      </c>
      <c r="I4171">
        <v>49</v>
      </c>
      <c r="J4171">
        <f t="shared" si="457"/>
        <v>-0.42107308773559921</v>
      </c>
      <c r="K4171" t="b">
        <f t="shared" si="458"/>
        <v>0</v>
      </c>
      <c r="L4171">
        <f t="shared" si="459"/>
        <v>0.50063712732525367</v>
      </c>
      <c r="M4171" t="b">
        <f t="shared" si="460"/>
        <v>0</v>
      </c>
      <c r="N4171" s="24">
        <f t="shared" si="461"/>
        <v>316043</v>
      </c>
      <c r="O4171" t="str">
        <f t="shared" si="462"/>
        <v>ASALARIADO</v>
      </c>
      <c r="P4171">
        <f t="shared" si="463"/>
        <v>49</v>
      </c>
      <c r="Q4171"/>
    </row>
    <row r="4172" spans="1:17" x14ac:dyDescent="0.25">
      <c r="A4172">
        <v>4171</v>
      </c>
      <c r="B4172" t="s">
        <v>9</v>
      </c>
      <c r="C4172" s="23">
        <v>829677.14</v>
      </c>
      <c r="D4172" t="s">
        <v>10</v>
      </c>
      <c r="E4172" t="s">
        <v>11</v>
      </c>
      <c r="F4172" t="s">
        <v>12</v>
      </c>
      <c r="G4172" t="s">
        <v>13</v>
      </c>
      <c r="H4172" t="s">
        <v>13</v>
      </c>
      <c r="I4172">
        <v>47</v>
      </c>
      <c r="J4172">
        <f t="shared" si="457"/>
        <v>0.21225935185406219</v>
      </c>
      <c r="K4172" t="b">
        <f t="shared" si="458"/>
        <v>0</v>
      </c>
      <c r="L4172">
        <f t="shared" si="459"/>
        <v>0.35948646717097865</v>
      </c>
      <c r="M4172" t="b">
        <f t="shared" si="460"/>
        <v>0</v>
      </c>
      <c r="N4172" s="24">
        <f t="shared" si="461"/>
        <v>829677.14</v>
      </c>
      <c r="O4172" t="str">
        <f t="shared" si="462"/>
        <v>ASALARIADO</v>
      </c>
      <c r="P4172">
        <f t="shared" si="463"/>
        <v>47</v>
      </c>
      <c r="Q4172"/>
    </row>
    <row r="4173" spans="1:17" x14ac:dyDescent="0.25">
      <c r="A4173">
        <v>4172</v>
      </c>
      <c r="B4173" t="s">
        <v>15</v>
      </c>
      <c r="C4173" s="23">
        <v>522807.1</v>
      </c>
      <c r="D4173" t="s">
        <v>14</v>
      </c>
      <c r="E4173" t="s">
        <v>11</v>
      </c>
      <c r="F4173" t="s">
        <v>12</v>
      </c>
      <c r="G4173" t="s">
        <v>13</v>
      </c>
      <c r="H4173" t="s">
        <v>13</v>
      </c>
      <c r="I4173">
        <v>70</v>
      </c>
      <c r="J4173">
        <f t="shared" si="457"/>
        <v>-0.1661242794796669</v>
      </c>
      <c r="K4173" t="b">
        <f t="shared" si="458"/>
        <v>0</v>
      </c>
      <c r="L4173">
        <f t="shared" si="459"/>
        <v>1.9827190589451413</v>
      </c>
      <c r="M4173" t="b">
        <f t="shared" si="460"/>
        <v>1</v>
      </c>
      <c r="N4173" s="24">
        <f t="shared" si="461"/>
        <v>522807.1</v>
      </c>
      <c r="O4173" t="str">
        <f t="shared" si="462"/>
        <v>PENSIONADOS EN SU PROPIO SISTEMA</v>
      </c>
      <c r="P4173">
        <f t="shared" si="463"/>
        <v>70</v>
      </c>
      <c r="Q4173"/>
    </row>
    <row r="4174" spans="1:17" x14ac:dyDescent="0.25">
      <c r="A4174">
        <v>4173</v>
      </c>
      <c r="B4174" t="s">
        <v>9</v>
      </c>
      <c r="C4174" s="23">
        <v>299441</v>
      </c>
      <c r="D4174" t="s">
        <v>17</v>
      </c>
      <c r="E4174" t="s">
        <v>16</v>
      </c>
      <c r="F4174" t="s">
        <v>12</v>
      </c>
      <c r="G4174" t="s">
        <v>12</v>
      </c>
      <c r="H4174" t="s">
        <v>13</v>
      </c>
      <c r="I4174">
        <v>35</v>
      </c>
      <c r="J4174">
        <f t="shared" si="457"/>
        <v>-0.44154405012541925</v>
      </c>
      <c r="K4174" t="b">
        <f t="shared" si="458"/>
        <v>0</v>
      </c>
      <c r="L4174">
        <f t="shared" si="459"/>
        <v>-0.48741749375467142</v>
      </c>
      <c r="M4174" t="b">
        <f t="shared" si="460"/>
        <v>0</v>
      </c>
      <c r="N4174" s="24">
        <f t="shared" si="461"/>
        <v>299441</v>
      </c>
      <c r="O4174" t="str">
        <f t="shared" si="462"/>
        <v>ASEGURADO VOLUNTARIO</v>
      </c>
      <c r="P4174">
        <f t="shared" si="463"/>
        <v>35</v>
      </c>
      <c r="Q4174"/>
    </row>
    <row r="4175" spans="1:17" x14ac:dyDescent="0.25">
      <c r="A4175">
        <v>4174</v>
      </c>
      <c r="B4175" t="s">
        <v>15</v>
      </c>
      <c r="C4175" s="23">
        <v>1594950</v>
      </c>
      <c r="D4175" t="s">
        <v>10</v>
      </c>
      <c r="E4175" t="s">
        <v>16</v>
      </c>
      <c r="F4175" t="s">
        <v>12</v>
      </c>
      <c r="G4175" t="s">
        <v>13</v>
      </c>
      <c r="H4175" t="s">
        <v>13</v>
      </c>
      <c r="I4175">
        <v>32</v>
      </c>
      <c r="J4175">
        <f t="shared" si="457"/>
        <v>1.1558728884767591</v>
      </c>
      <c r="K4175" t="b">
        <f t="shared" si="458"/>
        <v>0</v>
      </c>
      <c r="L4175">
        <f t="shared" si="459"/>
        <v>-0.69914348398608395</v>
      </c>
      <c r="M4175" t="b">
        <f t="shared" si="460"/>
        <v>0</v>
      </c>
      <c r="N4175" s="24">
        <f t="shared" si="461"/>
        <v>1594950</v>
      </c>
      <c r="O4175" t="str">
        <f t="shared" si="462"/>
        <v>ASALARIADO</v>
      </c>
      <c r="P4175">
        <f t="shared" si="463"/>
        <v>32</v>
      </c>
      <c r="Q4175"/>
    </row>
    <row r="4176" spans="1:17" x14ac:dyDescent="0.25">
      <c r="A4176">
        <v>4175</v>
      </c>
      <c r="B4176" t="s">
        <v>9</v>
      </c>
      <c r="C4176" s="23">
        <v>417317.4</v>
      </c>
      <c r="D4176" t="s">
        <v>10</v>
      </c>
      <c r="E4176" t="s">
        <v>16</v>
      </c>
      <c r="F4176" t="s">
        <v>12</v>
      </c>
      <c r="G4176" t="s">
        <v>12</v>
      </c>
      <c r="H4176" t="s">
        <v>13</v>
      </c>
      <c r="I4176">
        <v>32</v>
      </c>
      <c r="J4176">
        <f t="shared" si="457"/>
        <v>-0.29619750446541548</v>
      </c>
      <c r="K4176" t="b">
        <f t="shared" si="458"/>
        <v>0</v>
      </c>
      <c r="L4176">
        <f t="shared" si="459"/>
        <v>-0.69914348398608395</v>
      </c>
      <c r="M4176" t="b">
        <f t="shared" si="460"/>
        <v>0</v>
      </c>
      <c r="N4176" s="24">
        <f t="shared" si="461"/>
        <v>417317.4</v>
      </c>
      <c r="O4176" t="str">
        <f t="shared" si="462"/>
        <v>ASALARIADO</v>
      </c>
      <c r="P4176">
        <f t="shared" si="463"/>
        <v>32</v>
      </c>
      <c r="Q4176"/>
    </row>
    <row r="4177" spans="1:17" x14ac:dyDescent="0.25">
      <c r="A4177">
        <v>4176</v>
      </c>
      <c r="B4177" t="s">
        <v>9</v>
      </c>
      <c r="C4177" s="23">
        <v>428852.94</v>
      </c>
      <c r="D4177" t="s">
        <v>10</v>
      </c>
      <c r="E4177" t="s">
        <v>16</v>
      </c>
      <c r="F4177" t="s">
        <v>12</v>
      </c>
      <c r="G4177" t="s">
        <v>12</v>
      </c>
      <c r="H4177" t="s">
        <v>13</v>
      </c>
      <c r="I4177">
        <v>32</v>
      </c>
      <c r="J4177">
        <f t="shared" si="457"/>
        <v>-0.28197369977403708</v>
      </c>
      <c r="K4177" t="b">
        <f t="shared" si="458"/>
        <v>0</v>
      </c>
      <c r="L4177">
        <f t="shared" si="459"/>
        <v>-0.69914348398608395</v>
      </c>
      <c r="M4177" t="b">
        <f t="shared" si="460"/>
        <v>0</v>
      </c>
      <c r="N4177" s="24">
        <f t="shared" si="461"/>
        <v>428852.94</v>
      </c>
      <c r="O4177" t="str">
        <f t="shared" si="462"/>
        <v>ASALARIADO</v>
      </c>
      <c r="P4177">
        <f t="shared" si="463"/>
        <v>32</v>
      </c>
      <c r="Q4177"/>
    </row>
    <row r="4178" spans="1:17" x14ac:dyDescent="0.25">
      <c r="A4178">
        <v>4177</v>
      </c>
      <c r="B4178" t="s">
        <v>9</v>
      </c>
      <c r="C4178" s="23">
        <v>359544.27</v>
      </c>
      <c r="D4178" t="s">
        <v>21</v>
      </c>
      <c r="E4178" t="s">
        <v>16</v>
      </c>
      <c r="F4178" t="s">
        <v>12</v>
      </c>
      <c r="G4178" t="s">
        <v>12</v>
      </c>
      <c r="H4178" t="s">
        <v>13</v>
      </c>
      <c r="I4178">
        <v>61</v>
      </c>
      <c r="J4178">
        <f t="shared" si="457"/>
        <v>-0.36743419711522773</v>
      </c>
      <c r="K4178" t="b">
        <f t="shared" si="458"/>
        <v>0</v>
      </c>
      <c r="L4178">
        <f t="shared" si="459"/>
        <v>1.3475410882509038</v>
      </c>
      <c r="M4178" t="b">
        <f t="shared" si="460"/>
        <v>0</v>
      </c>
      <c r="N4178" s="24">
        <f t="shared" si="461"/>
        <v>359544.27</v>
      </c>
      <c r="O4178" t="str">
        <f t="shared" si="462"/>
        <v>CONVENIOS ESPECIALES DE ASEGURADOS VOLUNTARIOS</v>
      </c>
      <c r="P4178">
        <f t="shared" si="463"/>
        <v>61</v>
      </c>
      <c r="Q4178"/>
    </row>
    <row r="4179" spans="1:17" x14ac:dyDescent="0.25">
      <c r="A4179">
        <v>4178</v>
      </c>
      <c r="B4179" t="s">
        <v>9</v>
      </c>
      <c r="C4179" s="23">
        <v>141509.48000000001</v>
      </c>
      <c r="D4179" t="s">
        <v>14</v>
      </c>
      <c r="E4179" t="s">
        <v>11</v>
      </c>
      <c r="F4179" t="s">
        <v>12</v>
      </c>
      <c r="G4179" t="s">
        <v>13</v>
      </c>
      <c r="H4179" t="s">
        <v>13</v>
      </c>
      <c r="I4179">
        <v>93</v>
      </c>
      <c r="J4179">
        <f t="shared" si="457"/>
        <v>-0.63628023890310326</v>
      </c>
      <c r="K4179" t="b">
        <f t="shared" si="458"/>
        <v>0</v>
      </c>
      <c r="L4179">
        <f t="shared" si="459"/>
        <v>3.6059516507193039</v>
      </c>
      <c r="M4179" t="b">
        <f t="shared" si="460"/>
        <v>1</v>
      </c>
      <c r="N4179" s="24">
        <f t="shared" si="461"/>
        <v>141509.48000000001</v>
      </c>
      <c r="O4179" t="str">
        <f t="shared" si="462"/>
        <v>PENSIONADOS EN SU PROPIO SISTEMA</v>
      </c>
      <c r="P4179">
        <f t="shared" si="463"/>
        <v>93</v>
      </c>
      <c r="Q4179"/>
    </row>
    <row r="4180" spans="1:17" x14ac:dyDescent="0.25">
      <c r="A4180">
        <v>4179</v>
      </c>
      <c r="B4180" t="s">
        <v>9</v>
      </c>
      <c r="C4180" s="23">
        <v>480445</v>
      </c>
      <c r="D4180" t="s">
        <v>10</v>
      </c>
      <c r="E4180" t="s">
        <v>11</v>
      </c>
      <c r="F4180" t="s">
        <v>12</v>
      </c>
      <c r="G4180" t="s">
        <v>13</v>
      </c>
      <c r="H4180" t="s">
        <v>13</v>
      </c>
      <c r="I4180">
        <v>44</v>
      </c>
      <c r="J4180">
        <f t="shared" si="457"/>
        <v>-0.21835852570625375</v>
      </c>
      <c r="K4180" t="b">
        <f t="shared" si="458"/>
        <v>0</v>
      </c>
      <c r="L4180">
        <f t="shared" si="459"/>
        <v>0.14776047693956615</v>
      </c>
      <c r="M4180" t="b">
        <f t="shared" si="460"/>
        <v>0</v>
      </c>
      <c r="N4180" s="24">
        <f t="shared" si="461"/>
        <v>480445</v>
      </c>
      <c r="O4180" t="str">
        <f t="shared" si="462"/>
        <v>ASALARIADO</v>
      </c>
      <c r="P4180">
        <f t="shared" si="463"/>
        <v>44</v>
      </c>
      <c r="Q4180"/>
    </row>
    <row r="4181" spans="1:17" x14ac:dyDescent="0.25">
      <c r="A4181">
        <v>4180</v>
      </c>
      <c r="B4181" t="s">
        <v>15</v>
      </c>
      <c r="C4181" s="23">
        <v>300000</v>
      </c>
      <c r="D4181" t="s">
        <v>10</v>
      </c>
      <c r="E4181" t="s">
        <v>16</v>
      </c>
      <c r="F4181" t="s">
        <v>12</v>
      </c>
      <c r="G4181" t="s">
        <v>13</v>
      </c>
      <c r="H4181" t="s">
        <v>12</v>
      </c>
      <c r="I4181">
        <v>43</v>
      </c>
      <c r="J4181">
        <f t="shared" si="457"/>
        <v>-0.44085477967752684</v>
      </c>
      <c r="K4181" t="b">
        <f t="shared" si="458"/>
        <v>0</v>
      </c>
      <c r="L4181">
        <f t="shared" si="459"/>
        <v>7.7185146862428639E-2</v>
      </c>
      <c r="M4181" t="b">
        <f t="shared" si="460"/>
        <v>0</v>
      </c>
      <c r="N4181" s="24">
        <f t="shared" si="461"/>
        <v>300000</v>
      </c>
      <c r="O4181" t="str">
        <f t="shared" si="462"/>
        <v>ASALARIADO</v>
      </c>
      <c r="P4181">
        <f t="shared" si="463"/>
        <v>43</v>
      </c>
      <c r="Q4181"/>
    </row>
    <row r="4182" spans="1:17" x14ac:dyDescent="0.25">
      <c r="A4182">
        <v>4181</v>
      </c>
      <c r="B4182" t="s">
        <v>9</v>
      </c>
      <c r="C4182" s="23">
        <v>417493.72</v>
      </c>
      <c r="D4182" t="s">
        <v>10</v>
      </c>
      <c r="E4182" t="s">
        <v>16</v>
      </c>
      <c r="F4182" t="s">
        <v>12</v>
      </c>
      <c r="G4182" t="s">
        <v>12</v>
      </c>
      <c r="H4182" t="s">
        <v>13</v>
      </c>
      <c r="I4182">
        <v>57</v>
      </c>
      <c r="J4182">
        <f t="shared" si="457"/>
        <v>-0.2959800945094721</v>
      </c>
      <c r="K4182" t="b">
        <f t="shared" si="458"/>
        <v>0</v>
      </c>
      <c r="L4182">
        <f t="shared" si="459"/>
        <v>1.0652397679423538</v>
      </c>
      <c r="M4182" t="b">
        <f t="shared" si="460"/>
        <v>0</v>
      </c>
      <c r="N4182" s="24">
        <f t="shared" si="461"/>
        <v>417493.72</v>
      </c>
      <c r="O4182" t="str">
        <f t="shared" si="462"/>
        <v>ASALARIADO</v>
      </c>
      <c r="P4182">
        <f t="shared" si="463"/>
        <v>57</v>
      </c>
      <c r="Q4182"/>
    </row>
    <row r="4183" spans="1:17" x14ac:dyDescent="0.25">
      <c r="A4183">
        <v>4182</v>
      </c>
      <c r="B4183" t="s">
        <v>9</v>
      </c>
      <c r="C4183" s="23">
        <v>1709162</v>
      </c>
      <c r="D4183" t="s">
        <v>10</v>
      </c>
      <c r="E4183" t="s">
        <v>11</v>
      </c>
      <c r="F4183" t="s">
        <v>12</v>
      </c>
      <c r="G4183" t="s">
        <v>13</v>
      </c>
      <c r="H4183" t="s">
        <v>12</v>
      </c>
      <c r="I4183">
        <v>45</v>
      </c>
      <c r="J4183">
        <f t="shared" si="457"/>
        <v>1.2967010752293264</v>
      </c>
      <c r="K4183" t="b">
        <f t="shared" si="458"/>
        <v>0</v>
      </c>
      <c r="L4183">
        <f t="shared" si="459"/>
        <v>0.21833580701670366</v>
      </c>
      <c r="M4183" t="b">
        <f t="shared" si="460"/>
        <v>0</v>
      </c>
      <c r="N4183" s="24">
        <f t="shared" si="461"/>
        <v>1709162</v>
      </c>
      <c r="O4183" t="str">
        <f t="shared" si="462"/>
        <v>ASALARIADO</v>
      </c>
      <c r="P4183">
        <f t="shared" si="463"/>
        <v>45</v>
      </c>
      <c r="Q4183"/>
    </row>
    <row r="4184" spans="1:17" x14ac:dyDescent="0.25">
      <c r="A4184">
        <v>4183</v>
      </c>
      <c r="B4184" t="s">
        <v>9</v>
      </c>
      <c r="C4184" s="23">
        <v>999555</v>
      </c>
      <c r="D4184" t="s">
        <v>10</v>
      </c>
      <c r="E4184" t="s">
        <v>11</v>
      </c>
      <c r="F4184" t="s">
        <v>12</v>
      </c>
      <c r="G4184" t="s">
        <v>13</v>
      </c>
      <c r="H4184" t="s">
        <v>13</v>
      </c>
      <c r="I4184">
        <v>35</v>
      </c>
      <c r="J4184">
        <f t="shared" si="457"/>
        <v>0.42172587895459906</v>
      </c>
      <c r="K4184" t="b">
        <f t="shared" si="458"/>
        <v>0</v>
      </c>
      <c r="L4184">
        <f t="shared" si="459"/>
        <v>-0.48741749375467142</v>
      </c>
      <c r="M4184" t="b">
        <f t="shared" si="460"/>
        <v>0</v>
      </c>
      <c r="N4184" s="24">
        <f t="shared" si="461"/>
        <v>999555</v>
      </c>
      <c r="O4184" t="str">
        <f t="shared" si="462"/>
        <v>ASALARIADO</v>
      </c>
      <c r="P4184">
        <f t="shared" si="463"/>
        <v>35</v>
      </c>
      <c r="Q4184"/>
    </row>
    <row r="4185" spans="1:17" x14ac:dyDescent="0.25">
      <c r="A4185">
        <v>4184</v>
      </c>
      <c r="B4185" t="s">
        <v>9</v>
      </c>
      <c r="C4185" s="23">
        <v>546926.74</v>
      </c>
      <c r="D4185" t="s">
        <v>10</v>
      </c>
      <c r="E4185" t="s">
        <v>16</v>
      </c>
      <c r="F4185" t="s">
        <v>12</v>
      </c>
      <c r="G4185" t="s">
        <v>13</v>
      </c>
      <c r="H4185" t="s">
        <v>13</v>
      </c>
      <c r="I4185">
        <v>28</v>
      </c>
      <c r="J4185">
        <f t="shared" si="457"/>
        <v>-0.13638375163386524</v>
      </c>
      <c r="K4185" t="b">
        <f t="shared" si="458"/>
        <v>0</v>
      </c>
      <c r="L4185">
        <f t="shared" si="459"/>
        <v>-0.98144480429463388</v>
      </c>
      <c r="M4185" t="b">
        <f t="shared" si="460"/>
        <v>0</v>
      </c>
      <c r="N4185" s="24">
        <f t="shared" si="461"/>
        <v>546926.74</v>
      </c>
      <c r="O4185" t="str">
        <f t="shared" si="462"/>
        <v>ASALARIADO</v>
      </c>
      <c r="P4185">
        <f t="shared" si="463"/>
        <v>28</v>
      </c>
      <c r="Q4185"/>
    </row>
    <row r="4186" spans="1:17" x14ac:dyDescent="0.25">
      <c r="A4186">
        <v>4185</v>
      </c>
      <c r="B4186" t="s">
        <v>9</v>
      </c>
      <c r="C4186" s="23">
        <v>2000000</v>
      </c>
      <c r="D4186" t="s">
        <v>10</v>
      </c>
      <c r="E4186" t="s">
        <v>16</v>
      </c>
      <c r="F4186" t="s">
        <v>12</v>
      </c>
      <c r="G4186" t="s">
        <v>13</v>
      </c>
      <c r="H4186" t="s">
        <v>13</v>
      </c>
      <c r="I4186">
        <v>39</v>
      </c>
      <c r="J4186">
        <f t="shared" si="457"/>
        <v>1.6553165287608576</v>
      </c>
      <c r="K4186" t="b">
        <f t="shared" si="458"/>
        <v>0</v>
      </c>
      <c r="L4186">
        <f t="shared" si="459"/>
        <v>-0.20511617344612137</v>
      </c>
      <c r="M4186" t="b">
        <f t="shared" si="460"/>
        <v>0</v>
      </c>
      <c r="N4186" s="24">
        <f t="shared" si="461"/>
        <v>2000000</v>
      </c>
      <c r="O4186" t="str">
        <f t="shared" si="462"/>
        <v>ASALARIADO</v>
      </c>
      <c r="P4186">
        <f t="shared" si="463"/>
        <v>39</v>
      </c>
      <c r="Q4186"/>
    </row>
    <row r="4187" spans="1:17" x14ac:dyDescent="0.25">
      <c r="A4187">
        <v>4186</v>
      </c>
      <c r="B4187" t="s">
        <v>9</v>
      </c>
      <c r="C4187" s="23">
        <v>674614</v>
      </c>
      <c r="D4187" t="s">
        <v>10</v>
      </c>
      <c r="E4187" t="s">
        <v>11</v>
      </c>
      <c r="F4187" t="s">
        <v>12</v>
      </c>
      <c r="G4187" t="s">
        <v>13</v>
      </c>
      <c r="H4187" t="s">
        <v>13</v>
      </c>
      <c r="I4187">
        <v>61</v>
      </c>
      <c r="J4187">
        <f t="shared" si="457"/>
        <v>2.105999593384782E-2</v>
      </c>
      <c r="K4187" t="b">
        <f t="shared" si="458"/>
        <v>0</v>
      </c>
      <c r="L4187">
        <f t="shared" si="459"/>
        <v>1.3475410882509038</v>
      </c>
      <c r="M4187" t="b">
        <f t="shared" si="460"/>
        <v>0</v>
      </c>
      <c r="N4187" s="24">
        <f t="shared" si="461"/>
        <v>674614</v>
      </c>
      <c r="O4187" t="str">
        <f t="shared" si="462"/>
        <v>ASALARIADO</v>
      </c>
      <c r="P4187">
        <f t="shared" si="463"/>
        <v>61</v>
      </c>
      <c r="Q4187"/>
    </row>
    <row r="4188" spans="1:17" x14ac:dyDescent="0.25">
      <c r="A4188">
        <v>4187</v>
      </c>
      <c r="B4188" t="s">
        <v>9</v>
      </c>
      <c r="C4188" s="23">
        <v>358876</v>
      </c>
      <c r="D4188" t="s">
        <v>10</v>
      </c>
      <c r="E4188" t="s">
        <v>16</v>
      </c>
      <c r="F4188" t="s">
        <v>12</v>
      </c>
      <c r="G4188" t="s">
        <v>13</v>
      </c>
      <c r="H4188" t="s">
        <v>13</v>
      </c>
      <c r="I4188">
        <v>28</v>
      </c>
      <c r="J4188">
        <f t="shared" si="457"/>
        <v>-0.36825820205657489</v>
      </c>
      <c r="K4188" t="b">
        <f t="shared" si="458"/>
        <v>0</v>
      </c>
      <c r="L4188">
        <f t="shared" si="459"/>
        <v>-0.98144480429463388</v>
      </c>
      <c r="M4188" t="b">
        <f t="shared" si="460"/>
        <v>0</v>
      </c>
      <c r="N4188" s="24">
        <f t="shared" si="461"/>
        <v>358876</v>
      </c>
      <c r="O4188" t="str">
        <f t="shared" si="462"/>
        <v>ASALARIADO</v>
      </c>
      <c r="P4188">
        <f t="shared" si="463"/>
        <v>28</v>
      </c>
      <c r="Q4188"/>
    </row>
    <row r="4189" spans="1:17" x14ac:dyDescent="0.25">
      <c r="A4189">
        <v>4188</v>
      </c>
      <c r="B4189" t="s">
        <v>9</v>
      </c>
      <c r="C4189" s="23">
        <v>886478.2</v>
      </c>
      <c r="D4189" t="s">
        <v>10</v>
      </c>
      <c r="E4189" t="s">
        <v>11</v>
      </c>
      <c r="F4189" t="s">
        <v>12</v>
      </c>
      <c r="G4189" t="s">
        <v>13</v>
      </c>
      <c r="H4189" t="s">
        <v>13</v>
      </c>
      <c r="I4189">
        <v>35</v>
      </c>
      <c r="J4189">
        <f t="shared" si="457"/>
        <v>0.28229744141928986</v>
      </c>
      <c r="K4189" t="b">
        <f t="shared" si="458"/>
        <v>0</v>
      </c>
      <c r="L4189">
        <f t="shared" si="459"/>
        <v>-0.48741749375467142</v>
      </c>
      <c r="M4189" t="b">
        <f t="shared" si="460"/>
        <v>0</v>
      </c>
      <c r="N4189" s="24">
        <f t="shared" si="461"/>
        <v>886478.2</v>
      </c>
      <c r="O4189" t="str">
        <f t="shared" si="462"/>
        <v>ASALARIADO</v>
      </c>
      <c r="P4189">
        <f t="shared" si="463"/>
        <v>35</v>
      </c>
      <c r="Q4189"/>
    </row>
    <row r="4190" spans="1:17" x14ac:dyDescent="0.25">
      <c r="A4190">
        <v>4189</v>
      </c>
      <c r="B4190" t="s">
        <v>9</v>
      </c>
      <c r="C4190" s="23">
        <v>540083</v>
      </c>
      <c r="D4190" t="s">
        <v>18</v>
      </c>
      <c r="E4190" t="s">
        <v>16</v>
      </c>
      <c r="F4190" t="s">
        <v>12</v>
      </c>
      <c r="G4190" t="s">
        <v>12</v>
      </c>
      <c r="H4190" t="s">
        <v>12</v>
      </c>
      <c r="I4190">
        <v>47</v>
      </c>
      <c r="J4190">
        <f t="shared" si="457"/>
        <v>-0.14482237012234295</v>
      </c>
      <c r="K4190" t="b">
        <f t="shared" si="458"/>
        <v>0</v>
      </c>
      <c r="L4190">
        <f t="shared" si="459"/>
        <v>0.35948646717097865</v>
      </c>
      <c r="M4190" t="b">
        <f t="shared" si="460"/>
        <v>0</v>
      </c>
      <c r="N4190" s="24">
        <f t="shared" si="461"/>
        <v>540083</v>
      </c>
      <c r="O4190" t="str">
        <f t="shared" si="462"/>
        <v>TRABAJADOR INDEPENDIENTE</v>
      </c>
      <c r="P4190">
        <f t="shared" si="463"/>
        <v>47</v>
      </c>
      <c r="Q4190"/>
    </row>
    <row r="4191" spans="1:17" x14ac:dyDescent="0.25">
      <c r="A4191">
        <v>4190</v>
      </c>
      <c r="B4191" t="s">
        <v>15</v>
      </c>
      <c r="C4191" s="23">
        <v>483037.91</v>
      </c>
      <c r="D4191" t="s">
        <v>14</v>
      </c>
      <c r="E4191" t="s">
        <v>11</v>
      </c>
      <c r="F4191" t="s">
        <v>12</v>
      </c>
      <c r="G4191" t="s">
        <v>13</v>
      </c>
      <c r="H4191" t="s">
        <v>13</v>
      </c>
      <c r="I4191">
        <v>84</v>
      </c>
      <c r="J4191">
        <f t="shared" si="457"/>
        <v>-0.21516135891368732</v>
      </c>
      <c r="K4191" t="b">
        <f t="shared" si="458"/>
        <v>0</v>
      </c>
      <c r="L4191">
        <f t="shared" si="459"/>
        <v>2.9707736800250664</v>
      </c>
      <c r="M4191" t="b">
        <f t="shared" si="460"/>
        <v>1</v>
      </c>
      <c r="N4191" s="24">
        <f t="shared" si="461"/>
        <v>483037.91</v>
      </c>
      <c r="O4191" t="str">
        <f t="shared" si="462"/>
        <v>PENSIONADOS EN SU PROPIO SISTEMA</v>
      </c>
      <c r="P4191">
        <f t="shared" si="463"/>
        <v>84</v>
      </c>
      <c r="Q4191"/>
    </row>
    <row r="4192" spans="1:17" x14ac:dyDescent="0.25">
      <c r="A4192">
        <v>4191</v>
      </c>
      <c r="B4192" t="s">
        <v>15</v>
      </c>
      <c r="C4192" s="23">
        <v>385548</v>
      </c>
      <c r="D4192" t="s">
        <v>18</v>
      </c>
      <c r="E4192" t="s">
        <v>16</v>
      </c>
      <c r="F4192" t="s">
        <v>12</v>
      </c>
      <c r="G4192" t="s">
        <v>13</v>
      </c>
      <c r="H4192" t="s">
        <v>13</v>
      </c>
      <c r="I4192">
        <v>62</v>
      </c>
      <c r="J4192">
        <f t="shared" si="457"/>
        <v>-0.33537050726912276</v>
      </c>
      <c r="K4192" t="b">
        <f t="shared" si="458"/>
        <v>0</v>
      </c>
      <c r="L4192">
        <f t="shared" si="459"/>
        <v>1.4181164183280413</v>
      </c>
      <c r="M4192" t="b">
        <f t="shared" si="460"/>
        <v>0</v>
      </c>
      <c r="N4192" s="24">
        <f t="shared" si="461"/>
        <v>385548</v>
      </c>
      <c r="O4192" t="str">
        <f t="shared" si="462"/>
        <v>TRABAJADOR INDEPENDIENTE</v>
      </c>
      <c r="P4192">
        <f t="shared" si="463"/>
        <v>62</v>
      </c>
      <c r="Q4192"/>
    </row>
    <row r="4193" spans="1:17" x14ac:dyDescent="0.25">
      <c r="A4193">
        <v>4192</v>
      </c>
      <c r="B4193" t="s">
        <v>9</v>
      </c>
      <c r="C4193" s="23">
        <v>2870715.1</v>
      </c>
      <c r="D4193" t="s">
        <v>10</v>
      </c>
      <c r="E4193" t="s">
        <v>11</v>
      </c>
      <c r="F4193" t="s">
        <v>12</v>
      </c>
      <c r="G4193" t="s">
        <v>13</v>
      </c>
      <c r="H4193" t="s">
        <v>13</v>
      </c>
      <c r="I4193">
        <v>57</v>
      </c>
      <c r="J4193">
        <f t="shared" si="457"/>
        <v>2.7289447701985394</v>
      </c>
      <c r="K4193" t="b">
        <f t="shared" si="458"/>
        <v>1</v>
      </c>
      <c r="L4193">
        <f t="shared" si="459"/>
        <v>1.0652397679423538</v>
      </c>
      <c r="M4193" t="b">
        <f t="shared" si="460"/>
        <v>0</v>
      </c>
      <c r="N4193" s="24">
        <f t="shared" si="461"/>
        <v>2870715.1</v>
      </c>
      <c r="O4193" t="str">
        <f t="shared" si="462"/>
        <v>ASALARIADO</v>
      </c>
      <c r="P4193">
        <f t="shared" si="463"/>
        <v>57</v>
      </c>
      <c r="Q4193"/>
    </row>
    <row r="4194" spans="1:17" x14ac:dyDescent="0.25">
      <c r="A4194">
        <v>4193</v>
      </c>
      <c r="B4194" t="s">
        <v>15</v>
      </c>
      <c r="C4194" s="23">
        <v>297044</v>
      </c>
      <c r="D4194" t="s">
        <v>19</v>
      </c>
      <c r="E4194" t="s">
        <v>16</v>
      </c>
      <c r="F4194" t="s">
        <v>12</v>
      </c>
      <c r="G4194" t="s">
        <v>13</v>
      </c>
      <c r="H4194" t="s">
        <v>13</v>
      </c>
      <c r="I4194">
        <v>55</v>
      </c>
      <c r="J4194">
        <f t="shared" si="457"/>
        <v>-0.44449965167031735</v>
      </c>
      <c r="K4194" t="b">
        <f t="shared" si="458"/>
        <v>0</v>
      </c>
      <c r="L4194">
        <f t="shared" si="459"/>
        <v>0.92408910778807873</v>
      </c>
      <c r="M4194" t="b">
        <f t="shared" si="460"/>
        <v>0</v>
      </c>
      <c r="N4194" s="24">
        <f t="shared" si="461"/>
        <v>297044</v>
      </c>
      <c r="O4194" t="str">
        <f t="shared" si="462"/>
        <v>CONVENIOS ESPECIALES DE TRABAJADORES INDEPENDIENTES</v>
      </c>
      <c r="P4194">
        <f t="shared" si="463"/>
        <v>55</v>
      </c>
      <c r="Q4194"/>
    </row>
    <row r="4195" spans="1:17" x14ac:dyDescent="0.25">
      <c r="A4195">
        <v>4194</v>
      </c>
      <c r="B4195" t="s">
        <v>15</v>
      </c>
      <c r="C4195" s="23">
        <v>302470</v>
      </c>
      <c r="D4195" t="s">
        <v>18</v>
      </c>
      <c r="E4195" t="s">
        <v>16</v>
      </c>
      <c r="F4195" t="s">
        <v>12</v>
      </c>
      <c r="G4195" t="s">
        <v>13</v>
      </c>
      <c r="H4195" t="s">
        <v>13</v>
      </c>
      <c r="I4195">
        <v>24</v>
      </c>
      <c r="J4195">
        <f t="shared" si="457"/>
        <v>-0.43780916607056047</v>
      </c>
      <c r="K4195" t="b">
        <f t="shared" si="458"/>
        <v>0</v>
      </c>
      <c r="L4195">
        <f t="shared" si="459"/>
        <v>-1.263746124603184</v>
      </c>
      <c r="M4195" t="b">
        <f t="shared" si="460"/>
        <v>0</v>
      </c>
      <c r="N4195" s="24">
        <f t="shared" si="461"/>
        <v>302470</v>
      </c>
      <c r="O4195" t="str">
        <f t="shared" si="462"/>
        <v>TRABAJADOR INDEPENDIENTE</v>
      </c>
      <c r="P4195">
        <f t="shared" si="463"/>
        <v>24</v>
      </c>
      <c r="Q4195"/>
    </row>
    <row r="4196" spans="1:17" x14ac:dyDescent="0.25">
      <c r="A4196">
        <v>4195</v>
      </c>
      <c r="B4196" t="s">
        <v>15</v>
      </c>
      <c r="C4196" s="23">
        <v>297045</v>
      </c>
      <c r="D4196" t="s">
        <v>18</v>
      </c>
      <c r="E4196" t="s">
        <v>16</v>
      </c>
      <c r="F4196" t="s">
        <v>12</v>
      </c>
      <c r="G4196" t="s">
        <v>13</v>
      </c>
      <c r="H4196" t="s">
        <v>13</v>
      </c>
      <c r="I4196">
        <v>63</v>
      </c>
      <c r="J4196">
        <f t="shared" si="457"/>
        <v>-0.44449841862837125</v>
      </c>
      <c r="K4196" t="b">
        <f t="shared" si="458"/>
        <v>0</v>
      </c>
      <c r="L4196">
        <f t="shared" si="459"/>
        <v>1.4886917484051787</v>
      </c>
      <c r="M4196" t="b">
        <f t="shared" si="460"/>
        <v>0</v>
      </c>
      <c r="N4196" s="24">
        <f t="shared" si="461"/>
        <v>297045</v>
      </c>
      <c r="O4196" t="str">
        <f t="shared" si="462"/>
        <v>TRABAJADOR INDEPENDIENTE</v>
      </c>
      <c r="P4196">
        <f t="shared" si="463"/>
        <v>63</v>
      </c>
      <c r="Q4196"/>
    </row>
    <row r="4197" spans="1:17" x14ac:dyDescent="0.25">
      <c r="A4197">
        <v>4196</v>
      </c>
      <c r="B4197" t="s">
        <v>15</v>
      </c>
      <c r="C4197" s="23">
        <v>441000</v>
      </c>
      <c r="D4197" t="s">
        <v>10</v>
      </c>
      <c r="E4197" t="s">
        <v>16</v>
      </c>
      <c r="F4197" t="s">
        <v>12</v>
      </c>
      <c r="G4197" t="s">
        <v>13</v>
      </c>
      <c r="H4197" t="s">
        <v>13</v>
      </c>
      <c r="I4197">
        <v>22</v>
      </c>
      <c r="J4197">
        <f t="shared" si="457"/>
        <v>-0.26699586527175495</v>
      </c>
      <c r="K4197" t="b">
        <f t="shared" si="458"/>
        <v>0</v>
      </c>
      <c r="L4197">
        <f t="shared" si="459"/>
        <v>-1.4048967847574589</v>
      </c>
      <c r="M4197" t="b">
        <f t="shared" si="460"/>
        <v>0</v>
      </c>
      <c r="N4197" s="24">
        <f t="shared" si="461"/>
        <v>441000</v>
      </c>
      <c r="O4197" t="str">
        <f t="shared" si="462"/>
        <v>ASALARIADO</v>
      </c>
      <c r="P4197">
        <f t="shared" si="463"/>
        <v>22</v>
      </c>
      <c r="Q4197"/>
    </row>
    <row r="4198" spans="1:17" x14ac:dyDescent="0.25">
      <c r="A4198">
        <v>4197</v>
      </c>
      <c r="B4198" t="s">
        <v>15</v>
      </c>
      <c r="C4198" s="23">
        <v>181917</v>
      </c>
      <c r="D4198" t="s">
        <v>10</v>
      </c>
      <c r="E4198" t="s">
        <v>16</v>
      </c>
      <c r="F4198" t="s">
        <v>12</v>
      </c>
      <c r="G4198" t="s">
        <v>13</v>
      </c>
      <c r="H4198" t="s">
        <v>13</v>
      </c>
      <c r="I4198">
        <v>53</v>
      </c>
      <c r="J4198">
        <f t="shared" si="457"/>
        <v>-0.58645607180360315</v>
      </c>
      <c r="K4198" t="b">
        <f t="shared" si="458"/>
        <v>0</v>
      </c>
      <c r="L4198">
        <f t="shared" si="459"/>
        <v>0.78293844763380371</v>
      </c>
      <c r="M4198" t="b">
        <f t="shared" si="460"/>
        <v>0</v>
      </c>
      <c r="N4198" s="24">
        <f t="shared" si="461"/>
        <v>181917</v>
      </c>
      <c r="O4198" t="str">
        <f t="shared" si="462"/>
        <v>ASALARIADO</v>
      </c>
      <c r="P4198">
        <f t="shared" si="463"/>
        <v>53</v>
      </c>
      <c r="Q4198"/>
    </row>
    <row r="4199" spans="1:17" x14ac:dyDescent="0.25">
      <c r="A4199">
        <v>4198</v>
      </c>
      <c r="B4199" t="s">
        <v>9</v>
      </c>
      <c r="C4199" s="23">
        <v>297045</v>
      </c>
      <c r="D4199" t="s">
        <v>18</v>
      </c>
      <c r="E4199" t="s">
        <v>16</v>
      </c>
      <c r="F4199" t="s">
        <v>12</v>
      </c>
      <c r="G4199" t="s">
        <v>13</v>
      </c>
      <c r="H4199" t="s">
        <v>13</v>
      </c>
      <c r="I4199">
        <v>34</v>
      </c>
      <c r="J4199">
        <f t="shared" si="457"/>
        <v>-0.44449841862837125</v>
      </c>
      <c r="K4199" t="b">
        <f t="shared" si="458"/>
        <v>0</v>
      </c>
      <c r="L4199">
        <f t="shared" si="459"/>
        <v>-0.55799282383180893</v>
      </c>
      <c r="M4199" t="b">
        <f t="shared" si="460"/>
        <v>0</v>
      </c>
      <c r="N4199" s="24">
        <f t="shared" si="461"/>
        <v>297045</v>
      </c>
      <c r="O4199" t="str">
        <f t="shared" si="462"/>
        <v>TRABAJADOR INDEPENDIENTE</v>
      </c>
      <c r="P4199">
        <f t="shared" si="463"/>
        <v>34</v>
      </c>
      <c r="Q4199"/>
    </row>
    <row r="4200" spans="1:17" x14ac:dyDescent="0.25">
      <c r="A4200">
        <v>4199</v>
      </c>
      <c r="B4200" t="s">
        <v>9</v>
      </c>
      <c r="C4200" s="23">
        <v>486648.56</v>
      </c>
      <c r="D4200" t="s">
        <v>10</v>
      </c>
      <c r="E4200" t="s">
        <v>16</v>
      </c>
      <c r="F4200" t="s">
        <v>12</v>
      </c>
      <c r="G4200" t="s">
        <v>13</v>
      </c>
      <c r="H4200" t="s">
        <v>13</v>
      </c>
      <c r="I4200">
        <v>39</v>
      </c>
      <c r="J4200">
        <f t="shared" si="457"/>
        <v>-0.21070927601085609</v>
      </c>
      <c r="K4200" t="b">
        <f t="shared" si="458"/>
        <v>0</v>
      </c>
      <c r="L4200">
        <f t="shared" si="459"/>
        <v>-0.20511617344612137</v>
      </c>
      <c r="M4200" t="b">
        <f t="shared" si="460"/>
        <v>0</v>
      </c>
      <c r="N4200" s="24">
        <f t="shared" si="461"/>
        <v>486648.56</v>
      </c>
      <c r="O4200" t="str">
        <f t="shared" si="462"/>
        <v>ASALARIADO</v>
      </c>
      <c r="P4200">
        <f t="shared" si="463"/>
        <v>39</v>
      </c>
      <c r="Q4200"/>
    </row>
    <row r="4201" spans="1:17" x14ac:dyDescent="0.25">
      <c r="A4201">
        <v>4200</v>
      </c>
      <c r="B4201" t="s">
        <v>9</v>
      </c>
      <c r="C4201" s="23">
        <v>359544.27</v>
      </c>
      <c r="D4201" t="s">
        <v>21</v>
      </c>
      <c r="E4201" t="s">
        <v>16</v>
      </c>
      <c r="F4201" t="s">
        <v>12</v>
      </c>
      <c r="G4201" t="s">
        <v>12</v>
      </c>
      <c r="H4201" t="s">
        <v>13</v>
      </c>
      <c r="I4201">
        <v>38</v>
      </c>
      <c r="J4201">
        <f t="shared" si="457"/>
        <v>-0.36743419711522773</v>
      </c>
      <c r="K4201" t="b">
        <f t="shared" si="458"/>
        <v>0</v>
      </c>
      <c r="L4201">
        <f t="shared" si="459"/>
        <v>-0.27569150352325889</v>
      </c>
      <c r="M4201" t="b">
        <f t="shared" si="460"/>
        <v>0</v>
      </c>
      <c r="N4201" s="24">
        <f t="shared" si="461"/>
        <v>359544.27</v>
      </c>
      <c r="O4201" t="str">
        <f t="shared" si="462"/>
        <v>CONVENIOS ESPECIALES DE ASEGURADOS VOLUNTARIOS</v>
      </c>
      <c r="P4201">
        <f t="shared" si="463"/>
        <v>38</v>
      </c>
      <c r="Q4201"/>
    </row>
    <row r="4202" spans="1:17" x14ac:dyDescent="0.25">
      <c r="A4202">
        <v>4201</v>
      </c>
      <c r="B4202" t="s">
        <v>9</v>
      </c>
      <c r="C4202" s="23">
        <v>346897.4</v>
      </c>
      <c r="D4202" t="s">
        <v>10</v>
      </c>
      <c r="E4202" t="s">
        <v>16</v>
      </c>
      <c r="F4202" t="s">
        <v>12</v>
      </c>
      <c r="G4202" t="s">
        <v>13</v>
      </c>
      <c r="H4202" t="s">
        <v>13</v>
      </c>
      <c r="I4202">
        <v>21</v>
      </c>
      <c r="J4202">
        <f t="shared" si="457"/>
        <v>-0.38302831831261019</v>
      </c>
      <c r="K4202" t="b">
        <f t="shared" si="458"/>
        <v>0</v>
      </c>
      <c r="L4202">
        <f t="shared" si="459"/>
        <v>-1.4754721148345964</v>
      </c>
      <c r="M4202" t="b">
        <f t="shared" si="460"/>
        <v>0</v>
      </c>
      <c r="N4202" s="24">
        <f t="shared" si="461"/>
        <v>346897.4</v>
      </c>
      <c r="O4202" t="str">
        <f t="shared" si="462"/>
        <v>ASALARIADO</v>
      </c>
      <c r="P4202">
        <f t="shared" si="463"/>
        <v>21</v>
      </c>
      <c r="Q4202"/>
    </row>
    <row r="4203" spans="1:17" x14ac:dyDescent="0.25">
      <c r="A4203">
        <v>4202</v>
      </c>
      <c r="B4203" t="s">
        <v>15</v>
      </c>
      <c r="C4203" s="23">
        <v>278030</v>
      </c>
      <c r="D4203" t="s">
        <v>18</v>
      </c>
      <c r="E4203" t="s">
        <v>16</v>
      </c>
      <c r="F4203" t="s">
        <v>12</v>
      </c>
      <c r="G4203" t="s">
        <v>13</v>
      </c>
      <c r="H4203" t="s">
        <v>13</v>
      </c>
      <c r="I4203">
        <v>54</v>
      </c>
      <c r="J4203">
        <f t="shared" si="457"/>
        <v>-0.46794471123422759</v>
      </c>
      <c r="K4203" t="b">
        <f t="shared" si="458"/>
        <v>0</v>
      </c>
      <c r="L4203">
        <f t="shared" si="459"/>
        <v>0.85351377771094117</v>
      </c>
      <c r="M4203" t="b">
        <f t="shared" si="460"/>
        <v>0</v>
      </c>
      <c r="N4203" s="24">
        <f t="shared" si="461"/>
        <v>278030</v>
      </c>
      <c r="O4203" t="str">
        <f t="shared" si="462"/>
        <v>TRABAJADOR INDEPENDIENTE</v>
      </c>
      <c r="P4203">
        <f t="shared" si="463"/>
        <v>54</v>
      </c>
      <c r="Q4203"/>
    </row>
    <row r="4204" spans="1:17" x14ac:dyDescent="0.25">
      <c r="A4204">
        <v>4203</v>
      </c>
      <c r="B4204" t="s">
        <v>9</v>
      </c>
      <c r="C4204" s="23">
        <v>846723.45</v>
      </c>
      <c r="D4204" t="s">
        <v>10</v>
      </c>
      <c r="E4204" t="s">
        <v>16</v>
      </c>
      <c r="F4204" t="s">
        <v>12</v>
      </c>
      <c r="G4204" t="s">
        <v>13</v>
      </c>
      <c r="H4204" t="s">
        <v>13</v>
      </c>
      <c r="I4204">
        <v>35</v>
      </c>
      <c r="J4204">
        <f t="shared" si="457"/>
        <v>0.23327816711097171</v>
      </c>
      <c r="K4204" t="b">
        <f t="shared" si="458"/>
        <v>0</v>
      </c>
      <c r="L4204">
        <f t="shared" si="459"/>
        <v>-0.48741749375467142</v>
      </c>
      <c r="M4204" t="b">
        <f t="shared" si="460"/>
        <v>0</v>
      </c>
      <c r="N4204" s="24">
        <f t="shared" si="461"/>
        <v>846723.45</v>
      </c>
      <c r="O4204" t="str">
        <f t="shared" si="462"/>
        <v>ASALARIADO</v>
      </c>
      <c r="P4204">
        <f t="shared" si="463"/>
        <v>35</v>
      </c>
      <c r="Q4204"/>
    </row>
    <row r="4205" spans="1:17" x14ac:dyDescent="0.25">
      <c r="A4205">
        <v>4204</v>
      </c>
      <c r="B4205" t="s">
        <v>9</v>
      </c>
      <c r="C4205" s="23">
        <v>300018</v>
      </c>
      <c r="D4205" t="s">
        <v>17</v>
      </c>
      <c r="E4205" t="s">
        <v>16</v>
      </c>
      <c r="F4205" t="s">
        <v>12</v>
      </c>
      <c r="G4205" t="s">
        <v>13</v>
      </c>
      <c r="H4205" t="s">
        <v>13</v>
      </c>
      <c r="I4205">
        <v>64</v>
      </c>
      <c r="J4205">
        <f t="shared" si="457"/>
        <v>-0.44083258492249633</v>
      </c>
      <c r="K4205" t="b">
        <f t="shared" si="458"/>
        <v>0</v>
      </c>
      <c r="L4205">
        <f t="shared" si="459"/>
        <v>1.5592670784823162</v>
      </c>
      <c r="M4205" t="b">
        <f t="shared" si="460"/>
        <v>0</v>
      </c>
      <c r="N4205" s="24">
        <f t="shared" si="461"/>
        <v>300018</v>
      </c>
      <c r="O4205" t="str">
        <f t="shared" si="462"/>
        <v>ASEGURADO VOLUNTARIO</v>
      </c>
      <c r="P4205">
        <f t="shared" si="463"/>
        <v>64</v>
      </c>
      <c r="Q4205"/>
    </row>
    <row r="4206" spans="1:17" x14ac:dyDescent="0.25">
      <c r="A4206">
        <v>4205</v>
      </c>
      <c r="B4206" t="s">
        <v>15</v>
      </c>
      <c r="C4206" s="23">
        <v>169507</v>
      </c>
      <c r="D4206" t="s">
        <v>10</v>
      </c>
      <c r="E4206" t="s">
        <v>16</v>
      </c>
      <c r="F4206" t="s">
        <v>12</v>
      </c>
      <c r="G4206" t="s">
        <v>12</v>
      </c>
      <c r="H4206" t="s">
        <v>13</v>
      </c>
      <c r="I4206">
        <v>53</v>
      </c>
      <c r="J4206">
        <f t="shared" si="457"/>
        <v>-0.60175812235520343</v>
      </c>
      <c r="K4206" t="b">
        <f t="shared" si="458"/>
        <v>0</v>
      </c>
      <c r="L4206">
        <f t="shared" si="459"/>
        <v>0.78293844763380371</v>
      </c>
      <c r="M4206" t="b">
        <f t="shared" si="460"/>
        <v>0</v>
      </c>
      <c r="N4206" s="24">
        <f t="shared" si="461"/>
        <v>169507</v>
      </c>
      <c r="O4206" t="str">
        <f t="shared" si="462"/>
        <v>ASALARIADO</v>
      </c>
      <c r="P4206">
        <f t="shared" si="463"/>
        <v>53</v>
      </c>
      <c r="Q4206"/>
    </row>
    <row r="4207" spans="1:17" x14ac:dyDescent="0.25">
      <c r="A4207">
        <v>4206</v>
      </c>
      <c r="B4207" t="s">
        <v>9</v>
      </c>
      <c r="C4207" s="23">
        <v>302982</v>
      </c>
      <c r="D4207" t="s">
        <v>18</v>
      </c>
      <c r="E4207" t="s">
        <v>16</v>
      </c>
      <c r="F4207" t="s">
        <v>12</v>
      </c>
      <c r="G4207" t="s">
        <v>13</v>
      </c>
      <c r="H4207" t="s">
        <v>13</v>
      </c>
      <c r="I4207">
        <v>63</v>
      </c>
      <c r="J4207">
        <f t="shared" si="457"/>
        <v>-0.43717784859413672</v>
      </c>
      <c r="K4207" t="b">
        <f t="shared" si="458"/>
        <v>0</v>
      </c>
      <c r="L4207">
        <f t="shared" si="459"/>
        <v>1.4886917484051787</v>
      </c>
      <c r="M4207" t="b">
        <f t="shared" si="460"/>
        <v>0</v>
      </c>
      <c r="N4207" s="24">
        <f t="shared" si="461"/>
        <v>302982</v>
      </c>
      <c r="O4207" t="str">
        <f t="shared" si="462"/>
        <v>TRABAJADOR INDEPENDIENTE</v>
      </c>
      <c r="P4207">
        <f t="shared" si="463"/>
        <v>63</v>
      </c>
      <c r="Q4207"/>
    </row>
    <row r="4208" spans="1:17" x14ac:dyDescent="0.25">
      <c r="A4208">
        <v>4207</v>
      </c>
      <c r="B4208" t="s">
        <v>9</v>
      </c>
      <c r="C4208" s="23">
        <v>428571.43</v>
      </c>
      <c r="D4208" t="s">
        <v>10</v>
      </c>
      <c r="E4208" t="s">
        <v>16</v>
      </c>
      <c r="F4208" t="s">
        <v>12</v>
      </c>
      <c r="G4208" t="s">
        <v>13</v>
      </c>
      <c r="H4208" t="s">
        <v>13</v>
      </c>
      <c r="I4208">
        <v>34</v>
      </c>
      <c r="J4208">
        <f t="shared" si="457"/>
        <v>-0.28232081341229504</v>
      </c>
      <c r="K4208" t="b">
        <f t="shared" si="458"/>
        <v>0</v>
      </c>
      <c r="L4208">
        <f t="shared" si="459"/>
        <v>-0.55799282383180893</v>
      </c>
      <c r="M4208" t="b">
        <f t="shared" si="460"/>
        <v>0</v>
      </c>
      <c r="N4208" s="24">
        <f t="shared" si="461"/>
        <v>428571.43</v>
      </c>
      <c r="O4208" t="str">
        <f t="shared" si="462"/>
        <v>ASALARIADO</v>
      </c>
      <c r="P4208">
        <f t="shared" si="463"/>
        <v>34</v>
      </c>
      <c r="Q4208"/>
    </row>
    <row r="4209" spans="1:17" x14ac:dyDescent="0.25">
      <c r="A4209">
        <v>4208</v>
      </c>
      <c r="B4209" t="s">
        <v>9</v>
      </c>
      <c r="C4209" s="23">
        <v>418466</v>
      </c>
      <c r="D4209" t="s">
        <v>10</v>
      </c>
      <c r="E4209" t="s">
        <v>16</v>
      </c>
      <c r="F4209" t="s">
        <v>12</v>
      </c>
      <c r="G4209" t="s">
        <v>13</v>
      </c>
      <c r="H4209" t="s">
        <v>13</v>
      </c>
      <c r="I4209">
        <v>40</v>
      </c>
      <c r="J4209">
        <f t="shared" si="457"/>
        <v>-0.29478123248607885</v>
      </c>
      <c r="K4209" t="b">
        <f t="shared" si="458"/>
        <v>0</v>
      </c>
      <c r="L4209">
        <f t="shared" si="459"/>
        <v>-0.13454084336898386</v>
      </c>
      <c r="M4209" t="b">
        <f t="shared" si="460"/>
        <v>0</v>
      </c>
      <c r="N4209" s="24">
        <f t="shared" si="461"/>
        <v>418466</v>
      </c>
      <c r="O4209" t="str">
        <f t="shared" si="462"/>
        <v>ASALARIADO</v>
      </c>
      <c r="P4209">
        <f t="shared" si="463"/>
        <v>40</v>
      </c>
      <c r="Q4209"/>
    </row>
    <row r="4210" spans="1:17" x14ac:dyDescent="0.25">
      <c r="A4210">
        <v>4209</v>
      </c>
      <c r="B4210" t="s">
        <v>9</v>
      </c>
      <c r="C4210" s="23">
        <v>407937</v>
      </c>
      <c r="D4210" t="s">
        <v>10</v>
      </c>
      <c r="E4210" t="s">
        <v>16</v>
      </c>
      <c r="F4210" t="s">
        <v>12</v>
      </c>
      <c r="G4210" t="s">
        <v>13</v>
      </c>
      <c r="H4210" t="s">
        <v>13</v>
      </c>
      <c r="I4210">
        <v>34</v>
      </c>
      <c r="J4210">
        <f t="shared" si="457"/>
        <v>-0.30776393113698924</v>
      </c>
      <c r="K4210" t="b">
        <f t="shared" si="458"/>
        <v>0</v>
      </c>
      <c r="L4210">
        <f t="shared" si="459"/>
        <v>-0.55799282383180893</v>
      </c>
      <c r="M4210" t="b">
        <f t="shared" si="460"/>
        <v>0</v>
      </c>
      <c r="N4210" s="24">
        <f t="shared" si="461"/>
        <v>407937</v>
      </c>
      <c r="O4210" t="str">
        <f t="shared" si="462"/>
        <v>ASALARIADO</v>
      </c>
      <c r="P4210">
        <f t="shared" si="463"/>
        <v>34</v>
      </c>
      <c r="Q4210"/>
    </row>
    <row r="4211" spans="1:17" x14ac:dyDescent="0.25">
      <c r="A4211">
        <v>4210</v>
      </c>
      <c r="B4211" t="s">
        <v>9</v>
      </c>
      <c r="C4211" s="23">
        <v>461380</v>
      </c>
      <c r="D4211" t="s">
        <v>10</v>
      </c>
      <c r="E4211" t="s">
        <v>16</v>
      </c>
      <c r="F4211" t="s">
        <v>12</v>
      </c>
      <c r="G4211" t="s">
        <v>13</v>
      </c>
      <c r="H4211" t="s">
        <v>13</v>
      </c>
      <c r="I4211">
        <v>30</v>
      </c>
      <c r="J4211">
        <f t="shared" si="457"/>
        <v>-0.24186647040941717</v>
      </c>
      <c r="K4211" t="b">
        <f t="shared" si="458"/>
        <v>0</v>
      </c>
      <c r="L4211">
        <f t="shared" si="459"/>
        <v>-0.84029414414035897</v>
      </c>
      <c r="M4211" t="b">
        <f t="shared" si="460"/>
        <v>0</v>
      </c>
      <c r="N4211" s="24">
        <f t="shared" si="461"/>
        <v>461380</v>
      </c>
      <c r="O4211" t="str">
        <f t="shared" si="462"/>
        <v>ASALARIADO</v>
      </c>
      <c r="P4211">
        <f t="shared" si="463"/>
        <v>30</v>
      </c>
      <c r="Q4211"/>
    </row>
    <row r="4212" spans="1:17" x14ac:dyDescent="0.25">
      <c r="A4212">
        <v>4211</v>
      </c>
      <c r="B4212" t="s">
        <v>9</v>
      </c>
      <c r="C4212" s="23">
        <v>746235</v>
      </c>
      <c r="D4212" t="s">
        <v>10</v>
      </c>
      <c r="E4212" t="s">
        <v>16</v>
      </c>
      <c r="F4212" t="s">
        <v>12</v>
      </c>
      <c r="G4212" t="s">
        <v>13</v>
      </c>
      <c r="H4212" t="s">
        <v>13</v>
      </c>
      <c r="I4212">
        <v>49</v>
      </c>
      <c r="J4212">
        <f t="shared" si="457"/>
        <v>0.10937169315835696</v>
      </c>
      <c r="K4212" t="b">
        <f t="shared" si="458"/>
        <v>0</v>
      </c>
      <c r="L4212">
        <f t="shared" si="459"/>
        <v>0.50063712732525367</v>
      </c>
      <c r="M4212" t="b">
        <f t="shared" si="460"/>
        <v>0</v>
      </c>
      <c r="N4212" s="24">
        <f t="shared" si="461"/>
        <v>746235</v>
      </c>
      <c r="O4212" t="str">
        <f t="shared" si="462"/>
        <v>ASALARIADO</v>
      </c>
      <c r="P4212">
        <f t="shared" si="463"/>
        <v>49</v>
      </c>
      <c r="Q4212"/>
    </row>
    <row r="4213" spans="1:17" x14ac:dyDescent="0.25">
      <c r="A4213">
        <v>4212</v>
      </c>
      <c r="B4213" t="s">
        <v>9</v>
      </c>
      <c r="C4213" s="23">
        <v>1041833.32</v>
      </c>
      <c r="D4213" t="s">
        <v>10</v>
      </c>
      <c r="E4213" t="s">
        <v>11</v>
      </c>
      <c r="F4213" t="s">
        <v>12</v>
      </c>
      <c r="G4213" t="s">
        <v>13</v>
      </c>
      <c r="H4213" t="s">
        <v>13</v>
      </c>
      <c r="I4213">
        <v>60</v>
      </c>
      <c r="J4213">
        <f t="shared" si="457"/>
        <v>0.4738568209269382</v>
      </c>
      <c r="K4213" t="b">
        <f t="shared" si="458"/>
        <v>0</v>
      </c>
      <c r="L4213">
        <f t="shared" si="459"/>
        <v>1.2769657581737661</v>
      </c>
      <c r="M4213" t="b">
        <f t="shared" si="460"/>
        <v>0</v>
      </c>
      <c r="N4213" s="24">
        <f t="shared" si="461"/>
        <v>1041833.32</v>
      </c>
      <c r="O4213" t="str">
        <f t="shared" si="462"/>
        <v>ASALARIADO</v>
      </c>
      <c r="P4213">
        <f t="shared" si="463"/>
        <v>60</v>
      </c>
      <c r="Q4213"/>
    </row>
    <row r="4214" spans="1:17" x14ac:dyDescent="0.25">
      <c r="A4214">
        <v>4213</v>
      </c>
      <c r="B4214" t="s">
        <v>9</v>
      </c>
      <c r="C4214" s="23">
        <v>324047</v>
      </c>
      <c r="D4214" t="s">
        <v>18</v>
      </c>
      <c r="E4214" t="s">
        <v>16</v>
      </c>
      <c r="F4214" t="s">
        <v>13</v>
      </c>
      <c r="G4214" t="s">
        <v>13</v>
      </c>
      <c r="H4214" t="s">
        <v>13</v>
      </c>
      <c r="I4214">
        <v>65</v>
      </c>
      <c r="J4214">
        <f t="shared" si="457"/>
        <v>-0.41120381999869282</v>
      </c>
      <c r="K4214" t="b">
        <f t="shared" si="458"/>
        <v>0</v>
      </c>
      <c r="L4214">
        <f t="shared" si="459"/>
        <v>1.6298424085594538</v>
      </c>
      <c r="M4214" t="b">
        <f t="shared" si="460"/>
        <v>0</v>
      </c>
      <c r="N4214" s="24">
        <f t="shared" si="461"/>
        <v>324047</v>
      </c>
      <c r="O4214" t="str">
        <f t="shared" si="462"/>
        <v>TRABAJADOR INDEPENDIENTE</v>
      </c>
      <c r="P4214">
        <f t="shared" si="463"/>
        <v>65</v>
      </c>
      <c r="Q4214"/>
    </row>
    <row r="4215" spans="1:17" x14ac:dyDescent="0.25">
      <c r="A4215">
        <v>4214</v>
      </c>
      <c r="B4215" t="s">
        <v>15</v>
      </c>
      <c r="C4215" s="23">
        <v>1482778.51</v>
      </c>
      <c r="D4215" t="s">
        <v>10</v>
      </c>
      <c r="E4215" t="s">
        <v>16</v>
      </c>
      <c r="F4215" t="s">
        <v>12</v>
      </c>
      <c r="G4215" t="s">
        <v>13</v>
      </c>
      <c r="H4215" t="s">
        <v>12</v>
      </c>
      <c r="I4215">
        <v>37</v>
      </c>
      <c r="J4215">
        <f t="shared" si="457"/>
        <v>1.0175607361457102</v>
      </c>
      <c r="K4215" t="b">
        <f t="shared" si="458"/>
        <v>0</v>
      </c>
      <c r="L4215">
        <f t="shared" si="459"/>
        <v>-0.3462668336003964</v>
      </c>
      <c r="M4215" t="b">
        <f t="shared" si="460"/>
        <v>0</v>
      </c>
      <c r="N4215" s="24">
        <f t="shared" si="461"/>
        <v>1482778.51</v>
      </c>
      <c r="O4215" t="str">
        <f t="shared" si="462"/>
        <v>ASALARIADO</v>
      </c>
      <c r="P4215">
        <f t="shared" si="463"/>
        <v>37</v>
      </c>
      <c r="Q4215"/>
    </row>
    <row r="4216" spans="1:17" x14ac:dyDescent="0.25">
      <c r="A4216">
        <v>4215</v>
      </c>
      <c r="B4216" t="s">
        <v>9</v>
      </c>
      <c r="C4216" s="23">
        <v>620245</v>
      </c>
      <c r="D4216" t="s">
        <v>18</v>
      </c>
      <c r="E4216" t="s">
        <v>16</v>
      </c>
      <c r="F4216" t="s">
        <v>12</v>
      </c>
      <c r="G4216" t="s">
        <v>13</v>
      </c>
      <c r="H4216" t="s">
        <v>13</v>
      </c>
      <c r="I4216">
        <v>45</v>
      </c>
      <c r="J4216">
        <f t="shared" si="457"/>
        <v>-4.5979261635850137E-2</v>
      </c>
      <c r="K4216" t="b">
        <f t="shared" si="458"/>
        <v>0</v>
      </c>
      <c r="L4216">
        <f t="shared" si="459"/>
        <v>0.21833580701670366</v>
      </c>
      <c r="M4216" t="b">
        <f t="shared" si="460"/>
        <v>0</v>
      </c>
      <c r="N4216" s="24">
        <f t="shared" si="461"/>
        <v>620245</v>
      </c>
      <c r="O4216" t="str">
        <f t="shared" si="462"/>
        <v>TRABAJADOR INDEPENDIENTE</v>
      </c>
      <c r="P4216">
        <f t="shared" si="463"/>
        <v>45</v>
      </c>
      <c r="Q4216"/>
    </row>
    <row r="4217" spans="1:17" x14ac:dyDescent="0.25">
      <c r="A4217">
        <v>4216</v>
      </c>
      <c r="B4217" t="s">
        <v>9</v>
      </c>
      <c r="C4217" s="23">
        <v>37500</v>
      </c>
      <c r="D4217" t="s">
        <v>10</v>
      </c>
      <c r="E4217" t="s">
        <v>16</v>
      </c>
      <c r="F4217" t="s">
        <v>12</v>
      </c>
      <c r="G4217" t="s">
        <v>13</v>
      </c>
      <c r="H4217" t="s">
        <v>12</v>
      </c>
      <c r="I4217">
        <v>47</v>
      </c>
      <c r="J4217">
        <f t="shared" si="457"/>
        <v>-0.76452829053933624</v>
      </c>
      <c r="K4217" t="b">
        <f t="shared" si="458"/>
        <v>0</v>
      </c>
      <c r="L4217">
        <f t="shared" si="459"/>
        <v>0.35948646717097865</v>
      </c>
      <c r="M4217" t="b">
        <f t="shared" si="460"/>
        <v>0</v>
      </c>
      <c r="N4217" s="24">
        <f t="shared" si="461"/>
        <v>37500</v>
      </c>
      <c r="O4217" t="str">
        <f t="shared" si="462"/>
        <v>ASALARIADO</v>
      </c>
      <c r="P4217">
        <f t="shared" si="463"/>
        <v>47</v>
      </c>
      <c r="Q4217"/>
    </row>
    <row r="4218" spans="1:17" x14ac:dyDescent="0.25">
      <c r="A4218">
        <v>4217</v>
      </c>
      <c r="B4218" t="s">
        <v>15</v>
      </c>
      <c r="C4218" s="23">
        <v>297045</v>
      </c>
      <c r="D4218" t="s">
        <v>17</v>
      </c>
      <c r="E4218" t="s">
        <v>16</v>
      </c>
      <c r="F4218" t="s">
        <v>12</v>
      </c>
      <c r="G4218" t="s">
        <v>13</v>
      </c>
      <c r="H4218" t="s">
        <v>12</v>
      </c>
      <c r="I4218">
        <v>48</v>
      </c>
      <c r="J4218">
        <f t="shared" si="457"/>
        <v>-0.44449841862837125</v>
      </c>
      <c r="K4218" t="b">
        <f t="shared" si="458"/>
        <v>0</v>
      </c>
      <c r="L4218">
        <f t="shared" si="459"/>
        <v>0.43006179724811616</v>
      </c>
      <c r="M4218" t="b">
        <f t="shared" si="460"/>
        <v>0</v>
      </c>
      <c r="N4218" s="24">
        <f t="shared" si="461"/>
        <v>297045</v>
      </c>
      <c r="O4218" t="str">
        <f t="shared" si="462"/>
        <v>ASEGURADO VOLUNTARIO</v>
      </c>
      <c r="P4218">
        <f t="shared" si="463"/>
        <v>48</v>
      </c>
      <c r="Q4218"/>
    </row>
    <row r="4219" spans="1:17" x14ac:dyDescent="0.25">
      <c r="A4219">
        <v>4218</v>
      </c>
      <c r="B4219" t="s">
        <v>9</v>
      </c>
      <c r="C4219" s="23">
        <v>1810740.4</v>
      </c>
      <c r="D4219" t="s">
        <v>10</v>
      </c>
      <c r="E4219" t="s">
        <v>11</v>
      </c>
      <c r="F4219" t="s">
        <v>12</v>
      </c>
      <c r="G4219" t="s">
        <v>13</v>
      </c>
      <c r="H4219" t="s">
        <v>13</v>
      </c>
      <c r="I4219">
        <v>55</v>
      </c>
      <c r="J4219">
        <f t="shared" si="457"/>
        <v>1.4219515032511367</v>
      </c>
      <c r="K4219" t="b">
        <f t="shared" si="458"/>
        <v>0</v>
      </c>
      <c r="L4219">
        <f t="shared" si="459"/>
        <v>0.92408910778807873</v>
      </c>
      <c r="M4219" t="b">
        <f t="shared" si="460"/>
        <v>0</v>
      </c>
      <c r="N4219" s="24">
        <f t="shared" si="461"/>
        <v>1810740.4</v>
      </c>
      <c r="O4219" t="str">
        <f t="shared" si="462"/>
        <v>ASALARIADO</v>
      </c>
      <c r="P4219">
        <f t="shared" si="463"/>
        <v>55</v>
      </c>
      <c r="Q4219"/>
    </row>
    <row r="4220" spans="1:17" x14ac:dyDescent="0.25">
      <c r="A4220">
        <v>4219</v>
      </c>
      <c r="B4220" t="s">
        <v>9</v>
      </c>
      <c r="C4220" s="23">
        <v>8850000</v>
      </c>
      <c r="D4220" t="s">
        <v>10</v>
      </c>
      <c r="E4220" t="s">
        <v>16</v>
      </c>
      <c r="F4220" t="s">
        <v>12</v>
      </c>
      <c r="G4220" t="s">
        <v>13</v>
      </c>
      <c r="H4220" t="s">
        <v>13</v>
      </c>
      <c r="I4220">
        <v>41</v>
      </c>
      <c r="J4220">
        <f t="shared" si="457"/>
        <v>10.101653859821406</v>
      </c>
      <c r="K4220" t="b">
        <f t="shared" si="458"/>
        <v>1</v>
      </c>
      <c r="L4220">
        <f t="shared" si="459"/>
        <v>-6.3965513291846368E-2</v>
      </c>
      <c r="M4220" t="b">
        <f t="shared" si="460"/>
        <v>0</v>
      </c>
      <c r="N4220" s="24">
        <f t="shared" si="461"/>
        <v>8850000</v>
      </c>
      <c r="O4220" t="str">
        <f t="shared" si="462"/>
        <v>ASALARIADO</v>
      </c>
      <c r="P4220">
        <f t="shared" si="463"/>
        <v>41</v>
      </c>
      <c r="Q4220"/>
    </row>
    <row r="4221" spans="1:17" x14ac:dyDescent="0.25">
      <c r="A4221">
        <v>4220</v>
      </c>
      <c r="B4221" t="s">
        <v>15</v>
      </c>
      <c r="C4221" s="23">
        <v>955676</v>
      </c>
      <c r="D4221" t="s">
        <v>18</v>
      </c>
      <c r="E4221" t="s">
        <v>16</v>
      </c>
      <c r="F4221" t="s">
        <v>12</v>
      </c>
      <c r="G4221" t="s">
        <v>13</v>
      </c>
      <c r="H4221" t="s">
        <v>13</v>
      </c>
      <c r="I4221">
        <v>38</v>
      </c>
      <c r="J4221">
        <f t="shared" si="457"/>
        <v>0.36762123139991204</v>
      </c>
      <c r="K4221" t="b">
        <f t="shared" si="458"/>
        <v>0</v>
      </c>
      <c r="L4221">
        <f t="shared" si="459"/>
        <v>-0.27569150352325889</v>
      </c>
      <c r="M4221" t="b">
        <f t="shared" si="460"/>
        <v>0</v>
      </c>
      <c r="N4221" s="24">
        <f t="shared" si="461"/>
        <v>955676</v>
      </c>
      <c r="O4221" t="str">
        <f t="shared" si="462"/>
        <v>TRABAJADOR INDEPENDIENTE</v>
      </c>
      <c r="P4221">
        <f t="shared" si="463"/>
        <v>38</v>
      </c>
      <c r="Q4221"/>
    </row>
    <row r="4222" spans="1:17" x14ac:dyDescent="0.25">
      <c r="A4222">
        <v>4221</v>
      </c>
      <c r="B4222" t="s">
        <v>9</v>
      </c>
      <c r="C4222" s="23">
        <v>278030</v>
      </c>
      <c r="D4222" t="s">
        <v>19</v>
      </c>
      <c r="E4222" t="s">
        <v>16</v>
      </c>
      <c r="F4222" t="s">
        <v>12</v>
      </c>
      <c r="G4222" t="s">
        <v>13</v>
      </c>
      <c r="H4222" t="s">
        <v>13</v>
      </c>
      <c r="I4222">
        <v>68</v>
      </c>
      <c r="J4222">
        <f t="shared" si="457"/>
        <v>-0.46794471123422759</v>
      </c>
      <c r="K4222" t="b">
        <f t="shared" si="458"/>
        <v>0</v>
      </c>
      <c r="L4222">
        <f t="shared" si="459"/>
        <v>1.8415683987908662</v>
      </c>
      <c r="M4222" t="b">
        <f t="shared" si="460"/>
        <v>0</v>
      </c>
      <c r="N4222" s="24">
        <f t="shared" si="461"/>
        <v>278030</v>
      </c>
      <c r="O4222" t="str">
        <f t="shared" si="462"/>
        <v>CONVENIOS ESPECIALES DE TRABAJADORES INDEPENDIENTES</v>
      </c>
      <c r="P4222">
        <f t="shared" si="463"/>
        <v>68</v>
      </c>
      <c r="Q4222"/>
    </row>
    <row r="4223" spans="1:17" x14ac:dyDescent="0.25">
      <c r="A4223">
        <v>4222</v>
      </c>
      <c r="B4223" t="s">
        <v>9</v>
      </c>
      <c r="C4223" s="23">
        <v>301502.2</v>
      </c>
      <c r="D4223" t="s">
        <v>10</v>
      </c>
      <c r="E4223" t="s">
        <v>16</v>
      </c>
      <c r="F4223" t="s">
        <v>12</v>
      </c>
      <c r="G4223" t="s">
        <v>13</v>
      </c>
      <c r="H4223" t="s">
        <v>13</v>
      </c>
      <c r="I4223">
        <v>29</v>
      </c>
      <c r="J4223">
        <f t="shared" si="457"/>
        <v>-0.43900250406603497</v>
      </c>
      <c r="K4223" t="b">
        <f t="shared" si="458"/>
        <v>0</v>
      </c>
      <c r="L4223">
        <f t="shared" si="459"/>
        <v>-0.91086947421749642</v>
      </c>
      <c r="M4223" t="b">
        <f t="shared" si="460"/>
        <v>0</v>
      </c>
      <c r="N4223" s="24">
        <f t="shared" si="461"/>
        <v>301502.2</v>
      </c>
      <c r="O4223" t="str">
        <f t="shared" si="462"/>
        <v>ASALARIADO</v>
      </c>
      <c r="P4223">
        <f t="shared" si="463"/>
        <v>29</v>
      </c>
      <c r="Q4223"/>
    </row>
    <row r="4224" spans="1:17" x14ac:dyDescent="0.25">
      <c r="A4224">
        <v>4223</v>
      </c>
      <c r="B4224" t="s">
        <v>9</v>
      </c>
      <c r="C4224" s="23">
        <v>1331200</v>
      </c>
      <c r="D4224" t="s">
        <v>10</v>
      </c>
      <c r="E4224" t="s">
        <v>16</v>
      </c>
      <c r="F4224" t="s">
        <v>12</v>
      </c>
      <c r="G4224" t="s">
        <v>13</v>
      </c>
      <c r="H4224" t="s">
        <v>13</v>
      </c>
      <c r="I4224">
        <v>31</v>
      </c>
      <c r="J4224">
        <f t="shared" si="457"/>
        <v>0.8306580751822743</v>
      </c>
      <c r="K4224" t="b">
        <f t="shared" si="458"/>
        <v>0</v>
      </c>
      <c r="L4224">
        <f t="shared" si="459"/>
        <v>-0.7697188140632214</v>
      </c>
      <c r="M4224" t="b">
        <f t="shared" si="460"/>
        <v>0</v>
      </c>
      <c r="N4224" s="24">
        <f t="shared" si="461"/>
        <v>1331200</v>
      </c>
      <c r="O4224" t="str">
        <f t="shared" si="462"/>
        <v>ASALARIADO</v>
      </c>
      <c r="P4224">
        <f t="shared" si="463"/>
        <v>31</v>
      </c>
      <c r="Q4224"/>
    </row>
    <row r="4225" spans="1:17" x14ac:dyDescent="0.25">
      <c r="A4225">
        <v>4224</v>
      </c>
      <c r="B4225" t="s">
        <v>15</v>
      </c>
      <c r="C4225" s="23">
        <v>368052.97</v>
      </c>
      <c r="D4225" t="s">
        <v>10</v>
      </c>
      <c r="E4225" t="s">
        <v>16</v>
      </c>
      <c r="F4225" t="s">
        <v>12</v>
      </c>
      <c r="G4225" t="s">
        <v>13</v>
      </c>
      <c r="H4225" t="s">
        <v>13</v>
      </c>
      <c r="I4225">
        <v>37</v>
      </c>
      <c r="J4225">
        <f t="shared" si="457"/>
        <v>-0.35694261310810449</v>
      </c>
      <c r="K4225" t="b">
        <f t="shared" si="458"/>
        <v>0</v>
      </c>
      <c r="L4225">
        <f t="shared" si="459"/>
        <v>-0.3462668336003964</v>
      </c>
      <c r="M4225" t="b">
        <f t="shared" si="460"/>
        <v>0</v>
      </c>
      <c r="N4225" s="24">
        <f t="shared" si="461"/>
        <v>368052.97</v>
      </c>
      <c r="O4225" t="str">
        <f t="shared" si="462"/>
        <v>ASALARIADO</v>
      </c>
      <c r="P4225">
        <f t="shared" si="463"/>
        <v>37</v>
      </c>
      <c r="Q4225"/>
    </row>
    <row r="4226" spans="1:17" x14ac:dyDescent="0.25">
      <c r="A4226">
        <v>4225</v>
      </c>
      <c r="B4226" t="s">
        <v>9</v>
      </c>
      <c r="C4226" s="23">
        <v>65000</v>
      </c>
      <c r="D4226" t="s">
        <v>10</v>
      </c>
      <c r="E4226" t="s">
        <v>16</v>
      </c>
      <c r="F4226" t="s">
        <v>12</v>
      </c>
      <c r="G4226" t="s">
        <v>12</v>
      </c>
      <c r="H4226" t="s">
        <v>13</v>
      </c>
      <c r="I4226">
        <v>33</v>
      </c>
      <c r="J4226">
        <f t="shared" ref="J4226:J4289" si="464">(C4226-$S$4)/STDEV($C$2:$C$5001)</f>
        <v>-0.73061963702048005</v>
      </c>
      <c r="K4226" t="b">
        <f t="shared" ref="K4226:K4289" si="465">ABS(J4226)&gt;1.96</f>
        <v>0</v>
      </c>
      <c r="L4226">
        <f t="shared" ref="L4226:L4289" si="466">(I4226-$S$5)/_xlfn.STDEV.S($I$2:$I$5001)</f>
        <v>-0.62856815390894638</v>
      </c>
      <c r="M4226" t="b">
        <f t="shared" ref="M4226:M4289" si="467">ABS(L4226)&gt;1.96</f>
        <v>0</v>
      </c>
      <c r="N4226" s="24">
        <f t="shared" ref="N4226:N4289" si="468">IF(ISBLANK(C4226), $S$4, C4226)</f>
        <v>65000</v>
      </c>
      <c r="O4226" t="str">
        <f t="shared" ref="O4226:O4289" si="469">IF(D4226="", "ASALARIADO", D4226)</f>
        <v>ASALARIADO</v>
      </c>
      <c r="P4226">
        <f t="shared" ref="P4226:P4289" si="470">IF(ISBLANK(I4226), $S$5, I4226)</f>
        <v>33</v>
      </c>
      <c r="Q4226"/>
    </row>
    <row r="4227" spans="1:17" x14ac:dyDescent="0.25">
      <c r="A4227">
        <v>4226</v>
      </c>
      <c r="B4227" t="s">
        <v>15</v>
      </c>
      <c r="C4227" s="23">
        <v>4770580</v>
      </c>
      <c r="D4227" t="s">
        <v>14</v>
      </c>
      <c r="E4227" t="s">
        <v>11</v>
      </c>
      <c r="F4227" t="s">
        <v>12</v>
      </c>
      <c r="G4227" t="s">
        <v>13</v>
      </c>
      <c r="H4227" t="s">
        <v>13</v>
      </c>
      <c r="I4227">
        <v>82</v>
      </c>
      <c r="J4227">
        <f t="shared" si="464"/>
        <v>5.0715578838980457</v>
      </c>
      <c r="K4227" t="b">
        <f t="shared" si="465"/>
        <v>1</v>
      </c>
      <c r="L4227">
        <f t="shared" si="466"/>
        <v>2.8296230198707915</v>
      </c>
      <c r="M4227" t="b">
        <f t="shared" si="467"/>
        <v>1</v>
      </c>
      <c r="N4227" s="24">
        <f t="shared" si="468"/>
        <v>4770580</v>
      </c>
      <c r="O4227" t="str">
        <f t="shared" si="469"/>
        <v>PENSIONADOS EN SU PROPIO SISTEMA</v>
      </c>
      <c r="P4227">
        <f t="shared" si="470"/>
        <v>82</v>
      </c>
      <c r="Q4227"/>
    </row>
    <row r="4228" spans="1:17" x14ac:dyDescent="0.25">
      <c r="A4228">
        <v>4227</v>
      </c>
      <c r="B4228" t="s">
        <v>9</v>
      </c>
      <c r="C4228" s="23">
        <v>1320594.4099999999</v>
      </c>
      <c r="D4228" t="s">
        <v>10</v>
      </c>
      <c r="E4228" t="s">
        <v>16</v>
      </c>
      <c r="F4228" t="s">
        <v>12</v>
      </c>
      <c r="G4228" t="s">
        <v>13</v>
      </c>
      <c r="H4228" t="s">
        <v>13</v>
      </c>
      <c r="I4228">
        <v>26</v>
      </c>
      <c r="J4228">
        <f t="shared" si="464"/>
        <v>0.81758093784870889</v>
      </c>
      <c r="K4228" t="b">
        <f t="shared" si="465"/>
        <v>0</v>
      </c>
      <c r="L4228">
        <f t="shared" si="466"/>
        <v>-1.1225954644489089</v>
      </c>
      <c r="M4228" t="b">
        <f t="shared" si="467"/>
        <v>0</v>
      </c>
      <c r="N4228" s="24">
        <f t="shared" si="468"/>
        <v>1320594.4099999999</v>
      </c>
      <c r="O4228" t="str">
        <f t="shared" si="469"/>
        <v>ASALARIADO</v>
      </c>
      <c r="P4228">
        <f t="shared" si="470"/>
        <v>26</v>
      </c>
      <c r="Q4228"/>
    </row>
    <row r="4229" spans="1:17" x14ac:dyDescent="0.25">
      <c r="A4229">
        <v>4228</v>
      </c>
      <c r="B4229" t="s">
        <v>9</v>
      </c>
      <c r="C4229" s="23">
        <v>349825</v>
      </c>
      <c r="D4229" t="s">
        <v>10</v>
      </c>
      <c r="E4229" t="s">
        <v>16</v>
      </c>
      <c r="F4229" t="s">
        <v>12</v>
      </c>
      <c r="G4229" t="s">
        <v>13</v>
      </c>
      <c r="H4229" t="s">
        <v>13</v>
      </c>
      <c r="I4229">
        <v>55</v>
      </c>
      <c r="J4229">
        <f t="shared" si="464"/>
        <v>-0.37941846471109009</v>
      </c>
      <c r="K4229" t="b">
        <f t="shared" si="465"/>
        <v>0</v>
      </c>
      <c r="L4229">
        <f t="shared" si="466"/>
        <v>0.92408910778807873</v>
      </c>
      <c r="M4229" t="b">
        <f t="shared" si="467"/>
        <v>0</v>
      </c>
      <c r="N4229" s="24">
        <f t="shared" si="468"/>
        <v>349825</v>
      </c>
      <c r="O4229" t="str">
        <f t="shared" si="469"/>
        <v>ASALARIADO</v>
      </c>
      <c r="P4229">
        <f t="shared" si="470"/>
        <v>55</v>
      </c>
      <c r="Q4229"/>
    </row>
    <row r="4230" spans="1:17" x14ac:dyDescent="0.25">
      <c r="A4230">
        <v>4229</v>
      </c>
      <c r="B4230" t="s">
        <v>15</v>
      </c>
      <c r="C4230" s="23">
        <v>410881.45</v>
      </c>
      <c r="D4230" t="s">
        <v>10</v>
      </c>
      <c r="E4230" t="s">
        <v>16</v>
      </c>
      <c r="F4230" t="s">
        <v>12</v>
      </c>
      <c r="G4230" t="s">
        <v>13</v>
      </c>
      <c r="H4230" t="s">
        <v>13</v>
      </c>
      <c r="I4230">
        <v>45</v>
      </c>
      <c r="J4230">
        <f t="shared" si="464"/>
        <v>-0.30413330077867667</v>
      </c>
      <c r="K4230" t="b">
        <f t="shared" si="465"/>
        <v>0</v>
      </c>
      <c r="L4230">
        <f t="shared" si="466"/>
        <v>0.21833580701670366</v>
      </c>
      <c r="M4230" t="b">
        <f t="shared" si="467"/>
        <v>0</v>
      </c>
      <c r="N4230" s="24">
        <f t="shared" si="468"/>
        <v>410881.45</v>
      </c>
      <c r="O4230" t="str">
        <f t="shared" si="469"/>
        <v>ASALARIADO</v>
      </c>
      <c r="P4230">
        <f t="shared" si="470"/>
        <v>45</v>
      </c>
      <c r="Q4230"/>
    </row>
    <row r="4231" spans="1:17" x14ac:dyDescent="0.25">
      <c r="A4231">
        <v>4230</v>
      </c>
      <c r="B4231" t="s">
        <v>9</v>
      </c>
      <c r="C4231" s="23">
        <v>600000</v>
      </c>
      <c r="D4231" t="s">
        <v>10</v>
      </c>
      <c r="E4231" t="s">
        <v>16</v>
      </c>
      <c r="F4231" t="s">
        <v>12</v>
      </c>
      <c r="G4231" t="s">
        <v>13</v>
      </c>
      <c r="H4231" t="s">
        <v>12</v>
      </c>
      <c r="I4231">
        <v>28</v>
      </c>
      <c r="J4231">
        <f t="shared" si="464"/>
        <v>-7.0942195835459007E-2</v>
      </c>
      <c r="K4231" t="b">
        <f t="shared" si="465"/>
        <v>0</v>
      </c>
      <c r="L4231">
        <f t="shared" si="466"/>
        <v>-0.98144480429463388</v>
      </c>
      <c r="M4231" t="b">
        <f t="shared" si="467"/>
        <v>0</v>
      </c>
      <c r="N4231" s="24">
        <f t="shared" si="468"/>
        <v>600000</v>
      </c>
      <c r="O4231" t="str">
        <f t="shared" si="469"/>
        <v>ASALARIADO</v>
      </c>
      <c r="P4231">
        <f t="shared" si="470"/>
        <v>28</v>
      </c>
      <c r="Q4231"/>
    </row>
    <row r="4232" spans="1:17" x14ac:dyDescent="0.25">
      <c r="A4232">
        <v>4231</v>
      </c>
      <c r="B4232" t="s">
        <v>15</v>
      </c>
      <c r="C4232" s="23">
        <v>631000</v>
      </c>
      <c r="D4232" t="s">
        <v>10</v>
      </c>
      <c r="E4232" t="s">
        <v>16</v>
      </c>
      <c r="F4232" t="s">
        <v>12</v>
      </c>
      <c r="G4232" t="s">
        <v>13</v>
      </c>
      <c r="H4232" t="s">
        <v>13</v>
      </c>
      <c r="I4232">
        <v>32</v>
      </c>
      <c r="J4232">
        <f t="shared" si="464"/>
        <v>-3.2717895505112005E-2</v>
      </c>
      <c r="K4232" t="b">
        <f t="shared" si="465"/>
        <v>0</v>
      </c>
      <c r="L4232">
        <f t="shared" si="466"/>
        <v>-0.69914348398608395</v>
      </c>
      <c r="M4232" t="b">
        <f t="shared" si="467"/>
        <v>0</v>
      </c>
      <c r="N4232" s="24">
        <f t="shared" si="468"/>
        <v>631000</v>
      </c>
      <c r="O4232" t="str">
        <f t="shared" si="469"/>
        <v>ASALARIADO</v>
      </c>
      <c r="P4232">
        <f t="shared" si="470"/>
        <v>32</v>
      </c>
      <c r="Q4232"/>
    </row>
    <row r="4233" spans="1:17" x14ac:dyDescent="0.25">
      <c r="A4233">
        <v>4232</v>
      </c>
      <c r="B4233" t="s">
        <v>9</v>
      </c>
      <c r="C4233" s="23">
        <v>1873201.89</v>
      </c>
      <c r="D4233" t="s">
        <v>10</v>
      </c>
      <c r="E4233" t="s">
        <v>16</v>
      </c>
      <c r="F4233" t="s">
        <v>12</v>
      </c>
      <c r="G4233" t="s">
        <v>13</v>
      </c>
      <c r="H4233" t="s">
        <v>13</v>
      </c>
      <c r="I4233">
        <v>49</v>
      </c>
      <c r="J4233">
        <f t="shared" si="464"/>
        <v>1.4989691404395549</v>
      </c>
      <c r="K4233" t="b">
        <f t="shared" si="465"/>
        <v>0</v>
      </c>
      <c r="L4233">
        <f t="shared" si="466"/>
        <v>0.50063712732525367</v>
      </c>
      <c r="M4233" t="b">
        <f t="shared" si="467"/>
        <v>0</v>
      </c>
      <c r="N4233" s="24">
        <f t="shared" si="468"/>
        <v>1873201.89</v>
      </c>
      <c r="O4233" t="str">
        <f t="shared" si="469"/>
        <v>ASALARIADO</v>
      </c>
      <c r="P4233">
        <f t="shared" si="470"/>
        <v>49</v>
      </c>
      <c r="Q4233"/>
    </row>
    <row r="4234" spans="1:17" x14ac:dyDescent="0.25">
      <c r="A4234">
        <v>4233</v>
      </c>
      <c r="B4234" t="s">
        <v>15</v>
      </c>
      <c r="C4234" s="23">
        <v>875386</v>
      </c>
      <c r="D4234" t="s">
        <v>14</v>
      </c>
      <c r="E4234" t="s">
        <v>11</v>
      </c>
      <c r="F4234" t="s">
        <v>12</v>
      </c>
      <c r="G4234" t="s">
        <v>13</v>
      </c>
      <c r="H4234" t="s">
        <v>13</v>
      </c>
      <c r="I4234">
        <v>70</v>
      </c>
      <c r="J4234">
        <f t="shared" si="464"/>
        <v>0.26862029354431333</v>
      </c>
      <c r="K4234" t="b">
        <f t="shared" si="465"/>
        <v>0</v>
      </c>
      <c r="L4234">
        <f t="shared" si="466"/>
        <v>1.9827190589451413</v>
      </c>
      <c r="M4234" t="b">
        <f t="shared" si="467"/>
        <v>1</v>
      </c>
      <c r="N4234" s="24">
        <f t="shared" si="468"/>
        <v>875386</v>
      </c>
      <c r="O4234" t="str">
        <f t="shared" si="469"/>
        <v>PENSIONADOS EN SU PROPIO SISTEMA</v>
      </c>
      <c r="P4234">
        <f t="shared" si="470"/>
        <v>70</v>
      </c>
      <c r="Q4234"/>
    </row>
    <row r="4235" spans="1:17" x14ac:dyDescent="0.25">
      <c r="A4235">
        <v>4234</v>
      </c>
      <c r="B4235" t="s">
        <v>9</v>
      </c>
      <c r="C4235" s="23">
        <v>325000</v>
      </c>
      <c r="D4235" t="s">
        <v>10</v>
      </c>
      <c r="E4235" t="s">
        <v>16</v>
      </c>
      <c r="F4235" t="s">
        <v>12</v>
      </c>
      <c r="G4235" t="s">
        <v>13</v>
      </c>
      <c r="H4235" t="s">
        <v>13</v>
      </c>
      <c r="I4235">
        <v>55</v>
      </c>
      <c r="J4235">
        <f t="shared" si="464"/>
        <v>-0.41002873102402121</v>
      </c>
      <c r="K4235" t="b">
        <f t="shared" si="465"/>
        <v>0</v>
      </c>
      <c r="L4235">
        <f t="shared" si="466"/>
        <v>0.92408910778807873</v>
      </c>
      <c r="M4235" t="b">
        <f t="shared" si="467"/>
        <v>0</v>
      </c>
      <c r="N4235" s="24">
        <f t="shared" si="468"/>
        <v>325000</v>
      </c>
      <c r="O4235" t="str">
        <f t="shared" si="469"/>
        <v>ASALARIADO</v>
      </c>
      <c r="P4235">
        <f t="shared" si="470"/>
        <v>55</v>
      </c>
      <c r="Q4235"/>
    </row>
    <row r="4236" spans="1:17" x14ac:dyDescent="0.25">
      <c r="A4236">
        <v>4235</v>
      </c>
      <c r="B4236" t="s">
        <v>9</v>
      </c>
      <c r="C4236" s="23">
        <v>300018</v>
      </c>
      <c r="D4236" t="s">
        <v>18</v>
      </c>
      <c r="E4236" t="s">
        <v>16</v>
      </c>
      <c r="F4236" t="s">
        <v>12</v>
      </c>
      <c r="G4236" t="s">
        <v>13</v>
      </c>
      <c r="H4236" t="s">
        <v>13</v>
      </c>
      <c r="I4236">
        <v>38</v>
      </c>
      <c r="J4236">
        <f t="shared" si="464"/>
        <v>-0.44083258492249633</v>
      </c>
      <c r="K4236" t="b">
        <f t="shared" si="465"/>
        <v>0</v>
      </c>
      <c r="L4236">
        <f t="shared" si="466"/>
        <v>-0.27569150352325889</v>
      </c>
      <c r="M4236" t="b">
        <f t="shared" si="467"/>
        <v>0</v>
      </c>
      <c r="N4236" s="24">
        <f t="shared" si="468"/>
        <v>300018</v>
      </c>
      <c r="O4236" t="str">
        <f t="shared" si="469"/>
        <v>TRABAJADOR INDEPENDIENTE</v>
      </c>
      <c r="P4236">
        <f t="shared" si="470"/>
        <v>38</v>
      </c>
      <c r="Q4236"/>
    </row>
    <row r="4237" spans="1:17" x14ac:dyDescent="0.25">
      <c r="A4237">
        <v>4236</v>
      </c>
      <c r="B4237" t="s">
        <v>15</v>
      </c>
      <c r="C4237" s="23">
        <v>326749</v>
      </c>
      <c r="D4237" t="s">
        <v>18</v>
      </c>
      <c r="E4237" t="s">
        <v>16</v>
      </c>
      <c r="F4237" t="s">
        <v>12</v>
      </c>
      <c r="G4237" t="s">
        <v>13</v>
      </c>
      <c r="H4237" t="s">
        <v>12</v>
      </c>
      <c r="I4237">
        <v>34</v>
      </c>
      <c r="J4237">
        <f t="shared" si="464"/>
        <v>-0.40787214066022193</v>
      </c>
      <c r="K4237" t="b">
        <f t="shared" si="465"/>
        <v>0</v>
      </c>
      <c r="L4237">
        <f t="shared" si="466"/>
        <v>-0.55799282383180893</v>
      </c>
      <c r="M4237" t="b">
        <f t="shared" si="467"/>
        <v>0</v>
      </c>
      <c r="N4237" s="24">
        <f t="shared" si="468"/>
        <v>326749</v>
      </c>
      <c r="O4237" t="str">
        <f t="shared" si="469"/>
        <v>TRABAJADOR INDEPENDIENTE</v>
      </c>
      <c r="P4237">
        <f t="shared" si="470"/>
        <v>34</v>
      </c>
      <c r="Q4237"/>
    </row>
    <row r="4238" spans="1:17" x14ac:dyDescent="0.25">
      <c r="A4238">
        <v>4237</v>
      </c>
      <c r="B4238" t="s">
        <v>15</v>
      </c>
      <c r="C4238" s="23">
        <v>355310.4</v>
      </c>
      <c r="D4238" t="s">
        <v>10</v>
      </c>
      <c r="E4238" t="s">
        <v>16</v>
      </c>
      <c r="F4238" t="s">
        <v>12</v>
      </c>
      <c r="G4238" t="s">
        <v>13</v>
      </c>
      <c r="H4238" t="s">
        <v>13</v>
      </c>
      <c r="I4238">
        <v>22</v>
      </c>
      <c r="J4238">
        <f t="shared" si="464"/>
        <v>-0.37265473641973246</v>
      </c>
      <c r="K4238" t="b">
        <f t="shared" si="465"/>
        <v>0</v>
      </c>
      <c r="L4238">
        <f t="shared" si="466"/>
        <v>-1.4048967847574589</v>
      </c>
      <c r="M4238" t="b">
        <f t="shared" si="467"/>
        <v>0</v>
      </c>
      <c r="N4238" s="24">
        <f t="shared" si="468"/>
        <v>355310.4</v>
      </c>
      <c r="O4238" t="str">
        <f t="shared" si="469"/>
        <v>ASALARIADO</v>
      </c>
      <c r="P4238">
        <f t="shared" si="470"/>
        <v>22</v>
      </c>
      <c r="Q4238"/>
    </row>
    <row r="4239" spans="1:17" x14ac:dyDescent="0.25">
      <c r="A4239">
        <v>4238</v>
      </c>
      <c r="B4239" t="s">
        <v>9</v>
      </c>
      <c r="C4239" s="23">
        <v>278030</v>
      </c>
      <c r="D4239" t="s">
        <v>19</v>
      </c>
      <c r="E4239" t="s">
        <v>16</v>
      </c>
      <c r="F4239" t="s">
        <v>12</v>
      </c>
      <c r="G4239" t="s">
        <v>13</v>
      </c>
      <c r="H4239" t="s">
        <v>13</v>
      </c>
      <c r="I4239">
        <v>49</v>
      </c>
      <c r="J4239">
        <f t="shared" si="464"/>
        <v>-0.46794471123422759</v>
      </c>
      <c r="K4239" t="b">
        <f t="shared" si="465"/>
        <v>0</v>
      </c>
      <c r="L4239">
        <f t="shared" si="466"/>
        <v>0.50063712732525367</v>
      </c>
      <c r="M4239" t="b">
        <f t="shared" si="467"/>
        <v>0</v>
      </c>
      <c r="N4239" s="24">
        <f t="shared" si="468"/>
        <v>278030</v>
      </c>
      <c r="O4239" t="str">
        <f t="shared" si="469"/>
        <v>CONVENIOS ESPECIALES DE TRABAJADORES INDEPENDIENTES</v>
      </c>
      <c r="P4239">
        <f t="shared" si="470"/>
        <v>49</v>
      </c>
      <c r="Q4239"/>
    </row>
    <row r="4240" spans="1:17" x14ac:dyDescent="0.25">
      <c r="A4240">
        <v>4239</v>
      </c>
      <c r="B4240" t="s">
        <v>9</v>
      </c>
      <c r="C4240" s="23">
        <v>2471513.6</v>
      </c>
      <c r="D4240" t="s">
        <v>10</v>
      </c>
      <c r="E4240" t="s">
        <v>11</v>
      </c>
      <c r="F4240" t="s">
        <v>12</v>
      </c>
      <c r="G4240" t="s">
        <v>13</v>
      </c>
      <c r="H4240" t="s">
        <v>13</v>
      </c>
      <c r="I4240">
        <v>56</v>
      </c>
      <c r="J4240">
        <f t="shared" si="464"/>
        <v>2.2367125757364419</v>
      </c>
      <c r="K4240" t="b">
        <f t="shared" si="465"/>
        <v>1</v>
      </c>
      <c r="L4240">
        <f t="shared" si="466"/>
        <v>0.99466443786521619</v>
      </c>
      <c r="M4240" t="b">
        <f t="shared" si="467"/>
        <v>0</v>
      </c>
      <c r="N4240" s="24">
        <f t="shared" si="468"/>
        <v>2471513.6</v>
      </c>
      <c r="O4240" t="str">
        <f t="shared" si="469"/>
        <v>ASALARIADO</v>
      </c>
      <c r="P4240">
        <f t="shared" si="470"/>
        <v>56</v>
      </c>
      <c r="Q4240"/>
    </row>
    <row r="4241" spans="1:17" x14ac:dyDescent="0.25">
      <c r="A4241">
        <v>4240</v>
      </c>
      <c r="B4241" t="s">
        <v>9</v>
      </c>
      <c r="C4241" s="23">
        <v>297046</v>
      </c>
      <c r="D4241" t="s">
        <v>18</v>
      </c>
      <c r="E4241" t="s">
        <v>16</v>
      </c>
      <c r="F4241" t="s">
        <v>12</v>
      </c>
      <c r="G4241" t="s">
        <v>13</v>
      </c>
      <c r="H4241" t="s">
        <v>12</v>
      </c>
      <c r="I4241">
        <v>35</v>
      </c>
      <c r="J4241">
        <f t="shared" si="464"/>
        <v>-0.44449718558642509</v>
      </c>
      <c r="K4241" t="b">
        <f t="shared" si="465"/>
        <v>0</v>
      </c>
      <c r="L4241">
        <f t="shared" si="466"/>
        <v>-0.48741749375467142</v>
      </c>
      <c r="M4241" t="b">
        <f t="shared" si="467"/>
        <v>0</v>
      </c>
      <c r="N4241" s="24">
        <f t="shared" si="468"/>
        <v>297046</v>
      </c>
      <c r="O4241" t="str">
        <f t="shared" si="469"/>
        <v>TRABAJADOR INDEPENDIENTE</v>
      </c>
      <c r="P4241">
        <f t="shared" si="470"/>
        <v>35</v>
      </c>
      <c r="Q4241"/>
    </row>
    <row r="4242" spans="1:17" x14ac:dyDescent="0.25">
      <c r="A4242">
        <v>4241</v>
      </c>
      <c r="B4242" t="s">
        <v>9</v>
      </c>
      <c r="C4242" s="23">
        <v>300018</v>
      </c>
      <c r="D4242" t="s">
        <v>17</v>
      </c>
      <c r="E4242" t="s">
        <v>16</v>
      </c>
      <c r="F4242" t="s">
        <v>12</v>
      </c>
      <c r="G4242" t="s">
        <v>13</v>
      </c>
      <c r="H4242" t="s">
        <v>13</v>
      </c>
      <c r="I4242">
        <v>68</v>
      </c>
      <c r="J4242">
        <f t="shared" si="464"/>
        <v>-0.44083258492249633</v>
      </c>
      <c r="K4242" t="b">
        <f t="shared" si="465"/>
        <v>0</v>
      </c>
      <c r="L4242">
        <f t="shared" si="466"/>
        <v>1.8415683987908662</v>
      </c>
      <c r="M4242" t="b">
        <f t="shared" si="467"/>
        <v>0</v>
      </c>
      <c r="N4242" s="24">
        <f t="shared" si="468"/>
        <v>300018</v>
      </c>
      <c r="O4242" t="str">
        <f t="shared" si="469"/>
        <v>ASEGURADO VOLUNTARIO</v>
      </c>
      <c r="P4242">
        <f t="shared" si="470"/>
        <v>68</v>
      </c>
      <c r="Q4242"/>
    </row>
    <row r="4243" spans="1:17" x14ac:dyDescent="0.25">
      <c r="A4243">
        <v>4242</v>
      </c>
      <c r="B4243" t="s">
        <v>15</v>
      </c>
      <c r="C4243" s="23">
        <v>72107</v>
      </c>
      <c r="D4243" t="s">
        <v>10</v>
      </c>
      <c r="E4243" t="s">
        <v>16</v>
      </c>
      <c r="F4243" t="s">
        <v>12</v>
      </c>
      <c r="G4243" t="s">
        <v>13</v>
      </c>
      <c r="H4243" t="s">
        <v>12</v>
      </c>
      <c r="I4243">
        <v>24</v>
      </c>
      <c r="J4243">
        <f t="shared" si="464"/>
        <v>-0.72185640790926142</v>
      </c>
      <c r="K4243" t="b">
        <f t="shared" si="465"/>
        <v>0</v>
      </c>
      <c r="L4243">
        <f t="shared" si="466"/>
        <v>-1.263746124603184</v>
      </c>
      <c r="M4243" t="b">
        <f t="shared" si="467"/>
        <v>0</v>
      </c>
      <c r="N4243" s="24">
        <f t="shared" si="468"/>
        <v>72107</v>
      </c>
      <c r="O4243" t="str">
        <f t="shared" si="469"/>
        <v>ASALARIADO</v>
      </c>
      <c r="P4243">
        <f t="shared" si="470"/>
        <v>24</v>
      </c>
      <c r="Q4243"/>
    </row>
    <row r="4244" spans="1:17" x14ac:dyDescent="0.25">
      <c r="A4244">
        <v>4243</v>
      </c>
      <c r="B4244" t="s">
        <v>15</v>
      </c>
      <c r="C4244" s="23">
        <v>348503</v>
      </c>
      <c r="D4244" t="s">
        <v>10</v>
      </c>
      <c r="E4244" t="s">
        <v>16</v>
      </c>
      <c r="F4244" t="s">
        <v>12</v>
      </c>
      <c r="G4244" t="s">
        <v>13</v>
      </c>
      <c r="H4244" t="s">
        <v>13</v>
      </c>
      <c r="I4244">
        <v>41</v>
      </c>
      <c r="J4244">
        <f t="shared" si="464"/>
        <v>-0.38104854616388745</v>
      </c>
      <c r="K4244" t="b">
        <f t="shared" si="465"/>
        <v>0</v>
      </c>
      <c r="L4244">
        <f t="shared" si="466"/>
        <v>-6.3965513291846368E-2</v>
      </c>
      <c r="M4244" t="b">
        <f t="shared" si="467"/>
        <v>0</v>
      </c>
      <c r="N4244" s="24">
        <f t="shared" si="468"/>
        <v>348503</v>
      </c>
      <c r="O4244" t="str">
        <f t="shared" si="469"/>
        <v>ASALARIADO</v>
      </c>
      <c r="P4244">
        <f t="shared" si="470"/>
        <v>41</v>
      </c>
      <c r="Q4244"/>
    </row>
    <row r="4245" spans="1:17" x14ac:dyDescent="0.25">
      <c r="A4245">
        <v>4244</v>
      </c>
      <c r="B4245" t="s">
        <v>9</v>
      </c>
      <c r="C4245" s="23">
        <v>642383</v>
      </c>
      <c r="D4245" t="s">
        <v>10</v>
      </c>
      <c r="E4245" t="s">
        <v>11</v>
      </c>
      <c r="F4245" t="s">
        <v>12</v>
      </c>
      <c r="G4245" t="s">
        <v>13</v>
      </c>
      <c r="H4245" t="s">
        <v>13</v>
      </c>
      <c r="I4245">
        <v>27</v>
      </c>
      <c r="J4245">
        <f t="shared" si="464"/>
        <v>-1.8682179032197811E-2</v>
      </c>
      <c r="K4245" t="b">
        <f t="shared" si="465"/>
        <v>0</v>
      </c>
      <c r="L4245">
        <f t="shared" si="466"/>
        <v>-1.0520201343717714</v>
      </c>
      <c r="M4245" t="b">
        <f t="shared" si="467"/>
        <v>0</v>
      </c>
      <c r="N4245" s="24">
        <f t="shared" si="468"/>
        <v>642383</v>
      </c>
      <c r="O4245" t="str">
        <f t="shared" si="469"/>
        <v>ASALARIADO</v>
      </c>
      <c r="P4245">
        <f t="shared" si="470"/>
        <v>27</v>
      </c>
      <c r="Q4245"/>
    </row>
    <row r="4246" spans="1:17" x14ac:dyDescent="0.25">
      <c r="A4246">
        <v>4245</v>
      </c>
      <c r="B4246" t="s">
        <v>15</v>
      </c>
      <c r="C4246" s="23">
        <v>218508.48</v>
      </c>
      <c r="D4246" t="s">
        <v>10</v>
      </c>
      <c r="E4246" t="s">
        <v>16</v>
      </c>
      <c r="F4246" t="s">
        <v>12</v>
      </c>
      <c r="G4246" t="s">
        <v>12</v>
      </c>
      <c r="H4246" t="s">
        <v>12</v>
      </c>
      <c r="I4246">
        <v>49</v>
      </c>
      <c r="J4246">
        <f t="shared" si="464"/>
        <v>-0.54133724209225209</v>
      </c>
      <c r="K4246" t="b">
        <f t="shared" si="465"/>
        <v>0</v>
      </c>
      <c r="L4246">
        <f t="shared" si="466"/>
        <v>0.50063712732525367</v>
      </c>
      <c r="M4246" t="b">
        <f t="shared" si="467"/>
        <v>0</v>
      </c>
      <c r="N4246" s="24">
        <f t="shared" si="468"/>
        <v>218508.48</v>
      </c>
      <c r="O4246" t="str">
        <f t="shared" si="469"/>
        <v>ASALARIADO</v>
      </c>
      <c r="P4246">
        <f t="shared" si="470"/>
        <v>49</v>
      </c>
      <c r="Q4246"/>
    </row>
    <row r="4247" spans="1:17" x14ac:dyDescent="0.25">
      <c r="A4247">
        <v>4246</v>
      </c>
      <c r="B4247" t="s">
        <v>9</v>
      </c>
      <c r="C4247" s="23">
        <v>650000.12</v>
      </c>
      <c r="D4247" t="s">
        <v>10</v>
      </c>
      <c r="E4247" t="s">
        <v>16</v>
      </c>
      <c r="F4247" t="s">
        <v>12</v>
      </c>
      <c r="G4247" t="s">
        <v>13</v>
      </c>
      <c r="H4247" t="s">
        <v>13</v>
      </c>
      <c r="I4247">
        <v>27</v>
      </c>
      <c r="J4247">
        <f t="shared" si="464"/>
        <v>-9.2899505634141764E-3</v>
      </c>
      <c r="K4247" t="b">
        <f t="shared" si="465"/>
        <v>0</v>
      </c>
      <c r="L4247">
        <f t="shared" si="466"/>
        <v>-1.0520201343717714</v>
      </c>
      <c r="M4247" t="b">
        <f t="shared" si="467"/>
        <v>0</v>
      </c>
      <c r="N4247" s="24">
        <f t="shared" si="468"/>
        <v>650000.12</v>
      </c>
      <c r="O4247" t="str">
        <f t="shared" si="469"/>
        <v>ASALARIADO</v>
      </c>
      <c r="P4247">
        <f t="shared" si="470"/>
        <v>27</v>
      </c>
      <c r="Q4247"/>
    </row>
    <row r="4248" spans="1:17" x14ac:dyDescent="0.25">
      <c r="A4248">
        <v>4247</v>
      </c>
      <c r="B4248" t="s">
        <v>9</v>
      </c>
      <c r="C4248" s="23">
        <v>406358</v>
      </c>
      <c r="D4248" t="s">
        <v>18</v>
      </c>
      <c r="E4248" t="s">
        <v>16</v>
      </c>
      <c r="F4248" t="s">
        <v>12</v>
      </c>
      <c r="G4248" t="s">
        <v>13</v>
      </c>
      <c r="H4248" t="s">
        <v>12</v>
      </c>
      <c r="I4248">
        <v>60</v>
      </c>
      <c r="J4248">
        <f t="shared" si="464"/>
        <v>-0.3097109043699447</v>
      </c>
      <c r="K4248" t="b">
        <f t="shared" si="465"/>
        <v>0</v>
      </c>
      <c r="L4248">
        <f t="shared" si="466"/>
        <v>1.2769657581737661</v>
      </c>
      <c r="M4248" t="b">
        <f t="shared" si="467"/>
        <v>0</v>
      </c>
      <c r="N4248" s="24">
        <f t="shared" si="468"/>
        <v>406358</v>
      </c>
      <c r="O4248" t="str">
        <f t="shared" si="469"/>
        <v>TRABAJADOR INDEPENDIENTE</v>
      </c>
      <c r="P4248">
        <f t="shared" si="470"/>
        <v>60</v>
      </c>
      <c r="Q4248"/>
    </row>
    <row r="4249" spans="1:17" x14ac:dyDescent="0.25">
      <c r="A4249">
        <v>4248</v>
      </c>
      <c r="B4249" t="s">
        <v>9</v>
      </c>
      <c r="C4249" s="23">
        <v>100000</v>
      </c>
      <c r="D4249" t="s">
        <v>10</v>
      </c>
      <c r="E4249" t="s">
        <v>16</v>
      </c>
      <c r="F4249" t="s">
        <v>12</v>
      </c>
      <c r="G4249" t="s">
        <v>13</v>
      </c>
      <c r="H4249" t="s">
        <v>13</v>
      </c>
      <c r="I4249">
        <v>56</v>
      </c>
      <c r="J4249">
        <f t="shared" si="464"/>
        <v>-0.68746316890557213</v>
      </c>
      <c r="K4249" t="b">
        <f t="shared" si="465"/>
        <v>0</v>
      </c>
      <c r="L4249">
        <f t="shared" si="466"/>
        <v>0.99466443786521619</v>
      </c>
      <c r="M4249" t="b">
        <f t="shared" si="467"/>
        <v>0</v>
      </c>
      <c r="N4249" s="24">
        <f t="shared" si="468"/>
        <v>100000</v>
      </c>
      <c r="O4249" t="str">
        <f t="shared" si="469"/>
        <v>ASALARIADO</v>
      </c>
      <c r="P4249">
        <f t="shared" si="470"/>
        <v>56</v>
      </c>
      <c r="Q4249"/>
    </row>
    <row r="4250" spans="1:17" x14ac:dyDescent="0.25">
      <c r="A4250">
        <v>4249</v>
      </c>
      <c r="B4250" t="s">
        <v>9</v>
      </c>
      <c r="C4250" s="23">
        <v>171013.5</v>
      </c>
      <c r="D4250" t="s">
        <v>10</v>
      </c>
      <c r="E4250" t="s">
        <v>16</v>
      </c>
      <c r="F4250" t="s">
        <v>12</v>
      </c>
      <c r="G4250" t="s">
        <v>13</v>
      </c>
      <c r="H4250" t="s">
        <v>13</v>
      </c>
      <c r="I4250">
        <v>24</v>
      </c>
      <c r="J4250">
        <f t="shared" si="464"/>
        <v>-0.59990054466334308</v>
      </c>
      <c r="K4250" t="b">
        <f t="shared" si="465"/>
        <v>0</v>
      </c>
      <c r="L4250">
        <f t="shared" si="466"/>
        <v>-1.263746124603184</v>
      </c>
      <c r="M4250" t="b">
        <f t="shared" si="467"/>
        <v>0</v>
      </c>
      <c r="N4250" s="24">
        <f t="shared" si="468"/>
        <v>171013.5</v>
      </c>
      <c r="O4250" t="str">
        <f t="shared" si="469"/>
        <v>ASALARIADO</v>
      </c>
      <c r="P4250">
        <f t="shared" si="470"/>
        <v>24</v>
      </c>
      <c r="Q4250"/>
    </row>
    <row r="4251" spans="1:17" x14ac:dyDescent="0.25">
      <c r="A4251">
        <v>4250</v>
      </c>
      <c r="B4251" t="s">
        <v>15</v>
      </c>
      <c r="C4251" s="23">
        <v>999660.5</v>
      </c>
      <c r="D4251" t="s">
        <v>10</v>
      </c>
      <c r="E4251" t="s">
        <v>16</v>
      </c>
      <c r="F4251" t="s">
        <v>12</v>
      </c>
      <c r="G4251" t="s">
        <v>12</v>
      </c>
      <c r="H4251" t="s">
        <v>13</v>
      </c>
      <c r="I4251">
        <v>30</v>
      </c>
      <c r="J4251">
        <f t="shared" si="464"/>
        <v>0.42185596487991683</v>
      </c>
      <c r="K4251" t="b">
        <f t="shared" si="465"/>
        <v>0</v>
      </c>
      <c r="L4251">
        <f t="shared" si="466"/>
        <v>-0.84029414414035897</v>
      </c>
      <c r="M4251" t="b">
        <f t="shared" si="467"/>
        <v>0</v>
      </c>
      <c r="N4251" s="24">
        <f t="shared" si="468"/>
        <v>999660.5</v>
      </c>
      <c r="O4251" t="str">
        <f t="shared" si="469"/>
        <v>ASALARIADO</v>
      </c>
      <c r="P4251">
        <f t="shared" si="470"/>
        <v>30</v>
      </c>
      <c r="Q4251"/>
    </row>
    <row r="4252" spans="1:17" x14ac:dyDescent="0.25">
      <c r="A4252">
        <v>4251</v>
      </c>
      <c r="B4252" t="s">
        <v>9</v>
      </c>
      <c r="C4252" s="23">
        <v>370517.81</v>
      </c>
      <c r="D4252" t="s">
        <v>10</v>
      </c>
      <c r="E4252" t="s">
        <v>16</v>
      </c>
      <c r="F4252" t="s">
        <v>12</v>
      </c>
      <c r="G4252" t="s">
        <v>13</v>
      </c>
      <c r="H4252" t="s">
        <v>13</v>
      </c>
      <c r="I4252">
        <v>28</v>
      </c>
      <c r="J4252">
        <f t="shared" si="464"/>
        <v>-0.35390336199758016</v>
      </c>
      <c r="K4252" t="b">
        <f t="shared" si="465"/>
        <v>0</v>
      </c>
      <c r="L4252">
        <f t="shared" si="466"/>
        <v>-0.98144480429463388</v>
      </c>
      <c r="M4252" t="b">
        <f t="shared" si="467"/>
        <v>0</v>
      </c>
      <c r="N4252" s="24">
        <f t="shared" si="468"/>
        <v>370517.81</v>
      </c>
      <c r="O4252" t="str">
        <f t="shared" si="469"/>
        <v>ASALARIADO</v>
      </c>
      <c r="P4252">
        <f t="shared" si="470"/>
        <v>28</v>
      </c>
      <c r="Q4252"/>
    </row>
    <row r="4253" spans="1:17" x14ac:dyDescent="0.25">
      <c r="A4253">
        <v>4252</v>
      </c>
      <c r="B4253" t="s">
        <v>9</v>
      </c>
      <c r="C4253" s="23">
        <v>478473.57</v>
      </c>
      <c r="D4253" t="s">
        <v>10</v>
      </c>
      <c r="E4253" t="s">
        <v>16</v>
      </c>
      <c r="F4253" t="s">
        <v>12</v>
      </c>
      <c r="G4253" t="s">
        <v>13</v>
      </c>
      <c r="H4253" t="s">
        <v>13</v>
      </c>
      <c r="I4253">
        <v>26</v>
      </c>
      <c r="J4253">
        <f t="shared" si="464"/>
        <v>-0.22078938159013298</v>
      </c>
      <c r="K4253" t="b">
        <f t="shared" si="465"/>
        <v>0</v>
      </c>
      <c r="L4253">
        <f t="shared" si="466"/>
        <v>-1.1225954644489089</v>
      </c>
      <c r="M4253" t="b">
        <f t="shared" si="467"/>
        <v>0</v>
      </c>
      <c r="N4253" s="24">
        <f t="shared" si="468"/>
        <v>478473.57</v>
      </c>
      <c r="O4253" t="str">
        <f t="shared" si="469"/>
        <v>ASALARIADO</v>
      </c>
      <c r="P4253">
        <f t="shared" si="470"/>
        <v>26</v>
      </c>
      <c r="Q4253"/>
    </row>
    <row r="4254" spans="1:17" x14ac:dyDescent="0.25">
      <c r="A4254">
        <v>4253</v>
      </c>
      <c r="B4254" t="s">
        <v>15</v>
      </c>
      <c r="C4254" s="23">
        <v>488864.43</v>
      </c>
      <c r="D4254" t="s">
        <v>10</v>
      </c>
      <c r="E4254" t="s">
        <v>11</v>
      </c>
      <c r="F4254" t="s">
        <v>12</v>
      </c>
      <c r="G4254" t="s">
        <v>13</v>
      </c>
      <c r="H4254" t="s">
        <v>13</v>
      </c>
      <c r="I4254">
        <v>25</v>
      </c>
      <c r="J4254">
        <f t="shared" si="464"/>
        <v>-0.20797701535366236</v>
      </c>
      <c r="K4254" t="b">
        <f t="shared" si="465"/>
        <v>0</v>
      </c>
      <c r="L4254">
        <f t="shared" si="466"/>
        <v>-1.1931707945260464</v>
      </c>
      <c r="M4254" t="b">
        <f t="shared" si="467"/>
        <v>0</v>
      </c>
      <c r="N4254" s="24">
        <f t="shared" si="468"/>
        <v>488864.43</v>
      </c>
      <c r="O4254" t="str">
        <f t="shared" si="469"/>
        <v>ASALARIADO</v>
      </c>
      <c r="P4254">
        <f t="shared" si="470"/>
        <v>25</v>
      </c>
      <c r="Q4254"/>
    </row>
    <row r="4255" spans="1:17" x14ac:dyDescent="0.25">
      <c r="A4255">
        <v>4254</v>
      </c>
      <c r="B4255" t="s">
        <v>9</v>
      </c>
      <c r="C4255" s="23">
        <v>440625</v>
      </c>
      <c r="D4255" t="s">
        <v>10</v>
      </c>
      <c r="E4255" t="s">
        <v>16</v>
      </c>
      <c r="F4255" t="s">
        <v>12</v>
      </c>
      <c r="G4255" t="s">
        <v>13</v>
      </c>
      <c r="H4255" t="s">
        <v>13</v>
      </c>
      <c r="I4255">
        <v>26</v>
      </c>
      <c r="J4255">
        <f t="shared" si="464"/>
        <v>-0.26745825600155754</v>
      </c>
      <c r="K4255" t="b">
        <f t="shared" si="465"/>
        <v>0</v>
      </c>
      <c r="L4255">
        <f t="shared" si="466"/>
        <v>-1.1225954644489089</v>
      </c>
      <c r="M4255" t="b">
        <f t="shared" si="467"/>
        <v>0</v>
      </c>
      <c r="N4255" s="24">
        <f t="shared" si="468"/>
        <v>440625</v>
      </c>
      <c r="O4255" t="str">
        <f t="shared" si="469"/>
        <v>ASALARIADO</v>
      </c>
      <c r="P4255">
        <f t="shared" si="470"/>
        <v>26</v>
      </c>
      <c r="Q4255"/>
    </row>
    <row r="4256" spans="1:17" x14ac:dyDescent="0.25">
      <c r="A4256">
        <v>4255</v>
      </c>
      <c r="B4256" t="s">
        <v>9</v>
      </c>
      <c r="C4256" s="23">
        <v>323266.27</v>
      </c>
      <c r="D4256" t="s">
        <v>10</v>
      </c>
      <c r="E4256" t="s">
        <v>16</v>
      </c>
      <c r="F4256" t="s">
        <v>12</v>
      </c>
      <c r="G4256" t="s">
        <v>13</v>
      </c>
      <c r="H4256" t="s">
        <v>13</v>
      </c>
      <c r="I4256">
        <v>26</v>
      </c>
      <c r="J4256">
        <f t="shared" si="464"/>
        <v>-0.41216649283730289</v>
      </c>
      <c r="K4256" t="b">
        <f t="shared" si="465"/>
        <v>0</v>
      </c>
      <c r="L4256">
        <f t="shared" si="466"/>
        <v>-1.1225954644489089</v>
      </c>
      <c r="M4256" t="b">
        <f t="shared" si="467"/>
        <v>0</v>
      </c>
      <c r="N4256" s="24">
        <f t="shared" si="468"/>
        <v>323266.27</v>
      </c>
      <c r="O4256" t="str">
        <f t="shared" si="469"/>
        <v>ASALARIADO</v>
      </c>
      <c r="P4256">
        <f t="shared" si="470"/>
        <v>26</v>
      </c>
      <c r="Q4256"/>
    </row>
    <row r="4257" spans="1:17" x14ac:dyDescent="0.25">
      <c r="A4257">
        <v>4256</v>
      </c>
      <c r="B4257" t="s">
        <v>9</v>
      </c>
      <c r="C4257" s="23">
        <v>525000</v>
      </c>
      <c r="D4257" t="s">
        <v>10</v>
      </c>
      <c r="E4257" t="s">
        <v>16</v>
      </c>
      <c r="F4257" t="s">
        <v>12</v>
      </c>
      <c r="G4257" t="s">
        <v>13</v>
      </c>
      <c r="H4257" t="s">
        <v>13</v>
      </c>
      <c r="I4257">
        <v>66</v>
      </c>
      <c r="J4257">
        <f t="shared" si="464"/>
        <v>-0.16342034179597598</v>
      </c>
      <c r="K4257" t="b">
        <f t="shared" si="465"/>
        <v>0</v>
      </c>
      <c r="L4257">
        <f t="shared" si="466"/>
        <v>1.7004177386365913</v>
      </c>
      <c r="M4257" t="b">
        <f t="shared" si="467"/>
        <v>0</v>
      </c>
      <c r="N4257" s="24">
        <f t="shared" si="468"/>
        <v>525000</v>
      </c>
      <c r="O4257" t="str">
        <f t="shared" si="469"/>
        <v>ASALARIADO</v>
      </c>
      <c r="P4257">
        <f t="shared" si="470"/>
        <v>66</v>
      </c>
      <c r="Q4257"/>
    </row>
    <row r="4258" spans="1:17" x14ac:dyDescent="0.25">
      <c r="A4258">
        <v>4257</v>
      </c>
      <c r="B4258" t="s">
        <v>15</v>
      </c>
      <c r="C4258" s="23">
        <v>297045</v>
      </c>
      <c r="D4258" t="s">
        <v>17</v>
      </c>
      <c r="E4258" t="s">
        <v>16</v>
      </c>
      <c r="F4258" t="s">
        <v>12</v>
      </c>
      <c r="G4258" t="s">
        <v>13</v>
      </c>
      <c r="H4258" t="s">
        <v>13</v>
      </c>
      <c r="I4258">
        <v>53</v>
      </c>
      <c r="J4258">
        <f t="shared" si="464"/>
        <v>-0.44449841862837125</v>
      </c>
      <c r="K4258" t="b">
        <f t="shared" si="465"/>
        <v>0</v>
      </c>
      <c r="L4258">
        <f t="shared" si="466"/>
        <v>0.78293844763380371</v>
      </c>
      <c r="M4258" t="b">
        <f t="shared" si="467"/>
        <v>0</v>
      </c>
      <c r="N4258" s="24">
        <f t="shared" si="468"/>
        <v>297045</v>
      </c>
      <c r="O4258" t="str">
        <f t="shared" si="469"/>
        <v>ASEGURADO VOLUNTARIO</v>
      </c>
      <c r="P4258">
        <f t="shared" si="470"/>
        <v>53</v>
      </c>
      <c r="Q4258"/>
    </row>
    <row r="4259" spans="1:17" x14ac:dyDescent="0.25">
      <c r="A4259">
        <v>4258</v>
      </c>
      <c r="B4259" t="s">
        <v>9</v>
      </c>
      <c r="C4259" s="23">
        <v>366445.56</v>
      </c>
      <c r="D4259" t="s">
        <v>10</v>
      </c>
      <c r="E4259" t="s">
        <v>16</v>
      </c>
      <c r="F4259" t="s">
        <v>12</v>
      </c>
      <c r="G4259" t="s">
        <v>13</v>
      </c>
      <c r="H4259" t="s">
        <v>13</v>
      </c>
      <c r="I4259">
        <v>40</v>
      </c>
      <c r="J4259">
        <f t="shared" si="464"/>
        <v>-0.3589246170627497</v>
      </c>
      <c r="K4259" t="b">
        <f t="shared" si="465"/>
        <v>0</v>
      </c>
      <c r="L4259">
        <f t="shared" si="466"/>
        <v>-0.13454084336898386</v>
      </c>
      <c r="M4259" t="b">
        <f t="shared" si="467"/>
        <v>0</v>
      </c>
      <c r="N4259" s="24">
        <f t="shared" si="468"/>
        <v>366445.56</v>
      </c>
      <c r="O4259" t="str">
        <f t="shared" si="469"/>
        <v>ASALARIADO</v>
      </c>
      <c r="P4259">
        <f t="shared" si="470"/>
        <v>40</v>
      </c>
      <c r="Q4259"/>
    </row>
    <row r="4260" spans="1:17" x14ac:dyDescent="0.25">
      <c r="A4260">
        <v>4259</v>
      </c>
      <c r="B4260" t="s">
        <v>9</v>
      </c>
      <c r="C4260" s="23">
        <v>297586</v>
      </c>
      <c r="D4260" t="s">
        <v>17</v>
      </c>
      <c r="E4260" t="s">
        <v>16</v>
      </c>
      <c r="F4260" t="s">
        <v>12</v>
      </c>
      <c r="G4260" t="s">
        <v>12</v>
      </c>
      <c r="H4260" t="s">
        <v>13</v>
      </c>
      <c r="I4260">
        <v>61</v>
      </c>
      <c r="J4260">
        <f t="shared" si="464"/>
        <v>-0.44383134293550935</v>
      </c>
      <c r="K4260" t="b">
        <f t="shared" si="465"/>
        <v>0</v>
      </c>
      <c r="L4260">
        <f t="shared" si="466"/>
        <v>1.3475410882509038</v>
      </c>
      <c r="M4260" t="b">
        <f t="shared" si="467"/>
        <v>0</v>
      </c>
      <c r="N4260" s="24">
        <f t="shared" si="468"/>
        <v>297586</v>
      </c>
      <c r="O4260" t="str">
        <f t="shared" si="469"/>
        <v>ASEGURADO VOLUNTARIO</v>
      </c>
      <c r="P4260">
        <f t="shared" si="470"/>
        <v>61</v>
      </c>
      <c r="Q4260"/>
    </row>
    <row r="4261" spans="1:17" x14ac:dyDescent="0.25">
      <c r="A4261">
        <v>4260</v>
      </c>
      <c r="B4261" t="s">
        <v>15</v>
      </c>
      <c r="C4261" s="23">
        <v>1216185</v>
      </c>
      <c r="D4261" t="s">
        <v>10</v>
      </c>
      <c r="E4261" t="s">
        <v>11</v>
      </c>
      <c r="F4261" t="s">
        <v>12</v>
      </c>
      <c r="G4261" t="s">
        <v>13</v>
      </c>
      <c r="H4261" t="s">
        <v>12</v>
      </c>
      <c r="I4261">
        <v>45</v>
      </c>
      <c r="J4261">
        <f t="shared" si="464"/>
        <v>0.68883975574695622</v>
      </c>
      <c r="K4261" t="b">
        <f t="shared" si="465"/>
        <v>0</v>
      </c>
      <c r="L4261">
        <f t="shared" si="466"/>
        <v>0.21833580701670366</v>
      </c>
      <c r="M4261" t="b">
        <f t="shared" si="467"/>
        <v>0</v>
      </c>
      <c r="N4261" s="24">
        <f t="shared" si="468"/>
        <v>1216185</v>
      </c>
      <c r="O4261" t="str">
        <f t="shared" si="469"/>
        <v>ASALARIADO</v>
      </c>
      <c r="P4261">
        <f t="shared" si="470"/>
        <v>45</v>
      </c>
      <c r="Q4261"/>
    </row>
    <row r="4262" spans="1:17" x14ac:dyDescent="0.25">
      <c r="A4262">
        <v>4261</v>
      </c>
      <c r="B4262" t="s">
        <v>9</v>
      </c>
      <c r="C4262" s="23">
        <v>575208.32999999996</v>
      </c>
      <c r="D4262" t="s">
        <v>10</v>
      </c>
      <c r="E4262" t="s">
        <v>16</v>
      </c>
      <c r="F4262" t="s">
        <v>12</v>
      </c>
      <c r="G4262" t="s">
        <v>13</v>
      </c>
      <c r="H4262" t="s">
        <v>13</v>
      </c>
      <c r="I4262">
        <v>24</v>
      </c>
      <c r="J4262">
        <f t="shared" si="464"/>
        <v>-0.10151136486032533</v>
      </c>
      <c r="K4262" t="b">
        <f t="shared" si="465"/>
        <v>0</v>
      </c>
      <c r="L4262">
        <f t="shared" si="466"/>
        <v>-1.263746124603184</v>
      </c>
      <c r="M4262" t="b">
        <f t="shared" si="467"/>
        <v>0</v>
      </c>
      <c r="N4262" s="24">
        <f t="shared" si="468"/>
        <v>575208.32999999996</v>
      </c>
      <c r="O4262" t="str">
        <f t="shared" si="469"/>
        <v>ASALARIADO</v>
      </c>
      <c r="P4262">
        <f t="shared" si="470"/>
        <v>24</v>
      </c>
      <c r="Q4262"/>
    </row>
    <row r="4263" spans="1:17" x14ac:dyDescent="0.25">
      <c r="A4263">
        <v>4262</v>
      </c>
      <c r="B4263" t="s">
        <v>15</v>
      </c>
      <c r="C4263" s="23">
        <v>297046</v>
      </c>
      <c r="D4263" t="s">
        <v>17</v>
      </c>
      <c r="E4263" t="s">
        <v>16</v>
      </c>
      <c r="F4263" t="s">
        <v>12</v>
      </c>
      <c r="G4263" t="s">
        <v>12</v>
      </c>
      <c r="H4263" t="s">
        <v>13</v>
      </c>
      <c r="I4263">
        <v>59</v>
      </c>
      <c r="J4263">
        <f t="shared" si="464"/>
        <v>-0.44449718558642509</v>
      </c>
      <c r="K4263" t="b">
        <f t="shared" si="465"/>
        <v>0</v>
      </c>
      <c r="L4263">
        <f t="shared" si="466"/>
        <v>1.2063904280966287</v>
      </c>
      <c r="M4263" t="b">
        <f t="shared" si="467"/>
        <v>0</v>
      </c>
      <c r="N4263" s="24">
        <f t="shared" si="468"/>
        <v>297046</v>
      </c>
      <c r="O4263" t="str">
        <f t="shared" si="469"/>
        <v>ASEGURADO VOLUNTARIO</v>
      </c>
      <c r="P4263">
        <f t="shared" si="470"/>
        <v>59</v>
      </c>
      <c r="Q4263"/>
    </row>
    <row r="4264" spans="1:17" x14ac:dyDescent="0.25">
      <c r="A4264">
        <v>4263</v>
      </c>
      <c r="B4264" t="s">
        <v>15</v>
      </c>
      <c r="C4264" s="23">
        <v>705273</v>
      </c>
      <c r="D4264" t="s">
        <v>10</v>
      </c>
      <c r="E4264" t="s">
        <v>16</v>
      </c>
      <c r="F4264" t="s">
        <v>12</v>
      </c>
      <c r="G4264" t="s">
        <v>13</v>
      </c>
      <c r="H4264" t="s">
        <v>13</v>
      </c>
      <c r="I4264">
        <v>45</v>
      </c>
      <c r="J4264">
        <f t="shared" si="464"/>
        <v>5.8863828960561013E-2</v>
      </c>
      <c r="K4264" t="b">
        <f t="shared" si="465"/>
        <v>0</v>
      </c>
      <c r="L4264">
        <f t="shared" si="466"/>
        <v>0.21833580701670366</v>
      </c>
      <c r="M4264" t="b">
        <f t="shared" si="467"/>
        <v>0</v>
      </c>
      <c r="N4264" s="24">
        <f t="shared" si="468"/>
        <v>705273</v>
      </c>
      <c r="O4264" t="str">
        <f t="shared" si="469"/>
        <v>ASALARIADO</v>
      </c>
      <c r="P4264">
        <f t="shared" si="470"/>
        <v>45</v>
      </c>
      <c r="Q4264"/>
    </row>
    <row r="4265" spans="1:17" x14ac:dyDescent="0.25">
      <c r="A4265">
        <v>4264</v>
      </c>
      <c r="B4265" t="s">
        <v>15</v>
      </c>
      <c r="C4265" s="23">
        <v>889687.5</v>
      </c>
      <c r="D4265" t="s">
        <v>10</v>
      </c>
      <c r="E4265" t="s">
        <v>16</v>
      </c>
      <c r="F4265" t="s">
        <v>12</v>
      </c>
      <c r="G4265" t="s">
        <v>13</v>
      </c>
      <c r="H4265" t="s">
        <v>13</v>
      </c>
      <c r="I4265">
        <v>31</v>
      </c>
      <c r="J4265">
        <f t="shared" si="464"/>
        <v>0.28625464293703773</v>
      </c>
      <c r="K4265" t="b">
        <f t="shared" si="465"/>
        <v>0</v>
      </c>
      <c r="L4265">
        <f t="shared" si="466"/>
        <v>-0.7697188140632214</v>
      </c>
      <c r="M4265" t="b">
        <f t="shared" si="467"/>
        <v>0</v>
      </c>
      <c r="N4265" s="24">
        <f t="shared" si="468"/>
        <v>889687.5</v>
      </c>
      <c r="O4265" t="str">
        <f t="shared" si="469"/>
        <v>ASALARIADO</v>
      </c>
      <c r="P4265">
        <f t="shared" si="470"/>
        <v>31</v>
      </c>
      <c r="Q4265"/>
    </row>
    <row r="4266" spans="1:17" x14ac:dyDescent="0.25">
      <c r="A4266">
        <v>4265</v>
      </c>
      <c r="B4266" t="s">
        <v>9</v>
      </c>
      <c r="C4266" s="23">
        <v>452193</v>
      </c>
      <c r="D4266" t="s">
        <v>18</v>
      </c>
      <c r="E4266" t="s">
        <v>16</v>
      </c>
      <c r="F4266" t="s">
        <v>12</v>
      </c>
      <c r="G4266" t="s">
        <v>13</v>
      </c>
      <c r="H4266" t="s">
        <v>13</v>
      </c>
      <c r="I4266">
        <v>58</v>
      </c>
      <c r="J4266">
        <f t="shared" si="464"/>
        <v>-0.25319442676860743</v>
      </c>
      <c r="K4266" t="b">
        <f t="shared" si="465"/>
        <v>0</v>
      </c>
      <c r="L4266">
        <f t="shared" si="466"/>
        <v>1.1358150980194912</v>
      </c>
      <c r="M4266" t="b">
        <f t="shared" si="467"/>
        <v>0</v>
      </c>
      <c r="N4266" s="24">
        <f t="shared" si="468"/>
        <v>452193</v>
      </c>
      <c r="O4266" t="str">
        <f t="shared" si="469"/>
        <v>TRABAJADOR INDEPENDIENTE</v>
      </c>
      <c r="P4266">
        <f t="shared" si="470"/>
        <v>58</v>
      </c>
      <c r="Q4266"/>
    </row>
    <row r="4267" spans="1:17" x14ac:dyDescent="0.25">
      <c r="A4267">
        <v>4266</v>
      </c>
      <c r="B4267" t="s">
        <v>15</v>
      </c>
      <c r="C4267" s="23">
        <v>367748</v>
      </c>
      <c r="D4267" t="s">
        <v>18</v>
      </c>
      <c r="E4267" t="s">
        <v>16</v>
      </c>
      <c r="F4267" t="s">
        <v>12</v>
      </c>
      <c r="G4267" t="s">
        <v>13</v>
      </c>
      <c r="H4267" t="s">
        <v>13</v>
      </c>
      <c r="I4267">
        <v>34</v>
      </c>
      <c r="J4267">
        <f t="shared" si="464"/>
        <v>-0.35731865391041884</v>
      </c>
      <c r="K4267" t="b">
        <f t="shared" si="465"/>
        <v>0</v>
      </c>
      <c r="L4267">
        <f t="shared" si="466"/>
        <v>-0.55799282383180893</v>
      </c>
      <c r="M4267" t="b">
        <f t="shared" si="467"/>
        <v>0</v>
      </c>
      <c r="N4267" s="24">
        <f t="shared" si="468"/>
        <v>367748</v>
      </c>
      <c r="O4267" t="str">
        <f t="shared" si="469"/>
        <v>TRABAJADOR INDEPENDIENTE</v>
      </c>
      <c r="P4267">
        <f t="shared" si="470"/>
        <v>34</v>
      </c>
      <c r="Q4267"/>
    </row>
    <row r="4268" spans="1:17" x14ac:dyDescent="0.25">
      <c r="A4268">
        <v>4267</v>
      </c>
      <c r="B4268" t="s">
        <v>15</v>
      </c>
      <c r="C4268" s="23">
        <v>336000</v>
      </c>
      <c r="D4268" t="s">
        <v>10</v>
      </c>
      <c r="E4268" t="s">
        <v>16</v>
      </c>
      <c r="F4268" t="s">
        <v>12</v>
      </c>
      <c r="G4268" t="s">
        <v>13</v>
      </c>
      <c r="H4268" t="s">
        <v>13</v>
      </c>
      <c r="I4268">
        <v>26</v>
      </c>
      <c r="J4268">
        <f t="shared" si="464"/>
        <v>-0.39646526961647871</v>
      </c>
      <c r="K4268" t="b">
        <f t="shared" si="465"/>
        <v>0</v>
      </c>
      <c r="L4268">
        <f t="shared" si="466"/>
        <v>-1.1225954644489089</v>
      </c>
      <c r="M4268" t="b">
        <f t="shared" si="467"/>
        <v>0</v>
      </c>
      <c r="N4268" s="24">
        <f t="shared" si="468"/>
        <v>336000</v>
      </c>
      <c r="O4268" t="str">
        <f t="shared" si="469"/>
        <v>ASALARIADO</v>
      </c>
      <c r="P4268">
        <f t="shared" si="470"/>
        <v>26</v>
      </c>
      <c r="Q4268"/>
    </row>
    <row r="4269" spans="1:17" x14ac:dyDescent="0.25">
      <c r="A4269">
        <v>4268</v>
      </c>
      <c r="B4269" t="s">
        <v>9</v>
      </c>
      <c r="C4269" s="23">
        <v>419817.69</v>
      </c>
      <c r="D4269" t="s">
        <v>10</v>
      </c>
      <c r="E4269" t="s">
        <v>16</v>
      </c>
      <c r="F4269" t="s">
        <v>12</v>
      </c>
      <c r="G4269" t="s">
        <v>12</v>
      </c>
      <c r="H4269" t="s">
        <v>13</v>
      </c>
      <c r="I4269">
        <v>26</v>
      </c>
      <c r="J4269">
        <f t="shared" si="464"/>
        <v>-0.29311454201790055</v>
      </c>
      <c r="K4269" t="b">
        <f t="shared" si="465"/>
        <v>0</v>
      </c>
      <c r="L4269">
        <f t="shared" si="466"/>
        <v>-1.1225954644489089</v>
      </c>
      <c r="M4269" t="b">
        <f t="shared" si="467"/>
        <v>0</v>
      </c>
      <c r="N4269" s="24">
        <f t="shared" si="468"/>
        <v>419817.69</v>
      </c>
      <c r="O4269" t="str">
        <f t="shared" si="469"/>
        <v>ASALARIADO</v>
      </c>
      <c r="P4269">
        <f t="shared" si="470"/>
        <v>26</v>
      </c>
      <c r="Q4269"/>
    </row>
    <row r="4270" spans="1:17" x14ac:dyDescent="0.25">
      <c r="A4270">
        <v>4269</v>
      </c>
      <c r="B4270" t="s">
        <v>9</v>
      </c>
      <c r="C4270" s="23">
        <v>404468.75</v>
      </c>
      <c r="D4270" t="s">
        <v>10</v>
      </c>
      <c r="E4270" t="s">
        <v>16</v>
      </c>
      <c r="F4270" t="s">
        <v>12</v>
      </c>
      <c r="G4270" t="s">
        <v>13</v>
      </c>
      <c r="H4270" t="s">
        <v>13</v>
      </c>
      <c r="I4270">
        <v>28</v>
      </c>
      <c r="J4270">
        <f t="shared" si="464"/>
        <v>-0.31204042886669009</v>
      </c>
      <c r="K4270" t="b">
        <f t="shared" si="465"/>
        <v>0</v>
      </c>
      <c r="L4270">
        <f t="shared" si="466"/>
        <v>-0.98144480429463388</v>
      </c>
      <c r="M4270" t="b">
        <f t="shared" si="467"/>
        <v>0</v>
      </c>
      <c r="N4270" s="24">
        <f t="shared" si="468"/>
        <v>404468.75</v>
      </c>
      <c r="O4270" t="str">
        <f t="shared" si="469"/>
        <v>ASALARIADO</v>
      </c>
      <c r="P4270">
        <f t="shared" si="470"/>
        <v>28</v>
      </c>
      <c r="Q4270"/>
    </row>
    <row r="4271" spans="1:17" x14ac:dyDescent="0.25">
      <c r="A4271">
        <v>4270</v>
      </c>
      <c r="B4271" t="s">
        <v>9</v>
      </c>
      <c r="C4271" s="23">
        <v>279111</v>
      </c>
      <c r="D4271" t="s">
        <v>17</v>
      </c>
      <c r="E4271" t="s">
        <v>16</v>
      </c>
      <c r="F4271" t="s">
        <v>12</v>
      </c>
      <c r="G4271" t="s">
        <v>13</v>
      </c>
      <c r="H4271" t="s">
        <v>13</v>
      </c>
      <c r="I4271">
        <v>61</v>
      </c>
      <c r="J4271">
        <f t="shared" si="464"/>
        <v>-0.46661179289045002</v>
      </c>
      <c r="K4271" t="b">
        <f t="shared" si="465"/>
        <v>0</v>
      </c>
      <c r="L4271">
        <f t="shared" si="466"/>
        <v>1.3475410882509038</v>
      </c>
      <c r="M4271" t="b">
        <f t="shared" si="467"/>
        <v>0</v>
      </c>
      <c r="N4271" s="24">
        <f t="shared" si="468"/>
        <v>279111</v>
      </c>
      <c r="O4271" t="str">
        <f t="shared" si="469"/>
        <v>ASEGURADO VOLUNTARIO</v>
      </c>
      <c r="P4271">
        <f t="shared" si="470"/>
        <v>61</v>
      </c>
      <c r="Q4271"/>
    </row>
    <row r="4272" spans="1:17" x14ac:dyDescent="0.25">
      <c r="A4272">
        <v>4271</v>
      </c>
      <c r="B4272" t="s">
        <v>9</v>
      </c>
      <c r="C4272" s="23">
        <v>778719</v>
      </c>
      <c r="D4272" t="s">
        <v>17</v>
      </c>
      <c r="E4272" t="s">
        <v>16</v>
      </c>
      <c r="F4272" t="s">
        <v>12</v>
      </c>
      <c r="G4272" t="s">
        <v>12</v>
      </c>
      <c r="H4272" t="s">
        <v>13</v>
      </c>
      <c r="I4272">
        <v>79</v>
      </c>
      <c r="J4272">
        <f t="shared" si="464"/>
        <v>0.14942582773677607</v>
      </c>
      <c r="K4272" t="b">
        <f t="shared" si="465"/>
        <v>0</v>
      </c>
      <c r="L4272">
        <f t="shared" si="466"/>
        <v>2.6178970296393786</v>
      </c>
      <c r="M4272" t="b">
        <f t="shared" si="467"/>
        <v>1</v>
      </c>
      <c r="N4272" s="24">
        <f t="shared" si="468"/>
        <v>778719</v>
      </c>
      <c r="O4272" t="str">
        <f t="shared" si="469"/>
        <v>ASEGURADO VOLUNTARIO</v>
      </c>
      <c r="P4272">
        <f t="shared" si="470"/>
        <v>79</v>
      </c>
      <c r="Q4272"/>
    </row>
    <row r="4273" spans="1:17" x14ac:dyDescent="0.25">
      <c r="A4273">
        <v>4272</v>
      </c>
      <c r="B4273" t="s">
        <v>15</v>
      </c>
      <c r="C4273" s="23">
        <v>600000</v>
      </c>
      <c r="D4273" t="s">
        <v>10</v>
      </c>
      <c r="E4273" t="s">
        <v>16</v>
      </c>
      <c r="F4273" t="s">
        <v>12</v>
      </c>
      <c r="G4273" t="s">
        <v>13</v>
      </c>
      <c r="H4273" t="s">
        <v>13</v>
      </c>
      <c r="I4273">
        <v>40</v>
      </c>
      <c r="J4273">
        <f t="shared" si="464"/>
        <v>-7.0942195835459007E-2</v>
      </c>
      <c r="K4273" t="b">
        <f t="shared" si="465"/>
        <v>0</v>
      </c>
      <c r="L4273">
        <f t="shared" si="466"/>
        <v>-0.13454084336898386</v>
      </c>
      <c r="M4273" t="b">
        <f t="shared" si="467"/>
        <v>0</v>
      </c>
      <c r="N4273" s="24">
        <f t="shared" si="468"/>
        <v>600000</v>
      </c>
      <c r="O4273" t="str">
        <f t="shared" si="469"/>
        <v>ASALARIADO</v>
      </c>
      <c r="P4273">
        <f t="shared" si="470"/>
        <v>40</v>
      </c>
      <c r="Q4273"/>
    </row>
    <row r="4274" spans="1:17" x14ac:dyDescent="0.25">
      <c r="A4274">
        <v>4273</v>
      </c>
      <c r="B4274" t="s">
        <v>9</v>
      </c>
      <c r="C4274" s="23">
        <v>800000</v>
      </c>
      <c r="D4274" t="s">
        <v>10</v>
      </c>
      <c r="E4274" t="s">
        <v>16</v>
      </c>
      <c r="F4274" t="s">
        <v>12</v>
      </c>
      <c r="G4274" t="s">
        <v>13</v>
      </c>
      <c r="H4274" t="s">
        <v>13</v>
      </c>
      <c r="I4274">
        <v>27</v>
      </c>
      <c r="J4274">
        <f t="shared" si="464"/>
        <v>0.17566619339258621</v>
      </c>
      <c r="K4274" t="b">
        <f t="shared" si="465"/>
        <v>0</v>
      </c>
      <c r="L4274">
        <f t="shared" si="466"/>
        <v>-1.0520201343717714</v>
      </c>
      <c r="M4274" t="b">
        <f t="shared" si="467"/>
        <v>0</v>
      </c>
      <c r="N4274" s="24">
        <f t="shared" si="468"/>
        <v>800000</v>
      </c>
      <c r="O4274" t="str">
        <f t="shared" si="469"/>
        <v>ASALARIADO</v>
      </c>
      <c r="P4274">
        <f t="shared" si="470"/>
        <v>27</v>
      </c>
      <c r="Q4274"/>
    </row>
    <row r="4275" spans="1:17" x14ac:dyDescent="0.25">
      <c r="A4275">
        <v>4274</v>
      </c>
      <c r="B4275" t="s">
        <v>9</v>
      </c>
      <c r="C4275" s="23">
        <v>439012</v>
      </c>
      <c r="D4275" t="s">
        <v>10</v>
      </c>
      <c r="E4275" t="s">
        <v>16</v>
      </c>
      <c r="F4275" t="s">
        <v>12</v>
      </c>
      <c r="G4275" t="s">
        <v>12</v>
      </c>
      <c r="H4275" t="s">
        <v>13</v>
      </c>
      <c r="I4275">
        <v>28</v>
      </c>
      <c r="J4275">
        <f t="shared" si="464"/>
        <v>-0.26944715266068175</v>
      </c>
      <c r="K4275" t="b">
        <f t="shared" si="465"/>
        <v>0</v>
      </c>
      <c r="L4275">
        <f t="shared" si="466"/>
        <v>-0.98144480429463388</v>
      </c>
      <c r="M4275" t="b">
        <f t="shared" si="467"/>
        <v>0</v>
      </c>
      <c r="N4275" s="24">
        <f t="shared" si="468"/>
        <v>439012</v>
      </c>
      <c r="O4275" t="str">
        <f t="shared" si="469"/>
        <v>ASALARIADO</v>
      </c>
      <c r="P4275">
        <f t="shared" si="470"/>
        <v>28</v>
      </c>
      <c r="Q4275"/>
    </row>
    <row r="4276" spans="1:17" x14ac:dyDescent="0.25">
      <c r="A4276">
        <v>4275</v>
      </c>
      <c r="B4276" t="s">
        <v>15</v>
      </c>
      <c r="C4276" s="23">
        <v>657814.80000000005</v>
      </c>
      <c r="D4276" t="s">
        <v>10</v>
      </c>
      <c r="E4276" t="s">
        <v>16</v>
      </c>
      <c r="F4276" t="s">
        <v>12</v>
      </c>
      <c r="G4276" t="s">
        <v>13</v>
      </c>
      <c r="H4276" t="s">
        <v>13</v>
      </c>
      <c r="I4276">
        <v>38</v>
      </c>
      <c r="J4276">
        <f t="shared" si="464"/>
        <v>3.4587767224898968E-4</v>
      </c>
      <c r="K4276" t="b">
        <f t="shared" si="465"/>
        <v>0</v>
      </c>
      <c r="L4276">
        <f t="shared" si="466"/>
        <v>-0.27569150352325889</v>
      </c>
      <c r="M4276" t="b">
        <f t="shared" si="467"/>
        <v>0</v>
      </c>
      <c r="N4276" s="24">
        <f t="shared" si="468"/>
        <v>657814.80000000005</v>
      </c>
      <c r="O4276" t="str">
        <f t="shared" si="469"/>
        <v>ASALARIADO</v>
      </c>
      <c r="P4276">
        <f t="shared" si="470"/>
        <v>38</v>
      </c>
      <c r="Q4276"/>
    </row>
    <row r="4277" spans="1:17" x14ac:dyDescent="0.25">
      <c r="A4277">
        <v>4276</v>
      </c>
      <c r="B4277" t="s">
        <v>9</v>
      </c>
      <c r="C4277" s="23">
        <v>361976.88</v>
      </c>
      <c r="D4277" t="s">
        <v>10</v>
      </c>
      <c r="E4277" t="s">
        <v>16</v>
      </c>
      <c r="F4277" t="s">
        <v>12</v>
      </c>
      <c r="G4277" t="s">
        <v>13</v>
      </c>
      <c r="H4277" t="s">
        <v>13</v>
      </c>
      <c r="I4277">
        <v>60</v>
      </c>
      <c r="J4277">
        <f t="shared" si="464"/>
        <v>-0.36443468694662762</v>
      </c>
      <c r="K4277" t="b">
        <f t="shared" si="465"/>
        <v>0</v>
      </c>
      <c r="L4277">
        <f t="shared" si="466"/>
        <v>1.2769657581737661</v>
      </c>
      <c r="M4277" t="b">
        <f t="shared" si="467"/>
        <v>0</v>
      </c>
      <c r="N4277" s="24">
        <f t="shared" si="468"/>
        <v>361976.88</v>
      </c>
      <c r="O4277" t="str">
        <f t="shared" si="469"/>
        <v>ASALARIADO</v>
      </c>
      <c r="P4277">
        <f t="shared" si="470"/>
        <v>60</v>
      </c>
      <c r="Q4277"/>
    </row>
    <row r="4278" spans="1:17" x14ac:dyDescent="0.25">
      <c r="A4278">
        <v>4277</v>
      </c>
      <c r="B4278" t="s">
        <v>9</v>
      </c>
      <c r="C4278" s="23">
        <v>307891.19</v>
      </c>
      <c r="D4278" t="s">
        <v>10</v>
      </c>
      <c r="E4278" t="s">
        <v>16</v>
      </c>
      <c r="F4278" t="s">
        <v>12</v>
      </c>
      <c r="G4278" t="s">
        <v>13</v>
      </c>
      <c r="H4278" t="s">
        <v>13</v>
      </c>
      <c r="I4278">
        <v>30</v>
      </c>
      <c r="J4278">
        <f t="shared" si="464"/>
        <v>-0.43112461140256458</v>
      </c>
      <c r="K4278" t="b">
        <f t="shared" si="465"/>
        <v>0</v>
      </c>
      <c r="L4278">
        <f t="shared" si="466"/>
        <v>-0.84029414414035897</v>
      </c>
      <c r="M4278" t="b">
        <f t="shared" si="467"/>
        <v>0</v>
      </c>
      <c r="N4278" s="24">
        <f t="shared" si="468"/>
        <v>307891.19</v>
      </c>
      <c r="O4278" t="str">
        <f t="shared" si="469"/>
        <v>ASALARIADO</v>
      </c>
      <c r="P4278">
        <f t="shared" si="470"/>
        <v>30</v>
      </c>
      <c r="Q4278"/>
    </row>
    <row r="4279" spans="1:17" x14ac:dyDescent="0.25">
      <c r="A4279">
        <v>4278</v>
      </c>
      <c r="B4279" t="s">
        <v>9</v>
      </c>
      <c r="C4279" s="23">
        <v>403463</v>
      </c>
      <c r="D4279" t="s">
        <v>10</v>
      </c>
      <c r="E4279" t="s">
        <v>16</v>
      </c>
      <c r="F4279" t="s">
        <v>12</v>
      </c>
      <c r="G4279" t="s">
        <v>12</v>
      </c>
      <c r="H4279" t="s">
        <v>13</v>
      </c>
      <c r="I4279">
        <v>32</v>
      </c>
      <c r="J4279">
        <f t="shared" si="464"/>
        <v>-0.31328056080402061</v>
      </c>
      <c r="K4279" t="b">
        <f t="shared" si="465"/>
        <v>0</v>
      </c>
      <c r="L4279">
        <f t="shared" si="466"/>
        <v>-0.69914348398608395</v>
      </c>
      <c r="M4279" t="b">
        <f t="shared" si="467"/>
        <v>0</v>
      </c>
      <c r="N4279" s="24">
        <f t="shared" si="468"/>
        <v>403463</v>
      </c>
      <c r="O4279" t="str">
        <f t="shared" si="469"/>
        <v>ASALARIADO</v>
      </c>
      <c r="P4279">
        <f t="shared" si="470"/>
        <v>32</v>
      </c>
      <c r="Q4279"/>
    </row>
    <row r="4280" spans="1:17" x14ac:dyDescent="0.25">
      <c r="A4280">
        <v>4279</v>
      </c>
      <c r="B4280" t="s">
        <v>9</v>
      </c>
      <c r="C4280" s="23">
        <v>1632939</v>
      </c>
      <c r="D4280" t="s">
        <v>10</v>
      </c>
      <c r="E4280" t="s">
        <v>11</v>
      </c>
      <c r="F4280" t="s">
        <v>12</v>
      </c>
      <c r="G4280" t="s">
        <v>13</v>
      </c>
      <c r="H4280" t="s">
        <v>13</v>
      </c>
      <c r="I4280">
        <v>58</v>
      </c>
      <c r="J4280">
        <f t="shared" si="464"/>
        <v>1.2027149189686801</v>
      </c>
      <c r="K4280" t="b">
        <f t="shared" si="465"/>
        <v>0</v>
      </c>
      <c r="L4280">
        <f t="shared" si="466"/>
        <v>1.1358150980194912</v>
      </c>
      <c r="M4280" t="b">
        <f t="shared" si="467"/>
        <v>0</v>
      </c>
      <c r="N4280" s="24">
        <f t="shared" si="468"/>
        <v>1632939</v>
      </c>
      <c r="O4280" t="str">
        <f t="shared" si="469"/>
        <v>ASALARIADO</v>
      </c>
      <c r="P4280">
        <f t="shared" si="470"/>
        <v>58</v>
      </c>
      <c r="Q4280"/>
    </row>
    <row r="4281" spans="1:17" x14ac:dyDescent="0.25">
      <c r="A4281">
        <v>4280</v>
      </c>
      <c r="B4281" t="s">
        <v>9</v>
      </c>
      <c r="C4281" s="23">
        <v>360420</v>
      </c>
      <c r="D4281" t="s">
        <v>18</v>
      </c>
      <c r="E4281" t="s">
        <v>16</v>
      </c>
      <c r="F4281" t="s">
        <v>12</v>
      </c>
      <c r="G4281" t="s">
        <v>13</v>
      </c>
      <c r="H4281" t="s">
        <v>13</v>
      </c>
      <c r="I4281">
        <v>48</v>
      </c>
      <c r="J4281">
        <f t="shared" si="464"/>
        <v>-0.36635438529173436</v>
      </c>
      <c r="K4281" t="b">
        <f t="shared" si="465"/>
        <v>0</v>
      </c>
      <c r="L4281">
        <f t="shared" si="466"/>
        <v>0.43006179724811616</v>
      </c>
      <c r="M4281" t="b">
        <f t="shared" si="467"/>
        <v>0</v>
      </c>
      <c r="N4281" s="24">
        <f t="shared" si="468"/>
        <v>360420</v>
      </c>
      <c r="O4281" t="str">
        <f t="shared" si="469"/>
        <v>TRABAJADOR INDEPENDIENTE</v>
      </c>
      <c r="P4281">
        <f t="shared" si="470"/>
        <v>48</v>
      </c>
      <c r="Q4281"/>
    </row>
    <row r="4282" spans="1:17" x14ac:dyDescent="0.25">
      <c r="A4282">
        <v>4281</v>
      </c>
      <c r="B4282" t="s">
        <v>9</v>
      </c>
      <c r="C4282" s="23">
        <v>425043.83</v>
      </c>
      <c r="D4282" t="s">
        <v>10</v>
      </c>
      <c r="E4282" t="s">
        <v>16</v>
      </c>
      <c r="F4282" t="s">
        <v>12</v>
      </c>
      <c r="G4282" t="s">
        <v>12</v>
      </c>
      <c r="H4282" t="s">
        <v>13</v>
      </c>
      <c r="I4282">
        <v>23</v>
      </c>
      <c r="J4282">
        <f t="shared" si="464"/>
        <v>-0.28667049218149926</v>
      </c>
      <c r="K4282" t="b">
        <f t="shared" si="465"/>
        <v>0</v>
      </c>
      <c r="L4282">
        <f t="shared" si="466"/>
        <v>-1.3343214546803215</v>
      </c>
      <c r="M4282" t="b">
        <f t="shared" si="467"/>
        <v>0</v>
      </c>
      <c r="N4282" s="24">
        <f t="shared" si="468"/>
        <v>425043.83</v>
      </c>
      <c r="O4282" t="str">
        <f t="shared" si="469"/>
        <v>ASALARIADO</v>
      </c>
      <c r="P4282">
        <f t="shared" si="470"/>
        <v>23</v>
      </c>
      <c r="Q4282"/>
    </row>
    <row r="4283" spans="1:17" x14ac:dyDescent="0.25">
      <c r="A4283">
        <v>4282</v>
      </c>
      <c r="B4283" t="s">
        <v>9</v>
      </c>
      <c r="C4283" s="23">
        <v>204000</v>
      </c>
      <c r="D4283" t="s">
        <v>10</v>
      </c>
      <c r="E4283" t="s">
        <v>16</v>
      </c>
      <c r="F4283" t="s">
        <v>12</v>
      </c>
      <c r="G4283" t="s">
        <v>13</v>
      </c>
      <c r="H4283" t="s">
        <v>13</v>
      </c>
      <c r="I4283">
        <v>27</v>
      </c>
      <c r="J4283">
        <f t="shared" si="464"/>
        <v>-0.55922680650698853</v>
      </c>
      <c r="K4283" t="b">
        <f t="shared" si="465"/>
        <v>0</v>
      </c>
      <c r="L4283">
        <f t="shared" si="466"/>
        <v>-1.0520201343717714</v>
      </c>
      <c r="M4283" t="b">
        <f t="shared" si="467"/>
        <v>0</v>
      </c>
      <c r="N4283" s="24">
        <f t="shared" si="468"/>
        <v>204000</v>
      </c>
      <c r="O4283" t="str">
        <f t="shared" si="469"/>
        <v>ASALARIADO</v>
      </c>
      <c r="P4283">
        <f t="shared" si="470"/>
        <v>27</v>
      </c>
      <c r="Q4283"/>
    </row>
    <row r="4284" spans="1:17" x14ac:dyDescent="0.25">
      <c r="A4284">
        <v>4283</v>
      </c>
      <c r="B4284" t="s">
        <v>15</v>
      </c>
      <c r="C4284" s="23">
        <v>330000</v>
      </c>
      <c r="D4284" t="s">
        <v>10</v>
      </c>
      <c r="E4284" t="s">
        <v>11</v>
      </c>
      <c r="F4284" t="s">
        <v>12</v>
      </c>
      <c r="G4284" t="s">
        <v>13</v>
      </c>
      <c r="H4284" t="s">
        <v>13</v>
      </c>
      <c r="I4284">
        <v>35</v>
      </c>
      <c r="J4284">
        <f t="shared" si="464"/>
        <v>-0.40386352129332009</v>
      </c>
      <c r="K4284" t="b">
        <f t="shared" si="465"/>
        <v>0</v>
      </c>
      <c r="L4284">
        <f t="shared" si="466"/>
        <v>-0.48741749375467142</v>
      </c>
      <c r="M4284" t="b">
        <f t="shared" si="467"/>
        <v>0</v>
      </c>
      <c r="N4284" s="24">
        <f t="shared" si="468"/>
        <v>330000</v>
      </c>
      <c r="O4284" t="str">
        <f t="shared" si="469"/>
        <v>ASALARIADO</v>
      </c>
      <c r="P4284">
        <f t="shared" si="470"/>
        <v>35</v>
      </c>
      <c r="Q4284"/>
    </row>
    <row r="4285" spans="1:17" x14ac:dyDescent="0.25">
      <c r="A4285">
        <v>4284</v>
      </c>
      <c r="B4285" t="s">
        <v>9</v>
      </c>
      <c r="C4285" s="23">
        <v>150000</v>
      </c>
      <c r="D4285" t="s">
        <v>10</v>
      </c>
      <c r="E4285" t="s">
        <v>16</v>
      </c>
      <c r="F4285" t="s">
        <v>12</v>
      </c>
      <c r="G4285" t="s">
        <v>13</v>
      </c>
      <c r="H4285" t="s">
        <v>13</v>
      </c>
      <c r="I4285">
        <v>36</v>
      </c>
      <c r="J4285">
        <f t="shared" si="464"/>
        <v>-0.62581107159856075</v>
      </c>
      <c r="K4285" t="b">
        <f t="shared" si="465"/>
        <v>0</v>
      </c>
      <c r="L4285">
        <f t="shared" si="466"/>
        <v>-0.41684216367753391</v>
      </c>
      <c r="M4285" t="b">
        <f t="shared" si="467"/>
        <v>0</v>
      </c>
      <c r="N4285" s="24">
        <f t="shared" si="468"/>
        <v>150000</v>
      </c>
      <c r="O4285" t="str">
        <f t="shared" si="469"/>
        <v>ASALARIADO</v>
      </c>
      <c r="P4285">
        <f t="shared" si="470"/>
        <v>36</v>
      </c>
      <c r="Q4285"/>
    </row>
    <row r="4286" spans="1:17" x14ac:dyDescent="0.25">
      <c r="A4286">
        <v>4285</v>
      </c>
      <c r="B4286" t="s">
        <v>15</v>
      </c>
      <c r="C4286" s="23">
        <v>362274</v>
      </c>
      <c r="D4286" t="s">
        <v>10</v>
      </c>
      <c r="E4286" t="s">
        <v>11</v>
      </c>
      <c r="F4286" t="s">
        <v>12</v>
      </c>
      <c r="G4286" t="s">
        <v>13</v>
      </c>
      <c r="H4286" t="s">
        <v>13</v>
      </c>
      <c r="I4286">
        <v>36</v>
      </c>
      <c r="J4286">
        <f t="shared" si="464"/>
        <v>-0.36406832552359042</v>
      </c>
      <c r="K4286" t="b">
        <f t="shared" si="465"/>
        <v>0</v>
      </c>
      <c r="L4286">
        <f t="shared" si="466"/>
        <v>-0.41684216367753391</v>
      </c>
      <c r="M4286" t="b">
        <f t="shared" si="467"/>
        <v>0</v>
      </c>
      <c r="N4286" s="24">
        <f t="shared" si="468"/>
        <v>362274</v>
      </c>
      <c r="O4286" t="str">
        <f t="shared" si="469"/>
        <v>ASALARIADO</v>
      </c>
      <c r="P4286">
        <f t="shared" si="470"/>
        <v>36</v>
      </c>
      <c r="Q4286"/>
    </row>
    <row r="4287" spans="1:17" x14ac:dyDescent="0.25">
      <c r="A4287">
        <v>4286</v>
      </c>
      <c r="B4287" t="s">
        <v>9</v>
      </c>
      <c r="C4287" s="23">
        <v>79749</v>
      </c>
      <c r="D4287" t="s">
        <v>10</v>
      </c>
      <c r="E4287" t="s">
        <v>16</v>
      </c>
      <c r="F4287" t="s">
        <v>12</v>
      </c>
      <c r="G4287" t="s">
        <v>13</v>
      </c>
      <c r="H4287" t="s">
        <v>13</v>
      </c>
      <c r="I4287">
        <v>42</v>
      </c>
      <c r="J4287">
        <f t="shared" si="464"/>
        <v>-0.71243350135685779</v>
      </c>
      <c r="K4287" t="b">
        <f t="shared" si="465"/>
        <v>0</v>
      </c>
      <c r="L4287">
        <f t="shared" si="466"/>
        <v>6.6098167852911317E-3</v>
      </c>
      <c r="M4287" t="b">
        <f t="shared" si="467"/>
        <v>0</v>
      </c>
      <c r="N4287" s="24">
        <f t="shared" si="468"/>
        <v>79749</v>
      </c>
      <c r="O4287" t="str">
        <f t="shared" si="469"/>
        <v>ASALARIADO</v>
      </c>
      <c r="P4287">
        <f t="shared" si="470"/>
        <v>42</v>
      </c>
      <c r="Q4287"/>
    </row>
    <row r="4288" spans="1:17" x14ac:dyDescent="0.25">
      <c r="A4288">
        <v>4287</v>
      </c>
      <c r="B4288" t="s">
        <v>15</v>
      </c>
      <c r="C4288" s="23">
        <v>1777096.7</v>
      </c>
      <c r="D4288" t="s">
        <v>10</v>
      </c>
      <c r="E4288" t="s">
        <v>11</v>
      </c>
      <c r="F4288" t="s">
        <v>12</v>
      </c>
      <c r="G4288" t="s">
        <v>13</v>
      </c>
      <c r="H4288" t="s">
        <v>13</v>
      </c>
      <c r="I4288">
        <v>39</v>
      </c>
      <c r="J4288">
        <f t="shared" si="464"/>
        <v>1.3804674099277789</v>
      </c>
      <c r="K4288" t="b">
        <f t="shared" si="465"/>
        <v>0</v>
      </c>
      <c r="L4288">
        <f t="shared" si="466"/>
        <v>-0.20511617344612137</v>
      </c>
      <c r="M4288" t="b">
        <f t="shared" si="467"/>
        <v>0</v>
      </c>
      <c r="N4288" s="24">
        <f t="shared" si="468"/>
        <v>1777096.7</v>
      </c>
      <c r="O4288" t="str">
        <f t="shared" si="469"/>
        <v>ASALARIADO</v>
      </c>
      <c r="P4288">
        <f t="shared" si="470"/>
        <v>39</v>
      </c>
      <c r="Q4288"/>
    </row>
    <row r="4289" spans="1:17" x14ac:dyDescent="0.25">
      <c r="A4289">
        <v>4288</v>
      </c>
      <c r="B4289" t="s">
        <v>9</v>
      </c>
      <c r="C4289" s="23">
        <v>297045</v>
      </c>
      <c r="D4289" t="s">
        <v>17</v>
      </c>
      <c r="E4289" t="s">
        <v>16</v>
      </c>
      <c r="F4289" t="s">
        <v>12</v>
      </c>
      <c r="G4289" t="s">
        <v>13</v>
      </c>
      <c r="H4289" t="s">
        <v>13</v>
      </c>
      <c r="I4289">
        <v>49</v>
      </c>
      <c r="J4289">
        <f t="shared" si="464"/>
        <v>-0.44449841862837125</v>
      </c>
      <c r="K4289" t="b">
        <f t="shared" si="465"/>
        <v>0</v>
      </c>
      <c r="L4289">
        <f t="shared" si="466"/>
        <v>0.50063712732525367</v>
      </c>
      <c r="M4289" t="b">
        <f t="shared" si="467"/>
        <v>0</v>
      </c>
      <c r="N4289" s="24">
        <f t="shared" si="468"/>
        <v>297045</v>
      </c>
      <c r="O4289" t="str">
        <f t="shared" si="469"/>
        <v>ASEGURADO VOLUNTARIO</v>
      </c>
      <c r="P4289">
        <f t="shared" si="470"/>
        <v>49</v>
      </c>
      <c r="Q4289"/>
    </row>
    <row r="4290" spans="1:17" x14ac:dyDescent="0.25">
      <c r="A4290">
        <v>4289</v>
      </c>
      <c r="B4290" t="s">
        <v>15</v>
      </c>
      <c r="C4290" s="23">
        <v>1751423.3</v>
      </c>
      <c r="D4290" t="s">
        <v>10</v>
      </c>
      <c r="E4290" t="s">
        <v>11</v>
      </c>
      <c r="F4290" t="s">
        <v>12</v>
      </c>
      <c r="G4290" t="s">
        <v>13</v>
      </c>
      <c r="H4290" t="s">
        <v>13</v>
      </c>
      <c r="I4290">
        <v>57</v>
      </c>
      <c r="J4290">
        <f t="shared" ref="J4290:J4353" si="471">(C4290-$S$4)/STDEV($C$2:$C$5001)</f>
        <v>1.3488110308277426</v>
      </c>
      <c r="K4290" t="b">
        <f t="shared" ref="K4290:K4353" si="472">ABS(J4290)&gt;1.96</f>
        <v>0</v>
      </c>
      <c r="L4290">
        <f t="shared" ref="L4290:L4353" si="473">(I4290-$S$5)/_xlfn.STDEV.S($I$2:$I$5001)</f>
        <v>1.0652397679423538</v>
      </c>
      <c r="M4290" t="b">
        <f t="shared" ref="M4290:M4353" si="474">ABS(L4290)&gt;1.96</f>
        <v>0</v>
      </c>
      <c r="N4290" s="24">
        <f t="shared" ref="N4290:N4353" si="475">IF(ISBLANK(C4290), $S$4, C4290)</f>
        <v>1751423.3</v>
      </c>
      <c r="O4290" t="str">
        <f t="shared" ref="O4290:O4353" si="476">IF(D4290="", "ASALARIADO", D4290)</f>
        <v>ASALARIADO</v>
      </c>
      <c r="P4290">
        <f t="shared" ref="P4290:P4353" si="477">IF(ISBLANK(I4290), $S$5, I4290)</f>
        <v>57</v>
      </c>
      <c r="Q4290"/>
    </row>
    <row r="4291" spans="1:17" x14ac:dyDescent="0.25">
      <c r="A4291">
        <v>4290</v>
      </c>
      <c r="B4291" t="s">
        <v>9</v>
      </c>
      <c r="C4291" s="23">
        <v>634480</v>
      </c>
      <c r="D4291" t="s">
        <v>10</v>
      </c>
      <c r="E4291" t="s">
        <v>16</v>
      </c>
      <c r="F4291" t="s">
        <v>12</v>
      </c>
      <c r="G4291" t="s">
        <v>13</v>
      </c>
      <c r="H4291" t="s">
        <v>13</v>
      </c>
      <c r="I4291">
        <v>38</v>
      </c>
      <c r="J4291">
        <f t="shared" si="471"/>
        <v>-2.8426909532544016E-2</v>
      </c>
      <c r="K4291" t="b">
        <f t="shared" si="472"/>
        <v>0</v>
      </c>
      <c r="L4291">
        <f t="shared" si="473"/>
        <v>-0.27569150352325889</v>
      </c>
      <c r="M4291" t="b">
        <f t="shared" si="474"/>
        <v>0</v>
      </c>
      <c r="N4291" s="24">
        <f t="shared" si="475"/>
        <v>634480</v>
      </c>
      <c r="O4291" t="str">
        <f t="shared" si="476"/>
        <v>ASALARIADO</v>
      </c>
      <c r="P4291">
        <f t="shared" si="477"/>
        <v>38</v>
      </c>
      <c r="Q4291"/>
    </row>
    <row r="4292" spans="1:17" x14ac:dyDescent="0.25">
      <c r="A4292">
        <v>4291</v>
      </c>
      <c r="B4292" t="s">
        <v>9</v>
      </c>
      <c r="C4292" s="23">
        <v>445567</v>
      </c>
      <c r="D4292" t="s">
        <v>18</v>
      </c>
      <c r="E4292" t="s">
        <v>16</v>
      </c>
      <c r="F4292" t="s">
        <v>12</v>
      </c>
      <c r="G4292" t="s">
        <v>13</v>
      </c>
      <c r="H4292" t="s">
        <v>13</v>
      </c>
      <c r="I4292">
        <v>49</v>
      </c>
      <c r="J4292">
        <f t="shared" si="471"/>
        <v>-0.26136456270373254</v>
      </c>
      <c r="K4292" t="b">
        <f t="shared" si="472"/>
        <v>0</v>
      </c>
      <c r="L4292">
        <f t="shared" si="473"/>
        <v>0.50063712732525367</v>
      </c>
      <c r="M4292" t="b">
        <f t="shared" si="474"/>
        <v>0</v>
      </c>
      <c r="N4292" s="24">
        <f t="shared" si="475"/>
        <v>445567</v>
      </c>
      <c r="O4292" t="str">
        <f t="shared" si="476"/>
        <v>TRABAJADOR INDEPENDIENTE</v>
      </c>
      <c r="P4292">
        <f t="shared" si="477"/>
        <v>49</v>
      </c>
      <c r="Q4292"/>
    </row>
    <row r="4293" spans="1:17" x14ac:dyDescent="0.25">
      <c r="A4293">
        <v>4292</v>
      </c>
      <c r="B4293" t="s">
        <v>15</v>
      </c>
      <c r="C4293" s="23">
        <v>359544.28</v>
      </c>
      <c r="D4293" t="s">
        <v>10</v>
      </c>
      <c r="E4293" t="s">
        <v>16</v>
      </c>
      <c r="F4293" t="s">
        <v>12</v>
      </c>
      <c r="G4293" t="s">
        <v>13</v>
      </c>
      <c r="H4293" t="s">
        <v>12</v>
      </c>
      <c r="I4293">
        <v>29</v>
      </c>
      <c r="J4293">
        <f t="shared" si="471"/>
        <v>-0.36743418478480827</v>
      </c>
      <c r="K4293" t="b">
        <f t="shared" si="472"/>
        <v>0</v>
      </c>
      <c r="L4293">
        <f t="shared" si="473"/>
        <v>-0.91086947421749642</v>
      </c>
      <c r="M4293" t="b">
        <f t="shared" si="474"/>
        <v>0</v>
      </c>
      <c r="N4293" s="24">
        <f t="shared" si="475"/>
        <v>359544.28</v>
      </c>
      <c r="O4293" t="str">
        <f t="shared" si="476"/>
        <v>ASALARIADO</v>
      </c>
      <c r="P4293">
        <f t="shared" si="477"/>
        <v>29</v>
      </c>
      <c r="Q4293"/>
    </row>
    <row r="4294" spans="1:17" x14ac:dyDescent="0.25">
      <c r="A4294">
        <v>4293</v>
      </c>
      <c r="B4294" t="s">
        <v>9</v>
      </c>
      <c r="C4294" s="23">
        <v>315617</v>
      </c>
      <c r="D4294" t="s">
        <v>17</v>
      </c>
      <c r="E4294" t="s">
        <v>16</v>
      </c>
      <c r="F4294" t="s">
        <v>12</v>
      </c>
      <c r="G4294" t="s">
        <v>13</v>
      </c>
      <c r="H4294" t="s">
        <v>13</v>
      </c>
      <c r="I4294">
        <v>64</v>
      </c>
      <c r="J4294">
        <f t="shared" si="471"/>
        <v>-0.42159836360465497</v>
      </c>
      <c r="K4294" t="b">
        <f t="shared" si="472"/>
        <v>0</v>
      </c>
      <c r="L4294">
        <f t="shared" si="473"/>
        <v>1.5592670784823162</v>
      </c>
      <c r="M4294" t="b">
        <f t="shared" si="474"/>
        <v>0</v>
      </c>
      <c r="N4294" s="24">
        <f t="shared" si="475"/>
        <v>315617</v>
      </c>
      <c r="O4294" t="str">
        <f t="shared" si="476"/>
        <v>ASEGURADO VOLUNTARIO</v>
      </c>
      <c r="P4294">
        <f t="shared" si="477"/>
        <v>64</v>
      </c>
      <c r="Q4294"/>
    </row>
    <row r="4295" spans="1:17" x14ac:dyDescent="0.25">
      <c r="A4295">
        <v>4294</v>
      </c>
      <c r="B4295" t="s">
        <v>9</v>
      </c>
      <c r="C4295" s="23">
        <v>182777.43</v>
      </c>
      <c r="D4295" t="s">
        <v>10</v>
      </c>
      <c r="E4295" t="s">
        <v>16</v>
      </c>
      <c r="F4295" t="s">
        <v>12</v>
      </c>
      <c r="G4295" t="s">
        <v>13</v>
      </c>
      <c r="H4295" t="s">
        <v>13</v>
      </c>
      <c r="I4295">
        <v>42</v>
      </c>
      <c r="J4295">
        <f t="shared" si="471"/>
        <v>-0.58539512552188577</v>
      </c>
      <c r="K4295" t="b">
        <f t="shared" si="472"/>
        <v>0</v>
      </c>
      <c r="L4295">
        <f t="shared" si="473"/>
        <v>6.6098167852911317E-3</v>
      </c>
      <c r="M4295" t="b">
        <f t="shared" si="474"/>
        <v>0</v>
      </c>
      <c r="N4295" s="24">
        <f t="shared" si="475"/>
        <v>182777.43</v>
      </c>
      <c r="O4295" t="str">
        <f t="shared" si="476"/>
        <v>ASALARIADO</v>
      </c>
      <c r="P4295">
        <f t="shared" si="477"/>
        <v>42</v>
      </c>
      <c r="Q4295"/>
    </row>
    <row r="4296" spans="1:17" x14ac:dyDescent="0.25">
      <c r="A4296">
        <v>4295</v>
      </c>
      <c r="B4296" t="s">
        <v>15</v>
      </c>
      <c r="C4296" s="23">
        <v>338686</v>
      </c>
      <c r="D4296" t="s">
        <v>10</v>
      </c>
      <c r="E4296" t="s">
        <v>16</v>
      </c>
      <c r="F4296" t="s">
        <v>12</v>
      </c>
      <c r="G4296" t="s">
        <v>12</v>
      </c>
      <c r="H4296" t="s">
        <v>13</v>
      </c>
      <c r="I4296">
        <v>33</v>
      </c>
      <c r="J4296">
        <f t="shared" si="471"/>
        <v>-0.39315331894914607</v>
      </c>
      <c r="K4296" t="b">
        <f t="shared" si="472"/>
        <v>0</v>
      </c>
      <c r="L4296">
        <f t="shared" si="473"/>
        <v>-0.62856815390894638</v>
      </c>
      <c r="M4296" t="b">
        <f t="shared" si="474"/>
        <v>0</v>
      </c>
      <c r="N4296" s="24">
        <f t="shared" si="475"/>
        <v>338686</v>
      </c>
      <c r="O4296" t="str">
        <f t="shared" si="476"/>
        <v>ASALARIADO</v>
      </c>
      <c r="P4296">
        <f t="shared" si="477"/>
        <v>33</v>
      </c>
      <c r="Q4296"/>
    </row>
    <row r="4297" spans="1:17" x14ac:dyDescent="0.25">
      <c r="A4297">
        <v>4296</v>
      </c>
      <c r="B4297" t="s">
        <v>9</v>
      </c>
      <c r="C4297" s="23">
        <v>200000</v>
      </c>
      <c r="D4297" t="s">
        <v>10</v>
      </c>
      <c r="E4297" t="s">
        <v>16</v>
      </c>
      <c r="F4297" t="s">
        <v>12</v>
      </c>
      <c r="G4297" t="s">
        <v>12</v>
      </c>
      <c r="H4297" t="s">
        <v>12</v>
      </c>
      <c r="I4297">
        <v>27</v>
      </c>
      <c r="J4297">
        <f t="shared" si="471"/>
        <v>-0.56415897429154949</v>
      </c>
      <c r="K4297" t="b">
        <f t="shared" si="472"/>
        <v>0</v>
      </c>
      <c r="L4297">
        <f t="shared" si="473"/>
        <v>-1.0520201343717714</v>
      </c>
      <c r="M4297" t="b">
        <f t="shared" si="474"/>
        <v>0</v>
      </c>
      <c r="N4297" s="24">
        <f t="shared" si="475"/>
        <v>200000</v>
      </c>
      <c r="O4297" t="str">
        <f t="shared" si="476"/>
        <v>ASALARIADO</v>
      </c>
      <c r="P4297">
        <f t="shared" si="477"/>
        <v>27</v>
      </c>
      <c r="Q4297"/>
    </row>
    <row r="4298" spans="1:17" x14ac:dyDescent="0.25">
      <c r="A4298">
        <v>4297</v>
      </c>
      <c r="B4298" t="s">
        <v>15</v>
      </c>
      <c r="C4298" s="23">
        <v>969577</v>
      </c>
      <c r="D4298" t="s">
        <v>10</v>
      </c>
      <c r="E4298" t="s">
        <v>11</v>
      </c>
      <c r="F4298" t="s">
        <v>12</v>
      </c>
      <c r="G4298" t="s">
        <v>13</v>
      </c>
      <c r="H4298" t="s">
        <v>12</v>
      </c>
      <c r="I4298">
        <v>44</v>
      </c>
      <c r="J4298">
        <f t="shared" si="471"/>
        <v>0.38476174749320735</v>
      </c>
      <c r="K4298" t="b">
        <f t="shared" si="472"/>
        <v>0</v>
      </c>
      <c r="L4298">
        <f t="shared" si="473"/>
        <v>0.14776047693956615</v>
      </c>
      <c r="M4298" t="b">
        <f t="shared" si="474"/>
        <v>0</v>
      </c>
      <c r="N4298" s="24">
        <f t="shared" si="475"/>
        <v>969577</v>
      </c>
      <c r="O4298" t="str">
        <f t="shared" si="476"/>
        <v>ASALARIADO</v>
      </c>
      <c r="P4298">
        <f t="shared" si="477"/>
        <v>44</v>
      </c>
      <c r="Q4298"/>
    </row>
    <row r="4299" spans="1:17" x14ac:dyDescent="0.25">
      <c r="A4299">
        <v>4298</v>
      </c>
      <c r="B4299" t="s">
        <v>9</v>
      </c>
      <c r="C4299" s="23">
        <v>543582</v>
      </c>
      <c r="D4299" t="s">
        <v>10</v>
      </c>
      <c r="E4299" t="s">
        <v>16</v>
      </c>
      <c r="F4299" t="s">
        <v>12</v>
      </c>
      <c r="G4299" t="s">
        <v>13</v>
      </c>
      <c r="H4299" t="s">
        <v>13</v>
      </c>
      <c r="I4299">
        <v>49</v>
      </c>
      <c r="J4299">
        <f t="shared" si="471"/>
        <v>-0.14050795635279828</v>
      </c>
      <c r="K4299" t="b">
        <f t="shared" si="472"/>
        <v>0</v>
      </c>
      <c r="L4299">
        <f t="shared" si="473"/>
        <v>0.50063712732525367</v>
      </c>
      <c r="M4299" t="b">
        <f t="shared" si="474"/>
        <v>0</v>
      </c>
      <c r="N4299" s="24">
        <f t="shared" si="475"/>
        <v>543582</v>
      </c>
      <c r="O4299" t="str">
        <f t="shared" si="476"/>
        <v>ASALARIADO</v>
      </c>
      <c r="P4299">
        <f t="shared" si="477"/>
        <v>49</v>
      </c>
      <c r="Q4299"/>
    </row>
    <row r="4300" spans="1:17" x14ac:dyDescent="0.25">
      <c r="A4300">
        <v>4299</v>
      </c>
      <c r="B4300" t="s">
        <v>15</v>
      </c>
      <c r="C4300" s="23">
        <v>1478656</v>
      </c>
      <c r="D4300" t="s">
        <v>14</v>
      </c>
      <c r="E4300" t="s">
        <v>11</v>
      </c>
      <c r="F4300" t="s">
        <v>12</v>
      </c>
      <c r="G4300" t="s">
        <v>13</v>
      </c>
      <c r="H4300" t="s">
        <v>13</v>
      </c>
      <c r="I4300">
        <v>64</v>
      </c>
      <c r="J4300">
        <f t="shared" si="471"/>
        <v>1.0124775083923274</v>
      </c>
      <c r="K4300" t="b">
        <f t="shared" si="472"/>
        <v>0</v>
      </c>
      <c r="L4300">
        <f t="shared" si="473"/>
        <v>1.5592670784823162</v>
      </c>
      <c r="M4300" t="b">
        <f t="shared" si="474"/>
        <v>0</v>
      </c>
      <c r="N4300" s="24">
        <f t="shared" si="475"/>
        <v>1478656</v>
      </c>
      <c r="O4300" t="str">
        <f t="shared" si="476"/>
        <v>PENSIONADOS EN SU PROPIO SISTEMA</v>
      </c>
      <c r="P4300">
        <f t="shared" si="477"/>
        <v>64</v>
      </c>
      <c r="Q4300"/>
    </row>
    <row r="4301" spans="1:17" x14ac:dyDescent="0.25">
      <c r="A4301">
        <v>4300</v>
      </c>
      <c r="B4301" t="s">
        <v>9</v>
      </c>
      <c r="C4301" s="23">
        <v>278030</v>
      </c>
      <c r="D4301" t="s">
        <v>19</v>
      </c>
      <c r="E4301" t="s">
        <v>16</v>
      </c>
      <c r="F4301" t="s">
        <v>12</v>
      </c>
      <c r="G4301" t="s">
        <v>13</v>
      </c>
      <c r="H4301" t="s">
        <v>13</v>
      </c>
      <c r="I4301">
        <v>50</v>
      </c>
      <c r="J4301">
        <f t="shared" si="471"/>
        <v>-0.46794471123422759</v>
      </c>
      <c r="K4301" t="b">
        <f t="shared" si="472"/>
        <v>0</v>
      </c>
      <c r="L4301">
        <f t="shared" si="473"/>
        <v>0.57121245740239113</v>
      </c>
      <c r="M4301" t="b">
        <f t="shared" si="474"/>
        <v>0</v>
      </c>
      <c r="N4301" s="24">
        <f t="shared" si="475"/>
        <v>278030</v>
      </c>
      <c r="O4301" t="str">
        <f t="shared" si="476"/>
        <v>CONVENIOS ESPECIALES DE TRABAJADORES INDEPENDIENTES</v>
      </c>
      <c r="P4301">
        <f t="shared" si="477"/>
        <v>50</v>
      </c>
      <c r="Q4301"/>
    </row>
    <row r="4302" spans="1:17" x14ac:dyDescent="0.25">
      <c r="A4302">
        <v>4301</v>
      </c>
      <c r="B4302" t="s">
        <v>9</v>
      </c>
      <c r="C4302" s="23">
        <v>512466.67</v>
      </c>
      <c r="D4302" t="s">
        <v>10</v>
      </c>
      <c r="E4302" t="s">
        <v>16</v>
      </c>
      <c r="F4302" t="s">
        <v>12</v>
      </c>
      <c r="G4302" t="s">
        <v>13</v>
      </c>
      <c r="H4302" t="s">
        <v>12</v>
      </c>
      <c r="I4302">
        <v>35</v>
      </c>
      <c r="J4302">
        <f t="shared" si="471"/>
        <v>-0.17887446341079369</v>
      </c>
      <c r="K4302" t="b">
        <f t="shared" si="472"/>
        <v>0</v>
      </c>
      <c r="L4302">
        <f t="shared" si="473"/>
        <v>-0.48741749375467142</v>
      </c>
      <c r="M4302" t="b">
        <f t="shared" si="474"/>
        <v>0</v>
      </c>
      <c r="N4302" s="24">
        <f t="shared" si="475"/>
        <v>512466.67</v>
      </c>
      <c r="O4302" t="str">
        <f t="shared" si="476"/>
        <v>ASALARIADO</v>
      </c>
      <c r="P4302">
        <f t="shared" si="477"/>
        <v>35</v>
      </c>
      <c r="Q4302"/>
    </row>
    <row r="4303" spans="1:17" x14ac:dyDescent="0.25">
      <c r="A4303">
        <v>4302</v>
      </c>
      <c r="B4303" t="s">
        <v>9</v>
      </c>
      <c r="C4303" s="23">
        <v>310124</v>
      </c>
      <c r="D4303" t="s">
        <v>17</v>
      </c>
      <c r="E4303" t="s">
        <v>16</v>
      </c>
      <c r="F4303" t="s">
        <v>12</v>
      </c>
      <c r="G4303" t="s">
        <v>13</v>
      </c>
      <c r="H4303" t="s">
        <v>13</v>
      </c>
      <c r="I4303">
        <v>55</v>
      </c>
      <c r="J4303">
        <f t="shared" si="471"/>
        <v>-0.42837146301480322</v>
      </c>
      <c r="K4303" t="b">
        <f t="shared" si="472"/>
        <v>0</v>
      </c>
      <c r="L4303">
        <f t="shared" si="473"/>
        <v>0.92408910778807873</v>
      </c>
      <c r="M4303" t="b">
        <f t="shared" si="474"/>
        <v>0</v>
      </c>
      <c r="N4303" s="24">
        <f t="shared" si="475"/>
        <v>310124</v>
      </c>
      <c r="O4303" t="str">
        <f t="shared" si="476"/>
        <v>ASEGURADO VOLUNTARIO</v>
      </c>
      <c r="P4303">
        <f t="shared" si="477"/>
        <v>55</v>
      </c>
      <c r="Q4303"/>
    </row>
    <row r="4304" spans="1:17" x14ac:dyDescent="0.25">
      <c r="A4304">
        <v>4303</v>
      </c>
      <c r="B4304" t="s">
        <v>9</v>
      </c>
      <c r="C4304" s="23">
        <v>525436.96</v>
      </c>
      <c r="D4304" t="s">
        <v>10</v>
      </c>
      <c r="E4304" t="s">
        <v>16</v>
      </c>
      <c r="F4304" t="s">
        <v>12</v>
      </c>
      <c r="G4304" t="s">
        <v>13</v>
      </c>
      <c r="H4304" t="s">
        <v>13</v>
      </c>
      <c r="I4304">
        <v>33</v>
      </c>
      <c r="J4304">
        <f t="shared" si="471"/>
        <v>-0.16288155178719058</v>
      </c>
      <c r="K4304" t="b">
        <f t="shared" si="472"/>
        <v>0</v>
      </c>
      <c r="L4304">
        <f t="shared" si="473"/>
        <v>-0.62856815390894638</v>
      </c>
      <c r="M4304" t="b">
        <f t="shared" si="474"/>
        <v>0</v>
      </c>
      <c r="N4304" s="24">
        <f t="shared" si="475"/>
        <v>525436.96</v>
      </c>
      <c r="O4304" t="str">
        <f t="shared" si="476"/>
        <v>ASALARIADO</v>
      </c>
      <c r="P4304">
        <f t="shared" si="477"/>
        <v>33</v>
      </c>
      <c r="Q4304"/>
    </row>
    <row r="4305" spans="1:17" x14ac:dyDescent="0.25">
      <c r="A4305">
        <v>4304</v>
      </c>
      <c r="B4305" t="s">
        <v>9</v>
      </c>
      <c r="C4305" s="23">
        <v>406608</v>
      </c>
      <c r="D4305" t="s">
        <v>10</v>
      </c>
      <c r="E4305" t="s">
        <v>16</v>
      </c>
      <c r="F4305" t="s">
        <v>12</v>
      </c>
      <c r="G4305" t="s">
        <v>12</v>
      </c>
      <c r="H4305" t="s">
        <v>13</v>
      </c>
      <c r="I4305">
        <v>52</v>
      </c>
      <c r="J4305">
        <f t="shared" si="471"/>
        <v>-0.3094026438834096</v>
      </c>
      <c r="K4305" t="b">
        <f t="shared" si="472"/>
        <v>0</v>
      </c>
      <c r="L4305">
        <f t="shared" si="473"/>
        <v>0.71236311755666615</v>
      </c>
      <c r="M4305" t="b">
        <f t="shared" si="474"/>
        <v>0</v>
      </c>
      <c r="N4305" s="24">
        <f t="shared" si="475"/>
        <v>406608</v>
      </c>
      <c r="O4305" t="str">
        <f t="shared" si="476"/>
        <v>ASALARIADO</v>
      </c>
      <c r="P4305">
        <f t="shared" si="477"/>
        <v>52</v>
      </c>
      <c r="Q4305"/>
    </row>
    <row r="4306" spans="1:17" x14ac:dyDescent="0.25">
      <c r="A4306">
        <v>4305</v>
      </c>
      <c r="B4306" t="s">
        <v>9</v>
      </c>
      <c r="C4306" s="23">
        <v>400000</v>
      </c>
      <c r="D4306" t="s">
        <v>10</v>
      </c>
      <c r="E4306" t="s">
        <v>16</v>
      </c>
      <c r="F4306" t="s">
        <v>12</v>
      </c>
      <c r="G4306" t="s">
        <v>12</v>
      </c>
      <c r="H4306" t="s">
        <v>13</v>
      </c>
      <c r="I4306">
        <v>41</v>
      </c>
      <c r="J4306">
        <f t="shared" si="471"/>
        <v>-0.31755058506350425</v>
      </c>
      <c r="K4306" t="b">
        <f t="shared" si="472"/>
        <v>0</v>
      </c>
      <c r="L4306">
        <f t="shared" si="473"/>
        <v>-6.3965513291846368E-2</v>
      </c>
      <c r="M4306" t="b">
        <f t="shared" si="474"/>
        <v>0</v>
      </c>
      <c r="N4306" s="24">
        <f t="shared" si="475"/>
        <v>400000</v>
      </c>
      <c r="O4306" t="str">
        <f t="shared" si="476"/>
        <v>ASALARIADO</v>
      </c>
      <c r="P4306">
        <f t="shared" si="477"/>
        <v>41</v>
      </c>
      <c r="Q4306"/>
    </row>
    <row r="4307" spans="1:17" x14ac:dyDescent="0.25">
      <c r="A4307">
        <v>4306</v>
      </c>
      <c r="B4307" t="s">
        <v>15</v>
      </c>
      <c r="C4307" s="23">
        <v>400398.51</v>
      </c>
      <c r="D4307" t="s">
        <v>10</v>
      </c>
      <c r="E4307" t="s">
        <v>16</v>
      </c>
      <c r="F4307" t="s">
        <v>12</v>
      </c>
      <c r="G4307" t="s">
        <v>13</v>
      </c>
      <c r="H4307" t="s">
        <v>13</v>
      </c>
      <c r="I4307">
        <v>26</v>
      </c>
      <c r="J4307">
        <f t="shared" si="471"/>
        <v>-0.3170592055175479</v>
      </c>
      <c r="K4307" t="b">
        <f t="shared" si="472"/>
        <v>0</v>
      </c>
      <c r="L4307">
        <f t="shared" si="473"/>
        <v>-1.1225954644489089</v>
      </c>
      <c r="M4307" t="b">
        <f t="shared" si="474"/>
        <v>0</v>
      </c>
      <c r="N4307" s="24">
        <f t="shared" si="475"/>
        <v>400398.51</v>
      </c>
      <c r="O4307" t="str">
        <f t="shared" si="476"/>
        <v>ASALARIADO</v>
      </c>
      <c r="P4307">
        <f t="shared" si="477"/>
        <v>26</v>
      </c>
      <c r="Q4307"/>
    </row>
    <row r="4308" spans="1:17" x14ac:dyDescent="0.25">
      <c r="A4308">
        <v>4307</v>
      </c>
      <c r="B4308" t="s">
        <v>9</v>
      </c>
      <c r="C4308" s="23">
        <v>891182.29</v>
      </c>
      <c r="D4308" t="s">
        <v>10</v>
      </c>
      <c r="E4308" t="s">
        <v>11</v>
      </c>
      <c r="F4308" t="s">
        <v>12</v>
      </c>
      <c r="G4308" t="s">
        <v>13</v>
      </c>
      <c r="H4308" t="s">
        <v>13</v>
      </c>
      <c r="I4308">
        <v>40</v>
      </c>
      <c r="J4308">
        <f t="shared" si="471"/>
        <v>0.28809778170770872</v>
      </c>
      <c r="K4308" t="b">
        <f t="shared" si="472"/>
        <v>0</v>
      </c>
      <c r="L4308">
        <f t="shared" si="473"/>
        <v>-0.13454084336898386</v>
      </c>
      <c r="M4308" t="b">
        <f t="shared" si="474"/>
        <v>0</v>
      </c>
      <c r="N4308" s="24">
        <f t="shared" si="475"/>
        <v>891182.29</v>
      </c>
      <c r="O4308" t="str">
        <f t="shared" si="476"/>
        <v>ASALARIADO</v>
      </c>
      <c r="P4308">
        <f t="shared" si="477"/>
        <v>40</v>
      </c>
      <c r="Q4308"/>
    </row>
    <row r="4309" spans="1:17" x14ac:dyDescent="0.25">
      <c r="A4309">
        <v>4308</v>
      </c>
      <c r="B4309" t="s">
        <v>15</v>
      </c>
      <c r="C4309" s="23">
        <v>375988</v>
      </c>
      <c r="D4309" t="s">
        <v>19</v>
      </c>
      <c r="E4309" t="s">
        <v>16</v>
      </c>
      <c r="F4309" t="s">
        <v>12</v>
      </c>
      <c r="G4309" t="s">
        <v>13</v>
      </c>
      <c r="H4309" t="s">
        <v>13</v>
      </c>
      <c r="I4309">
        <v>58</v>
      </c>
      <c r="J4309">
        <f t="shared" si="471"/>
        <v>-0.34715838827422335</v>
      </c>
      <c r="K4309" t="b">
        <f t="shared" si="472"/>
        <v>0</v>
      </c>
      <c r="L4309">
        <f t="shared" si="473"/>
        <v>1.1358150980194912</v>
      </c>
      <c r="M4309" t="b">
        <f t="shared" si="474"/>
        <v>0</v>
      </c>
      <c r="N4309" s="24">
        <f t="shared" si="475"/>
        <v>375988</v>
      </c>
      <c r="O4309" t="str">
        <f t="shared" si="476"/>
        <v>CONVENIOS ESPECIALES DE TRABAJADORES INDEPENDIENTES</v>
      </c>
      <c r="P4309">
        <f t="shared" si="477"/>
        <v>58</v>
      </c>
      <c r="Q4309"/>
    </row>
    <row r="4310" spans="1:17" x14ac:dyDescent="0.25">
      <c r="A4310">
        <v>4309</v>
      </c>
      <c r="B4310" t="s">
        <v>15</v>
      </c>
      <c r="C4310" s="23">
        <v>1108329</v>
      </c>
      <c r="D4310" t="s">
        <v>10</v>
      </c>
      <c r="E4310" t="s">
        <v>11</v>
      </c>
      <c r="F4310" t="s">
        <v>12</v>
      </c>
      <c r="G4310" t="s">
        <v>13</v>
      </c>
      <c r="H4310" t="s">
        <v>12</v>
      </c>
      <c r="I4310">
        <v>34</v>
      </c>
      <c r="J4310">
        <f t="shared" si="471"/>
        <v>0.55584878360405598</v>
      </c>
      <c r="K4310" t="b">
        <f t="shared" si="472"/>
        <v>0</v>
      </c>
      <c r="L4310">
        <f t="shared" si="473"/>
        <v>-0.55799282383180893</v>
      </c>
      <c r="M4310" t="b">
        <f t="shared" si="474"/>
        <v>0</v>
      </c>
      <c r="N4310" s="24">
        <f t="shared" si="475"/>
        <v>1108329</v>
      </c>
      <c r="O4310" t="str">
        <f t="shared" si="476"/>
        <v>ASALARIADO</v>
      </c>
      <c r="P4310">
        <f t="shared" si="477"/>
        <v>34</v>
      </c>
      <c r="Q4310"/>
    </row>
    <row r="4311" spans="1:17" x14ac:dyDescent="0.25">
      <c r="A4311">
        <v>4310</v>
      </c>
      <c r="B4311" t="s">
        <v>15</v>
      </c>
      <c r="C4311" s="23">
        <v>1474575.5</v>
      </c>
      <c r="D4311" t="s">
        <v>10</v>
      </c>
      <c r="E4311" t="s">
        <v>11</v>
      </c>
      <c r="F4311" t="s">
        <v>12</v>
      </c>
      <c r="G4311" t="s">
        <v>13</v>
      </c>
      <c r="H4311" t="s">
        <v>13</v>
      </c>
      <c r="I4311">
        <v>46</v>
      </c>
      <c r="J4311">
        <f t="shared" si="471"/>
        <v>1.0074460807311023</v>
      </c>
      <c r="K4311" t="b">
        <f t="shared" si="472"/>
        <v>0</v>
      </c>
      <c r="L4311">
        <f t="shared" si="473"/>
        <v>0.28891113709384114</v>
      </c>
      <c r="M4311" t="b">
        <f t="shared" si="474"/>
        <v>0</v>
      </c>
      <c r="N4311" s="24">
        <f t="shared" si="475"/>
        <v>1474575.5</v>
      </c>
      <c r="O4311" t="str">
        <f t="shared" si="476"/>
        <v>ASALARIADO</v>
      </c>
      <c r="P4311">
        <f t="shared" si="477"/>
        <v>46</v>
      </c>
      <c r="Q4311"/>
    </row>
    <row r="4312" spans="1:17" x14ac:dyDescent="0.25">
      <c r="A4312">
        <v>4311</v>
      </c>
      <c r="B4312" t="s">
        <v>15</v>
      </c>
      <c r="C4312" s="23">
        <v>363711.95</v>
      </c>
      <c r="D4312" t="s">
        <v>10</v>
      </c>
      <c r="E4312" t="s">
        <v>16</v>
      </c>
      <c r="F4312" t="s">
        <v>12</v>
      </c>
      <c r="G4312" t="s">
        <v>13</v>
      </c>
      <c r="H4312" t="s">
        <v>13</v>
      </c>
      <c r="I4312">
        <v>30</v>
      </c>
      <c r="J4312">
        <f t="shared" si="471"/>
        <v>-0.36229527285713808</v>
      </c>
      <c r="K4312" t="b">
        <f t="shared" si="472"/>
        <v>0</v>
      </c>
      <c r="L4312">
        <f t="shared" si="473"/>
        <v>-0.84029414414035897</v>
      </c>
      <c r="M4312" t="b">
        <f t="shared" si="474"/>
        <v>0</v>
      </c>
      <c r="N4312" s="24">
        <f t="shared" si="475"/>
        <v>363711.95</v>
      </c>
      <c r="O4312" t="str">
        <f t="shared" si="476"/>
        <v>ASALARIADO</v>
      </c>
      <c r="P4312">
        <f t="shared" si="477"/>
        <v>30</v>
      </c>
      <c r="Q4312"/>
    </row>
    <row r="4313" spans="1:17" x14ac:dyDescent="0.25">
      <c r="A4313">
        <v>4312</v>
      </c>
      <c r="B4313" t="s">
        <v>15</v>
      </c>
      <c r="C4313" s="23">
        <v>490637</v>
      </c>
      <c r="D4313" t="s">
        <v>14</v>
      </c>
      <c r="E4313" t="s">
        <v>11</v>
      </c>
      <c r="F4313" t="s">
        <v>12</v>
      </c>
      <c r="G4313" t="s">
        <v>13</v>
      </c>
      <c r="H4313" t="s">
        <v>13</v>
      </c>
      <c r="I4313">
        <v>71</v>
      </c>
      <c r="J4313">
        <f t="shared" si="471"/>
        <v>-0.20579136219119257</v>
      </c>
      <c r="K4313" t="b">
        <f t="shared" si="472"/>
        <v>0</v>
      </c>
      <c r="L4313">
        <f t="shared" si="473"/>
        <v>2.0532943890222786</v>
      </c>
      <c r="M4313" t="b">
        <f t="shared" si="474"/>
        <v>1</v>
      </c>
      <c r="N4313" s="24">
        <f t="shared" si="475"/>
        <v>490637</v>
      </c>
      <c r="O4313" t="str">
        <f t="shared" si="476"/>
        <v>PENSIONADOS EN SU PROPIO SISTEMA</v>
      </c>
      <c r="P4313">
        <f t="shared" si="477"/>
        <v>71</v>
      </c>
      <c r="Q4313"/>
    </row>
    <row r="4314" spans="1:17" x14ac:dyDescent="0.25">
      <c r="A4314">
        <v>4313</v>
      </c>
      <c r="B4314" t="s">
        <v>15</v>
      </c>
      <c r="C4314" s="23">
        <v>279111</v>
      </c>
      <c r="D4314" t="s">
        <v>18</v>
      </c>
      <c r="E4314" t="s">
        <v>16</v>
      </c>
      <c r="F4314" t="s">
        <v>12</v>
      </c>
      <c r="G4314" t="s">
        <v>13</v>
      </c>
      <c r="H4314" t="s">
        <v>13</v>
      </c>
      <c r="I4314">
        <v>26</v>
      </c>
      <c r="J4314">
        <f t="shared" si="471"/>
        <v>-0.46661179289045002</v>
      </c>
      <c r="K4314" t="b">
        <f t="shared" si="472"/>
        <v>0</v>
      </c>
      <c r="L4314">
        <f t="shared" si="473"/>
        <v>-1.1225954644489089</v>
      </c>
      <c r="M4314" t="b">
        <f t="shared" si="474"/>
        <v>0</v>
      </c>
      <c r="N4314" s="24">
        <f t="shared" si="475"/>
        <v>279111</v>
      </c>
      <c r="O4314" t="str">
        <f t="shared" si="476"/>
        <v>TRABAJADOR INDEPENDIENTE</v>
      </c>
      <c r="P4314">
        <f t="shared" si="477"/>
        <v>26</v>
      </c>
      <c r="Q4314"/>
    </row>
    <row r="4315" spans="1:17" x14ac:dyDescent="0.25">
      <c r="A4315">
        <v>4314</v>
      </c>
      <c r="B4315" t="s">
        <v>15</v>
      </c>
      <c r="C4315" s="23">
        <v>297050</v>
      </c>
      <c r="D4315" t="s">
        <v>17</v>
      </c>
      <c r="E4315" t="s">
        <v>16</v>
      </c>
      <c r="F4315" t="s">
        <v>12</v>
      </c>
      <c r="G4315" t="s">
        <v>13</v>
      </c>
      <c r="H4315" t="s">
        <v>13</v>
      </c>
      <c r="I4315">
        <v>43</v>
      </c>
      <c r="J4315">
        <f t="shared" si="471"/>
        <v>-0.44449225341864051</v>
      </c>
      <c r="K4315" t="b">
        <f t="shared" si="472"/>
        <v>0</v>
      </c>
      <c r="L4315">
        <f t="shared" si="473"/>
        <v>7.7185146862428639E-2</v>
      </c>
      <c r="M4315" t="b">
        <f t="shared" si="474"/>
        <v>0</v>
      </c>
      <c r="N4315" s="24">
        <f t="shared" si="475"/>
        <v>297050</v>
      </c>
      <c r="O4315" t="str">
        <f t="shared" si="476"/>
        <v>ASEGURADO VOLUNTARIO</v>
      </c>
      <c r="P4315">
        <f t="shared" si="477"/>
        <v>43</v>
      </c>
      <c r="Q4315"/>
    </row>
    <row r="4316" spans="1:17" x14ac:dyDescent="0.25">
      <c r="A4316">
        <v>4315</v>
      </c>
      <c r="B4316" t="s">
        <v>9</v>
      </c>
      <c r="C4316" s="23">
        <v>300018</v>
      </c>
      <c r="D4316" t="s">
        <v>18</v>
      </c>
      <c r="E4316" t="s">
        <v>16</v>
      </c>
      <c r="F4316" t="s">
        <v>12</v>
      </c>
      <c r="G4316" t="s">
        <v>12</v>
      </c>
      <c r="H4316" t="s">
        <v>12</v>
      </c>
      <c r="I4316">
        <v>32</v>
      </c>
      <c r="J4316">
        <f t="shared" si="471"/>
        <v>-0.44083258492249633</v>
      </c>
      <c r="K4316" t="b">
        <f t="shared" si="472"/>
        <v>0</v>
      </c>
      <c r="L4316">
        <f t="shared" si="473"/>
        <v>-0.69914348398608395</v>
      </c>
      <c r="M4316" t="b">
        <f t="shared" si="474"/>
        <v>0</v>
      </c>
      <c r="N4316" s="24">
        <f t="shared" si="475"/>
        <v>300018</v>
      </c>
      <c r="O4316" t="str">
        <f t="shared" si="476"/>
        <v>TRABAJADOR INDEPENDIENTE</v>
      </c>
      <c r="P4316">
        <f t="shared" si="477"/>
        <v>32</v>
      </c>
      <c r="Q4316"/>
    </row>
    <row r="4317" spans="1:17" x14ac:dyDescent="0.25">
      <c r="A4317">
        <v>4316</v>
      </c>
      <c r="B4317" t="s">
        <v>15</v>
      </c>
      <c r="C4317" s="23">
        <v>297046</v>
      </c>
      <c r="D4317" t="s">
        <v>18</v>
      </c>
      <c r="E4317" t="s">
        <v>16</v>
      </c>
      <c r="F4317" t="s">
        <v>12</v>
      </c>
      <c r="G4317" t="s">
        <v>12</v>
      </c>
      <c r="H4317" t="s">
        <v>12</v>
      </c>
      <c r="I4317">
        <v>45</v>
      </c>
      <c r="J4317">
        <f t="shared" si="471"/>
        <v>-0.44449718558642509</v>
      </c>
      <c r="K4317" t="b">
        <f t="shared" si="472"/>
        <v>0</v>
      </c>
      <c r="L4317">
        <f t="shared" si="473"/>
        <v>0.21833580701670366</v>
      </c>
      <c r="M4317" t="b">
        <f t="shared" si="474"/>
        <v>0</v>
      </c>
      <c r="N4317" s="24">
        <f t="shared" si="475"/>
        <v>297046</v>
      </c>
      <c r="O4317" t="str">
        <f t="shared" si="476"/>
        <v>TRABAJADOR INDEPENDIENTE</v>
      </c>
      <c r="P4317">
        <f t="shared" si="477"/>
        <v>45</v>
      </c>
      <c r="Q4317"/>
    </row>
    <row r="4318" spans="1:17" x14ac:dyDescent="0.25">
      <c r="A4318">
        <v>4317</v>
      </c>
      <c r="B4318" t="s">
        <v>15</v>
      </c>
      <c r="C4318" s="23">
        <v>672276</v>
      </c>
      <c r="D4318" t="s">
        <v>10</v>
      </c>
      <c r="E4318" t="s">
        <v>16</v>
      </c>
      <c r="F4318" t="s">
        <v>12</v>
      </c>
      <c r="G4318" t="s">
        <v>13</v>
      </c>
      <c r="H4318" t="s">
        <v>13</v>
      </c>
      <c r="I4318">
        <v>25</v>
      </c>
      <c r="J4318">
        <f t="shared" si="471"/>
        <v>1.817714386377197E-2</v>
      </c>
      <c r="K4318" t="b">
        <f t="shared" si="472"/>
        <v>0</v>
      </c>
      <c r="L4318">
        <f t="shared" si="473"/>
        <v>-1.1931707945260464</v>
      </c>
      <c r="M4318" t="b">
        <f t="shared" si="474"/>
        <v>0</v>
      </c>
      <c r="N4318" s="24">
        <f t="shared" si="475"/>
        <v>672276</v>
      </c>
      <c r="O4318" t="str">
        <f t="shared" si="476"/>
        <v>ASALARIADO</v>
      </c>
      <c r="P4318">
        <f t="shared" si="477"/>
        <v>25</v>
      </c>
      <c r="Q4318"/>
    </row>
    <row r="4319" spans="1:17" x14ac:dyDescent="0.25">
      <c r="A4319">
        <v>4318</v>
      </c>
      <c r="B4319" t="s">
        <v>9</v>
      </c>
      <c r="C4319" s="23">
        <v>349737.17</v>
      </c>
      <c r="D4319" t="s">
        <v>10</v>
      </c>
      <c r="E4319" t="s">
        <v>16</v>
      </c>
      <c r="F4319" t="s">
        <v>12</v>
      </c>
      <c r="G4319" t="s">
        <v>13</v>
      </c>
      <c r="H4319" t="s">
        <v>12</v>
      </c>
      <c r="I4319">
        <v>26</v>
      </c>
      <c r="J4319">
        <f t="shared" si="471"/>
        <v>-0.37952676278521963</v>
      </c>
      <c r="K4319" t="b">
        <f t="shared" si="472"/>
        <v>0</v>
      </c>
      <c r="L4319">
        <f t="shared" si="473"/>
        <v>-1.1225954644489089</v>
      </c>
      <c r="M4319" t="b">
        <f t="shared" si="474"/>
        <v>0</v>
      </c>
      <c r="N4319" s="24">
        <f t="shared" si="475"/>
        <v>349737.17</v>
      </c>
      <c r="O4319" t="str">
        <f t="shared" si="476"/>
        <v>ASALARIADO</v>
      </c>
      <c r="P4319">
        <f t="shared" si="477"/>
        <v>26</v>
      </c>
      <c r="Q4319"/>
    </row>
    <row r="4320" spans="1:17" x14ac:dyDescent="0.25">
      <c r="A4320">
        <v>4319</v>
      </c>
      <c r="B4320" t="s">
        <v>15</v>
      </c>
      <c r="C4320" s="23">
        <v>1584055</v>
      </c>
      <c r="D4320" t="s">
        <v>10</v>
      </c>
      <c r="E4320" t="s">
        <v>11</v>
      </c>
      <c r="F4320" t="s">
        <v>12</v>
      </c>
      <c r="G4320" t="s">
        <v>13</v>
      </c>
      <c r="H4320" t="s">
        <v>13</v>
      </c>
      <c r="I4320">
        <v>39</v>
      </c>
      <c r="J4320">
        <f t="shared" si="471"/>
        <v>1.1424388964735612</v>
      </c>
      <c r="K4320" t="b">
        <f t="shared" si="472"/>
        <v>0</v>
      </c>
      <c r="L4320">
        <f t="shared" si="473"/>
        <v>-0.20511617344612137</v>
      </c>
      <c r="M4320" t="b">
        <f t="shared" si="474"/>
        <v>0</v>
      </c>
      <c r="N4320" s="24">
        <f t="shared" si="475"/>
        <v>1584055</v>
      </c>
      <c r="O4320" t="str">
        <f t="shared" si="476"/>
        <v>ASALARIADO</v>
      </c>
      <c r="P4320">
        <f t="shared" si="477"/>
        <v>39</v>
      </c>
      <c r="Q4320"/>
    </row>
    <row r="4321" spans="1:17" x14ac:dyDescent="0.25">
      <c r="A4321">
        <v>4320</v>
      </c>
      <c r="B4321" t="s">
        <v>15</v>
      </c>
      <c r="C4321" s="23">
        <v>323296</v>
      </c>
      <c r="D4321" t="s">
        <v>17</v>
      </c>
      <c r="E4321" t="s">
        <v>16</v>
      </c>
      <c r="F4321" t="s">
        <v>12</v>
      </c>
      <c r="G4321" t="s">
        <v>13</v>
      </c>
      <c r="H4321" t="s">
        <v>13</v>
      </c>
      <c r="I4321">
        <v>62</v>
      </c>
      <c r="J4321">
        <f t="shared" si="471"/>
        <v>-0.41212983450024415</v>
      </c>
      <c r="K4321" t="b">
        <f t="shared" si="472"/>
        <v>0</v>
      </c>
      <c r="L4321">
        <f t="shared" si="473"/>
        <v>1.4181164183280413</v>
      </c>
      <c r="M4321" t="b">
        <f t="shared" si="474"/>
        <v>0</v>
      </c>
      <c r="N4321" s="24">
        <f t="shared" si="475"/>
        <v>323296</v>
      </c>
      <c r="O4321" t="str">
        <f t="shared" si="476"/>
        <v>ASEGURADO VOLUNTARIO</v>
      </c>
      <c r="P4321">
        <f t="shared" si="477"/>
        <v>62</v>
      </c>
      <c r="Q4321"/>
    </row>
    <row r="4322" spans="1:17" x14ac:dyDescent="0.25">
      <c r="A4322">
        <v>4321</v>
      </c>
      <c r="B4322" t="s">
        <v>15</v>
      </c>
      <c r="C4322" s="23">
        <v>150000</v>
      </c>
      <c r="D4322" t="s">
        <v>10</v>
      </c>
      <c r="E4322" t="s">
        <v>16</v>
      </c>
      <c r="F4322" t="s">
        <v>12</v>
      </c>
      <c r="G4322" t="s">
        <v>12</v>
      </c>
      <c r="H4322" t="s">
        <v>13</v>
      </c>
      <c r="I4322">
        <v>62</v>
      </c>
      <c r="J4322">
        <f t="shared" si="471"/>
        <v>-0.62581107159856075</v>
      </c>
      <c r="K4322" t="b">
        <f t="shared" si="472"/>
        <v>0</v>
      </c>
      <c r="L4322">
        <f t="shared" si="473"/>
        <v>1.4181164183280413</v>
      </c>
      <c r="M4322" t="b">
        <f t="shared" si="474"/>
        <v>0</v>
      </c>
      <c r="N4322" s="24">
        <f t="shared" si="475"/>
        <v>150000</v>
      </c>
      <c r="O4322" t="str">
        <f t="shared" si="476"/>
        <v>ASALARIADO</v>
      </c>
      <c r="P4322">
        <f t="shared" si="477"/>
        <v>62</v>
      </c>
      <c r="Q4322"/>
    </row>
    <row r="4323" spans="1:17" x14ac:dyDescent="0.25">
      <c r="A4323">
        <v>4322</v>
      </c>
      <c r="B4323" t="s">
        <v>15</v>
      </c>
      <c r="C4323" s="23">
        <v>1155329</v>
      </c>
      <c r="D4323" t="s">
        <v>14</v>
      </c>
      <c r="E4323" t="s">
        <v>11</v>
      </c>
      <c r="F4323" t="s">
        <v>12</v>
      </c>
      <c r="G4323" t="s">
        <v>13</v>
      </c>
      <c r="H4323" t="s">
        <v>13</v>
      </c>
      <c r="I4323">
        <v>68</v>
      </c>
      <c r="J4323">
        <f t="shared" si="471"/>
        <v>0.61380175507264667</v>
      </c>
      <c r="K4323" t="b">
        <f t="shared" si="472"/>
        <v>0</v>
      </c>
      <c r="L4323">
        <f t="shared" si="473"/>
        <v>1.8415683987908662</v>
      </c>
      <c r="M4323" t="b">
        <f t="shared" si="474"/>
        <v>0</v>
      </c>
      <c r="N4323" s="24">
        <f t="shared" si="475"/>
        <v>1155329</v>
      </c>
      <c r="O4323" t="str">
        <f t="shared" si="476"/>
        <v>PENSIONADOS EN SU PROPIO SISTEMA</v>
      </c>
      <c r="P4323">
        <f t="shared" si="477"/>
        <v>68</v>
      </c>
      <c r="Q4323"/>
    </row>
    <row r="4324" spans="1:17" x14ac:dyDescent="0.25">
      <c r="A4324">
        <v>4323</v>
      </c>
      <c r="B4324" t="s">
        <v>9</v>
      </c>
      <c r="C4324" s="23">
        <v>339164.9</v>
      </c>
      <c r="D4324" t="s">
        <v>10</v>
      </c>
      <c r="E4324" t="s">
        <v>16</v>
      </c>
      <c r="F4324" t="s">
        <v>12</v>
      </c>
      <c r="G4324" t="s">
        <v>13</v>
      </c>
      <c r="H4324" t="s">
        <v>13</v>
      </c>
      <c r="I4324">
        <v>49</v>
      </c>
      <c r="J4324">
        <f t="shared" si="471"/>
        <v>-0.3925628151611395</v>
      </c>
      <c r="K4324" t="b">
        <f t="shared" si="472"/>
        <v>0</v>
      </c>
      <c r="L4324">
        <f t="shared" si="473"/>
        <v>0.50063712732525367</v>
      </c>
      <c r="M4324" t="b">
        <f t="shared" si="474"/>
        <v>0</v>
      </c>
      <c r="N4324" s="24">
        <f t="shared" si="475"/>
        <v>339164.9</v>
      </c>
      <c r="O4324" t="str">
        <f t="shared" si="476"/>
        <v>ASALARIADO</v>
      </c>
      <c r="P4324">
        <f t="shared" si="477"/>
        <v>49</v>
      </c>
      <c r="Q4324"/>
    </row>
    <row r="4325" spans="1:17" x14ac:dyDescent="0.25">
      <c r="A4325">
        <v>4324</v>
      </c>
      <c r="B4325" t="s">
        <v>9</v>
      </c>
      <c r="C4325" s="23">
        <v>690000</v>
      </c>
      <c r="D4325" t="s">
        <v>10</v>
      </c>
      <c r="E4325" t="s">
        <v>16</v>
      </c>
      <c r="F4325" t="s">
        <v>12</v>
      </c>
      <c r="G4325" t="s">
        <v>13</v>
      </c>
      <c r="H4325" t="s">
        <v>13</v>
      </c>
      <c r="I4325">
        <v>24</v>
      </c>
      <c r="J4325">
        <f t="shared" si="471"/>
        <v>4.0031579317161337E-2</v>
      </c>
      <c r="K4325" t="b">
        <f t="shared" si="472"/>
        <v>0</v>
      </c>
      <c r="L4325">
        <f t="shared" si="473"/>
        <v>-1.263746124603184</v>
      </c>
      <c r="M4325" t="b">
        <f t="shared" si="474"/>
        <v>0</v>
      </c>
      <c r="N4325" s="24">
        <f t="shared" si="475"/>
        <v>690000</v>
      </c>
      <c r="O4325" t="str">
        <f t="shared" si="476"/>
        <v>ASALARIADO</v>
      </c>
      <c r="P4325">
        <f t="shared" si="477"/>
        <v>24</v>
      </c>
      <c r="Q4325"/>
    </row>
    <row r="4326" spans="1:17" x14ac:dyDescent="0.25">
      <c r="A4326">
        <v>4325</v>
      </c>
      <c r="B4326" t="s">
        <v>15</v>
      </c>
      <c r="C4326" s="23">
        <v>506617.9</v>
      </c>
      <c r="D4326" t="s">
        <v>10</v>
      </c>
      <c r="E4326" t="s">
        <v>11</v>
      </c>
      <c r="F4326" t="s">
        <v>12</v>
      </c>
      <c r="G4326" t="s">
        <v>13</v>
      </c>
      <c r="H4326" t="s">
        <v>13</v>
      </c>
      <c r="I4326">
        <v>41</v>
      </c>
      <c r="J4326">
        <f t="shared" si="471"/>
        <v>-0.1860862421541202</v>
      </c>
      <c r="K4326" t="b">
        <f t="shared" si="472"/>
        <v>0</v>
      </c>
      <c r="L4326">
        <f t="shared" si="473"/>
        <v>-6.3965513291846368E-2</v>
      </c>
      <c r="M4326" t="b">
        <f t="shared" si="474"/>
        <v>0</v>
      </c>
      <c r="N4326" s="24">
        <f t="shared" si="475"/>
        <v>506617.9</v>
      </c>
      <c r="O4326" t="str">
        <f t="shared" si="476"/>
        <v>ASALARIADO</v>
      </c>
      <c r="P4326">
        <f t="shared" si="477"/>
        <v>41</v>
      </c>
      <c r="Q4326"/>
    </row>
    <row r="4327" spans="1:17" x14ac:dyDescent="0.25">
      <c r="A4327">
        <v>4326</v>
      </c>
      <c r="B4327" t="s">
        <v>15</v>
      </c>
      <c r="C4327" s="23">
        <v>443270</v>
      </c>
      <c r="D4327" t="s">
        <v>10</v>
      </c>
      <c r="E4327" t="s">
        <v>16</v>
      </c>
      <c r="F4327" t="s">
        <v>12</v>
      </c>
      <c r="G4327" t="s">
        <v>13</v>
      </c>
      <c r="H4327" t="s">
        <v>13</v>
      </c>
      <c r="I4327">
        <v>43</v>
      </c>
      <c r="J4327">
        <f t="shared" si="471"/>
        <v>-0.26419686005401666</v>
      </c>
      <c r="K4327" t="b">
        <f t="shared" si="472"/>
        <v>0</v>
      </c>
      <c r="L4327">
        <f t="shared" si="473"/>
        <v>7.7185146862428639E-2</v>
      </c>
      <c r="M4327" t="b">
        <f t="shared" si="474"/>
        <v>0</v>
      </c>
      <c r="N4327" s="24">
        <f t="shared" si="475"/>
        <v>443270</v>
      </c>
      <c r="O4327" t="str">
        <f t="shared" si="476"/>
        <v>ASALARIADO</v>
      </c>
      <c r="P4327">
        <f t="shared" si="477"/>
        <v>43</v>
      </c>
      <c r="Q4327"/>
    </row>
    <row r="4328" spans="1:17" x14ac:dyDescent="0.25">
      <c r="A4328">
        <v>4327</v>
      </c>
      <c r="B4328" t="s">
        <v>9</v>
      </c>
      <c r="C4328" s="23">
        <v>963090</v>
      </c>
      <c r="D4328" t="s">
        <v>10</v>
      </c>
      <c r="E4328" t="s">
        <v>11</v>
      </c>
      <c r="F4328" t="s">
        <v>12</v>
      </c>
      <c r="G4328" t="s">
        <v>13</v>
      </c>
      <c r="H4328" t="s">
        <v>13</v>
      </c>
      <c r="I4328">
        <v>50</v>
      </c>
      <c r="J4328">
        <f t="shared" si="471"/>
        <v>0.37676300438859567</v>
      </c>
      <c r="K4328" t="b">
        <f t="shared" si="472"/>
        <v>0</v>
      </c>
      <c r="L4328">
        <f t="shared" si="473"/>
        <v>0.57121245740239113</v>
      </c>
      <c r="M4328" t="b">
        <f t="shared" si="474"/>
        <v>0</v>
      </c>
      <c r="N4328" s="24">
        <f t="shared" si="475"/>
        <v>963090</v>
      </c>
      <c r="O4328" t="str">
        <f t="shared" si="476"/>
        <v>ASALARIADO</v>
      </c>
      <c r="P4328">
        <f t="shared" si="477"/>
        <v>50</v>
      </c>
      <c r="Q4328"/>
    </row>
    <row r="4329" spans="1:17" x14ac:dyDescent="0.25">
      <c r="A4329">
        <v>4328</v>
      </c>
      <c r="B4329" t="s">
        <v>15</v>
      </c>
      <c r="C4329" s="23">
        <v>512500</v>
      </c>
      <c r="D4329" t="s">
        <v>10</v>
      </c>
      <c r="E4329" t="s">
        <v>16</v>
      </c>
      <c r="F4329" t="s">
        <v>12</v>
      </c>
      <c r="G4329" t="s">
        <v>13</v>
      </c>
      <c r="H4329" t="s">
        <v>13</v>
      </c>
      <c r="I4329">
        <v>25</v>
      </c>
      <c r="J4329">
        <f t="shared" si="471"/>
        <v>-0.17883336612272879</v>
      </c>
      <c r="K4329" t="b">
        <f t="shared" si="472"/>
        <v>0</v>
      </c>
      <c r="L4329">
        <f t="shared" si="473"/>
        <v>-1.1931707945260464</v>
      </c>
      <c r="M4329" t="b">
        <f t="shared" si="474"/>
        <v>0</v>
      </c>
      <c r="N4329" s="24">
        <f t="shared" si="475"/>
        <v>512500</v>
      </c>
      <c r="O4329" t="str">
        <f t="shared" si="476"/>
        <v>ASALARIADO</v>
      </c>
      <c r="P4329">
        <f t="shared" si="477"/>
        <v>25</v>
      </c>
      <c r="Q4329"/>
    </row>
    <row r="4330" spans="1:17" x14ac:dyDescent="0.25">
      <c r="A4330">
        <v>4329</v>
      </c>
      <c r="B4330" t="s">
        <v>9</v>
      </c>
      <c r="C4330" s="23">
        <v>2100000</v>
      </c>
      <c r="D4330" t="s">
        <v>10</v>
      </c>
      <c r="E4330" t="s">
        <v>16</v>
      </c>
      <c r="F4330" t="s">
        <v>12</v>
      </c>
      <c r="G4330" t="s">
        <v>13</v>
      </c>
      <c r="H4330" t="s">
        <v>13</v>
      </c>
      <c r="I4330">
        <v>32</v>
      </c>
      <c r="J4330">
        <f t="shared" si="471"/>
        <v>1.7786207233748801</v>
      </c>
      <c r="K4330" t="b">
        <f t="shared" si="472"/>
        <v>0</v>
      </c>
      <c r="L4330">
        <f t="shared" si="473"/>
        <v>-0.69914348398608395</v>
      </c>
      <c r="M4330" t="b">
        <f t="shared" si="474"/>
        <v>0</v>
      </c>
      <c r="N4330" s="24">
        <f t="shared" si="475"/>
        <v>2100000</v>
      </c>
      <c r="O4330" t="str">
        <f t="shared" si="476"/>
        <v>ASALARIADO</v>
      </c>
      <c r="P4330">
        <f t="shared" si="477"/>
        <v>32</v>
      </c>
      <c r="Q4330"/>
    </row>
    <row r="4331" spans="1:17" x14ac:dyDescent="0.25">
      <c r="A4331">
        <v>4330</v>
      </c>
      <c r="B4331" t="s">
        <v>9</v>
      </c>
      <c r="C4331" s="23">
        <v>452438</v>
      </c>
      <c r="D4331" t="s">
        <v>18</v>
      </c>
      <c r="E4331" t="s">
        <v>16</v>
      </c>
      <c r="F4331" t="s">
        <v>12</v>
      </c>
      <c r="G4331" t="s">
        <v>13</v>
      </c>
      <c r="H4331" t="s">
        <v>13</v>
      </c>
      <c r="I4331">
        <v>63</v>
      </c>
      <c r="J4331">
        <f t="shared" si="471"/>
        <v>-0.25289233149180307</v>
      </c>
      <c r="K4331" t="b">
        <f t="shared" si="472"/>
        <v>0</v>
      </c>
      <c r="L4331">
        <f t="shared" si="473"/>
        <v>1.4886917484051787</v>
      </c>
      <c r="M4331" t="b">
        <f t="shared" si="474"/>
        <v>0</v>
      </c>
      <c r="N4331" s="24">
        <f t="shared" si="475"/>
        <v>452438</v>
      </c>
      <c r="O4331" t="str">
        <f t="shared" si="476"/>
        <v>TRABAJADOR INDEPENDIENTE</v>
      </c>
      <c r="P4331">
        <f t="shared" si="477"/>
        <v>63</v>
      </c>
      <c r="Q4331"/>
    </row>
    <row r="4332" spans="1:17" x14ac:dyDescent="0.25">
      <c r="A4332">
        <v>4331</v>
      </c>
      <c r="B4332" t="s">
        <v>9</v>
      </c>
      <c r="C4332" s="23">
        <v>2190092.7000000002</v>
      </c>
      <c r="D4332" t="s">
        <v>10</v>
      </c>
      <c r="E4332" t="s">
        <v>11</v>
      </c>
      <c r="F4332" t="s">
        <v>12</v>
      </c>
      <c r="G4332" t="s">
        <v>13</v>
      </c>
      <c r="H4332" t="s">
        <v>13</v>
      </c>
      <c r="I4332">
        <v>42</v>
      </c>
      <c r="J4332">
        <f t="shared" si="471"/>
        <v>1.889708801515908</v>
      </c>
      <c r="K4332" t="b">
        <f t="shared" si="472"/>
        <v>0</v>
      </c>
      <c r="L4332">
        <f t="shared" si="473"/>
        <v>6.6098167852911317E-3</v>
      </c>
      <c r="M4332" t="b">
        <f t="shared" si="474"/>
        <v>0</v>
      </c>
      <c r="N4332" s="24">
        <f t="shared" si="475"/>
        <v>2190092.7000000002</v>
      </c>
      <c r="O4332" t="str">
        <f t="shared" si="476"/>
        <v>ASALARIADO</v>
      </c>
      <c r="P4332">
        <f t="shared" si="477"/>
        <v>42</v>
      </c>
      <c r="Q4332"/>
    </row>
    <row r="4333" spans="1:17" x14ac:dyDescent="0.25">
      <c r="A4333">
        <v>4332</v>
      </c>
      <c r="B4333" t="s">
        <v>9</v>
      </c>
      <c r="C4333" s="23">
        <v>772533.23</v>
      </c>
      <c r="D4333" t="s">
        <v>10</v>
      </c>
      <c r="E4333" t="s">
        <v>16</v>
      </c>
      <c r="F4333" t="s">
        <v>12</v>
      </c>
      <c r="G4333" t="s">
        <v>13</v>
      </c>
      <c r="H4333" t="s">
        <v>13</v>
      </c>
      <c r="I4333">
        <v>48</v>
      </c>
      <c r="J4333">
        <f t="shared" si="471"/>
        <v>0.1417985138576002</v>
      </c>
      <c r="K4333" t="b">
        <f t="shared" si="472"/>
        <v>0</v>
      </c>
      <c r="L4333">
        <f t="shared" si="473"/>
        <v>0.43006179724811616</v>
      </c>
      <c r="M4333" t="b">
        <f t="shared" si="474"/>
        <v>0</v>
      </c>
      <c r="N4333" s="24">
        <f t="shared" si="475"/>
        <v>772533.23</v>
      </c>
      <c r="O4333" t="str">
        <f t="shared" si="476"/>
        <v>ASALARIADO</v>
      </c>
      <c r="P4333">
        <f t="shared" si="477"/>
        <v>48</v>
      </c>
      <c r="Q4333"/>
    </row>
    <row r="4334" spans="1:17" x14ac:dyDescent="0.25">
      <c r="A4334">
        <v>4333</v>
      </c>
      <c r="B4334" t="s">
        <v>9</v>
      </c>
      <c r="C4334" s="23">
        <v>378261</v>
      </c>
      <c r="D4334" t="s">
        <v>14</v>
      </c>
      <c r="E4334" t="s">
        <v>11</v>
      </c>
      <c r="F4334" t="s">
        <v>12</v>
      </c>
      <c r="G4334" t="s">
        <v>13</v>
      </c>
      <c r="H4334" t="s">
        <v>13</v>
      </c>
      <c r="I4334">
        <v>21</v>
      </c>
      <c r="J4334">
        <f t="shared" si="471"/>
        <v>-0.34435568393064664</v>
      </c>
      <c r="K4334" t="b">
        <f t="shared" si="472"/>
        <v>0</v>
      </c>
      <c r="L4334">
        <f t="shared" si="473"/>
        <v>-1.4754721148345964</v>
      </c>
      <c r="M4334" t="b">
        <f t="shared" si="474"/>
        <v>0</v>
      </c>
      <c r="N4334" s="24">
        <f t="shared" si="475"/>
        <v>378261</v>
      </c>
      <c r="O4334" t="str">
        <f t="shared" si="476"/>
        <v>PENSIONADOS EN SU PROPIO SISTEMA</v>
      </c>
      <c r="P4334">
        <f t="shared" si="477"/>
        <v>21</v>
      </c>
      <c r="Q4334"/>
    </row>
    <row r="4335" spans="1:17" x14ac:dyDescent="0.25">
      <c r="A4335">
        <v>4334</v>
      </c>
      <c r="B4335" t="s">
        <v>15</v>
      </c>
      <c r="C4335" s="23">
        <v>9437618.4600000009</v>
      </c>
      <c r="D4335" t="s">
        <v>10</v>
      </c>
      <c r="E4335" t="s">
        <v>16</v>
      </c>
      <c r="F4335" t="s">
        <v>12</v>
      </c>
      <c r="G4335" t="s">
        <v>13</v>
      </c>
      <c r="H4335" t="s">
        <v>13</v>
      </c>
      <c r="I4335">
        <v>37</v>
      </c>
      <c r="J4335">
        <f t="shared" si="471"/>
        <v>10.826212069327731</v>
      </c>
      <c r="K4335" t="b">
        <f t="shared" si="472"/>
        <v>1</v>
      </c>
      <c r="L4335">
        <f t="shared" si="473"/>
        <v>-0.3462668336003964</v>
      </c>
      <c r="M4335" t="b">
        <f t="shared" si="474"/>
        <v>0</v>
      </c>
      <c r="N4335" s="24">
        <f t="shared" si="475"/>
        <v>9437618.4600000009</v>
      </c>
      <c r="O4335" t="str">
        <f t="shared" si="476"/>
        <v>ASALARIADO</v>
      </c>
      <c r="P4335">
        <f t="shared" si="477"/>
        <v>37</v>
      </c>
      <c r="Q4335"/>
    </row>
    <row r="4336" spans="1:17" x14ac:dyDescent="0.25">
      <c r="A4336">
        <v>4335</v>
      </c>
      <c r="B4336" t="s">
        <v>9</v>
      </c>
      <c r="C4336" s="23">
        <v>208220.83</v>
      </c>
      <c r="D4336" t="s">
        <v>10</v>
      </c>
      <c r="E4336" t="s">
        <v>16</v>
      </c>
      <c r="F4336" t="s">
        <v>12</v>
      </c>
      <c r="G4336" t="s">
        <v>12</v>
      </c>
      <c r="H4336" t="s">
        <v>13</v>
      </c>
      <c r="I4336">
        <v>54</v>
      </c>
      <c r="J4336">
        <f t="shared" si="471"/>
        <v>-0.55402234606946155</v>
      </c>
      <c r="K4336" t="b">
        <f t="shared" si="472"/>
        <v>0</v>
      </c>
      <c r="L4336">
        <f t="shared" si="473"/>
        <v>0.85351377771094117</v>
      </c>
      <c r="M4336" t="b">
        <f t="shared" si="474"/>
        <v>0</v>
      </c>
      <c r="N4336" s="24">
        <f t="shared" si="475"/>
        <v>208220.83</v>
      </c>
      <c r="O4336" t="str">
        <f t="shared" si="476"/>
        <v>ASALARIADO</v>
      </c>
      <c r="P4336">
        <f t="shared" si="477"/>
        <v>54</v>
      </c>
      <c r="Q4336"/>
    </row>
    <row r="4337" spans="1:17" x14ac:dyDescent="0.25">
      <c r="A4337">
        <v>4336</v>
      </c>
      <c r="B4337" t="s">
        <v>15</v>
      </c>
      <c r="C4337" s="23">
        <v>423276.21</v>
      </c>
      <c r="D4337" t="s">
        <v>10</v>
      </c>
      <c r="E4337" t="s">
        <v>16</v>
      </c>
      <c r="F4337" t="s">
        <v>12</v>
      </c>
      <c r="G4337" t="s">
        <v>13</v>
      </c>
      <c r="H4337" t="s">
        <v>13</v>
      </c>
      <c r="I4337">
        <v>18</v>
      </c>
      <c r="J4337">
        <f t="shared" si="471"/>
        <v>-0.28885004178633561</v>
      </c>
      <c r="K4337" t="b">
        <f t="shared" si="472"/>
        <v>0</v>
      </c>
      <c r="L4337">
        <f t="shared" si="473"/>
        <v>-1.687198105066009</v>
      </c>
      <c r="M4337" t="b">
        <f t="shared" si="474"/>
        <v>0</v>
      </c>
      <c r="N4337" s="24">
        <f t="shared" si="475"/>
        <v>423276.21</v>
      </c>
      <c r="O4337" t="str">
        <f t="shared" si="476"/>
        <v>ASALARIADO</v>
      </c>
      <c r="P4337">
        <f t="shared" si="477"/>
        <v>18</v>
      </c>
      <c r="Q4337"/>
    </row>
    <row r="4338" spans="1:17" x14ac:dyDescent="0.25">
      <c r="A4338">
        <v>4337</v>
      </c>
      <c r="B4338" t="s">
        <v>15</v>
      </c>
      <c r="C4338" s="23">
        <v>179230</v>
      </c>
      <c r="D4338" t="s">
        <v>10</v>
      </c>
      <c r="E4338" t="s">
        <v>16</v>
      </c>
      <c r="F4338" t="s">
        <v>12</v>
      </c>
      <c r="G4338" t="s">
        <v>13</v>
      </c>
      <c r="H4338" t="s">
        <v>13</v>
      </c>
      <c r="I4338">
        <v>43</v>
      </c>
      <c r="J4338">
        <f t="shared" si="471"/>
        <v>-0.58976925551288195</v>
      </c>
      <c r="K4338" t="b">
        <f t="shared" si="472"/>
        <v>0</v>
      </c>
      <c r="L4338">
        <f t="shared" si="473"/>
        <v>7.7185146862428639E-2</v>
      </c>
      <c r="M4338" t="b">
        <f t="shared" si="474"/>
        <v>0</v>
      </c>
      <c r="N4338" s="24">
        <f t="shared" si="475"/>
        <v>179230</v>
      </c>
      <c r="O4338" t="str">
        <f t="shared" si="476"/>
        <v>ASALARIADO</v>
      </c>
      <c r="P4338">
        <f t="shared" si="477"/>
        <v>43</v>
      </c>
      <c r="Q4338"/>
    </row>
    <row r="4339" spans="1:17" x14ac:dyDescent="0.25">
      <c r="A4339">
        <v>4338</v>
      </c>
      <c r="B4339" t="s">
        <v>15</v>
      </c>
      <c r="C4339" s="23">
        <v>356455</v>
      </c>
      <c r="D4339" t="s">
        <v>18</v>
      </c>
      <c r="E4339" t="s">
        <v>16</v>
      </c>
      <c r="F4339" t="s">
        <v>12</v>
      </c>
      <c r="G4339" t="s">
        <v>13</v>
      </c>
      <c r="H4339" t="s">
        <v>12</v>
      </c>
      <c r="I4339">
        <v>47</v>
      </c>
      <c r="J4339">
        <f t="shared" si="471"/>
        <v>-0.3712433966081804</v>
      </c>
      <c r="K4339" t="b">
        <f t="shared" si="472"/>
        <v>0</v>
      </c>
      <c r="L4339">
        <f t="shared" si="473"/>
        <v>0.35948646717097865</v>
      </c>
      <c r="M4339" t="b">
        <f t="shared" si="474"/>
        <v>0</v>
      </c>
      <c r="N4339" s="24">
        <f t="shared" si="475"/>
        <v>356455</v>
      </c>
      <c r="O4339" t="str">
        <f t="shared" si="476"/>
        <v>TRABAJADOR INDEPENDIENTE</v>
      </c>
      <c r="P4339">
        <f t="shared" si="477"/>
        <v>47</v>
      </c>
      <c r="Q4339"/>
    </row>
    <row r="4340" spans="1:17" x14ac:dyDescent="0.25">
      <c r="A4340">
        <v>4339</v>
      </c>
      <c r="B4340" t="s">
        <v>15</v>
      </c>
      <c r="C4340" s="23">
        <v>729260.25</v>
      </c>
      <c r="D4340" t="s">
        <v>10</v>
      </c>
      <c r="E4340" t="s">
        <v>16</v>
      </c>
      <c r="F4340" t="s">
        <v>12</v>
      </c>
      <c r="G4340" t="s">
        <v>13</v>
      </c>
      <c r="H4340" t="s">
        <v>13</v>
      </c>
      <c r="I4340">
        <v>28</v>
      </c>
      <c r="J4340">
        <f t="shared" si="471"/>
        <v>8.8441114383113154E-2</v>
      </c>
      <c r="K4340" t="b">
        <f t="shared" si="472"/>
        <v>0</v>
      </c>
      <c r="L4340">
        <f t="shared" si="473"/>
        <v>-0.98144480429463388</v>
      </c>
      <c r="M4340" t="b">
        <f t="shared" si="474"/>
        <v>0</v>
      </c>
      <c r="N4340" s="24">
        <f t="shared" si="475"/>
        <v>729260.25</v>
      </c>
      <c r="O4340" t="str">
        <f t="shared" si="476"/>
        <v>ASALARIADO</v>
      </c>
      <c r="P4340">
        <f t="shared" si="477"/>
        <v>28</v>
      </c>
      <c r="Q4340"/>
    </row>
    <row r="4341" spans="1:17" x14ac:dyDescent="0.25">
      <c r="A4341">
        <v>4340</v>
      </c>
      <c r="B4341" t="s">
        <v>9</v>
      </c>
      <c r="C4341" s="23">
        <v>514804</v>
      </c>
      <c r="D4341" t="s">
        <v>18</v>
      </c>
      <c r="E4341" t="s">
        <v>16</v>
      </c>
      <c r="F4341" t="s">
        <v>12</v>
      </c>
      <c r="G4341" t="s">
        <v>12</v>
      </c>
      <c r="H4341" t="s">
        <v>12</v>
      </c>
      <c r="I4341">
        <v>34</v>
      </c>
      <c r="J4341">
        <f t="shared" si="471"/>
        <v>-0.17599243747882171</v>
      </c>
      <c r="K4341" t="b">
        <f t="shared" si="472"/>
        <v>0</v>
      </c>
      <c r="L4341">
        <f t="shared" si="473"/>
        <v>-0.55799282383180893</v>
      </c>
      <c r="M4341" t="b">
        <f t="shared" si="474"/>
        <v>0</v>
      </c>
      <c r="N4341" s="24">
        <f t="shared" si="475"/>
        <v>514804</v>
      </c>
      <c r="O4341" t="str">
        <f t="shared" si="476"/>
        <v>TRABAJADOR INDEPENDIENTE</v>
      </c>
      <c r="P4341">
        <f t="shared" si="477"/>
        <v>34</v>
      </c>
      <c r="Q4341"/>
    </row>
    <row r="4342" spans="1:17" x14ac:dyDescent="0.25">
      <c r="A4342">
        <v>4341</v>
      </c>
      <c r="B4342" t="s">
        <v>9</v>
      </c>
      <c r="C4342" s="23">
        <v>460000</v>
      </c>
      <c r="D4342" t="s">
        <v>10</v>
      </c>
      <c r="E4342" t="s">
        <v>16</v>
      </c>
      <c r="F4342" t="s">
        <v>12</v>
      </c>
      <c r="G4342" t="s">
        <v>13</v>
      </c>
      <c r="H4342" t="s">
        <v>12</v>
      </c>
      <c r="I4342">
        <v>25</v>
      </c>
      <c r="J4342">
        <f t="shared" si="471"/>
        <v>-0.24356806829509067</v>
      </c>
      <c r="K4342" t="b">
        <f t="shared" si="472"/>
        <v>0</v>
      </c>
      <c r="L4342">
        <f t="shared" si="473"/>
        <v>-1.1931707945260464</v>
      </c>
      <c r="M4342" t="b">
        <f t="shared" si="474"/>
        <v>0</v>
      </c>
      <c r="N4342" s="24">
        <f t="shared" si="475"/>
        <v>460000</v>
      </c>
      <c r="O4342" t="str">
        <f t="shared" si="476"/>
        <v>ASALARIADO</v>
      </c>
      <c r="P4342">
        <f t="shared" si="477"/>
        <v>25</v>
      </c>
      <c r="Q4342"/>
    </row>
    <row r="4343" spans="1:17" x14ac:dyDescent="0.25">
      <c r="A4343">
        <v>4342</v>
      </c>
      <c r="B4343" t="s">
        <v>9</v>
      </c>
      <c r="C4343" s="23">
        <v>2012772</v>
      </c>
      <c r="D4343" t="s">
        <v>10</v>
      </c>
      <c r="E4343" t="s">
        <v>11</v>
      </c>
      <c r="F4343" t="s">
        <v>12</v>
      </c>
      <c r="G4343" t="s">
        <v>13</v>
      </c>
      <c r="H4343" t="s">
        <v>13</v>
      </c>
      <c r="I4343">
        <v>43</v>
      </c>
      <c r="J4343">
        <f t="shared" si="471"/>
        <v>1.6710649404969606</v>
      </c>
      <c r="K4343" t="b">
        <f t="shared" si="472"/>
        <v>0</v>
      </c>
      <c r="L4343">
        <f t="shared" si="473"/>
        <v>7.7185146862428639E-2</v>
      </c>
      <c r="M4343" t="b">
        <f t="shared" si="474"/>
        <v>0</v>
      </c>
      <c r="N4343" s="24">
        <f t="shared" si="475"/>
        <v>2012772</v>
      </c>
      <c r="O4343" t="str">
        <f t="shared" si="476"/>
        <v>ASALARIADO</v>
      </c>
      <c r="P4343">
        <f t="shared" si="477"/>
        <v>43</v>
      </c>
      <c r="Q4343"/>
    </row>
    <row r="4344" spans="1:17" x14ac:dyDescent="0.25">
      <c r="A4344">
        <v>4343</v>
      </c>
      <c r="B4344" t="s">
        <v>15</v>
      </c>
      <c r="C4344" s="23">
        <v>504535</v>
      </c>
      <c r="D4344" t="s">
        <v>10</v>
      </c>
      <c r="E4344" t="s">
        <v>16</v>
      </c>
      <c r="F4344" t="s">
        <v>12</v>
      </c>
      <c r="G4344" t="s">
        <v>13</v>
      </c>
      <c r="H4344" t="s">
        <v>13</v>
      </c>
      <c r="I4344">
        <v>59</v>
      </c>
      <c r="J4344">
        <f t="shared" si="471"/>
        <v>-0.1886545452237357</v>
      </c>
      <c r="K4344" t="b">
        <f t="shared" si="472"/>
        <v>0</v>
      </c>
      <c r="L4344">
        <f t="shared" si="473"/>
        <v>1.2063904280966287</v>
      </c>
      <c r="M4344" t="b">
        <f t="shared" si="474"/>
        <v>0</v>
      </c>
      <c r="N4344" s="24">
        <f t="shared" si="475"/>
        <v>504535</v>
      </c>
      <c r="O4344" t="str">
        <f t="shared" si="476"/>
        <v>ASALARIADO</v>
      </c>
      <c r="P4344">
        <f t="shared" si="477"/>
        <v>59</v>
      </c>
      <c r="Q4344"/>
    </row>
    <row r="4345" spans="1:17" x14ac:dyDescent="0.25">
      <c r="A4345">
        <v>4344</v>
      </c>
      <c r="B4345" t="s">
        <v>15</v>
      </c>
      <c r="C4345" s="23">
        <v>900088.68</v>
      </c>
      <c r="D4345" t="s">
        <v>10</v>
      </c>
      <c r="E4345" t="s">
        <v>11</v>
      </c>
      <c r="F4345" t="s">
        <v>12</v>
      </c>
      <c r="G4345" t="s">
        <v>13</v>
      </c>
      <c r="H4345" t="s">
        <v>13</v>
      </c>
      <c r="I4345">
        <v>62</v>
      </c>
      <c r="J4345">
        <f t="shared" si="471"/>
        <v>0.29907973416639261</v>
      </c>
      <c r="K4345" t="b">
        <f t="shared" si="472"/>
        <v>0</v>
      </c>
      <c r="L4345">
        <f t="shared" si="473"/>
        <v>1.4181164183280413</v>
      </c>
      <c r="M4345" t="b">
        <f t="shared" si="474"/>
        <v>0</v>
      </c>
      <c r="N4345" s="24">
        <f t="shared" si="475"/>
        <v>900088.68</v>
      </c>
      <c r="O4345" t="str">
        <f t="shared" si="476"/>
        <v>ASALARIADO</v>
      </c>
      <c r="P4345">
        <f t="shared" si="477"/>
        <v>62</v>
      </c>
      <c r="Q4345"/>
    </row>
    <row r="4346" spans="1:17" x14ac:dyDescent="0.25">
      <c r="A4346">
        <v>4345</v>
      </c>
      <c r="B4346" t="s">
        <v>9</v>
      </c>
      <c r="C4346" s="23">
        <v>430000</v>
      </c>
      <c r="D4346" t="s">
        <v>10</v>
      </c>
      <c r="E4346" t="s">
        <v>16</v>
      </c>
      <c r="F4346" t="s">
        <v>12</v>
      </c>
      <c r="G4346" t="s">
        <v>13</v>
      </c>
      <c r="H4346" t="s">
        <v>13</v>
      </c>
      <c r="I4346">
        <v>21</v>
      </c>
      <c r="J4346">
        <f t="shared" si="471"/>
        <v>-0.28055932667929745</v>
      </c>
      <c r="K4346" t="b">
        <f t="shared" si="472"/>
        <v>0</v>
      </c>
      <c r="L4346">
        <f t="shared" si="473"/>
        <v>-1.4754721148345964</v>
      </c>
      <c r="M4346" t="b">
        <f t="shared" si="474"/>
        <v>0</v>
      </c>
      <c r="N4346" s="24">
        <f t="shared" si="475"/>
        <v>430000</v>
      </c>
      <c r="O4346" t="str">
        <f t="shared" si="476"/>
        <v>ASALARIADO</v>
      </c>
      <c r="P4346">
        <f t="shared" si="477"/>
        <v>21</v>
      </c>
      <c r="Q4346"/>
    </row>
    <row r="4347" spans="1:17" x14ac:dyDescent="0.25">
      <c r="A4347">
        <v>4346</v>
      </c>
      <c r="B4347" t="s">
        <v>15</v>
      </c>
      <c r="C4347" s="23">
        <v>314416.67</v>
      </c>
      <c r="D4347" t="s">
        <v>10</v>
      </c>
      <c r="E4347" t="s">
        <v>16</v>
      </c>
      <c r="F4347" t="s">
        <v>12</v>
      </c>
      <c r="G4347" t="s">
        <v>13</v>
      </c>
      <c r="H4347" t="s">
        <v>13</v>
      </c>
      <c r="I4347">
        <v>21</v>
      </c>
      <c r="J4347">
        <f t="shared" si="471"/>
        <v>-0.42307842084386549</v>
      </c>
      <c r="K4347" t="b">
        <f t="shared" si="472"/>
        <v>0</v>
      </c>
      <c r="L4347">
        <f t="shared" si="473"/>
        <v>-1.4754721148345964</v>
      </c>
      <c r="M4347" t="b">
        <f t="shared" si="474"/>
        <v>0</v>
      </c>
      <c r="N4347" s="24">
        <f t="shared" si="475"/>
        <v>314416.67</v>
      </c>
      <c r="O4347" t="str">
        <f t="shared" si="476"/>
        <v>ASALARIADO</v>
      </c>
      <c r="P4347">
        <f t="shared" si="477"/>
        <v>21</v>
      </c>
      <c r="Q4347"/>
    </row>
    <row r="4348" spans="1:17" x14ac:dyDescent="0.25">
      <c r="A4348">
        <v>4347</v>
      </c>
      <c r="B4348" t="s">
        <v>9</v>
      </c>
      <c r="C4348" s="23">
        <v>3057059.8</v>
      </c>
      <c r="D4348" t="s">
        <v>10</v>
      </c>
      <c r="E4348" t="s">
        <v>11</v>
      </c>
      <c r="F4348" t="s">
        <v>12</v>
      </c>
      <c r="G4348" t="s">
        <v>13</v>
      </c>
      <c r="H4348" t="s">
        <v>13</v>
      </c>
      <c r="I4348">
        <v>46</v>
      </c>
      <c r="J4348">
        <f t="shared" si="471"/>
        <v>2.9587156017394554</v>
      </c>
      <c r="K4348" t="b">
        <f t="shared" si="472"/>
        <v>1</v>
      </c>
      <c r="L4348">
        <f t="shared" si="473"/>
        <v>0.28891113709384114</v>
      </c>
      <c r="M4348" t="b">
        <f t="shared" si="474"/>
        <v>0</v>
      </c>
      <c r="N4348" s="24">
        <f t="shared" si="475"/>
        <v>3057059.8</v>
      </c>
      <c r="O4348" t="str">
        <f t="shared" si="476"/>
        <v>ASALARIADO</v>
      </c>
      <c r="P4348">
        <f t="shared" si="477"/>
        <v>46</v>
      </c>
      <c r="Q4348"/>
    </row>
    <row r="4349" spans="1:17" x14ac:dyDescent="0.25">
      <c r="A4349">
        <v>4348</v>
      </c>
      <c r="B4349" t="s">
        <v>9</v>
      </c>
      <c r="C4349" s="23">
        <v>364892</v>
      </c>
      <c r="D4349" t="s">
        <v>10</v>
      </c>
      <c r="E4349" t="s">
        <v>11</v>
      </c>
      <c r="F4349" t="s">
        <v>12</v>
      </c>
      <c r="G4349" t="s">
        <v>13</v>
      </c>
      <c r="H4349" t="s">
        <v>13</v>
      </c>
      <c r="I4349">
        <v>55</v>
      </c>
      <c r="J4349">
        <f t="shared" si="471"/>
        <v>-0.36084022170859531</v>
      </c>
      <c r="K4349" t="b">
        <f t="shared" si="472"/>
        <v>0</v>
      </c>
      <c r="L4349">
        <f t="shared" si="473"/>
        <v>0.92408910778807873</v>
      </c>
      <c r="M4349" t="b">
        <f t="shared" si="474"/>
        <v>0</v>
      </c>
      <c r="N4349" s="24">
        <f t="shared" si="475"/>
        <v>364892</v>
      </c>
      <c r="O4349" t="str">
        <f t="shared" si="476"/>
        <v>ASALARIADO</v>
      </c>
      <c r="P4349">
        <f t="shared" si="477"/>
        <v>55</v>
      </c>
      <c r="Q4349"/>
    </row>
    <row r="4350" spans="1:17" x14ac:dyDescent="0.25">
      <c r="A4350">
        <v>4349</v>
      </c>
      <c r="B4350" t="s">
        <v>9</v>
      </c>
      <c r="C4350" s="23">
        <v>138475</v>
      </c>
      <c r="D4350" t="s">
        <v>10</v>
      </c>
      <c r="E4350" t="s">
        <v>16</v>
      </c>
      <c r="F4350" t="s">
        <v>12</v>
      </c>
      <c r="G4350" t="s">
        <v>12</v>
      </c>
      <c r="H4350" t="s">
        <v>13</v>
      </c>
      <c r="I4350">
        <v>21</v>
      </c>
      <c r="J4350">
        <f t="shared" si="471"/>
        <v>-0.64002188002782689</v>
      </c>
      <c r="K4350" t="b">
        <f t="shared" si="472"/>
        <v>0</v>
      </c>
      <c r="L4350">
        <f t="shared" si="473"/>
        <v>-1.4754721148345964</v>
      </c>
      <c r="M4350" t="b">
        <f t="shared" si="474"/>
        <v>0</v>
      </c>
      <c r="N4350" s="24">
        <f t="shared" si="475"/>
        <v>138475</v>
      </c>
      <c r="O4350" t="str">
        <f t="shared" si="476"/>
        <v>ASALARIADO</v>
      </c>
      <c r="P4350">
        <f t="shared" si="477"/>
        <v>21</v>
      </c>
      <c r="Q4350"/>
    </row>
    <row r="4351" spans="1:17" x14ac:dyDescent="0.25">
      <c r="A4351">
        <v>4350</v>
      </c>
      <c r="B4351" t="s">
        <v>9</v>
      </c>
      <c r="C4351" s="23">
        <v>687800</v>
      </c>
      <c r="D4351" t="s">
        <v>10</v>
      </c>
      <c r="E4351" t="s">
        <v>16</v>
      </c>
      <c r="F4351" t="s">
        <v>12</v>
      </c>
      <c r="G4351" t="s">
        <v>13</v>
      </c>
      <c r="H4351" t="s">
        <v>13</v>
      </c>
      <c r="I4351">
        <v>57</v>
      </c>
      <c r="J4351">
        <f t="shared" si="471"/>
        <v>3.7318887035652844E-2</v>
      </c>
      <c r="K4351" t="b">
        <f t="shared" si="472"/>
        <v>0</v>
      </c>
      <c r="L4351">
        <f t="shared" si="473"/>
        <v>1.0652397679423538</v>
      </c>
      <c r="M4351" t="b">
        <f t="shared" si="474"/>
        <v>0</v>
      </c>
      <c r="N4351" s="24">
        <f t="shared" si="475"/>
        <v>687800</v>
      </c>
      <c r="O4351" t="str">
        <f t="shared" si="476"/>
        <v>ASALARIADO</v>
      </c>
      <c r="P4351">
        <f t="shared" si="477"/>
        <v>57</v>
      </c>
      <c r="Q4351"/>
    </row>
    <row r="4352" spans="1:17" x14ac:dyDescent="0.25">
      <c r="A4352">
        <v>4351</v>
      </c>
      <c r="B4352" t="s">
        <v>9</v>
      </c>
      <c r="C4352" s="23">
        <v>728392</v>
      </c>
      <c r="D4352" t="s">
        <v>10</v>
      </c>
      <c r="E4352" t="s">
        <v>16</v>
      </c>
      <c r="F4352" t="s">
        <v>12</v>
      </c>
      <c r="G4352" t="s">
        <v>13</v>
      </c>
      <c r="H4352" t="s">
        <v>13</v>
      </c>
      <c r="I4352">
        <v>53</v>
      </c>
      <c r="J4352">
        <f t="shared" si="471"/>
        <v>8.7370525713376904E-2</v>
      </c>
      <c r="K4352" t="b">
        <f t="shared" si="472"/>
        <v>0</v>
      </c>
      <c r="L4352">
        <f t="shared" si="473"/>
        <v>0.78293844763380371</v>
      </c>
      <c r="M4352" t="b">
        <f t="shared" si="474"/>
        <v>0</v>
      </c>
      <c r="N4352" s="24">
        <f t="shared" si="475"/>
        <v>728392</v>
      </c>
      <c r="O4352" t="str">
        <f t="shared" si="476"/>
        <v>ASALARIADO</v>
      </c>
      <c r="P4352">
        <f t="shared" si="477"/>
        <v>53</v>
      </c>
      <c r="Q4352"/>
    </row>
    <row r="4353" spans="1:17" x14ac:dyDescent="0.25">
      <c r="A4353">
        <v>4352</v>
      </c>
      <c r="B4353" t="s">
        <v>15</v>
      </c>
      <c r="C4353" s="23">
        <v>2922222.6</v>
      </c>
      <c r="D4353" t="s">
        <v>10</v>
      </c>
      <c r="E4353" t="s">
        <v>11</v>
      </c>
      <c r="F4353" t="s">
        <v>12</v>
      </c>
      <c r="G4353" t="s">
        <v>13</v>
      </c>
      <c r="H4353" t="s">
        <v>13</v>
      </c>
      <c r="I4353">
        <v>57</v>
      </c>
      <c r="J4353">
        <f t="shared" si="471"/>
        <v>2.792455678239357</v>
      </c>
      <c r="K4353" t="b">
        <f t="shared" si="472"/>
        <v>1</v>
      </c>
      <c r="L4353">
        <f t="shared" si="473"/>
        <v>1.0652397679423538</v>
      </c>
      <c r="M4353" t="b">
        <f t="shared" si="474"/>
        <v>0</v>
      </c>
      <c r="N4353" s="24">
        <f t="shared" si="475"/>
        <v>2922222.6</v>
      </c>
      <c r="O4353" t="str">
        <f t="shared" si="476"/>
        <v>ASALARIADO</v>
      </c>
      <c r="P4353">
        <f t="shared" si="477"/>
        <v>57</v>
      </c>
      <c r="Q4353"/>
    </row>
    <row r="4354" spans="1:17" x14ac:dyDescent="0.25">
      <c r="A4354">
        <v>4353</v>
      </c>
      <c r="B4354" t="s">
        <v>9</v>
      </c>
      <c r="C4354" s="23">
        <v>451422</v>
      </c>
      <c r="D4354" t="s">
        <v>10</v>
      </c>
      <c r="E4354" t="s">
        <v>16</v>
      </c>
      <c r="F4354" t="s">
        <v>12</v>
      </c>
      <c r="G4354" t="s">
        <v>13</v>
      </c>
      <c r="H4354" t="s">
        <v>13</v>
      </c>
      <c r="I4354">
        <v>48</v>
      </c>
      <c r="J4354">
        <f t="shared" ref="J4354:J4417" si="478">(C4354-$S$4)/STDEV($C$2:$C$5001)</f>
        <v>-0.25414510210908153</v>
      </c>
      <c r="K4354" t="b">
        <f t="shared" ref="K4354:K4417" si="479">ABS(J4354)&gt;1.96</f>
        <v>0</v>
      </c>
      <c r="L4354">
        <f t="shared" ref="L4354:L4417" si="480">(I4354-$S$5)/_xlfn.STDEV.S($I$2:$I$5001)</f>
        <v>0.43006179724811616</v>
      </c>
      <c r="M4354" t="b">
        <f t="shared" ref="M4354:M4417" si="481">ABS(L4354)&gt;1.96</f>
        <v>0</v>
      </c>
      <c r="N4354" s="24">
        <f t="shared" ref="N4354:N4417" si="482">IF(ISBLANK(C4354), $S$4, C4354)</f>
        <v>451422</v>
      </c>
      <c r="O4354" t="str">
        <f t="shared" ref="O4354:O4417" si="483">IF(D4354="", "ASALARIADO", D4354)</f>
        <v>ASALARIADO</v>
      </c>
      <c r="P4354">
        <f t="shared" ref="P4354:P4417" si="484">IF(ISBLANK(I4354), $S$5, I4354)</f>
        <v>48</v>
      </c>
      <c r="Q4354"/>
    </row>
    <row r="4355" spans="1:17" x14ac:dyDescent="0.25">
      <c r="A4355">
        <v>4354</v>
      </c>
      <c r="B4355" t="s">
        <v>15</v>
      </c>
      <c r="C4355" s="23">
        <v>381331</v>
      </c>
      <c r="D4355" t="s">
        <v>10</v>
      </c>
      <c r="E4355" t="s">
        <v>16</v>
      </c>
      <c r="F4355" t="s">
        <v>12</v>
      </c>
      <c r="G4355" t="s">
        <v>12</v>
      </c>
      <c r="H4355" t="s">
        <v>13</v>
      </c>
      <c r="I4355">
        <v>33</v>
      </c>
      <c r="J4355">
        <f t="shared" si="478"/>
        <v>-0.3405702451559961</v>
      </c>
      <c r="K4355" t="b">
        <f t="shared" si="479"/>
        <v>0</v>
      </c>
      <c r="L4355">
        <f t="shared" si="480"/>
        <v>-0.62856815390894638</v>
      </c>
      <c r="M4355" t="b">
        <f t="shared" si="481"/>
        <v>0</v>
      </c>
      <c r="N4355" s="24">
        <f t="shared" si="482"/>
        <v>381331</v>
      </c>
      <c r="O4355" t="str">
        <f t="shared" si="483"/>
        <v>ASALARIADO</v>
      </c>
      <c r="P4355">
        <f t="shared" si="484"/>
        <v>33</v>
      </c>
      <c r="Q4355"/>
    </row>
    <row r="4356" spans="1:17" x14ac:dyDescent="0.25">
      <c r="A4356">
        <v>4355</v>
      </c>
      <c r="B4356" t="s">
        <v>15</v>
      </c>
      <c r="C4356" s="23">
        <v>369600</v>
      </c>
      <c r="D4356" t="s">
        <v>10</v>
      </c>
      <c r="E4356" t="s">
        <v>16</v>
      </c>
      <c r="F4356" t="s">
        <v>12</v>
      </c>
      <c r="G4356" t="s">
        <v>13</v>
      </c>
      <c r="H4356" t="s">
        <v>13</v>
      </c>
      <c r="I4356">
        <v>32</v>
      </c>
      <c r="J4356">
        <f t="shared" si="478"/>
        <v>-0.3550350602261671</v>
      </c>
      <c r="K4356" t="b">
        <f t="shared" si="479"/>
        <v>0</v>
      </c>
      <c r="L4356">
        <f t="shared" si="480"/>
        <v>-0.69914348398608395</v>
      </c>
      <c r="M4356" t="b">
        <f t="shared" si="481"/>
        <v>0</v>
      </c>
      <c r="N4356" s="24">
        <f t="shared" si="482"/>
        <v>369600</v>
      </c>
      <c r="O4356" t="str">
        <f t="shared" si="483"/>
        <v>ASALARIADO</v>
      </c>
      <c r="P4356">
        <f t="shared" si="484"/>
        <v>32</v>
      </c>
      <c r="Q4356"/>
    </row>
    <row r="4357" spans="1:17" x14ac:dyDescent="0.25">
      <c r="A4357">
        <v>4356</v>
      </c>
      <c r="B4357" t="s">
        <v>15</v>
      </c>
      <c r="C4357" s="23">
        <v>587278</v>
      </c>
      <c r="D4357" t="s">
        <v>14</v>
      </c>
      <c r="E4357" t="s">
        <v>11</v>
      </c>
      <c r="F4357" t="s">
        <v>12</v>
      </c>
      <c r="G4357" t="s">
        <v>13</v>
      </c>
      <c r="H4357" t="s">
        <v>13</v>
      </c>
      <c r="I4357">
        <v>68</v>
      </c>
      <c r="J4357">
        <f t="shared" si="478"/>
        <v>-8.6628955474254976E-2</v>
      </c>
      <c r="K4357" t="b">
        <f t="shared" si="479"/>
        <v>0</v>
      </c>
      <c r="L4357">
        <f t="shared" si="480"/>
        <v>1.8415683987908662</v>
      </c>
      <c r="M4357" t="b">
        <f t="shared" si="481"/>
        <v>0</v>
      </c>
      <c r="N4357" s="24">
        <f t="shared" si="482"/>
        <v>587278</v>
      </c>
      <c r="O4357" t="str">
        <f t="shared" si="483"/>
        <v>PENSIONADOS EN SU PROPIO SISTEMA</v>
      </c>
      <c r="P4357">
        <f t="shared" si="484"/>
        <v>68</v>
      </c>
      <c r="Q4357"/>
    </row>
    <row r="4358" spans="1:17" x14ac:dyDescent="0.25">
      <c r="A4358">
        <v>4357</v>
      </c>
      <c r="B4358" t="s">
        <v>9</v>
      </c>
      <c r="C4358" s="23">
        <v>585255</v>
      </c>
      <c r="D4358" t="s">
        <v>10</v>
      </c>
      <c r="E4358" t="s">
        <v>16</v>
      </c>
      <c r="F4358" t="s">
        <v>12</v>
      </c>
      <c r="G4358" t="s">
        <v>13</v>
      </c>
      <c r="H4358" t="s">
        <v>13</v>
      </c>
      <c r="I4358">
        <v>27</v>
      </c>
      <c r="J4358">
        <f t="shared" si="478"/>
        <v>-8.9123399331296649E-2</v>
      </c>
      <c r="K4358" t="b">
        <f t="shared" si="479"/>
        <v>0</v>
      </c>
      <c r="L4358">
        <f t="shared" si="480"/>
        <v>-1.0520201343717714</v>
      </c>
      <c r="M4358" t="b">
        <f t="shared" si="481"/>
        <v>0</v>
      </c>
      <c r="N4358" s="24">
        <f t="shared" si="482"/>
        <v>585255</v>
      </c>
      <c r="O4358" t="str">
        <f t="shared" si="483"/>
        <v>ASALARIADO</v>
      </c>
      <c r="P4358">
        <f t="shared" si="484"/>
        <v>27</v>
      </c>
      <c r="Q4358"/>
    </row>
    <row r="4359" spans="1:17" x14ac:dyDescent="0.25">
      <c r="A4359">
        <v>4358</v>
      </c>
      <c r="B4359" t="s">
        <v>9</v>
      </c>
      <c r="C4359" s="23">
        <v>301948</v>
      </c>
      <c r="D4359" t="s">
        <v>19</v>
      </c>
      <c r="E4359" t="s">
        <v>16</v>
      </c>
      <c r="F4359" t="s">
        <v>12</v>
      </c>
      <c r="G4359" t="s">
        <v>13</v>
      </c>
      <c r="H4359" t="s">
        <v>13</v>
      </c>
      <c r="I4359">
        <v>63</v>
      </c>
      <c r="J4359">
        <f t="shared" si="478"/>
        <v>-0.4384528139664457</v>
      </c>
      <c r="K4359" t="b">
        <f t="shared" si="479"/>
        <v>0</v>
      </c>
      <c r="L4359">
        <f t="shared" si="480"/>
        <v>1.4886917484051787</v>
      </c>
      <c r="M4359" t="b">
        <f t="shared" si="481"/>
        <v>0</v>
      </c>
      <c r="N4359" s="24">
        <f t="shared" si="482"/>
        <v>301948</v>
      </c>
      <c r="O4359" t="str">
        <f t="shared" si="483"/>
        <v>CONVENIOS ESPECIALES DE TRABAJADORES INDEPENDIENTES</v>
      </c>
      <c r="P4359">
        <f t="shared" si="484"/>
        <v>63</v>
      </c>
      <c r="Q4359"/>
    </row>
    <row r="4360" spans="1:17" x14ac:dyDescent="0.25">
      <c r="A4360">
        <v>4359</v>
      </c>
      <c r="B4360" t="s">
        <v>9</v>
      </c>
      <c r="C4360" s="23">
        <v>1100000</v>
      </c>
      <c r="D4360" t="s">
        <v>10</v>
      </c>
      <c r="E4360" t="s">
        <v>16</v>
      </c>
      <c r="F4360" t="s">
        <v>12</v>
      </c>
      <c r="G4360" t="s">
        <v>13</v>
      </c>
      <c r="H4360" t="s">
        <v>13</v>
      </c>
      <c r="I4360">
        <v>34</v>
      </c>
      <c r="J4360">
        <f t="shared" si="478"/>
        <v>0.54557877723465409</v>
      </c>
      <c r="K4360" t="b">
        <f t="shared" si="479"/>
        <v>0</v>
      </c>
      <c r="L4360">
        <f t="shared" si="480"/>
        <v>-0.55799282383180893</v>
      </c>
      <c r="M4360" t="b">
        <f t="shared" si="481"/>
        <v>0</v>
      </c>
      <c r="N4360" s="24">
        <f t="shared" si="482"/>
        <v>1100000</v>
      </c>
      <c r="O4360" t="str">
        <f t="shared" si="483"/>
        <v>ASALARIADO</v>
      </c>
      <c r="P4360">
        <f t="shared" si="484"/>
        <v>34</v>
      </c>
      <c r="Q4360"/>
    </row>
    <row r="4361" spans="1:17" x14ac:dyDescent="0.25">
      <c r="A4361">
        <v>4360</v>
      </c>
      <c r="B4361" t="s">
        <v>15</v>
      </c>
      <c r="C4361" s="23">
        <v>297046</v>
      </c>
      <c r="D4361" t="s">
        <v>17</v>
      </c>
      <c r="E4361" t="s">
        <v>16</v>
      </c>
      <c r="F4361" t="s">
        <v>12</v>
      </c>
      <c r="G4361" t="s">
        <v>13</v>
      </c>
      <c r="H4361" t="s">
        <v>12</v>
      </c>
      <c r="I4361">
        <v>24</v>
      </c>
      <c r="J4361">
        <f t="shared" si="478"/>
        <v>-0.44449718558642509</v>
      </c>
      <c r="K4361" t="b">
        <f t="shared" si="479"/>
        <v>0</v>
      </c>
      <c r="L4361">
        <f t="shared" si="480"/>
        <v>-1.263746124603184</v>
      </c>
      <c r="M4361" t="b">
        <f t="shared" si="481"/>
        <v>0</v>
      </c>
      <c r="N4361" s="24">
        <f t="shared" si="482"/>
        <v>297046</v>
      </c>
      <c r="O4361" t="str">
        <f t="shared" si="483"/>
        <v>ASEGURADO VOLUNTARIO</v>
      </c>
      <c r="P4361">
        <f t="shared" si="484"/>
        <v>24</v>
      </c>
      <c r="Q4361"/>
    </row>
    <row r="4362" spans="1:17" x14ac:dyDescent="0.25">
      <c r="A4362">
        <v>4361</v>
      </c>
      <c r="B4362" t="s">
        <v>15</v>
      </c>
      <c r="C4362" s="23">
        <v>380000</v>
      </c>
      <c r="D4362" t="s">
        <v>10</v>
      </c>
      <c r="E4362" t="s">
        <v>16</v>
      </c>
      <c r="F4362" t="s">
        <v>12</v>
      </c>
      <c r="G4362" t="s">
        <v>13</v>
      </c>
      <c r="H4362" t="s">
        <v>12</v>
      </c>
      <c r="I4362">
        <v>44</v>
      </c>
      <c r="J4362">
        <f t="shared" si="478"/>
        <v>-0.34221142398630877</v>
      </c>
      <c r="K4362" t="b">
        <f t="shared" si="479"/>
        <v>0</v>
      </c>
      <c r="L4362">
        <f t="shared" si="480"/>
        <v>0.14776047693956615</v>
      </c>
      <c r="M4362" t="b">
        <f t="shared" si="481"/>
        <v>0</v>
      </c>
      <c r="N4362" s="24">
        <f t="shared" si="482"/>
        <v>380000</v>
      </c>
      <c r="O4362" t="str">
        <f t="shared" si="483"/>
        <v>ASALARIADO</v>
      </c>
      <c r="P4362">
        <f t="shared" si="484"/>
        <v>44</v>
      </c>
      <c r="Q4362"/>
    </row>
    <row r="4363" spans="1:17" x14ac:dyDescent="0.25">
      <c r="A4363">
        <v>4362</v>
      </c>
      <c r="B4363" t="s">
        <v>9</v>
      </c>
      <c r="C4363" s="23">
        <v>297046</v>
      </c>
      <c r="D4363" t="s">
        <v>18</v>
      </c>
      <c r="E4363" t="s">
        <v>16</v>
      </c>
      <c r="F4363" t="s">
        <v>12</v>
      </c>
      <c r="G4363" t="s">
        <v>13</v>
      </c>
      <c r="H4363" t="s">
        <v>12</v>
      </c>
      <c r="I4363">
        <v>25</v>
      </c>
      <c r="J4363">
        <f t="shared" si="478"/>
        <v>-0.44449718558642509</v>
      </c>
      <c r="K4363" t="b">
        <f t="shared" si="479"/>
        <v>0</v>
      </c>
      <c r="L4363">
        <f t="shared" si="480"/>
        <v>-1.1931707945260464</v>
      </c>
      <c r="M4363" t="b">
        <f t="shared" si="481"/>
        <v>0</v>
      </c>
      <c r="N4363" s="24">
        <f t="shared" si="482"/>
        <v>297046</v>
      </c>
      <c r="O4363" t="str">
        <f t="shared" si="483"/>
        <v>TRABAJADOR INDEPENDIENTE</v>
      </c>
      <c r="P4363">
        <f t="shared" si="484"/>
        <v>25</v>
      </c>
      <c r="Q4363"/>
    </row>
    <row r="4364" spans="1:17" x14ac:dyDescent="0.25">
      <c r="A4364">
        <v>4363</v>
      </c>
      <c r="B4364" t="s">
        <v>15</v>
      </c>
      <c r="C4364" s="23">
        <v>1277622</v>
      </c>
      <c r="D4364" t="s">
        <v>10</v>
      </c>
      <c r="E4364" t="s">
        <v>11</v>
      </c>
      <c r="F4364" t="s">
        <v>12</v>
      </c>
      <c r="G4364" t="s">
        <v>13</v>
      </c>
      <c r="H4364" t="s">
        <v>12</v>
      </c>
      <c r="I4364">
        <v>48</v>
      </c>
      <c r="J4364">
        <f t="shared" si="478"/>
        <v>0.76459415379197326</v>
      </c>
      <c r="K4364" t="b">
        <f t="shared" si="479"/>
        <v>0</v>
      </c>
      <c r="L4364">
        <f t="shared" si="480"/>
        <v>0.43006179724811616</v>
      </c>
      <c r="M4364" t="b">
        <f t="shared" si="481"/>
        <v>0</v>
      </c>
      <c r="N4364" s="24">
        <f t="shared" si="482"/>
        <v>1277622</v>
      </c>
      <c r="O4364" t="str">
        <f t="shared" si="483"/>
        <v>ASALARIADO</v>
      </c>
      <c r="P4364">
        <f t="shared" si="484"/>
        <v>48</v>
      </c>
      <c r="Q4364"/>
    </row>
    <row r="4365" spans="1:17" x14ac:dyDescent="0.25">
      <c r="A4365">
        <v>4364</v>
      </c>
      <c r="B4365" t="s">
        <v>9</v>
      </c>
      <c r="C4365" s="23">
        <v>450000</v>
      </c>
      <c r="D4365" t="s">
        <v>10</v>
      </c>
      <c r="E4365" t="s">
        <v>16</v>
      </c>
      <c r="F4365" t="s">
        <v>12</v>
      </c>
      <c r="G4365" t="s">
        <v>13</v>
      </c>
      <c r="H4365" t="s">
        <v>12</v>
      </c>
      <c r="I4365">
        <v>28</v>
      </c>
      <c r="J4365">
        <f t="shared" si="478"/>
        <v>-0.25589848775649293</v>
      </c>
      <c r="K4365" t="b">
        <f t="shared" si="479"/>
        <v>0</v>
      </c>
      <c r="L4365">
        <f t="shared" si="480"/>
        <v>-0.98144480429463388</v>
      </c>
      <c r="M4365" t="b">
        <f t="shared" si="481"/>
        <v>0</v>
      </c>
      <c r="N4365" s="24">
        <f t="shared" si="482"/>
        <v>450000</v>
      </c>
      <c r="O4365" t="str">
        <f t="shared" si="483"/>
        <v>ASALARIADO</v>
      </c>
      <c r="P4365">
        <f t="shared" si="484"/>
        <v>28</v>
      </c>
      <c r="Q4365"/>
    </row>
    <row r="4366" spans="1:17" x14ac:dyDescent="0.25">
      <c r="A4366">
        <v>4365</v>
      </c>
      <c r="B4366" t="s">
        <v>9</v>
      </c>
      <c r="C4366" s="23">
        <v>300018</v>
      </c>
      <c r="D4366" t="s">
        <v>17</v>
      </c>
      <c r="E4366" t="s">
        <v>16</v>
      </c>
      <c r="F4366" t="s">
        <v>12</v>
      </c>
      <c r="G4366" t="s">
        <v>13</v>
      </c>
      <c r="H4366" t="s">
        <v>12</v>
      </c>
      <c r="I4366">
        <v>90</v>
      </c>
      <c r="J4366">
        <f t="shared" si="478"/>
        <v>-0.44083258492249633</v>
      </c>
      <c r="K4366" t="b">
        <f t="shared" si="479"/>
        <v>0</v>
      </c>
      <c r="L4366">
        <f t="shared" si="480"/>
        <v>3.3942256604878915</v>
      </c>
      <c r="M4366" t="b">
        <f t="shared" si="481"/>
        <v>1</v>
      </c>
      <c r="N4366" s="24">
        <f t="shared" si="482"/>
        <v>300018</v>
      </c>
      <c r="O4366" t="str">
        <f t="shared" si="483"/>
        <v>ASEGURADO VOLUNTARIO</v>
      </c>
      <c r="P4366">
        <f t="shared" si="484"/>
        <v>90</v>
      </c>
      <c r="Q4366"/>
    </row>
    <row r="4367" spans="1:17" x14ac:dyDescent="0.25">
      <c r="A4367">
        <v>4366</v>
      </c>
      <c r="B4367" t="s">
        <v>9</v>
      </c>
      <c r="C4367" s="23">
        <v>969375</v>
      </c>
      <c r="D4367" t="s">
        <v>10</v>
      </c>
      <c r="E4367" t="s">
        <v>16</v>
      </c>
      <c r="F4367" t="s">
        <v>12</v>
      </c>
      <c r="G4367" t="s">
        <v>12</v>
      </c>
      <c r="H4367" t="s">
        <v>13</v>
      </c>
      <c r="I4367">
        <v>53</v>
      </c>
      <c r="J4367">
        <f t="shared" si="478"/>
        <v>0.38451267302008701</v>
      </c>
      <c r="K4367" t="b">
        <f t="shared" si="479"/>
        <v>0</v>
      </c>
      <c r="L4367">
        <f t="shared" si="480"/>
        <v>0.78293844763380371</v>
      </c>
      <c r="M4367" t="b">
        <f t="shared" si="481"/>
        <v>0</v>
      </c>
      <c r="N4367" s="24">
        <f t="shared" si="482"/>
        <v>969375</v>
      </c>
      <c r="O4367" t="str">
        <f t="shared" si="483"/>
        <v>ASALARIADO</v>
      </c>
      <c r="P4367">
        <f t="shared" si="484"/>
        <v>53</v>
      </c>
      <c r="Q4367"/>
    </row>
    <row r="4368" spans="1:17" x14ac:dyDescent="0.25">
      <c r="A4368">
        <v>4367</v>
      </c>
      <c r="B4368" t="s">
        <v>15</v>
      </c>
      <c r="C4368" s="23">
        <v>1464318</v>
      </c>
      <c r="D4368" t="s">
        <v>10</v>
      </c>
      <c r="E4368" t="s">
        <v>11</v>
      </c>
      <c r="F4368" t="s">
        <v>12</v>
      </c>
      <c r="G4368" t="s">
        <v>13</v>
      </c>
      <c r="H4368" t="s">
        <v>13</v>
      </c>
      <c r="I4368">
        <v>55</v>
      </c>
      <c r="J4368">
        <f t="shared" si="478"/>
        <v>0.99479815296856899</v>
      </c>
      <c r="K4368" t="b">
        <f t="shared" si="479"/>
        <v>0</v>
      </c>
      <c r="L4368">
        <f t="shared" si="480"/>
        <v>0.92408910778807873</v>
      </c>
      <c r="M4368" t="b">
        <f t="shared" si="481"/>
        <v>0</v>
      </c>
      <c r="N4368" s="24">
        <f t="shared" si="482"/>
        <v>1464318</v>
      </c>
      <c r="O4368" t="str">
        <f t="shared" si="483"/>
        <v>ASALARIADO</v>
      </c>
      <c r="P4368">
        <f t="shared" si="484"/>
        <v>55</v>
      </c>
      <c r="Q4368"/>
    </row>
    <row r="4369" spans="1:17" x14ac:dyDescent="0.25">
      <c r="A4369">
        <v>4368</v>
      </c>
      <c r="B4369" t="s">
        <v>9</v>
      </c>
      <c r="C4369" s="23">
        <v>127335.61</v>
      </c>
      <c r="D4369" t="s">
        <v>14</v>
      </c>
      <c r="E4369" t="s">
        <v>11</v>
      </c>
      <c r="F4369" t="s">
        <v>12</v>
      </c>
      <c r="G4369" t="s">
        <v>13</v>
      </c>
      <c r="H4369" t="s">
        <v>13</v>
      </c>
      <c r="I4369">
        <v>70</v>
      </c>
      <c r="J4369">
        <f t="shared" si="478"/>
        <v>-0.65375721515224183</v>
      </c>
      <c r="K4369" t="b">
        <f t="shared" si="479"/>
        <v>0</v>
      </c>
      <c r="L4369">
        <f t="shared" si="480"/>
        <v>1.9827190589451413</v>
      </c>
      <c r="M4369" t="b">
        <f t="shared" si="481"/>
        <v>1</v>
      </c>
      <c r="N4369" s="24">
        <f t="shared" si="482"/>
        <v>127335.61</v>
      </c>
      <c r="O4369" t="str">
        <f t="shared" si="483"/>
        <v>PENSIONADOS EN SU PROPIO SISTEMA</v>
      </c>
      <c r="P4369">
        <f t="shared" si="484"/>
        <v>70</v>
      </c>
      <c r="Q4369"/>
    </row>
    <row r="4370" spans="1:17" x14ac:dyDescent="0.25">
      <c r="A4370">
        <v>4369</v>
      </c>
      <c r="B4370" t="s">
        <v>15</v>
      </c>
      <c r="C4370" s="23">
        <v>355899.18</v>
      </c>
      <c r="D4370" t="s">
        <v>14</v>
      </c>
      <c r="E4370" t="s">
        <v>11</v>
      </c>
      <c r="F4370" t="s">
        <v>12</v>
      </c>
      <c r="G4370" t="s">
        <v>13</v>
      </c>
      <c r="H4370" t="s">
        <v>13</v>
      </c>
      <c r="I4370">
        <v>17</v>
      </c>
      <c r="J4370">
        <f t="shared" si="478"/>
        <v>-0.37192874598268405</v>
      </c>
      <c r="K4370" t="b">
        <f t="shared" si="479"/>
        <v>0</v>
      </c>
      <c r="L4370">
        <f t="shared" si="480"/>
        <v>-1.7577734351431464</v>
      </c>
      <c r="M4370" t="b">
        <f t="shared" si="481"/>
        <v>0</v>
      </c>
      <c r="N4370" s="24">
        <f t="shared" si="482"/>
        <v>355899.18</v>
      </c>
      <c r="O4370" t="str">
        <f t="shared" si="483"/>
        <v>PENSIONADOS EN SU PROPIO SISTEMA</v>
      </c>
      <c r="P4370">
        <f t="shared" si="484"/>
        <v>17</v>
      </c>
      <c r="Q4370"/>
    </row>
    <row r="4371" spans="1:17" x14ac:dyDescent="0.25">
      <c r="A4371">
        <v>4370</v>
      </c>
      <c r="B4371" t="s">
        <v>9</v>
      </c>
      <c r="C4371" s="23">
        <v>760293.64</v>
      </c>
      <c r="D4371" t="s">
        <v>10</v>
      </c>
      <c r="E4371" t="s">
        <v>16</v>
      </c>
      <c r="F4371" t="s">
        <v>12</v>
      </c>
      <c r="G4371" t="s">
        <v>12</v>
      </c>
      <c r="H4371" t="s">
        <v>13</v>
      </c>
      <c r="I4371">
        <v>57</v>
      </c>
      <c r="J4371">
        <f t="shared" si="478"/>
        <v>0.1267065859840418</v>
      </c>
      <c r="K4371" t="b">
        <f t="shared" si="479"/>
        <v>0</v>
      </c>
      <c r="L4371">
        <f t="shared" si="480"/>
        <v>1.0652397679423538</v>
      </c>
      <c r="M4371" t="b">
        <f t="shared" si="481"/>
        <v>0</v>
      </c>
      <c r="N4371" s="24">
        <f t="shared" si="482"/>
        <v>760293.64</v>
      </c>
      <c r="O4371" t="str">
        <f t="shared" si="483"/>
        <v>ASALARIADO</v>
      </c>
      <c r="P4371">
        <f t="shared" si="484"/>
        <v>57</v>
      </c>
      <c r="Q4371"/>
    </row>
    <row r="4372" spans="1:17" x14ac:dyDescent="0.25">
      <c r="A4372">
        <v>4371</v>
      </c>
      <c r="B4372" t="s">
        <v>15</v>
      </c>
      <c r="C4372" s="23">
        <v>902500</v>
      </c>
      <c r="D4372" t="s">
        <v>10</v>
      </c>
      <c r="E4372" t="s">
        <v>16</v>
      </c>
      <c r="F4372" t="s">
        <v>12</v>
      </c>
      <c r="G4372" t="s">
        <v>13</v>
      </c>
      <c r="H4372" t="s">
        <v>13</v>
      </c>
      <c r="I4372">
        <v>27</v>
      </c>
      <c r="J4372">
        <f t="shared" si="478"/>
        <v>0.30205299287195941</v>
      </c>
      <c r="K4372" t="b">
        <f t="shared" si="479"/>
        <v>0</v>
      </c>
      <c r="L4372">
        <f t="shared" si="480"/>
        <v>-1.0520201343717714</v>
      </c>
      <c r="M4372" t="b">
        <f t="shared" si="481"/>
        <v>0</v>
      </c>
      <c r="N4372" s="24">
        <f t="shared" si="482"/>
        <v>902500</v>
      </c>
      <c r="O4372" t="str">
        <f t="shared" si="483"/>
        <v>ASALARIADO</v>
      </c>
      <c r="P4372">
        <f t="shared" si="484"/>
        <v>27</v>
      </c>
      <c r="Q4372"/>
    </row>
    <row r="4373" spans="1:17" x14ac:dyDescent="0.25">
      <c r="A4373">
        <v>4372</v>
      </c>
      <c r="B4373" t="s">
        <v>15</v>
      </c>
      <c r="C4373" s="23">
        <v>346500</v>
      </c>
      <c r="D4373" t="s">
        <v>10</v>
      </c>
      <c r="E4373" t="s">
        <v>16</v>
      </c>
      <c r="F4373" t="s">
        <v>12</v>
      </c>
      <c r="G4373" t="s">
        <v>13</v>
      </c>
      <c r="H4373" t="s">
        <v>13</v>
      </c>
      <c r="I4373">
        <v>45</v>
      </c>
      <c r="J4373">
        <f t="shared" si="478"/>
        <v>-0.38351832918200635</v>
      </c>
      <c r="K4373" t="b">
        <f t="shared" si="479"/>
        <v>0</v>
      </c>
      <c r="L4373">
        <f t="shared" si="480"/>
        <v>0.21833580701670366</v>
      </c>
      <c r="M4373" t="b">
        <f t="shared" si="481"/>
        <v>0</v>
      </c>
      <c r="N4373" s="24">
        <f t="shared" si="482"/>
        <v>346500</v>
      </c>
      <c r="O4373" t="str">
        <f t="shared" si="483"/>
        <v>ASALARIADO</v>
      </c>
      <c r="P4373">
        <f t="shared" si="484"/>
        <v>45</v>
      </c>
      <c r="Q4373"/>
    </row>
    <row r="4374" spans="1:17" x14ac:dyDescent="0.25">
      <c r="A4374">
        <v>4373</v>
      </c>
      <c r="B4374" t="s">
        <v>9</v>
      </c>
      <c r="C4374" s="23">
        <v>343000</v>
      </c>
      <c r="D4374" t="s">
        <v>10</v>
      </c>
      <c r="E4374" t="s">
        <v>16</v>
      </c>
      <c r="F4374" t="s">
        <v>12</v>
      </c>
      <c r="G4374" t="s">
        <v>13</v>
      </c>
      <c r="H4374" t="s">
        <v>13</v>
      </c>
      <c r="I4374">
        <v>51</v>
      </c>
      <c r="J4374">
        <f t="shared" si="478"/>
        <v>-0.38783397599349712</v>
      </c>
      <c r="K4374" t="b">
        <f t="shared" si="479"/>
        <v>0</v>
      </c>
      <c r="L4374">
        <f t="shared" si="480"/>
        <v>0.64178778747952869</v>
      </c>
      <c r="M4374" t="b">
        <f t="shared" si="481"/>
        <v>0</v>
      </c>
      <c r="N4374" s="24">
        <f t="shared" si="482"/>
        <v>343000</v>
      </c>
      <c r="O4374" t="str">
        <f t="shared" si="483"/>
        <v>ASALARIADO</v>
      </c>
      <c r="P4374">
        <f t="shared" si="484"/>
        <v>51</v>
      </c>
      <c r="Q4374"/>
    </row>
    <row r="4375" spans="1:17" x14ac:dyDescent="0.25">
      <c r="A4375">
        <v>4374</v>
      </c>
      <c r="B4375" t="s">
        <v>9</v>
      </c>
      <c r="C4375" s="23">
        <v>297502</v>
      </c>
      <c r="D4375" t="s">
        <v>18</v>
      </c>
      <c r="E4375" t="s">
        <v>16</v>
      </c>
      <c r="F4375" t="s">
        <v>12</v>
      </c>
      <c r="G4375" t="s">
        <v>13</v>
      </c>
      <c r="H4375" t="s">
        <v>13</v>
      </c>
      <c r="I4375">
        <v>63</v>
      </c>
      <c r="J4375">
        <f t="shared" si="478"/>
        <v>-0.44393491845898514</v>
      </c>
      <c r="K4375" t="b">
        <f t="shared" si="479"/>
        <v>0</v>
      </c>
      <c r="L4375">
        <f t="shared" si="480"/>
        <v>1.4886917484051787</v>
      </c>
      <c r="M4375" t="b">
        <f t="shared" si="481"/>
        <v>0</v>
      </c>
      <c r="N4375" s="24">
        <f t="shared" si="482"/>
        <v>297502</v>
      </c>
      <c r="O4375" t="str">
        <f t="shared" si="483"/>
        <v>TRABAJADOR INDEPENDIENTE</v>
      </c>
      <c r="P4375">
        <f t="shared" si="484"/>
        <v>63</v>
      </c>
      <c r="Q4375"/>
    </row>
    <row r="4376" spans="1:17" x14ac:dyDescent="0.25">
      <c r="A4376">
        <v>4375</v>
      </c>
      <c r="B4376" t="s">
        <v>15</v>
      </c>
      <c r="C4376" s="23">
        <v>315617</v>
      </c>
      <c r="D4376" t="s">
        <v>17</v>
      </c>
      <c r="E4376" t="s">
        <v>16</v>
      </c>
      <c r="F4376" t="s">
        <v>12</v>
      </c>
      <c r="G4376" t="s">
        <v>12</v>
      </c>
      <c r="H4376" t="s">
        <v>13</v>
      </c>
      <c r="I4376">
        <v>60</v>
      </c>
      <c r="J4376">
        <f t="shared" si="478"/>
        <v>-0.42159836360465497</v>
      </c>
      <c r="K4376" t="b">
        <f t="shared" si="479"/>
        <v>0</v>
      </c>
      <c r="L4376">
        <f t="shared" si="480"/>
        <v>1.2769657581737661</v>
      </c>
      <c r="M4376" t="b">
        <f t="shared" si="481"/>
        <v>0</v>
      </c>
      <c r="N4376" s="24">
        <f t="shared" si="482"/>
        <v>315617</v>
      </c>
      <c r="O4376" t="str">
        <f t="shared" si="483"/>
        <v>ASEGURADO VOLUNTARIO</v>
      </c>
      <c r="P4376">
        <f t="shared" si="484"/>
        <v>60</v>
      </c>
      <c r="Q4376"/>
    </row>
    <row r="4377" spans="1:17" x14ac:dyDescent="0.25">
      <c r="A4377">
        <v>4376</v>
      </c>
      <c r="B4377" t="s">
        <v>9</v>
      </c>
      <c r="C4377" s="23">
        <v>100000</v>
      </c>
      <c r="D4377" t="s">
        <v>10</v>
      </c>
      <c r="E4377" t="s">
        <v>16</v>
      </c>
      <c r="F4377" t="s">
        <v>12</v>
      </c>
      <c r="G4377" t="s">
        <v>13</v>
      </c>
      <c r="H4377" t="s">
        <v>12</v>
      </c>
      <c r="I4377">
        <v>37</v>
      </c>
      <c r="J4377">
        <f t="shared" si="478"/>
        <v>-0.68746316890557213</v>
      </c>
      <c r="K4377" t="b">
        <f t="shared" si="479"/>
        <v>0</v>
      </c>
      <c r="L4377">
        <f t="shared" si="480"/>
        <v>-0.3462668336003964</v>
      </c>
      <c r="M4377" t="b">
        <f t="shared" si="481"/>
        <v>0</v>
      </c>
      <c r="N4377" s="24">
        <f t="shared" si="482"/>
        <v>100000</v>
      </c>
      <c r="O4377" t="str">
        <f t="shared" si="483"/>
        <v>ASALARIADO</v>
      </c>
      <c r="P4377">
        <f t="shared" si="484"/>
        <v>37</v>
      </c>
      <c r="Q4377"/>
    </row>
    <row r="4378" spans="1:17" x14ac:dyDescent="0.25">
      <c r="A4378">
        <v>4377</v>
      </c>
      <c r="B4378" t="s">
        <v>9</v>
      </c>
      <c r="C4378" s="23">
        <v>100000</v>
      </c>
      <c r="D4378" t="s">
        <v>10</v>
      </c>
      <c r="E4378" t="s">
        <v>16</v>
      </c>
      <c r="F4378" t="s">
        <v>12</v>
      </c>
      <c r="G4378" t="s">
        <v>12</v>
      </c>
      <c r="H4378" t="s">
        <v>12</v>
      </c>
      <c r="I4378">
        <v>36</v>
      </c>
      <c r="J4378">
        <f t="shared" si="478"/>
        <v>-0.68746316890557213</v>
      </c>
      <c r="K4378" t="b">
        <f t="shared" si="479"/>
        <v>0</v>
      </c>
      <c r="L4378">
        <f t="shared" si="480"/>
        <v>-0.41684216367753391</v>
      </c>
      <c r="M4378" t="b">
        <f t="shared" si="481"/>
        <v>0</v>
      </c>
      <c r="N4378" s="24">
        <f t="shared" si="482"/>
        <v>100000</v>
      </c>
      <c r="O4378" t="str">
        <f t="shared" si="483"/>
        <v>ASALARIADO</v>
      </c>
      <c r="P4378">
        <f t="shared" si="484"/>
        <v>36</v>
      </c>
      <c r="Q4378"/>
    </row>
    <row r="4379" spans="1:17" x14ac:dyDescent="0.25">
      <c r="A4379">
        <v>4378</v>
      </c>
      <c r="B4379" t="s">
        <v>15</v>
      </c>
      <c r="C4379" s="23">
        <v>292533.03999999998</v>
      </c>
      <c r="D4379" t="s">
        <v>10</v>
      </c>
      <c r="E4379" t="s">
        <v>11</v>
      </c>
      <c r="F4379" t="s">
        <v>12</v>
      </c>
      <c r="G4379" t="s">
        <v>13</v>
      </c>
      <c r="H4379" t="s">
        <v>13</v>
      </c>
      <c r="I4379">
        <v>25</v>
      </c>
      <c r="J4379">
        <f t="shared" si="478"/>
        <v>-0.45006185456767811</v>
      </c>
      <c r="K4379" t="b">
        <f t="shared" si="479"/>
        <v>0</v>
      </c>
      <c r="L4379">
        <f t="shared" si="480"/>
        <v>-1.1931707945260464</v>
      </c>
      <c r="M4379" t="b">
        <f t="shared" si="481"/>
        <v>0</v>
      </c>
      <c r="N4379" s="24">
        <f t="shared" si="482"/>
        <v>292533.03999999998</v>
      </c>
      <c r="O4379" t="str">
        <f t="shared" si="483"/>
        <v>ASALARIADO</v>
      </c>
      <c r="P4379">
        <f t="shared" si="484"/>
        <v>25</v>
      </c>
      <c r="Q4379"/>
    </row>
    <row r="4380" spans="1:17" x14ac:dyDescent="0.25">
      <c r="A4380">
        <v>4379</v>
      </c>
      <c r="B4380" t="s">
        <v>15</v>
      </c>
      <c r="C4380" s="23">
        <v>297046</v>
      </c>
      <c r="D4380" t="s">
        <v>17</v>
      </c>
      <c r="E4380" t="s">
        <v>16</v>
      </c>
      <c r="F4380" t="s">
        <v>12</v>
      </c>
      <c r="G4380" t="s">
        <v>13</v>
      </c>
      <c r="H4380" t="s">
        <v>13</v>
      </c>
      <c r="I4380">
        <v>55</v>
      </c>
      <c r="J4380">
        <f t="shared" si="478"/>
        <v>-0.44449718558642509</v>
      </c>
      <c r="K4380" t="b">
        <f t="shared" si="479"/>
        <v>0</v>
      </c>
      <c r="L4380">
        <f t="shared" si="480"/>
        <v>0.92408910778807873</v>
      </c>
      <c r="M4380" t="b">
        <f t="shared" si="481"/>
        <v>0</v>
      </c>
      <c r="N4380" s="24">
        <f t="shared" si="482"/>
        <v>297046</v>
      </c>
      <c r="O4380" t="str">
        <f t="shared" si="483"/>
        <v>ASEGURADO VOLUNTARIO</v>
      </c>
      <c r="P4380">
        <f t="shared" si="484"/>
        <v>55</v>
      </c>
      <c r="Q4380"/>
    </row>
    <row r="4381" spans="1:17" x14ac:dyDescent="0.25">
      <c r="A4381">
        <v>4380</v>
      </c>
      <c r="B4381" t="s">
        <v>9</v>
      </c>
      <c r="C4381" s="23">
        <v>382136</v>
      </c>
      <c r="D4381" t="s">
        <v>18</v>
      </c>
      <c r="E4381" t="s">
        <v>16</v>
      </c>
      <c r="F4381" t="s">
        <v>12</v>
      </c>
      <c r="G4381" t="s">
        <v>13</v>
      </c>
      <c r="H4381" t="s">
        <v>12</v>
      </c>
      <c r="I4381">
        <v>63</v>
      </c>
      <c r="J4381">
        <f t="shared" si="478"/>
        <v>-0.33957764638935323</v>
      </c>
      <c r="K4381" t="b">
        <f t="shared" si="479"/>
        <v>0</v>
      </c>
      <c r="L4381">
        <f t="shared" si="480"/>
        <v>1.4886917484051787</v>
      </c>
      <c r="M4381" t="b">
        <f t="shared" si="481"/>
        <v>0</v>
      </c>
      <c r="N4381" s="24">
        <f t="shared" si="482"/>
        <v>382136</v>
      </c>
      <c r="O4381" t="str">
        <f t="shared" si="483"/>
        <v>TRABAJADOR INDEPENDIENTE</v>
      </c>
      <c r="P4381">
        <f t="shared" si="484"/>
        <v>63</v>
      </c>
      <c r="Q4381"/>
    </row>
    <row r="4382" spans="1:17" x14ac:dyDescent="0.25">
      <c r="A4382">
        <v>4381</v>
      </c>
      <c r="B4382" t="s">
        <v>9</v>
      </c>
      <c r="C4382" s="23">
        <v>48857.39</v>
      </c>
      <c r="D4382" t="s">
        <v>10</v>
      </c>
      <c r="E4382" t="s">
        <v>16</v>
      </c>
      <c r="F4382" t="s">
        <v>12</v>
      </c>
      <c r="G4382" t="s">
        <v>13</v>
      </c>
      <c r="H4382" t="s">
        <v>13</v>
      </c>
      <c r="I4382">
        <v>41</v>
      </c>
      <c r="J4382">
        <f t="shared" si="478"/>
        <v>-0.7505241522706626</v>
      </c>
      <c r="K4382" t="b">
        <f t="shared" si="479"/>
        <v>0</v>
      </c>
      <c r="L4382">
        <f t="shared" si="480"/>
        <v>-6.3965513291846368E-2</v>
      </c>
      <c r="M4382" t="b">
        <f t="shared" si="481"/>
        <v>0</v>
      </c>
      <c r="N4382" s="24">
        <f t="shared" si="482"/>
        <v>48857.39</v>
      </c>
      <c r="O4382" t="str">
        <f t="shared" si="483"/>
        <v>ASALARIADO</v>
      </c>
      <c r="P4382">
        <f t="shared" si="484"/>
        <v>41</v>
      </c>
      <c r="Q4382"/>
    </row>
    <row r="4383" spans="1:17" x14ac:dyDescent="0.25">
      <c r="A4383">
        <v>4382</v>
      </c>
      <c r="B4383" t="s">
        <v>15</v>
      </c>
      <c r="C4383" s="23">
        <v>550000</v>
      </c>
      <c r="D4383" t="s">
        <v>10</v>
      </c>
      <c r="E4383" t="s">
        <v>16</v>
      </c>
      <c r="F4383" t="s">
        <v>12</v>
      </c>
      <c r="G4383" t="s">
        <v>13</v>
      </c>
      <c r="H4383" t="s">
        <v>13</v>
      </c>
      <c r="I4383">
        <v>27</v>
      </c>
      <c r="J4383">
        <f t="shared" si="478"/>
        <v>-0.13259429314247032</v>
      </c>
      <c r="K4383" t="b">
        <f t="shared" si="479"/>
        <v>0</v>
      </c>
      <c r="L4383">
        <f t="shared" si="480"/>
        <v>-1.0520201343717714</v>
      </c>
      <c r="M4383" t="b">
        <f t="shared" si="481"/>
        <v>0</v>
      </c>
      <c r="N4383" s="24">
        <f t="shared" si="482"/>
        <v>550000</v>
      </c>
      <c r="O4383" t="str">
        <f t="shared" si="483"/>
        <v>ASALARIADO</v>
      </c>
      <c r="P4383">
        <f t="shared" si="484"/>
        <v>27</v>
      </c>
      <c r="Q4383"/>
    </row>
    <row r="4384" spans="1:17" x14ac:dyDescent="0.25">
      <c r="A4384">
        <v>4383</v>
      </c>
      <c r="B4384" t="s">
        <v>15</v>
      </c>
      <c r="C4384" s="23">
        <v>1843614</v>
      </c>
      <c r="D4384" t="s">
        <v>10</v>
      </c>
      <c r="E4384" t="s">
        <v>11</v>
      </c>
      <c r="F4384" t="s">
        <v>12</v>
      </c>
      <c r="G4384" t="s">
        <v>13</v>
      </c>
      <c r="H4384" t="s">
        <v>13</v>
      </c>
      <c r="I4384">
        <v>59</v>
      </c>
      <c r="J4384">
        <f t="shared" si="478"/>
        <v>1.4624860309717722</v>
      </c>
      <c r="K4384" t="b">
        <f t="shared" si="479"/>
        <v>0</v>
      </c>
      <c r="L4384">
        <f t="shared" si="480"/>
        <v>1.2063904280966287</v>
      </c>
      <c r="M4384" t="b">
        <f t="shared" si="481"/>
        <v>0</v>
      </c>
      <c r="N4384" s="24">
        <f t="shared" si="482"/>
        <v>1843614</v>
      </c>
      <c r="O4384" t="str">
        <f t="shared" si="483"/>
        <v>ASALARIADO</v>
      </c>
      <c r="P4384">
        <f t="shared" si="484"/>
        <v>59</v>
      </c>
      <c r="Q4384"/>
    </row>
    <row r="4385" spans="1:17" x14ac:dyDescent="0.25">
      <c r="A4385">
        <v>4384</v>
      </c>
      <c r="B4385" t="s">
        <v>9</v>
      </c>
      <c r="C4385" s="23">
        <v>547158</v>
      </c>
      <c r="D4385" t="s">
        <v>10</v>
      </c>
      <c r="E4385" t="s">
        <v>11</v>
      </c>
      <c r="F4385" t="s">
        <v>12</v>
      </c>
      <c r="G4385" t="s">
        <v>13</v>
      </c>
      <c r="H4385" t="s">
        <v>12</v>
      </c>
      <c r="I4385">
        <v>22</v>
      </c>
      <c r="J4385">
        <f t="shared" si="478"/>
        <v>-0.13609859835340085</v>
      </c>
      <c r="K4385" t="b">
        <f t="shared" si="479"/>
        <v>0</v>
      </c>
      <c r="L4385">
        <f t="shared" si="480"/>
        <v>-1.4048967847574589</v>
      </c>
      <c r="M4385" t="b">
        <f t="shared" si="481"/>
        <v>0</v>
      </c>
      <c r="N4385" s="24">
        <f t="shared" si="482"/>
        <v>547158</v>
      </c>
      <c r="O4385" t="str">
        <f t="shared" si="483"/>
        <v>ASALARIADO</v>
      </c>
      <c r="P4385">
        <f t="shared" si="484"/>
        <v>22</v>
      </c>
      <c r="Q4385"/>
    </row>
    <row r="4386" spans="1:17" x14ac:dyDescent="0.25">
      <c r="A4386">
        <v>4385</v>
      </c>
      <c r="B4386" t="s">
        <v>15</v>
      </c>
      <c r="C4386" s="23">
        <v>1482847</v>
      </c>
      <c r="D4386" t="s">
        <v>10</v>
      </c>
      <c r="E4386" t="s">
        <v>11</v>
      </c>
      <c r="F4386" t="s">
        <v>12</v>
      </c>
      <c r="G4386" t="s">
        <v>13</v>
      </c>
      <c r="H4386" t="s">
        <v>12</v>
      </c>
      <c r="I4386">
        <v>29</v>
      </c>
      <c r="J4386">
        <f t="shared" si="478"/>
        <v>1.0176451871886012</v>
      </c>
      <c r="K4386" t="b">
        <f t="shared" si="479"/>
        <v>0</v>
      </c>
      <c r="L4386">
        <f t="shared" si="480"/>
        <v>-0.91086947421749642</v>
      </c>
      <c r="M4386" t="b">
        <f t="shared" si="481"/>
        <v>0</v>
      </c>
      <c r="N4386" s="24">
        <f t="shared" si="482"/>
        <v>1482847</v>
      </c>
      <c r="O4386" t="str">
        <f t="shared" si="483"/>
        <v>ASALARIADO</v>
      </c>
      <c r="P4386">
        <f t="shared" si="484"/>
        <v>29</v>
      </c>
      <c r="Q4386"/>
    </row>
    <row r="4387" spans="1:17" x14ac:dyDescent="0.25">
      <c r="A4387">
        <v>4386</v>
      </c>
      <c r="B4387" t="s">
        <v>15</v>
      </c>
      <c r="C4387" s="23">
        <v>927503.14</v>
      </c>
      <c r="D4387" t="s">
        <v>10</v>
      </c>
      <c r="E4387" t="s">
        <v>16</v>
      </c>
      <c r="F4387" t="s">
        <v>12</v>
      </c>
      <c r="G4387" t="s">
        <v>13</v>
      </c>
      <c r="H4387" t="s">
        <v>13</v>
      </c>
      <c r="I4387">
        <v>50</v>
      </c>
      <c r="J4387">
        <f t="shared" si="478"/>
        <v>0.33288291327717595</v>
      </c>
      <c r="K4387" t="b">
        <f t="shared" si="479"/>
        <v>0</v>
      </c>
      <c r="L4387">
        <f t="shared" si="480"/>
        <v>0.57121245740239113</v>
      </c>
      <c r="M4387" t="b">
        <f t="shared" si="481"/>
        <v>0</v>
      </c>
      <c r="N4387" s="24">
        <f t="shared" si="482"/>
        <v>927503.14</v>
      </c>
      <c r="O4387" t="str">
        <f t="shared" si="483"/>
        <v>ASALARIADO</v>
      </c>
      <c r="P4387">
        <f t="shared" si="484"/>
        <v>50</v>
      </c>
      <c r="Q4387"/>
    </row>
    <row r="4388" spans="1:17" x14ac:dyDescent="0.25">
      <c r="A4388">
        <v>4387</v>
      </c>
      <c r="B4388" t="s">
        <v>9</v>
      </c>
      <c r="C4388" s="23">
        <v>299647</v>
      </c>
      <c r="D4388" t="s">
        <v>18</v>
      </c>
      <c r="E4388" t="s">
        <v>16</v>
      </c>
      <c r="F4388" t="s">
        <v>12</v>
      </c>
      <c r="G4388" t="s">
        <v>13</v>
      </c>
      <c r="H4388" t="s">
        <v>12</v>
      </c>
      <c r="I4388">
        <v>36</v>
      </c>
      <c r="J4388">
        <f t="shared" si="478"/>
        <v>-0.44129004348451434</v>
      </c>
      <c r="K4388" t="b">
        <f t="shared" si="479"/>
        <v>0</v>
      </c>
      <c r="L4388">
        <f t="shared" si="480"/>
        <v>-0.41684216367753391</v>
      </c>
      <c r="M4388" t="b">
        <f t="shared" si="481"/>
        <v>0</v>
      </c>
      <c r="N4388" s="24">
        <f t="shared" si="482"/>
        <v>299647</v>
      </c>
      <c r="O4388" t="str">
        <f t="shared" si="483"/>
        <v>TRABAJADOR INDEPENDIENTE</v>
      </c>
      <c r="P4388">
        <f t="shared" si="484"/>
        <v>36</v>
      </c>
      <c r="Q4388"/>
    </row>
    <row r="4389" spans="1:17" x14ac:dyDescent="0.25">
      <c r="A4389">
        <v>4388</v>
      </c>
      <c r="B4389" t="s">
        <v>9</v>
      </c>
      <c r="C4389" s="23">
        <v>967077</v>
      </c>
      <c r="D4389" t="s">
        <v>10</v>
      </c>
      <c r="E4389" t="s">
        <v>11</v>
      </c>
      <c r="F4389" t="s">
        <v>12</v>
      </c>
      <c r="G4389" t="s">
        <v>13</v>
      </c>
      <c r="H4389" t="s">
        <v>13</v>
      </c>
      <c r="I4389">
        <v>53</v>
      </c>
      <c r="J4389">
        <f t="shared" si="478"/>
        <v>0.38167914262785679</v>
      </c>
      <c r="K4389" t="b">
        <f t="shared" si="479"/>
        <v>0</v>
      </c>
      <c r="L4389">
        <f t="shared" si="480"/>
        <v>0.78293844763380371</v>
      </c>
      <c r="M4389" t="b">
        <f t="shared" si="481"/>
        <v>0</v>
      </c>
      <c r="N4389" s="24">
        <f t="shared" si="482"/>
        <v>967077</v>
      </c>
      <c r="O4389" t="str">
        <f t="shared" si="483"/>
        <v>ASALARIADO</v>
      </c>
      <c r="P4389">
        <f t="shared" si="484"/>
        <v>53</v>
      </c>
      <c r="Q4389"/>
    </row>
    <row r="4390" spans="1:17" x14ac:dyDescent="0.25">
      <c r="A4390">
        <v>4389</v>
      </c>
      <c r="B4390" t="s">
        <v>9</v>
      </c>
      <c r="C4390" s="23">
        <v>326749</v>
      </c>
      <c r="D4390" t="s">
        <v>18</v>
      </c>
      <c r="E4390" t="s">
        <v>16</v>
      </c>
      <c r="F4390" t="s">
        <v>12</v>
      </c>
      <c r="G4390" t="s">
        <v>13</v>
      </c>
      <c r="H4390" t="s">
        <v>12</v>
      </c>
      <c r="I4390">
        <v>54</v>
      </c>
      <c r="J4390">
        <f t="shared" si="478"/>
        <v>-0.40787214066022193</v>
      </c>
      <c r="K4390" t="b">
        <f t="shared" si="479"/>
        <v>0</v>
      </c>
      <c r="L4390">
        <f t="shared" si="480"/>
        <v>0.85351377771094117</v>
      </c>
      <c r="M4390" t="b">
        <f t="shared" si="481"/>
        <v>0</v>
      </c>
      <c r="N4390" s="24">
        <f t="shared" si="482"/>
        <v>326749</v>
      </c>
      <c r="O4390" t="str">
        <f t="shared" si="483"/>
        <v>TRABAJADOR INDEPENDIENTE</v>
      </c>
      <c r="P4390">
        <f t="shared" si="484"/>
        <v>54</v>
      </c>
      <c r="Q4390"/>
    </row>
    <row r="4391" spans="1:17" x14ac:dyDescent="0.25">
      <c r="A4391">
        <v>4390</v>
      </c>
      <c r="B4391" t="s">
        <v>9</v>
      </c>
      <c r="C4391" s="23">
        <v>5122871.99</v>
      </c>
      <c r="D4391" t="s">
        <v>10</v>
      </c>
      <c r="E4391" t="s">
        <v>11</v>
      </c>
      <c r="F4391" t="s">
        <v>12</v>
      </c>
      <c r="G4391" t="s">
        <v>13</v>
      </c>
      <c r="H4391" t="s">
        <v>13</v>
      </c>
      <c r="I4391">
        <v>47</v>
      </c>
      <c r="J4391">
        <f t="shared" si="478"/>
        <v>5.505948684857259</v>
      </c>
      <c r="K4391" t="b">
        <f t="shared" si="479"/>
        <v>1</v>
      </c>
      <c r="L4391">
        <f t="shared" si="480"/>
        <v>0.35948646717097865</v>
      </c>
      <c r="M4391" t="b">
        <f t="shared" si="481"/>
        <v>0</v>
      </c>
      <c r="N4391" s="24">
        <f t="shared" si="482"/>
        <v>5122871.99</v>
      </c>
      <c r="O4391" t="str">
        <f t="shared" si="483"/>
        <v>ASALARIADO</v>
      </c>
      <c r="P4391">
        <f t="shared" si="484"/>
        <v>47</v>
      </c>
      <c r="Q4391"/>
    </row>
    <row r="4392" spans="1:17" x14ac:dyDescent="0.25">
      <c r="A4392">
        <v>4391</v>
      </c>
      <c r="B4392" t="s">
        <v>15</v>
      </c>
      <c r="C4392" s="23">
        <v>530434.05000000005</v>
      </c>
      <c r="D4392" t="s">
        <v>10</v>
      </c>
      <c r="E4392" t="s">
        <v>16</v>
      </c>
      <c r="F4392" t="s">
        <v>12</v>
      </c>
      <c r="G4392" t="s">
        <v>13</v>
      </c>
      <c r="H4392" t="s">
        <v>13</v>
      </c>
      <c r="I4392">
        <v>25</v>
      </c>
      <c r="J4392">
        <f t="shared" si="478"/>
        <v>-0.15671993020855263</v>
      </c>
      <c r="K4392" t="b">
        <f t="shared" si="479"/>
        <v>0</v>
      </c>
      <c r="L4392">
        <f t="shared" si="480"/>
        <v>-1.1931707945260464</v>
      </c>
      <c r="M4392" t="b">
        <f t="shared" si="481"/>
        <v>0</v>
      </c>
      <c r="N4392" s="24">
        <f t="shared" si="482"/>
        <v>530434.05000000005</v>
      </c>
      <c r="O4392" t="str">
        <f t="shared" si="483"/>
        <v>ASALARIADO</v>
      </c>
      <c r="P4392">
        <f t="shared" si="484"/>
        <v>25</v>
      </c>
      <c r="Q4392"/>
    </row>
    <row r="4393" spans="1:17" x14ac:dyDescent="0.25">
      <c r="A4393">
        <v>4392</v>
      </c>
      <c r="B4393" t="s">
        <v>9</v>
      </c>
      <c r="C4393" s="23">
        <v>182182</v>
      </c>
      <c r="D4393" t="s">
        <v>10</v>
      </c>
      <c r="E4393" t="s">
        <v>16</v>
      </c>
      <c r="F4393" t="s">
        <v>12</v>
      </c>
      <c r="G4393" t="s">
        <v>13</v>
      </c>
      <c r="H4393" t="s">
        <v>13</v>
      </c>
      <c r="I4393">
        <v>26</v>
      </c>
      <c r="J4393">
        <f t="shared" si="478"/>
        <v>-0.58612931568787596</v>
      </c>
      <c r="K4393" t="b">
        <f t="shared" si="479"/>
        <v>0</v>
      </c>
      <c r="L4393">
        <f t="shared" si="480"/>
        <v>-1.1225954644489089</v>
      </c>
      <c r="M4393" t="b">
        <f t="shared" si="481"/>
        <v>0</v>
      </c>
      <c r="N4393" s="24">
        <f t="shared" si="482"/>
        <v>182182</v>
      </c>
      <c r="O4393" t="str">
        <f t="shared" si="483"/>
        <v>ASALARIADO</v>
      </c>
      <c r="P4393">
        <f t="shared" si="484"/>
        <v>26</v>
      </c>
      <c r="Q4393"/>
    </row>
    <row r="4394" spans="1:17" x14ac:dyDescent="0.25">
      <c r="A4394">
        <v>4393</v>
      </c>
      <c r="B4394" t="s">
        <v>9</v>
      </c>
      <c r="C4394" s="23">
        <v>278030.99</v>
      </c>
      <c r="D4394" t="s">
        <v>19</v>
      </c>
      <c r="E4394" t="s">
        <v>16</v>
      </c>
      <c r="F4394" t="s">
        <v>12</v>
      </c>
      <c r="G4394" t="s">
        <v>13</v>
      </c>
      <c r="H4394" t="s">
        <v>13</v>
      </c>
      <c r="I4394">
        <v>27</v>
      </c>
      <c r="J4394">
        <f t="shared" si="478"/>
        <v>-0.46794349052270096</v>
      </c>
      <c r="K4394" t="b">
        <f t="shared" si="479"/>
        <v>0</v>
      </c>
      <c r="L4394">
        <f t="shared" si="480"/>
        <v>-1.0520201343717714</v>
      </c>
      <c r="M4394" t="b">
        <f t="shared" si="481"/>
        <v>0</v>
      </c>
      <c r="N4394" s="24">
        <f t="shared" si="482"/>
        <v>278030.99</v>
      </c>
      <c r="O4394" t="str">
        <f t="shared" si="483"/>
        <v>CONVENIOS ESPECIALES DE TRABAJADORES INDEPENDIENTES</v>
      </c>
      <c r="P4394">
        <f t="shared" si="484"/>
        <v>27</v>
      </c>
      <c r="Q4394"/>
    </row>
    <row r="4395" spans="1:17" x14ac:dyDescent="0.25">
      <c r="A4395">
        <v>4394</v>
      </c>
      <c r="B4395" t="s">
        <v>15</v>
      </c>
      <c r="C4395" s="23">
        <v>302470</v>
      </c>
      <c r="D4395" t="s">
        <v>17</v>
      </c>
      <c r="E4395" t="s">
        <v>16</v>
      </c>
      <c r="F4395" t="s">
        <v>12</v>
      </c>
      <c r="G4395" t="s">
        <v>13</v>
      </c>
      <c r="H4395" t="s">
        <v>13</v>
      </c>
      <c r="I4395">
        <v>54</v>
      </c>
      <c r="J4395">
        <f t="shared" si="478"/>
        <v>-0.43780916607056047</v>
      </c>
      <c r="K4395" t="b">
        <f t="shared" si="479"/>
        <v>0</v>
      </c>
      <c r="L4395">
        <f t="shared" si="480"/>
        <v>0.85351377771094117</v>
      </c>
      <c r="M4395" t="b">
        <f t="shared" si="481"/>
        <v>0</v>
      </c>
      <c r="N4395" s="24">
        <f t="shared" si="482"/>
        <v>302470</v>
      </c>
      <c r="O4395" t="str">
        <f t="shared" si="483"/>
        <v>ASEGURADO VOLUNTARIO</v>
      </c>
      <c r="P4395">
        <f t="shared" si="484"/>
        <v>54</v>
      </c>
      <c r="Q4395"/>
    </row>
    <row r="4396" spans="1:17" x14ac:dyDescent="0.25">
      <c r="A4396">
        <v>4395</v>
      </c>
      <c r="B4396" t="s">
        <v>9</v>
      </c>
      <c r="C4396" s="23">
        <v>347719.55</v>
      </c>
      <c r="D4396" t="s">
        <v>10</v>
      </c>
      <c r="E4396" t="s">
        <v>16</v>
      </c>
      <c r="F4396" t="s">
        <v>12</v>
      </c>
      <c r="G4396" t="s">
        <v>13</v>
      </c>
      <c r="H4396" t="s">
        <v>13</v>
      </c>
      <c r="I4396">
        <v>19</v>
      </c>
      <c r="J4396">
        <f t="shared" si="478"/>
        <v>-0.38201457287659102</v>
      </c>
      <c r="K4396" t="b">
        <f t="shared" si="479"/>
        <v>0</v>
      </c>
      <c r="L4396">
        <f t="shared" si="480"/>
        <v>-1.6166227749888715</v>
      </c>
      <c r="M4396" t="b">
        <f t="shared" si="481"/>
        <v>0</v>
      </c>
      <c r="N4396" s="24">
        <f t="shared" si="482"/>
        <v>347719.55</v>
      </c>
      <c r="O4396" t="str">
        <f t="shared" si="483"/>
        <v>ASALARIADO</v>
      </c>
      <c r="P4396">
        <f t="shared" si="484"/>
        <v>19</v>
      </c>
      <c r="Q4396"/>
    </row>
    <row r="4397" spans="1:17" x14ac:dyDescent="0.25">
      <c r="A4397">
        <v>4396</v>
      </c>
      <c r="B4397" t="s">
        <v>9</v>
      </c>
      <c r="C4397" s="23">
        <v>312000</v>
      </c>
      <c r="D4397" t="s">
        <v>10</v>
      </c>
      <c r="E4397" t="s">
        <v>16</v>
      </c>
      <c r="F4397" t="s">
        <v>12</v>
      </c>
      <c r="G4397" t="s">
        <v>13</v>
      </c>
      <c r="H4397" t="s">
        <v>12</v>
      </c>
      <c r="I4397">
        <v>64</v>
      </c>
      <c r="J4397">
        <f t="shared" si="478"/>
        <v>-0.42605827632384413</v>
      </c>
      <c r="K4397" t="b">
        <f t="shared" si="479"/>
        <v>0</v>
      </c>
      <c r="L4397">
        <f t="shared" si="480"/>
        <v>1.5592670784823162</v>
      </c>
      <c r="M4397" t="b">
        <f t="shared" si="481"/>
        <v>0</v>
      </c>
      <c r="N4397" s="24">
        <f t="shared" si="482"/>
        <v>312000</v>
      </c>
      <c r="O4397" t="str">
        <f t="shared" si="483"/>
        <v>ASALARIADO</v>
      </c>
      <c r="P4397">
        <f t="shared" si="484"/>
        <v>64</v>
      </c>
      <c r="Q4397"/>
    </row>
    <row r="4398" spans="1:17" x14ac:dyDescent="0.25">
      <c r="A4398">
        <v>4397</v>
      </c>
      <c r="B4398" t="s">
        <v>9</v>
      </c>
      <c r="C4398" s="23">
        <v>310124</v>
      </c>
      <c r="D4398" t="s">
        <v>18</v>
      </c>
      <c r="E4398" t="s">
        <v>16</v>
      </c>
      <c r="F4398" t="s">
        <v>12</v>
      </c>
      <c r="G4398" t="s">
        <v>13</v>
      </c>
      <c r="H4398" t="s">
        <v>13</v>
      </c>
      <c r="I4398">
        <v>43</v>
      </c>
      <c r="J4398">
        <f t="shared" si="478"/>
        <v>-0.42837146301480322</v>
      </c>
      <c r="K4398" t="b">
        <f t="shared" si="479"/>
        <v>0</v>
      </c>
      <c r="L4398">
        <f t="shared" si="480"/>
        <v>7.7185146862428639E-2</v>
      </c>
      <c r="M4398" t="b">
        <f t="shared" si="481"/>
        <v>0</v>
      </c>
      <c r="N4398" s="24">
        <f t="shared" si="482"/>
        <v>310124</v>
      </c>
      <c r="O4398" t="str">
        <f t="shared" si="483"/>
        <v>TRABAJADOR INDEPENDIENTE</v>
      </c>
      <c r="P4398">
        <f t="shared" si="484"/>
        <v>43</v>
      </c>
      <c r="Q4398"/>
    </row>
    <row r="4399" spans="1:17" x14ac:dyDescent="0.25">
      <c r="A4399">
        <v>4398</v>
      </c>
      <c r="B4399" t="s">
        <v>15</v>
      </c>
      <c r="C4399" s="23">
        <v>297046</v>
      </c>
      <c r="D4399" t="s">
        <v>18</v>
      </c>
      <c r="E4399" t="s">
        <v>16</v>
      </c>
      <c r="F4399" t="s">
        <v>12</v>
      </c>
      <c r="G4399" t="s">
        <v>13</v>
      </c>
      <c r="H4399" t="s">
        <v>13</v>
      </c>
      <c r="I4399">
        <v>27</v>
      </c>
      <c r="J4399">
        <f t="shared" si="478"/>
        <v>-0.44449718558642509</v>
      </c>
      <c r="K4399" t="b">
        <f t="shared" si="479"/>
        <v>0</v>
      </c>
      <c r="L4399">
        <f t="shared" si="480"/>
        <v>-1.0520201343717714</v>
      </c>
      <c r="M4399" t="b">
        <f t="shared" si="481"/>
        <v>0</v>
      </c>
      <c r="N4399" s="24">
        <f t="shared" si="482"/>
        <v>297046</v>
      </c>
      <c r="O4399" t="str">
        <f t="shared" si="483"/>
        <v>TRABAJADOR INDEPENDIENTE</v>
      </c>
      <c r="P4399">
        <f t="shared" si="484"/>
        <v>27</v>
      </c>
      <c r="Q4399"/>
    </row>
    <row r="4400" spans="1:17" x14ac:dyDescent="0.25">
      <c r="A4400">
        <v>4399</v>
      </c>
      <c r="B4400" t="s">
        <v>9</v>
      </c>
      <c r="C4400" s="23">
        <v>403776</v>
      </c>
      <c r="D4400" t="s">
        <v>10</v>
      </c>
      <c r="E4400" t="s">
        <v>16</v>
      </c>
      <c r="F4400" t="s">
        <v>12</v>
      </c>
      <c r="G4400" t="s">
        <v>13</v>
      </c>
      <c r="H4400" t="s">
        <v>13</v>
      </c>
      <c r="I4400">
        <v>23</v>
      </c>
      <c r="J4400">
        <f t="shared" si="478"/>
        <v>-0.31289461867487872</v>
      </c>
      <c r="K4400" t="b">
        <f t="shared" si="479"/>
        <v>0</v>
      </c>
      <c r="L4400">
        <f t="shared" si="480"/>
        <v>-1.3343214546803215</v>
      </c>
      <c r="M4400" t="b">
        <f t="shared" si="481"/>
        <v>0</v>
      </c>
      <c r="N4400" s="24">
        <f t="shared" si="482"/>
        <v>403776</v>
      </c>
      <c r="O4400" t="str">
        <f t="shared" si="483"/>
        <v>ASALARIADO</v>
      </c>
      <c r="P4400">
        <f t="shared" si="484"/>
        <v>23</v>
      </c>
      <c r="Q4400"/>
    </row>
    <row r="4401" spans="1:17" x14ac:dyDescent="0.25">
      <c r="A4401">
        <v>4400</v>
      </c>
      <c r="B4401" t="s">
        <v>15</v>
      </c>
      <c r="C4401" s="23">
        <v>1101203</v>
      </c>
      <c r="D4401" t="s">
        <v>10</v>
      </c>
      <c r="E4401" t="s">
        <v>11</v>
      </c>
      <c r="F4401" t="s">
        <v>12</v>
      </c>
      <c r="G4401" t="s">
        <v>13</v>
      </c>
      <c r="H4401" t="s">
        <v>13</v>
      </c>
      <c r="I4401">
        <v>28</v>
      </c>
      <c r="J4401">
        <f t="shared" si="478"/>
        <v>0.54706212669586074</v>
      </c>
      <c r="K4401" t="b">
        <f t="shared" si="479"/>
        <v>0</v>
      </c>
      <c r="L4401">
        <f t="shared" si="480"/>
        <v>-0.98144480429463388</v>
      </c>
      <c r="M4401" t="b">
        <f t="shared" si="481"/>
        <v>0</v>
      </c>
      <c r="N4401" s="24">
        <f t="shared" si="482"/>
        <v>1101203</v>
      </c>
      <c r="O4401" t="str">
        <f t="shared" si="483"/>
        <v>ASALARIADO</v>
      </c>
      <c r="P4401">
        <f t="shared" si="484"/>
        <v>28</v>
      </c>
      <c r="Q4401"/>
    </row>
    <row r="4402" spans="1:17" x14ac:dyDescent="0.25">
      <c r="A4402">
        <v>4401</v>
      </c>
      <c r="B4402" t="s">
        <v>9</v>
      </c>
      <c r="C4402" s="23">
        <v>615017.5</v>
      </c>
      <c r="D4402" t="s">
        <v>10</v>
      </c>
      <c r="E4402" t="s">
        <v>11</v>
      </c>
      <c r="F4402" t="s">
        <v>12</v>
      </c>
      <c r="G4402" t="s">
        <v>13</v>
      </c>
      <c r="H4402" t="s">
        <v>13</v>
      </c>
      <c r="I4402">
        <v>44</v>
      </c>
      <c r="J4402">
        <f t="shared" si="478"/>
        <v>-5.242498840929817E-2</v>
      </c>
      <c r="K4402" t="b">
        <f t="shared" si="479"/>
        <v>0</v>
      </c>
      <c r="L4402">
        <f t="shared" si="480"/>
        <v>0.14776047693956615</v>
      </c>
      <c r="M4402" t="b">
        <f t="shared" si="481"/>
        <v>0</v>
      </c>
      <c r="N4402" s="24">
        <f t="shared" si="482"/>
        <v>615017.5</v>
      </c>
      <c r="O4402" t="str">
        <f t="shared" si="483"/>
        <v>ASALARIADO</v>
      </c>
      <c r="P4402">
        <f t="shared" si="484"/>
        <v>44</v>
      </c>
      <c r="Q4402"/>
    </row>
    <row r="4403" spans="1:17" x14ac:dyDescent="0.25">
      <c r="A4403">
        <v>4402</v>
      </c>
      <c r="B4403" t="s">
        <v>15</v>
      </c>
      <c r="C4403" s="23">
        <v>639148</v>
      </c>
      <c r="D4403" t="s">
        <v>17</v>
      </c>
      <c r="E4403" t="s">
        <v>16</v>
      </c>
      <c r="F4403" t="s">
        <v>12</v>
      </c>
      <c r="G4403" t="s">
        <v>12</v>
      </c>
      <c r="H4403" t="s">
        <v>13</v>
      </c>
      <c r="I4403">
        <v>66</v>
      </c>
      <c r="J4403">
        <f t="shared" si="478"/>
        <v>-2.267106972796144E-2</v>
      </c>
      <c r="K4403" t="b">
        <f t="shared" si="479"/>
        <v>0</v>
      </c>
      <c r="L4403">
        <f t="shared" si="480"/>
        <v>1.7004177386365913</v>
      </c>
      <c r="M4403" t="b">
        <f t="shared" si="481"/>
        <v>0</v>
      </c>
      <c r="N4403" s="24">
        <f t="shared" si="482"/>
        <v>639148</v>
      </c>
      <c r="O4403" t="str">
        <f t="shared" si="483"/>
        <v>ASEGURADO VOLUNTARIO</v>
      </c>
      <c r="P4403">
        <f t="shared" si="484"/>
        <v>66</v>
      </c>
      <c r="Q4403"/>
    </row>
    <row r="4404" spans="1:17" x14ac:dyDescent="0.25">
      <c r="A4404">
        <v>4403</v>
      </c>
      <c r="B4404" t="s">
        <v>9</v>
      </c>
      <c r="C4404" s="23">
        <v>297046</v>
      </c>
      <c r="D4404" t="s">
        <v>17</v>
      </c>
      <c r="E4404" t="s">
        <v>16</v>
      </c>
      <c r="F4404" t="s">
        <v>12</v>
      </c>
      <c r="G4404" t="s">
        <v>12</v>
      </c>
      <c r="H4404" t="s">
        <v>13</v>
      </c>
      <c r="I4404">
        <v>50</v>
      </c>
      <c r="J4404">
        <f t="shared" si="478"/>
        <v>-0.44449718558642509</v>
      </c>
      <c r="K4404" t="b">
        <f t="shared" si="479"/>
        <v>0</v>
      </c>
      <c r="L4404">
        <f t="shared" si="480"/>
        <v>0.57121245740239113</v>
      </c>
      <c r="M4404" t="b">
        <f t="shared" si="481"/>
        <v>0</v>
      </c>
      <c r="N4404" s="24">
        <f t="shared" si="482"/>
        <v>297046</v>
      </c>
      <c r="O4404" t="str">
        <f t="shared" si="483"/>
        <v>ASEGURADO VOLUNTARIO</v>
      </c>
      <c r="P4404">
        <f t="shared" si="484"/>
        <v>50</v>
      </c>
      <c r="Q4404"/>
    </row>
    <row r="4405" spans="1:17" x14ac:dyDescent="0.25">
      <c r="A4405">
        <v>4404</v>
      </c>
      <c r="B4405" t="s">
        <v>15</v>
      </c>
      <c r="C4405" s="23">
        <v>150000</v>
      </c>
      <c r="D4405" t="s">
        <v>10</v>
      </c>
      <c r="E4405" t="s">
        <v>16</v>
      </c>
      <c r="F4405" t="s">
        <v>12</v>
      </c>
      <c r="G4405" t="s">
        <v>13</v>
      </c>
      <c r="H4405" t="s">
        <v>13</v>
      </c>
      <c r="I4405">
        <v>32</v>
      </c>
      <c r="J4405">
        <f t="shared" si="478"/>
        <v>-0.62581107159856075</v>
      </c>
      <c r="K4405" t="b">
        <f t="shared" si="479"/>
        <v>0</v>
      </c>
      <c r="L4405">
        <f t="shared" si="480"/>
        <v>-0.69914348398608395</v>
      </c>
      <c r="M4405" t="b">
        <f t="shared" si="481"/>
        <v>0</v>
      </c>
      <c r="N4405" s="24">
        <f t="shared" si="482"/>
        <v>150000</v>
      </c>
      <c r="O4405" t="str">
        <f t="shared" si="483"/>
        <v>ASALARIADO</v>
      </c>
      <c r="P4405">
        <f t="shared" si="484"/>
        <v>32</v>
      </c>
      <c r="Q4405"/>
    </row>
    <row r="4406" spans="1:17" x14ac:dyDescent="0.25">
      <c r="A4406">
        <v>4405</v>
      </c>
      <c r="B4406" t="s">
        <v>9</v>
      </c>
      <c r="C4406" s="23">
        <v>360960</v>
      </c>
      <c r="D4406" t="s">
        <v>10</v>
      </c>
      <c r="E4406" t="s">
        <v>16</v>
      </c>
      <c r="F4406" t="s">
        <v>12</v>
      </c>
      <c r="G4406" t="s">
        <v>13</v>
      </c>
      <c r="H4406" t="s">
        <v>13</v>
      </c>
      <c r="I4406">
        <v>38</v>
      </c>
      <c r="J4406">
        <f t="shared" si="478"/>
        <v>-0.36568854264081868</v>
      </c>
      <c r="K4406" t="b">
        <f t="shared" si="479"/>
        <v>0</v>
      </c>
      <c r="L4406">
        <f t="shared" si="480"/>
        <v>-0.27569150352325889</v>
      </c>
      <c r="M4406" t="b">
        <f t="shared" si="481"/>
        <v>0</v>
      </c>
      <c r="N4406" s="24">
        <f t="shared" si="482"/>
        <v>360960</v>
      </c>
      <c r="O4406" t="str">
        <f t="shared" si="483"/>
        <v>ASALARIADO</v>
      </c>
      <c r="P4406">
        <f t="shared" si="484"/>
        <v>38</v>
      </c>
      <c r="Q4406"/>
    </row>
    <row r="4407" spans="1:17" x14ac:dyDescent="0.25">
      <c r="A4407">
        <v>4406</v>
      </c>
      <c r="B4407" t="s">
        <v>15</v>
      </c>
      <c r="C4407" s="23">
        <v>338629</v>
      </c>
      <c r="D4407" t="s">
        <v>18</v>
      </c>
      <c r="E4407" t="s">
        <v>16</v>
      </c>
      <c r="F4407" t="s">
        <v>12</v>
      </c>
      <c r="G4407" t="s">
        <v>13</v>
      </c>
      <c r="H4407" t="s">
        <v>12</v>
      </c>
      <c r="I4407">
        <v>66</v>
      </c>
      <c r="J4407">
        <f t="shared" si="478"/>
        <v>-0.39322360234007608</v>
      </c>
      <c r="K4407" t="b">
        <f t="shared" si="479"/>
        <v>0</v>
      </c>
      <c r="L4407">
        <f t="shared" si="480"/>
        <v>1.7004177386365913</v>
      </c>
      <c r="M4407" t="b">
        <f t="shared" si="481"/>
        <v>0</v>
      </c>
      <c r="N4407" s="24">
        <f t="shared" si="482"/>
        <v>338629</v>
      </c>
      <c r="O4407" t="str">
        <f t="shared" si="483"/>
        <v>TRABAJADOR INDEPENDIENTE</v>
      </c>
      <c r="P4407">
        <f t="shared" si="484"/>
        <v>66</v>
      </c>
      <c r="Q4407"/>
    </row>
    <row r="4408" spans="1:17" x14ac:dyDescent="0.25">
      <c r="A4408">
        <v>4407</v>
      </c>
      <c r="B4408" t="s">
        <v>9</v>
      </c>
      <c r="C4408" s="23">
        <v>360000</v>
      </c>
      <c r="D4408" t="s">
        <v>10</v>
      </c>
      <c r="E4408" t="s">
        <v>16</v>
      </c>
      <c r="F4408" t="s">
        <v>12</v>
      </c>
      <c r="G4408" t="s">
        <v>12</v>
      </c>
      <c r="H4408" t="s">
        <v>13</v>
      </c>
      <c r="I4408">
        <v>32</v>
      </c>
      <c r="J4408">
        <f t="shared" si="478"/>
        <v>-0.36687226290911329</v>
      </c>
      <c r="K4408" t="b">
        <f t="shared" si="479"/>
        <v>0</v>
      </c>
      <c r="L4408">
        <f t="shared" si="480"/>
        <v>-0.69914348398608395</v>
      </c>
      <c r="M4408" t="b">
        <f t="shared" si="481"/>
        <v>0</v>
      </c>
      <c r="N4408" s="24">
        <f t="shared" si="482"/>
        <v>360000</v>
      </c>
      <c r="O4408" t="str">
        <f t="shared" si="483"/>
        <v>ASALARIADO</v>
      </c>
      <c r="P4408">
        <f t="shared" si="484"/>
        <v>32</v>
      </c>
      <c r="Q4408"/>
    </row>
    <row r="4409" spans="1:17" x14ac:dyDescent="0.25">
      <c r="A4409">
        <v>4408</v>
      </c>
      <c r="B4409" t="s">
        <v>9</v>
      </c>
      <c r="C4409" s="23">
        <v>470000</v>
      </c>
      <c r="D4409" t="s">
        <v>10</v>
      </c>
      <c r="E4409" t="s">
        <v>16</v>
      </c>
      <c r="F4409" t="s">
        <v>12</v>
      </c>
      <c r="G4409" t="s">
        <v>13</v>
      </c>
      <c r="H4409" t="s">
        <v>13</v>
      </c>
      <c r="I4409">
        <v>52</v>
      </c>
      <c r="J4409">
        <f t="shared" si="478"/>
        <v>-0.23123764883368841</v>
      </c>
      <c r="K4409" t="b">
        <f t="shared" si="479"/>
        <v>0</v>
      </c>
      <c r="L4409">
        <f t="shared" si="480"/>
        <v>0.71236311755666615</v>
      </c>
      <c r="M4409" t="b">
        <f t="shared" si="481"/>
        <v>0</v>
      </c>
      <c r="N4409" s="24">
        <f t="shared" si="482"/>
        <v>470000</v>
      </c>
      <c r="O4409" t="str">
        <f t="shared" si="483"/>
        <v>ASALARIADO</v>
      </c>
      <c r="P4409">
        <f t="shared" si="484"/>
        <v>52</v>
      </c>
      <c r="Q4409"/>
    </row>
    <row r="4410" spans="1:17" x14ac:dyDescent="0.25">
      <c r="A4410">
        <v>4409</v>
      </c>
      <c r="B4410" t="s">
        <v>15</v>
      </c>
      <c r="C4410" s="23">
        <v>418415</v>
      </c>
      <c r="D4410" t="s">
        <v>10</v>
      </c>
      <c r="E4410" t="s">
        <v>16</v>
      </c>
      <c r="F4410" t="s">
        <v>12</v>
      </c>
      <c r="G4410" t="s">
        <v>13</v>
      </c>
      <c r="H4410" t="s">
        <v>13</v>
      </c>
      <c r="I4410">
        <v>30</v>
      </c>
      <c r="J4410">
        <f t="shared" si="478"/>
        <v>-0.29484411762533197</v>
      </c>
      <c r="K4410" t="b">
        <f t="shared" si="479"/>
        <v>0</v>
      </c>
      <c r="L4410">
        <f t="shared" si="480"/>
        <v>-0.84029414414035897</v>
      </c>
      <c r="M4410" t="b">
        <f t="shared" si="481"/>
        <v>0</v>
      </c>
      <c r="N4410" s="24">
        <f t="shared" si="482"/>
        <v>418415</v>
      </c>
      <c r="O4410" t="str">
        <f t="shared" si="483"/>
        <v>ASALARIADO</v>
      </c>
      <c r="P4410">
        <f t="shared" si="484"/>
        <v>30</v>
      </c>
      <c r="Q4410"/>
    </row>
    <row r="4411" spans="1:17" x14ac:dyDescent="0.25">
      <c r="A4411">
        <v>4410</v>
      </c>
      <c r="B4411" t="s">
        <v>15</v>
      </c>
      <c r="C4411" s="23">
        <v>430627.35</v>
      </c>
      <c r="D4411" t="s">
        <v>10</v>
      </c>
      <c r="E4411" t="s">
        <v>16</v>
      </c>
      <c r="F4411" t="s">
        <v>12</v>
      </c>
      <c r="G4411" t="s">
        <v>13</v>
      </c>
      <c r="H4411" t="s">
        <v>13</v>
      </c>
      <c r="I4411">
        <v>31</v>
      </c>
      <c r="J4411">
        <f t="shared" si="478"/>
        <v>-0.2797857778143864</v>
      </c>
      <c r="K4411" t="b">
        <f t="shared" si="479"/>
        <v>0</v>
      </c>
      <c r="L4411">
        <f t="shared" si="480"/>
        <v>-0.7697188140632214</v>
      </c>
      <c r="M4411" t="b">
        <f t="shared" si="481"/>
        <v>0</v>
      </c>
      <c r="N4411" s="24">
        <f t="shared" si="482"/>
        <v>430627.35</v>
      </c>
      <c r="O4411" t="str">
        <f t="shared" si="483"/>
        <v>ASALARIADO</v>
      </c>
      <c r="P4411">
        <f t="shared" si="484"/>
        <v>31</v>
      </c>
      <c r="Q4411"/>
    </row>
    <row r="4412" spans="1:17" x14ac:dyDescent="0.25">
      <c r="A4412">
        <v>4411</v>
      </c>
      <c r="B4412" t="s">
        <v>9</v>
      </c>
      <c r="C4412" s="23">
        <v>325394.86</v>
      </c>
      <c r="D4412" t="s">
        <v>10</v>
      </c>
      <c r="E4412" t="s">
        <v>11</v>
      </c>
      <c r="F4412" t="s">
        <v>12</v>
      </c>
      <c r="G4412" t="s">
        <v>13</v>
      </c>
      <c r="H4412" t="s">
        <v>13</v>
      </c>
      <c r="I4412">
        <v>25</v>
      </c>
      <c r="J4412">
        <f t="shared" si="478"/>
        <v>-0.40954185208116828</v>
      </c>
      <c r="K4412" t="b">
        <f t="shared" si="479"/>
        <v>0</v>
      </c>
      <c r="L4412">
        <f t="shared" si="480"/>
        <v>-1.1931707945260464</v>
      </c>
      <c r="M4412" t="b">
        <f t="shared" si="481"/>
        <v>0</v>
      </c>
      <c r="N4412" s="24">
        <f t="shared" si="482"/>
        <v>325394.86</v>
      </c>
      <c r="O4412" t="str">
        <f t="shared" si="483"/>
        <v>ASALARIADO</v>
      </c>
      <c r="P4412">
        <f t="shared" si="484"/>
        <v>25</v>
      </c>
      <c r="Q4412"/>
    </row>
    <row r="4413" spans="1:17" x14ac:dyDescent="0.25">
      <c r="A4413">
        <v>4412</v>
      </c>
      <c r="B4413" t="s">
        <v>9</v>
      </c>
      <c r="C4413" s="23">
        <v>332233.40000000002</v>
      </c>
      <c r="D4413" t="s">
        <v>10</v>
      </c>
      <c r="E4413" t="s">
        <v>16</v>
      </c>
      <c r="F4413" t="s">
        <v>12</v>
      </c>
      <c r="G4413" t="s">
        <v>13</v>
      </c>
      <c r="H4413" t="s">
        <v>13</v>
      </c>
      <c r="I4413">
        <v>30</v>
      </c>
      <c r="J4413">
        <f t="shared" si="478"/>
        <v>-0.40110964541081046</v>
      </c>
      <c r="K4413" t="b">
        <f t="shared" si="479"/>
        <v>0</v>
      </c>
      <c r="L4413">
        <f t="shared" si="480"/>
        <v>-0.84029414414035897</v>
      </c>
      <c r="M4413" t="b">
        <f t="shared" si="481"/>
        <v>0</v>
      </c>
      <c r="N4413" s="24">
        <f t="shared" si="482"/>
        <v>332233.40000000002</v>
      </c>
      <c r="O4413" t="str">
        <f t="shared" si="483"/>
        <v>ASALARIADO</v>
      </c>
      <c r="P4413">
        <f t="shared" si="484"/>
        <v>30</v>
      </c>
      <c r="Q4413"/>
    </row>
    <row r="4414" spans="1:17" x14ac:dyDescent="0.25">
      <c r="A4414">
        <v>4413</v>
      </c>
      <c r="B4414" t="s">
        <v>15</v>
      </c>
      <c r="C4414" s="23">
        <v>377248.7</v>
      </c>
      <c r="D4414" t="s">
        <v>14</v>
      </c>
      <c r="E4414" t="s">
        <v>11</v>
      </c>
      <c r="F4414" t="s">
        <v>12</v>
      </c>
      <c r="G4414" t="s">
        <v>13</v>
      </c>
      <c r="H4414" t="s">
        <v>13</v>
      </c>
      <c r="I4414">
        <v>83</v>
      </c>
      <c r="J4414">
        <f t="shared" si="478"/>
        <v>-0.34560389229272437</v>
      </c>
      <c r="K4414" t="b">
        <f t="shared" si="479"/>
        <v>0</v>
      </c>
      <c r="L4414">
        <f t="shared" si="480"/>
        <v>2.9001983499479289</v>
      </c>
      <c r="M4414" t="b">
        <f t="shared" si="481"/>
        <v>1</v>
      </c>
      <c r="N4414" s="24">
        <f t="shared" si="482"/>
        <v>377248.7</v>
      </c>
      <c r="O4414" t="str">
        <f t="shared" si="483"/>
        <v>PENSIONADOS EN SU PROPIO SISTEMA</v>
      </c>
      <c r="P4414">
        <f t="shared" si="484"/>
        <v>83</v>
      </c>
      <c r="Q4414"/>
    </row>
    <row r="4415" spans="1:17" x14ac:dyDescent="0.25">
      <c r="A4415">
        <v>4414</v>
      </c>
      <c r="B4415" t="s">
        <v>15</v>
      </c>
      <c r="C4415" s="23">
        <v>150000</v>
      </c>
      <c r="D4415" t="s">
        <v>10</v>
      </c>
      <c r="E4415" t="s">
        <v>16</v>
      </c>
      <c r="F4415" t="s">
        <v>12</v>
      </c>
      <c r="G4415" t="s">
        <v>12</v>
      </c>
      <c r="H4415" t="s">
        <v>13</v>
      </c>
      <c r="I4415">
        <v>40</v>
      </c>
      <c r="J4415">
        <f t="shared" si="478"/>
        <v>-0.62581107159856075</v>
      </c>
      <c r="K4415" t="b">
        <f t="shared" si="479"/>
        <v>0</v>
      </c>
      <c r="L4415">
        <f t="shared" si="480"/>
        <v>-0.13454084336898386</v>
      </c>
      <c r="M4415" t="b">
        <f t="shared" si="481"/>
        <v>0</v>
      </c>
      <c r="N4415" s="24">
        <f t="shared" si="482"/>
        <v>150000</v>
      </c>
      <c r="O4415" t="str">
        <f t="shared" si="483"/>
        <v>ASALARIADO</v>
      </c>
      <c r="P4415">
        <f t="shared" si="484"/>
        <v>40</v>
      </c>
      <c r="Q4415"/>
    </row>
    <row r="4416" spans="1:17" x14ac:dyDescent="0.25">
      <c r="A4416">
        <v>4415</v>
      </c>
      <c r="B4416" t="s">
        <v>9</v>
      </c>
      <c r="C4416" s="23">
        <v>310544</v>
      </c>
      <c r="D4416" t="s">
        <v>18</v>
      </c>
      <c r="E4416" t="s">
        <v>16</v>
      </c>
      <c r="F4416" t="s">
        <v>12</v>
      </c>
      <c r="G4416" t="s">
        <v>12</v>
      </c>
      <c r="H4416" t="s">
        <v>12</v>
      </c>
      <c r="I4416">
        <v>66</v>
      </c>
      <c r="J4416">
        <f t="shared" si="478"/>
        <v>-0.4278535853974243</v>
      </c>
      <c r="K4416" t="b">
        <f t="shared" si="479"/>
        <v>0</v>
      </c>
      <c r="L4416">
        <f t="shared" si="480"/>
        <v>1.7004177386365913</v>
      </c>
      <c r="M4416" t="b">
        <f t="shared" si="481"/>
        <v>0</v>
      </c>
      <c r="N4416" s="24">
        <f t="shared" si="482"/>
        <v>310544</v>
      </c>
      <c r="O4416" t="str">
        <f t="shared" si="483"/>
        <v>TRABAJADOR INDEPENDIENTE</v>
      </c>
      <c r="P4416">
        <f t="shared" si="484"/>
        <v>66</v>
      </c>
      <c r="Q4416"/>
    </row>
    <row r="4417" spans="1:17" x14ac:dyDescent="0.25">
      <c r="A4417">
        <v>4416</v>
      </c>
      <c r="B4417" t="s">
        <v>9</v>
      </c>
      <c r="C4417" s="23">
        <v>391000</v>
      </c>
      <c r="D4417" t="s">
        <v>10</v>
      </c>
      <c r="E4417" t="s">
        <v>16</v>
      </c>
      <c r="F4417" t="s">
        <v>12</v>
      </c>
      <c r="G4417" t="s">
        <v>13</v>
      </c>
      <c r="H4417" t="s">
        <v>13</v>
      </c>
      <c r="I4417">
        <v>36</v>
      </c>
      <c r="J4417">
        <f t="shared" si="478"/>
        <v>-0.32864796257876627</v>
      </c>
      <c r="K4417" t="b">
        <f t="shared" si="479"/>
        <v>0</v>
      </c>
      <c r="L4417">
        <f t="shared" si="480"/>
        <v>-0.41684216367753391</v>
      </c>
      <c r="M4417" t="b">
        <f t="shared" si="481"/>
        <v>0</v>
      </c>
      <c r="N4417" s="24">
        <f t="shared" si="482"/>
        <v>391000</v>
      </c>
      <c r="O4417" t="str">
        <f t="shared" si="483"/>
        <v>ASALARIADO</v>
      </c>
      <c r="P4417">
        <f t="shared" si="484"/>
        <v>36</v>
      </c>
      <c r="Q4417"/>
    </row>
    <row r="4418" spans="1:17" x14ac:dyDescent="0.25">
      <c r="A4418">
        <v>4417</v>
      </c>
      <c r="B4418" t="s">
        <v>9</v>
      </c>
      <c r="C4418" s="23">
        <v>356455</v>
      </c>
      <c r="D4418" t="s">
        <v>18</v>
      </c>
      <c r="E4418" t="s">
        <v>16</v>
      </c>
      <c r="F4418" t="s">
        <v>12</v>
      </c>
      <c r="G4418" t="s">
        <v>13</v>
      </c>
      <c r="H4418" t="s">
        <v>13</v>
      </c>
      <c r="I4418">
        <v>35</v>
      </c>
      <c r="J4418">
        <f t="shared" ref="J4418:J4481" si="485">(C4418-$S$4)/STDEV($C$2:$C$5001)</f>
        <v>-0.3712433966081804</v>
      </c>
      <c r="K4418" t="b">
        <f t="shared" ref="K4418:K4481" si="486">ABS(J4418)&gt;1.96</f>
        <v>0</v>
      </c>
      <c r="L4418">
        <f t="shared" ref="L4418:L4481" si="487">(I4418-$S$5)/_xlfn.STDEV.S($I$2:$I$5001)</f>
        <v>-0.48741749375467142</v>
      </c>
      <c r="M4418" t="b">
        <f t="shared" ref="M4418:M4481" si="488">ABS(L4418)&gt;1.96</f>
        <v>0</v>
      </c>
      <c r="N4418" s="24">
        <f t="shared" ref="N4418:N4481" si="489">IF(ISBLANK(C4418), $S$4, C4418)</f>
        <v>356455</v>
      </c>
      <c r="O4418" t="str">
        <f t="shared" ref="O4418:O4481" si="490">IF(D4418="", "ASALARIADO", D4418)</f>
        <v>TRABAJADOR INDEPENDIENTE</v>
      </c>
      <c r="P4418">
        <f t="shared" ref="P4418:P4481" si="491">IF(ISBLANK(I4418), $S$5, I4418)</f>
        <v>35</v>
      </c>
      <c r="Q4418"/>
    </row>
    <row r="4419" spans="1:17" x14ac:dyDescent="0.25">
      <c r="A4419">
        <v>4418</v>
      </c>
      <c r="B4419" t="s">
        <v>9</v>
      </c>
      <c r="C4419" s="23">
        <v>639148</v>
      </c>
      <c r="D4419" t="s">
        <v>18</v>
      </c>
      <c r="E4419" t="s">
        <v>16</v>
      </c>
      <c r="F4419" t="s">
        <v>12</v>
      </c>
      <c r="G4419" t="s">
        <v>13</v>
      </c>
      <c r="H4419" t="s">
        <v>12</v>
      </c>
      <c r="I4419">
        <v>65</v>
      </c>
      <c r="J4419">
        <f t="shared" si="485"/>
        <v>-2.267106972796144E-2</v>
      </c>
      <c r="K4419" t="b">
        <f t="shared" si="486"/>
        <v>0</v>
      </c>
      <c r="L4419">
        <f t="shared" si="487"/>
        <v>1.6298424085594538</v>
      </c>
      <c r="M4419" t="b">
        <f t="shared" si="488"/>
        <v>0</v>
      </c>
      <c r="N4419" s="24">
        <f t="shared" si="489"/>
        <v>639148</v>
      </c>
      <c r="O4419" t="str">
        <f t="shared" si="490"/>
        <v>TRABAJADOR INDEPENDIENTE</v>
      </c>
      <c r="P4419">
        <f t="shared" si="491"/>
        <v>65</v>
      </c>
      <c r="Q4419"/>
    </row>
    <row r="4420" spans="1:17" x14ac:dyDescent="0.25">
      <c r="A4420">
        <v>4419</v>
      </c>
      <c r="B4420" t="s">
        <v>15</v>
      </c>
      <c r="C4420" s="23">
        <v>53466</v>
      </c>
      <c r="D4420" t="s">
        <v>10</v>
      </c>
      <c r="E4420" t="s">
        <v>11</v>
      </c>
      <c r="F4420" t="s">
        <v>12</v>
      </c>
      <c r="G4420" t="s">
        <v>13</v>
      </c>
      <c r="H4420" t="s">
        <v>13</v>
      </c>
      <c r="I4420">
        <v>59</v>
      </c>
      <c r="J4420">
        <f t="shared" si="485"/>
        <v>-0.74484154282726134</v>
      </c>
      <c r="K4420" t="b">
        <f t="shared" si="486"/>
        <v>0</v>
      </c>
      <c r="L4420">
        <f t="shared" si="487"/>
        <v>1.2063904280966287</v>
      </c>
      <c r="M4420" t="b">
        <f t="shared" si="488"/>
        <v>0</v>
      </c>
      <c r="N4420" s="24">
        <f t="shared" si="489"/>
        <v>53466</v>
      </c>
      <c r="O4420" t="str">
        <f t="shared" si="490"/>
        <v>ASALARIADO</v>
      </c>
      <c r="P4420">
        <f t="shared" si="491"/>
        <v>59</v>
      </c>
      <c r="Q4420"/>
    </row>
    <row r="4421" spans="1:17" x14ac:dyDescent="0.25">
      <c r="A4421">
        <v>4420</v>
      </c>
      <c r="B4421" t="s">
        <v>9</v>
      </c>
      <c r="C4421" s="23">
        <v>423038.54</v>
      </c>
      <c r="D4421" t="s">
        <v>10</v>
      </c>
      <c r="E4421" t="s">
        <v>16</v>
      </c>
      <c r="F4421" t="s">
        <v>12</v>
      </c>
      <c r="G4421" t="s">
        <v>13</v>
      </c>
      <c r="H4421" t="s">
        <v>13</v>
      </c>
      <c r="I4421">
        <v>32</v>
      </c>
      <c r="J4421">
        <f t="shared" si="485"/>
        <v>-0.2891430988656748</v>
      </c>
      <c r="K4421" t="b">
        <f t="shared" si="486"/>
        <v>0</v>
      </c>
      <c r="L4421">
        <f t="shared" si="487"/>
        <v>-0.69914348398608395</v>
      </c>
      <c r="M4421" t="b">
        <f t="shared" si="488"/>
        <v>0</v>
      </c>
      <c r="N4421" s="24">
        <f t="shared" si="489"/>
        <v>423038.54</v>
      </c>
      <c r="O4421" t="str">
        <f t="shared" si="490"/>
        <v>ASALARIADO</v>
      </c>
      <c r="P4421">
        <f t="shared" si="491"/>
        <v>32</v>
      </c>
      <c r="Q4421"/>
    </row>
    <row r="4422" spans="1:17" x14ac:dyDescent="0.25">
      <c r="A4422">
        <v>4421</v>
      </c>
      <c r="B4422" t="s">
        <v>9</v>
      </c>
      <c r="C4422" s="23">
        <v>332063.19</v>
      </c>
      <c r="D4422" t="s">
        <v>10</v>
      </c>
      <c r="E4422" t="s">
        <v>16</v>
      </c>
      <c r="F4422" t="s">
        <v>12</v>
      </c>
      <c r="G4422" t="s">
        <v>13</v>
      </c>
      <c r="H4422" t="s">
        <v>13</v>
      </c>
      <c r="I4422">
        <v>22</v>
      </c>
      <c r="J4422">
        <f t="shared" si="485"/>
        <v>-0.40131952148046302</v>
      </c>
      <c r="K4422" t="b">
        <f t="shared" si="486"/>
        <v>0</v>
      </c>
      <c r="L4422">
        <f t="shared" si="487"/>
        <v>-1.4048967847574589</v>
      </c>
      <c r="M4422" t="b">
        <f t="shared" si="488"/>
        <v>0</v>
      </c>
      <c r="N4422" s="24">
        <f t="shared" si="489"/>
        <v>332063.19</v>
      </c>
      <c r="O4422" t="str">
        <f t="shared" si="490"/>
        <v>ASALARIADO</v>
      </c>
      <c r="P4422">
        <f t="shared" si="491"/>
        <v>22</v>
      </c>
      <c r="Q4422"/>
    </row>
    <row r="4423" spans="1:17" x14ac:dyDescent="0.25">
      <c r="A4423">
        <v>4422</v>
      </c>
      <c r="B4423" t="s">
        <v>9</v>
      </c>
      <c r="C4423" s="23">
        <v>491465.63</v>
      </c>
      <c r="D4423" t="s">
        <v>10</v>
      </c>
      <c r="E4423" t="s">
        <v>16</v>
      </c>
      <c r="F4423" t="s">
        <v>12</v>
      </c>
      <c r="G4423" t="s">
        <v>12</v>
      </c>
      <c r="H4423" t="s">
        <v>13</v>
      </c>
      <c r="I4423">
        <v>26</v>
      </c>
      <c r="J4423">
        <f t="shared" si="485"/>
        <v>-0.20476962664336237</v>
      </c>
      <c r="K4423" t="b">
        <f t="shared" si="486"/>
        <v>0</v>
      </c>
      <c r="L4423">
        <f t="shared" si="487"/>
        <v>-1.1225954644489089</v>
      </c>
      <c r="M4423" t="b">
        <f t="shared" si="488"/>
        <v>0</v>
      </c>
      <c r="N4423" s="24">
        <f t="shared" si="489"/>
        <v>491465.63</v>
      </c>
      <c r="O4423" t="str">
        <f t="shared" si="490"/>
        <v>ASALARIADO</v>
      </c>
      <c r="P4423">
        <f t="shared" si="491"/>
        <v>26</v>
      </c>
      <c r="Q4423"/>
    </row>
    <row r="4424" spans="1:17" x14ac:dyDescent="0.25">
      <c r="A4424">
        <v>4423</v>
      </c>
      <c r="B4424" t="s">
        <v>9</v>
      </c>
      <c r="C4424" s="23">
        <v>633433</v>
      </c>
      <c r="D4424" t="s">
        <v>18</v>
      </c>
      <c r="E4424" t="s">
        <v>16</v>
      </c>
      <c r="F4424" t="s">
        <v>12</v>
      </c>
      <c r="G4424" t="s">
        <v>13</v>
      </c>
      <c r="H4424" t="s">
        <v>13</v>
      </c>
      <c r="I4424">
        <v>27</v>
      </c>
      <c r="J4424">
        <f t="shared" si="485"/>
        <v>-2.9717904450152835E-2</v>
      </c>
      <c r="K4424" t="b">
        <f t="shared" si="486"/>
        <v>0</v>
      </c>
      <c r="L4424">
        <f t="shared" si="487"/>
        <v>-1.0520201343717714</v>
      </c>
      <c r="M4424" t="b">
        <f t="shared" si="488"/>
        <v>0</v>
      </c>
      <c r="N4424" s="24">
        <f t="shared" si="489"/>
        <v>633433</v>
      </c>
      <c r="O4424" t="str">
        <f t="shared" si="490"/>
        <v>TRABAJADOR INDEPENDIENTE</v>
      </c>
      <c r="P4424">
        <f t="shared" si="491"/>
        <v>27</v>
      </c>
      <c r="Q4424"/>
    </row>
    <row r="4425" spans="1:17" x14ac:dyDescent="0.25">
      <c r="A4425">
        <v>4424</v>
      </c>
      <c r="B4425" t="s">
        <v>15</v>
      </c>
      <c r="C4425" s="23">
        <v>1021562</v>
      </c>
      <c r="D4425" t="s">
        <v>10</v>
      </c>
      <c r="E4425" t="s">
        <v>11</v>
      </c>
      <c r="F4425" t="s">
        <v>12</v>
      </c>
      <c r="G4425" t="s">
        <v>13</v>
      </c>
      <c r="H4425" t="s">
        <v>13</v>
      </c>
      <c r="I4425">
        <v>36</v>
      </c>
      <c r="J4425">
        <f t="shared" si="485"/>
        <v>0.448861433063307</v>
      </c>
      <c r="K4425" t="b">
        <f t="shared" si="486"/>
        <v>0</v>
      </c>
      <c r="L4425">
        <f t="shared" si="487"/>
        <v>-0.41684216367753391</v>
      </c>
      <c r="M4425" t="b">
        <f t="shared" si="488"/>
        <v>0</v>
      </c>
      <c r="N4425" s="24">
        <f t="shared" si="489"/>
        <v>1021562</v>
      </c>
      <c r="O4425" t="str">
        <f t="shared" si="490"/>
        <v>ASALARIADO</v>
      </c>
      <c r="P4425">
        <f t="shared" si="491"/>
        <v>36</v>
      </c>
      <c r="Q4425"/>
    </row>
    <row r="4426" spans="1:17" x14ac:dyDescent="0.25">
      <c r="A4426">
        <v>4425</v>
      </c>
      <c r="B4426" t="s">
        <v>9</v>
      </c>
      <c r="C4426" s="23">
        <v>307850</v>
      </c>
      <c r="D4426" t="s">
        <v>10</v>
      </c>
      <c r="E4426" t="s">
        <v>16</v>
      </c>
      <c r="F4426" t="s">
        <v>12</v>
      </c>
      <c r="G4426" t="s">
        <v>13</v>
      </c>
      <c r="H4426" t="s">
        <v>13</v>
      </c>
      <c r="I4426">
        <v>41</v>
      </c>
      <c r="J4426">
        <f t="shared" si="485"/>
        <v>-0.43117540040032609</v>
      </c>
      <c r="K4426" t="b">
        <f t="shared" si="486"/>
        <v>0</v>
      </c>
      <c r="L4426">
        <f t="shared" si="487"/>
        <v>-6.3965513291846368E-2</v>
      </c>
      <c r="M4426" t="b">
        <f t="shared" si="488"/>
        <v>0</v>
      </c>
      <c r="N4426" s="24">
        <f t="shared" si="489"/>
        <v>307850</v>
      </c>
      <c r="O4426" t="str">
        <f t="shared" si="490"/>
        <v>ASALARIADO</v>
      </c>
      <c r="P4426">
        <f t="shared" si="491"/>
        <v>41</v>
      </c>
      <c r="Q4426"/>
    </row>
    <row r="4427" spans="1:17" x14ac:dyDescent="0.25">
      <c r="A4427">
        <v>4426</v>
      </c>
      <c r="B4427" t="s">
        <v>9</v>
      </c>
      <c r="C4427" s="23">
        <v>337925.96</v>
      </c>
      <c r="D4427" t="s">
        <v>10</v>
      </c>
      <c r="E4427" t="s">
        <v>16</v>
      </c>
      <c r="F4427" t="s">
        <v>12</v>
      </c>
      <c r="G4427" t="s">
        <v>13</v>
      </c>
      <c r="H4427" t="s">
        <v>13</v>
      </c>
      <c r="I4427">
        <v>23</v>
      </c>
      <c r="J4427">
        <f t="shared" si="485"/>
        <v>-0.39409048014989045</v>
      </c>
      <c r="K4427" t="b">
        <f t="shared" si="486"/>
        <v>0</v>
      </c>
      <c r="L4427">
        <f t="shared" si="487"/>
        <v>-1.3343214546803215</v>
      </c>
      <c r="M4427" t="b">
        <f t="shared" si="488"/>
        <v>0</v>
      </c>
      <c r="N4427" s="24">
        <f t="shared" si="489"/>
        <v>337925.96</v>
      </c>
      <c r="O4427" t="str">
        <f t="shared" si="490"/>
        <v>ASALARIADO</v>
      </c>
      <c r="P4427">
        <f t="shared" si="491"/>
        <v>23</v>
      </c>
      <c r="Q4427"/>
    </row>
    <row r="4428" spans="1:17" x14ac:dyDescent="0.25">
      <c r="A4428">
        <v>4427</v>
      </c>
      <c r="B4428" t="s">
        <v>9</v>
      </c>
      <c r="C4428" s="23">
        <v>884003.5</v>
      </c>
      <c r="D4428" t="s">
        <v>10</v>
      </c>
      <c r="E4428" t="s">
        <v>16</v>
      </c>
      <c r="F4428" t="s">
        <v>12</v>
      </c>
      <c r="G4428" t="s">
        <v>13</v>
      </c>
      <c r="H4428" t="s">
        <v>13</v>
      </c>
      <c r="I4428">
        <v>25</v>
      </c>
      <c r="J4428">
        <f t="shared" si="485"/>
        <v>0.27924603251517671</v>
      </c>
      <c r="K4428" t="b">
        <f t="shared" si="486"/>
        <v>0</v>
      </c>
      <c r="L4428">
        <f t="shared" si="487"/>
        <v>-1.1931707945260464</v>
      </c>
      <c r="M4428" t="b">
        <f t="shared" si="488"/>
        <v>0</v>
      </c>
      <c r="N4428" s="24">
        <f t="shared" si="489"/>
        <v>884003.5</v>
      </c>
      <c r="O4428" t="str">
        <f t="shared" si="490"/>
        <v>ASALARIADO</v>
      </c>
      <c r="P4428">
        <f t="shared" si="491"/>
        <v>25</v>
      </c>
      <c r="Q4428"/>
    </row>
    <row r="4429" spans="1:17" x14ac:dyDescent="0.25">
      <c r="A4429">
        <v>4428</v>
      </c>
      <c r="B4429" t="s">
        <v>9</v>
      </c>
      <c r="C4429" s="23">
        <v>514062</v>
      </c>
      <c r="D4429" t="s">
        <v>18</v>
      </c>
      <c r="E4429" t="s">
        <v>16</v>
      </c>
      <c r="F4429" t="s">
        <v>12</v>
      </c>
      <c r="G4429" t="s">
        <v>13</v>
      </c>
      <c r="H4429" t="s">
        <v>13</v>
      </c>
      <c r="I4429">
        <v>60</v>
      </c>
      <c r="J4429">
        <f t="shared" si="485"/>
        <v>-0.17690735460285778</v>
      </c>
      <c r="K4429" t="b">
        <f t="shared" si="486"/>
        <v>0</v>
      </c>
      <c r="L4429">
        <f t="shared" si="487"/>
        <v>1.2769657581737661</v>
      </c>
      <c r="M4429" t="b">
        <f t="shared" si="488"/>
        <v>0</v>
      </c>
      <c r="N4429" s="24">
        <f t="shared" si="489"/>
        <v>514062</v>
      </c>
      <c r="O4429" t="str">
        <f t="shared" si="490"/>
        <v>TRABAJADOR INDEPENDIENTE</v>
      </c>
      <c r="P4429">
        <f t="shared" si="491"/>
        <v>60</v>
      </c>
      <c r="Q4429"/>
    </row>
    <row r="4430" spans="1:17" x14ac:dyDescent="0.25">
      <c r="A4430">
        <v>4429</v>
      </c>
      <c r="B4430" t="s">
        <v>9</v>
      </c>
      <c r="C4430" s="23">
        <v>724000</v>
      </c>
      <c r="D4430" t="s">
        <v>10</v>
      </c>
      <c r="E4430" t="s">
        <v>16</v>
      </c>
      <c r="F4430" t="s">
        <v>12</v>
      </c>
      <c r="G4430" t="s">
        <v>13</v>
      </c>
      <c r="H4430" t="s">
        <v>13</v>
      </c>
      <c r="I4430">
        <v>29</v>
      </c>
      <c r="J4430">
        <f t="shared" si="485"/>
        <v>8.1955005485929031E-2</v>
      </c>
      <c r="K4430" t="b">
        <f t="shared" si="486"/>
        <v>0</v>
      </c>
      <c r="L4430">
        <f t="shared" si="487"/>
        <v>-0.91086947421749642</v>
      </c>
      <c r="M4430" t="b">
        <f t="shared" si="488"/>
        <v>0</v>
      </c>
      <c r="N4430" s="24">
        <f t="shared" si="489"/>
        <v>724000</v>
      </c>
      <c r="O4430" t="str">
        <f t="shared" si="490"/>
        <v>ASALARIADO</v>
      </c>
      <c r="P4430">
        <f t="shared" si="491"/>
        <v>29</v>
      </c>
      <c r="Q4430"/>
    </row>
    <row r="4431" spans="1:17" x14ac:dyDescent="0.25">
      <c r="A4431">
        <v>4430</v>
      </c>
      <c r="B4431" t="s">
        <v>9</v>
      </c>
      <c r="C4431" s="23">
        <v>297045</v>
      </c>
      <c r="D4431" t="s">
        <v>18</v>
      </c>
      <c r="E4431" t="s">
        <v>16</v>
      </c>
      <c r="F4431" t="s">
        <v>12</v>
      </c>
      <c r="G4431" t="s">
        <v>13</v>
      </c>
      <c r="H4431" t="s">
        <v>12</v>
      </c>
      <c r="I4431">
        <v>56</v>
      </c>
      <c r="J4431">
        <f t="shared" si="485"/>
        <v>-0.44449841862837125</v>
      </c>
      <c r="K4431" t="b">
        <f t="shared" si="486"/>
        <v>0</v>
      </c>
      <c r="L4431">
        <f t="shared" si="487"/>
        <v>0.99466443786521619</v>
      </c>
      <c r="M4431" t="b">
        <f t="shared" si="488"/>
        <v>0</v>
      </c>
      <c r="N4431" s="24">
        <f t="shared" si="489"/>
        <v>297045</v>
      </c>
      <c r="O4431" t="str">
        <f t="shared" si="490"/>
        <v>TRABAJADOR INDEPENDIENTE</v>
      </c>
      <c r="P4431">
        <f t="shared" si="491"/>
        <v>56</v>
      </c>
      <c r="Q4431"/>
    </row>
    <row r="4432" spans="1:17" x14ac:dyDescent="0.25">
      <c r="A4432">
        <v>4431</v>
      </c>
      <c r="B4432" t="s">
        <v>9</v>
      </c>
      <c r="C4432" s="23">
        <v>487739</v>
      </c>
      <c r="D4432" t="s">
        <v>18</v>
      </c>
      <c r="E4432" t="s">
        <v>16</v>
      </c>
      <c r="F4432" t="s">
        <v>12</v>
      </c>
      <c r="G4432" t="s">
        <v>13</v>
      </c>
      <c r="H4432" t="s">
        <v>12</v>
      </c>
      <c r="I4432">
        <v>45</v>
      </c>
      <c r="J4432">
        <f t="shared" si="485"/>
        <v>-0.20936471775110693</v>
      </c>
      <c r="K4432" t="b">
        <f t="shared" si="486"/>
        <v>0</v>
      </c>
      <c r="L4432">
        <f t="shared" si="487"/>
        <v>0.21833580701670366</v>
      </c>
      <c r="M4432" t="b">
        <f t="shared" si="488"/>
        <v>0</v>
      </c>
      <c r="N4432" s="24">
        <f t="shared" si="489"/>
        <v>487739</v>
      </c>
      <c r="O4432" t="str">
        <f t="shared" si="490"/>
        <v>TRABAJADOR INDEPENDIENTE</v>
      </c>
      <c r="P4432">
        <f t="shared" si="491"/>
        <v>45</v>
      </c>
      <c r="Q4432"/>
    </row>
    <row r="4433" spans="1:17" x14ac:dyDescent="0.25">
      <c r="A4433">
        <v>4432</v>
      </c>
      <c r="B4433" t="s">
        <v>9</v>
      </c>
      <c r="C4433" s="23">
        <v>370609.6</v>
      </c>
      <c r="D4433" t="s">
        <v>10</v>
      </c>
      <c r="E4433" t="s">
        <v>16</v>
      </c>
      <c r="F4433" t="s">
        <v>12</v>
      </c>
      <c r="G4433" t="s">
        <v>12</v>
      </c>
      <c r="H4433" t="s">
        <v>13</v>
      </c>
      <c r="I4433">
        <v>59</v>
      </c>
      <c r="J4433">
        <f t="shared" si="485"/>
        <v>-0.35379018107734395</v>
      </c>
      <c r="K4433" t="b">
        <f t="shared" si="486"/>
        <v>0</v>
      </c>
      <c r="L4433">
        <f t="shared" si="487"/>
        <v>1.2063904280966287</v>
      </c>
      <c r="M4433" t="b">
        <f t="shared" si="488"/>
        <v>0</v>
      </c>
      <c r="N4433" s="24">
        <f t="shared" si="489"/>
        <v>370609.6</v>
      </c>
      <c r="O4433" t="str">
        <f t="shared" si="490"/>
        <v>ASALARIADO</v>
      </c>
      <c r="P4433">
        <f t="shared" si="491"/>
        <v>59</v>
      </c>
      <c r="Q4433"/>
    </row>
    <row r="4434" spans="1:17" x14ac:dyDescent="0.25">
      <c r="A4434">
        <v>4433</v>
      </c>
      <c r="B4434" t="s">
        <v>9</v>
      </c>
      <c r="C4434" s="23">
        <v>287000</v>
      </c>
      <c r="D4434" t="s">
        <v>10</v>
      </c>
      <c r="E4434" t="s">
        <v>16</v>
      </c>
      <c r="F4434" t="s">
        <v>12</v>
      </c>
      <c r="G4434" t="s">
        <v>13</v>
      </c>
      <c r="H4434" t="s">
        <v>13</v>
      </c>
      <c r="I4434">
        <v>19</v>
      </c>
      <c r="J4434">
        <f t="shared" si="485"/>
        <v>-0.45688432497734982</v>
      </c>
      <c r="K4434" t="b">
        <f t="shared" si="486"/>
        <v>0</v>
      </c>
      <c r="L4434">
        <f t="shared" si="487"/>
        <v>-1.6166227749888715</v>
      </c>
      <c r="M4434" t="b">
        <f t="shared" si="488"/>
        <v>0</v>
      </c>
      <c r="N4434" s="24">
        <f t="shared" si="489"/>
        <v>287000</v>
      </c>
      <c r="O4434" t="str">
        <f t="shared" si="490"/>
        <v>ASALARIADO</v>
      </c>
      <c r="P4434">
        <f t="shared" si="491"/>
        <v>19</v>
      </c>
      <c r="Q4434"/>
    </row>
    <row r="4435" spans="1:17" x14ac:dyDescent="0.25">
      <c r="A4435">
        <v>4434</v>
      </c>
      <c r="B4435" t="s">
        <v>15</v>
      </c>
      <c r="C4435" s="23">
        <v>501367.89</v>
      </c>
      <c r="D4435" t="s">
        <v>10</v>
      </c>
      <c r="E4435" t="s">
        <v>16</v>
      </c>
      <c r="F4435" t="s">
        <v>12</v>
      </c>
      <c r="G4435" t="s">
        <v>13</v>
      </c>
      <c r="H4435" t="s">
        <v>13</v>
      </c>
      <c r="I4435">
        <v>27</v>
      </c>
      <c r="J4435">
        <f t="shared" si="485"/>
        <v>-0.19255972470177585</v>
      </c>
      <c r="K4435" t="b">
        <f t="shared" si="486"/>
        <v>0</v>
      </c>
      <c r="L4435">
        <f t="shared" si="487"/>
        <v>-1.0520201343717714</v>
      </c>
      <c r="M4435" t="b">
        <f t="shared" si="488"/>
        <v>0</v>
      </c>
      <c r="N4435" s="24">
        <f t="shared" si="489"/>
        <v>501367.89</v>
      </c>
      <c r="O4435" t="str">
        <f t="shared" si="490"/>
        <v>ASALARIADO</v>
      </c>
      <c r="P4435">
        <f t="shared" si="491"/>
        <v>27</v>
      </c>
      <c r="Q4435"/>
    </row>
    <row r="4436" spans="1:17" x14ac:dyDescent="0.25">
      <c r="A4436">
        <v>4435</v>
      </c>
      <c r="B4436" t="s">
        <v>9</v>
      </c>
      <c r="C4436" s="23">
        <v>644894.4</v>
      </c>
      <c r="D4436" t="s">
        <v>10</v>
      </c>
      <c r="E4436" t="s">
        <v>16</v>
      </c>
      <c r="F4436" t="s">
        <v>12</v>
      </c>
      <c r="G4436" t="s">
        <v>13</v>
      </c>
      <c r="H4436" t="s">
        <v>13</v>
      </c>
      <c r="I4436">
        <v>37</v>
      </c>
      <c r="J4436">
        <f t="shared" si="485"/>
        <v>-1.5585517488661218E-2</v>
      </c>
      <c r="K4436" t="b">
        <f t="shared" si="486"/>
        <v>0</v>
      </c>
      <c r="L4436">
        <f t="shared" si="487"/>
        <v>-0.3462668336003964</v>
      </c>
      <c r="M4436" t="b">
        <f t="shared" si="488"/>
        <v>0</v>
      </c>
      <c r="N4436" s="24">
        <f t="shared" si="489"/>
        <v>644894.4</v>
      </c>
      <c r="O4436" t="str">
        <f t="shared" si="490"/>
        <v>ASALARIADO</v>
      </c>
      <c r="P4436">
        <f t="shared" si="491"/>
        <v>37</v>
      </c>
      <c r="Q4436"/>
    </row>
    <row r="4437" spans="1:17" x14ac:dyDescent="0.25">
      <c r="A4437">
        <v>4436</v>
      </c>
      <c r="B4437" t="s">
        <v>15</v>
      </c>
      <c r="C4437" s="23">
        <v>278030.99</v>
      </c>
      <c r="D4437" t="s">
        <v>19</v>
      </c>
      <c r="E4437" t="s">
        <v>16</v>
      </c>
      <c r="F4437" t="s">
        <v>12</v>
      </c>
      <c r="G4437" t="s">
        <v>13</v>
      </c>
      <c r="H4437" t="s">
        <v>13</v>
      </c>
      <c r="I4437">
        <v>20</v>
      </c>
      <c r="J4437">
        <f t="shared" si="485"/>
        <v>-0.46794349052270096</v>
      </c>
      <c r="K4437" t="b">
        <f t="shared" si="486"/>
        <v>0</v>
      </c>
      <c r="L4437">
        <f t="shared" si="487"/>
        <v>-1.5460474449117341</v>
      </c>
      <c r="M4437" t="b">
        <f t="shared" si="488"/>
        <v>0</v>
      </c>
      <c r="N4437" s="24">
        <f t="shared" si="489"/>
        <v>278030.99</v>
      </c>
      <c r="O4437" t="str">
        <f t="shared" si="490"/>
        <v>CONVENIOS ESPECIALES DE TRABAJADORES INDEPENDIENTES</v>
      </c>
      <c r="P4437">
        <f t="shared" si="491"/>
        <v>20</v>
      </c>
      <c r="Q4437"/>
    </row>
    <row r="4438" spans="1:17" x14ac:dyDescent="0.25">
      <c r="A4438">
        <v>4437</v>
      </c>
      <c r="B4438" t="s">
        <v>15</v>
      </c>
      <c r="C4438" s="23">
        <v>327716</v>
      </c>
      <c r="D4438" t="s">
        <v>17</v>
      </c>
      <c r="E4438" t="s">
        <v>16</v>
      </c>
      <c r="F4438" t="s">
        <v>12</v>
      </c>
      <c r="G4438" t="s">
        <v>13</v>
      </c>
      <c r="H4438" t="s">
        <v>13</v>
      </c>
      <c r="I4438">
        <v>61</v>
      </c>
      <c r="J4438">
        <f t="shared" si="485"/>
        <v>-0.40667978909830432</v>
      </c>
      <c r="K4438" t="b">
        <f t="shared" si="486"/>
        <v>0</v>
      </c>
      <c r="L4438">
        <f t="shared" si="487"/>
        <v>1.3475410882509038</v>
      </c>
      <c r="M4438" t="b">
        <f t="shared" si="488"/>
        <v>0</v>
      </c>
      <c r="N4438" s="24">
        <f t="shared" si="489"/>
        <v>327716</v>
      </c>
      <c r="O4438" t="str">
        <f t="shared" si="490"/>
        <v>ASEGURADO VOLUNTARIO</v>
      </c>
      <c r="P4438">
        <f t="shared" si="491"/>
        <v>61</v>
      </c>
      <c r="Q4438"/>
    </row>
    <row r="4439" spans="1:17" x14ac:dyDescent="0.25">
      <c r="A4439">
        <v>4438</v>
      </c>
      <c r="B4439" t="s">
        <v>15</v>
      </c>
      <c r="C4439" s="23">
        <v>1064074.55</v>
      </c>
      <c r="D4439" t="s">
        <v>10</v>
      </c>
      <c r="E4439" t="s">
        <v>16</v>
      </c>
      <c r="F4439" t="s">
        <v>12</v>
      </c>
      <c r="G4439" t="s">
        <v>13</v>
      </c>
      <c r="H4439" t="s">
        <v>13</v>
      </c>
      <c r="I4439">
        <v>21</v>
      </c>
      <c r="J4439">
        <f t="shared" si="485"/>
        <v>0.50128119045069075</v>
      </c>
      <c r="K4439" t="b">
        <f t="shared" si="486"/>
        <v>0</v>
      </c>
      <c r="L4439">
        <f t="shared" si="487"/>
        <v>-1.4754721148345964</v>
      </c>
      <c r="M4439" t="b">
        <f t="shared" si="488"/>
        <v>0</v>
      </c>
      <c r="N4439" s="24">
        <f t="shared" si="489"/>
        <v>1064074.55</v>
      </c>
      <c r="O4439" t="str">
        <f t="shared" si="490"/>
        <v>ASALARIADO</v>
      </c>
      <c r="P4439">
        <f t="shared" si="491"/>
        <v>21</v>
      </c>
      <c r="Q4439"/>
    </row>
    <row r="4440" spans="1:17" x14ac:dyDescent="0.25">
      <c r="A4440">
        <v>4439</v>
      </c>
      <c r="B4440" t="s">
        <v>9</v>
      </c>
      <c r="C4440" s="23">
        <v>419207.05</v>
      </c>
      <c r="D4440" t="s">
        <v>10</v>
      </c>
      <c r="E4440" t="s">
        <v>16</v>
      </c>
      <c r="F4440" t="s">
        <v>12</v>
      </c>
      <c r="G4440" t="s">
        <v>13</v>
      </c>
      <c r="H4440" t="s">
        <v>13</v>
      </c>
      <c r="I4440">
        <v>48</v>
      </c>
      <c r="J4440">
        <f t="shared" si="485"/>
        <v>-0.29386748675189162</v>
      </c>
      <c r="K4440" t="b">
        <f t="shared" si="486"/>
        <v>0</v>
      </c>
      <c r="L4440">
        <f t="shared" si="487"/>
        <v>0.43006179724811616</v>
      </c>
      <c r="M4440" t="b">
        <f t="shared" si="488"/>
        <v>0</v>
      </c>
      <c r="N4440" s="24">
        <f t="shared" si="489"/>
        <v>419207.05</v>
      </c>
      <c r="O4440" t="str">
        <f t="shared" si="490"/>
        <v>ASALARIADO</v>
      </c>
      <c r="P4440">
        <f t="shared" si="491"/>
        <v>48</v>
      </c>
      <c r="Q4440"/>
    </row>
    <row r="4441" spans="1:17" x14ac:dyDescent="0.25">
      <c r="A4441">
        <v>4440</v>
      </c>
      <c r="B4441" t="s">
        <v>9</v>
      </c>
      <c r="C4441" s="23">
        <v>1277200</v>
      </c>
      <c r="D4441" t="s">
        <v>10</v>
      </c>
      <c r="E4441" t="s">
        <v>16</v>
      </c>
      <c r="F4441" t="s">
        <v>12</v>
      </c>
      <c r="G4441" t="s">
        <v>13</v>
      </c>
      <c r="H4441" t="s">
        <v>13</v>
      </c>
      <c r="I4441">
        <v>24</v>
      </c>
      <c r="J4441">
        <f t="shared" si="485"/>
        <v>0.76407381009070208</v>
      </c>
      <c r="K4441" t="b">
        <f t="shared" si="486"/>
        <v>0</v>
      </c>
      <c r="L4441">
        <f t="shared" si="487"/>
        <v>-1.263746124603184</v>
      </c>
      <c r="M4441" t="b">
        <f t="shared" si="488"/>
        <v>0</v>
      </c>
      <c r="N4441" s="24">
        <f t="shared" si="489"/>
        <v>1277200</v>
      </c>
      <c r="O4441" t="str">
        <f t="shared" si="490"/>
        <v>ASALARIADO</v>
      </c>
      <c r="P4441">
        <f t="shared" si="491"/>
        <v>24</v>
      </c>
      <c r="Q4441"/>
    </row>
    <row r="4442" spans="1:17" x14ac:dyDescent="0.25">
      <c r="A4442">
        <v>4441</v>
      </c>
      <c r="B4442" t="s">
        <v>9</v>
      </c>
      <c r="C4442" s="23">
        <v>1228919.8500000001</v>
      </c>
      <c r="D4442" t="s">
        <v>19</v>
      </c>
      <c r="E4442" t="s">
        <v>16</v>
      </c>
      <c r="F4442" t="s">
        <v>12</v>
      </c>
      <c r="G4442" t="s">
        <v>13</v>
      </c>
      <c r="H4442" t="s">
        <v>13</v>
      </c>
      <c r="I4442">
        <v>53</v>
      </c>
      <c r="J4442">
        <f t="shared" si="485"/>
        <v>0.70454235997476022</v>
      </c>
      <c r="K4442" t="b">
        <f t="shared" si="486"/>
        <v>0</v>
      </c>
      <c r="L4442">
        <f t="shared" si="487"/>
        <v>0.78293844763380371</v>
      </c>
      <c r="M4442" t="b">
        <f t="shared" si="488"/>
        <v>0</v>
      </c>
      <c r="N4442" s="24">
        <f t="shared" si="489"/>
        <v>1228919.8500000001</v>
      </c>
      <c r="O4442" t="str">
        <f t="shared" si="490"/>
        <v>CONVENIOS ESPECIALES DE TRABAJADORES INDEPENDIENTES</v>
      </c>
      <c r="P4442">
        <f t="shared" si="491"/>
        <v>53</v>
      </c>
      <c r="Q4442"/>
    </row>
    <row r="4443" spans="1:17" x14ac:dyDescent="0.25">
      <c r="A4443">
        <v>4442</v>
      </c>
      <c r="B4443" t="s">
        <v>9</v>
      </c>
      <c r="C4443" s="23">
        <v>1446221.81</v>
      </c>
      <c r="D4443" t="s">
        <v>10</v>
      </c>
      <c r="E4443" t="s">
        <v>11</v>
      </c>
      <c r="F4443" t="s">
        <v>12</v>
      </c>
      <c r="G4443" t="s">
        <v>13</v>
      </c>
      <c r="H4443" t="s">
        <v>13</v>
      </c>
      <c r="I4443">
        <v>60</v>
      </c>
      <c r="J4443">
        <f t="shared" si="485"/>
        <v>0.97248479163324575</v>
      </c>
      <c r="K4443" t="b">
        <f t="shared" si="486"/>
        <v>0</v>
      </c>
      <c r="L4443">
        <f t="shared" si="487"/>
        <v>1.2769657581737661</v>
      </c>
      <c r="M4443" t="b">
        <f t="shared" si="488"/>
        <v>0</v>
      </c>
      <c r="N4443" s="24">
        <f t="shared" si="489"/>
        <v>1446221.81</v>
      </c>
      <c r="O4443" t="str">
        <f t="shared" si="490"/>
        <v>ASALARIADO</v>
      </c>
      <c r="P4443">
        <f t="shared" si="491"/>
        <v>60</v>
      </c>
      <c r="Q4443"/>
    </row>
    <row r="4444" spans="1:17" x14ac:dyDescent="0.25">
      <c r="A4444">
        <v>4443</v>
      </c>
      <c r="B4444" t="s">
        <v>9</v>
      </c>
      <c r="C4444" s="23">
        <v>270900</v>
      </c>
      <c r="D4444" t="s">
        <v>10</v>
      </c>
      <c r="E4444" t="s">
        <v>16</v>
      </c>
      <c r="F4444" t="s">
        <v>12</v>
      </c>
      <c r="G4444" t="s">
        <v>12</v>
      </c>
      <c r="H4444" t="s">
        <v>13</v>
      </c>
      <c r="I4444">
        <v>43</v>
      </c>
      <c r="J4444">
        <f t="shared" si="485"/>
        <v>-0.47673630031020742</v>
      </c>
      <c r="K4444" t="b">
        <f t="shared" si="486"/>
        <v>0</v>
      </c>
      <c r="L4444">
        <f t="shared" si="487"/>
        <v>7.7185146862428639E-2</v>
      </c>
      <c r="M4444" t="b">
        <f t="shared" si="488"/>
        <v>0</v>
      </c>
      <c r="N4444" s="24">
        <f t="shared" si="489"/>
        <v>270900</v>
      </c>
      <c r="O4444" t="str">
        <f t="shared" si="490"/>
        <v>ASALARIADO</v>
      </c>
      <c r="P4444">
        <f t="shared" si="491"/>
        <v>43</v>
      </c>
      <c r="Q4444"/>
    </row>
    <row r="4445" spans="1:17" x14ac:dyDescent="0.25">
      <c r="A4445">
        <v>4444</v>
      </c>
      <c r="B4445" t="s">
        <v>9</v>
      </c>
      <c r="C4445" s="23">
        <v>561517</v>
      </c>
      <c r="D4445" t="s">
        <v>10</v>
      </c>
      <c r="E4445" t="s">
        <v>11</v>
      </c>
      <c r="F4445" t="s">
        <v>12</v>
      </c>
      <c r="G4445" t="s">
        <v>13</v>
      </c>
      <c r="H4445" t="s">
        <v>13</v>
      </c>
      <c r="I4445">
        <v>42</v>
      </c>
      <c r="J4445">
        <f t="shared" si="485"/>
        <v>-0.11839334904877334</v>
      </c>
      <c r="K4445" t="b">
        <f t="shared" si="486"/>
        <v>0</v>
      </c>
      <c r="L4445">
        <f t="shared" si="487"/>
        <v>6.6098167852911317E-3</v>
      </c>
      <c r="M4445" t="b">
        <f t="shared" si="488"/>
        <v>0</v>
      </c>
      <c r="N4445" s="24">
        <f t="shared" si="489"/>
        <v>561517</v>
      </c>
      <c r="O4445" t="str">
        <f t="shared" si="490"/>
        <v>ASALARIADO</v>
      </c>
      <c r="P4445">
        <f t="shared" si="491"/>
        <v>42</v>
      </c>
      <c r="Q4445"/>
    </row>
    <row r="4446" spans="1:17" x14ac:dyDescent="0.25">
      <c r="A4446">
        <v>4445</v>
      </c>
      <c r="B4446" t="s">
        <v>9</v>
      </c>
      <c r="C4446" s="23">
        <v>297046</v>
      </c>
      <c r="D4446" t="s">
        <v>18</v>
      </c>
      <c r="E4446" t="s">
        <v>16</v>
      </c>
      <c r="F4446" t="s">
        <v>12</v>
      </c>
      <c r="G4446" t="s">
        <v>13</v>
      </c>
      <c r="H4446" t="s">
        <v>12</v>
      </c>
      <c r="I4446">
        <v>26</v>
      </c>
      <c r="J4446">
        <f t="shared" si="485"/>
        <v>-0.44449718558642509</v>
      </c>
      <c r="K4446" t="b">
        <f t="shared" si="486"/>
        <v>0</v>
      </c>
      <c r="L4446">
        <f t="shared" si="487"/>
        <v>-1.1225954644489089</v>
      </c>
      <c r="M4446" t="b">
        <f t="shared" si="488"/>
        <v>0</v>
      </c>
      <c r="N4446" s="24">
        <f t="shared" si="489"/>
        <v>297046</v>
      </c>
      <c r="O4446" t="str">
        <f t="shared" si="490"/>
        <v>TRABAJADOR INDEPENDIENTE</v>
      </c>
      <c r="P4446">
        <f t="shared" si="491"/>
        <v>26</v>
      </c>
      <c r="Q4446"/>
    </row>
    <row r="4447" spans="1:17" x14ac:dyDescent="0.25">
      <c r="A4447">
        <v>4446</v>
      </c>
      <c r="B4447" t="s">
        <v>9</v>
      </c>
      <c r="C4447" s="23">
        <v>278030</v>
      </c>
      <c r="D4447" t="s">
        <v>18</v>
      </c>
      <c r="E4447" t="s">
        <v>16</v>
      </c>
      <c r="F4447" t="s">
        <v>12</v>
      </c>
      <c r="G4447" t="s">
        <v>13</v>
      </c>
      <c r="H4447" t="s">
        <v>13</v>
      </c>
      <c r="I4447">
        <v>29</v>
      </c>
      <c r="J4447">
        <f t="shared" si="485"/>
        <v>-0.46794471123422759</v>
      </c>
      <c r="K4447" t="b">
        <f t="shared" si="486"/>
        <v>0</v>
      </c>
      <c r="L4447">
        <f t="shared" si="487"/>
        <v>-0.91086947421749642</v>
      </c>
      <c r="M4447" t="b">
        <f t="shared" si="488"/>
        <v>0</v>
      </c>
      <c r="N4447" s="24">
        <f t="shared" si="489"/>
        <v>278030</v>
      </c>
      <c r="O4447" t="str">
        <f t="shared" si="490"/>
        <v>TRABAJADOR INDEPENDIENTE</v>
      </c>
      <c r="P4447">
        <f t="shared" si="491"/>
        <v>29</v>
      </c>
      <c r="Q4447"/>
    </row>
    <row r="4448" spans="1:17" x14ac:dyDescent="0.25">
      <c r="A4448">
        <v>4447</v>
      </c>
      <c r="B4448" t="s">
        <v>9</v>
      </c>
      <c r="C4448" s="23">
        <v>885877.44</v>
      </c>
      <c r="D4448" t="s">
        <v>10</v>
      </c>
      <c r="E4448" t="s">
        <v>16</v>
      </c>
      <c r="F4448" t="s">
        <v>12</v>
      </c>
      <c r="G4448" t="s">
        <v>13</v>
      </c>
      <c r="H4448" t="s">
        <v>13</v>
      </c>
      <c r="I4448">
        <v>31</v>
      </c>
      <c r="J4448">
        <f t="shared" si="485"/>
        <v>0.28155667913972665</v>
      </c>
      <c r="K4448" t="b">
        <f t="shared" si="486"/>
        <v>0</v>
      </c>
      <c r="L4448">
        <f t="shared" si="487"/>
        <v>-0.7697188140632214</v>
      </c>
      <c r="M4448" t="b">
        <f t="shared" si="488"/>
        <v>0</v>
      </c>
      <c r="N4448" s="24">
        <f t="shared" si="489"/>
        <v>885877.44</v>
      </c>
      <c r="O4448" t="str">
        <f t="shared" si="490"/>
        <v>ASALARIADO</v>
      </c>
      <c r="P4448">
        <f t="shared" si="491"/>
        <v>31</v>
      </c>
      <c r="Q4448"/>
    </row>
    <row r="4449" spans="1:17" x14ac:dyDescent="0.25">
      <c r="A4449">
        <v>4448</v>
      </c>
      <c r="B4449" t="s">
        <v>9</v>
      </c>
      <c r="C4449" s="23">
        <v>597978</v>
      </c>
      <c r="D4449" t="s">
        <v>10</v>
      </c>
      <c r="E4449" t="s">
        <v>16</v>
      </c>
      <c r="F4449" t="s">
        <v>12</v>
      </c>
      <c r="G4449" t="s">
        <v>13</v>
      </c>
      <c r="H4449" t="s">
        <v>13</v>
      </c>
      <c r="I4449">
        <v>41</v>
      </c>
      <c r="J4449">
        <f t="shared" si="485"/>
        <v>-7.3435406650554549E-2</v>
      </c>
      <c r="K4449" t="b">
        <f t="shared" si="486"/>
        <v>0</v>
      </c>
      <c r="L4449">
        <f t="shared" si="487"/>
        <v>-6.3965513291846368E-2</v>
      </c>
      <c r="M4449" t="b">
        <f t="shared" si="488"/>
        <v>0</v>
      </c>
      <c r="N4449" s="24">
        <f t="shared" si="489"/>
        <v>597978</v>
      </c>
      <c r="O4449" t="str">
        <f t="shared" si="490"/>
        <v>ASALARIADO</v>
      </c>
      <c r="P4449">
        <f t="shared" si="491"/>
        <v>41</v>
      </c>
      <c r="Q4449"/>
    </row>
    <row r="4450" spans="1:17" x14ac:dyDescent="0.25">
      <c r="A4450">
        <v>4449</v>
      </c>
      <c r="B4450" t="s">
        <v>15</v>
      </c>
      <c r="C4450" s="23">
        <v>322634</v>
      </c>
      <c r="D4450" t="s">
        <v>17</v>
      </c>
      <c r="E4450" t="s">
        <v>16</v>
      </c>
      <c r="F4450" t="s">
        <v>12</v>
      </c>
      <c r="G4450" t="s">
        <v>13</v>
      </c>
      <c r="H4450" t="s">
        <v>13</v>
      </c>
      <c r="I4450">
        <v>79</v>
      </c>
      <c r="J4450">
        <f t="shared" si="485"/>
        <v>-0.41294610826858896</v>
      </c>
      <c r="K4450" t="b">
        <f t="shared" si="486"/>
        <v>0</v>
      </c>
      <c r="L4450">
        <f t="shared" si="487"/>
        <v>2.6178970296393786</v>
      </c>
      <c r="M4450" t="b">
        <f t="shared" si="488"/>
        <v>1</v>
      </c>
      <c r="N4450" s="24">
        <f t="shared" si="489"/>
        <v>322634</v>
      </c>
      <c r="O4450" t="str">
        <f t="shared" si="490"/>
        <v>ASEGURADO VOLUNTARIO</v>
      </c>
      <c r="P4450">
        <f t="shared" si="491"/>
        <v>79</v>
      </c>
      <c r="Q4450"/>
    </row>
    <row r="4451" spans="1:17" x14ac:dyDescent="0.25">
      <c r="A4451">
        <v>4450</v>
      </c>
      <c r="B4451" t="s">
        <v>9</v>
      </c>
      <c r="C4451" s="23">
        <v>680463.53</v>
      </c>
      <c r="D4451" t="s">
        <v>10</v>
      </c>
      <c r="E4451" t="s">
        <v>16</v>
      </c>
      <c r="F4451" t="s">
        <v>12</v>
      </c>
      <c r="G4451" t="s">
        <v>13</v>
      </c>
      <c r="H4451" t="s">
        <v>13</v>
      </c>
      <c r="I4451">
        <v>21</v>
      </c>
      <c r="J4451">
        <f t="shared" si="485"/>
        <v>2.8272711789053492E-2</v>
      </c>
      <c r="K4451" t="b">
        <f t="shared" si="486"/>
        <v>0</v>
      </c>
      <c r="L4451">
        <f t="shared" si="487"/>
        <v>-1.4754721148345964</v>
      </c>
      <c r="M4451" t="b">
        <f t="shared" si="488"/>
        <v>0</v>
      </c>
      <c r="N4451" s="24">
        <f t="shared" si="489"/>
        <v>680463.53</v>
      </c>
      <c r="O4451" t="str">
        <f t="shared" si="490"/>
        <v>ASALARIADO</v>
      </c>
      <c r="P4451">
        <f t="shared" si="491"/>
        <v>21</v>
      </c>
      <c r="Q4451"/>
    </row>
    <row r="4452" spans="1:17" x14ac:dyDescent="0.25">
      <c r="A4452">
        <v>4451</v>
      </c>
      <c r="B4452" t="s">
        <v>9</v>
      </c>
      <c r="C4452" s="23">
        <v>358595.15</v>
      </c>
      <c r="D4452" t="s">
        <v>10</v>
      </c>
      <c r="E4452" t="s">
        <v>16</v>
      </c>
      <c r="F4452" t="s">
        <v>12</v>
      </c>
      <c r="G4452" t="s">
        <v>13</v>
      </c>
      <c r="H4452" t="s">
        <v>13</v>
      </c>
      <c r="I4452">
        <v>21</v>
      </c>
      <c r="J4452">
        <f t="shared" si="485"/>
        <v>-0.36860450188714833</v>
      </c>
      <c r="K4452" t="b">
        <f t="shared" si="486"/>
        <v>0</v>
      </c>
      <c r="L4452">
        <f t="shared" si="487"/>
        <v>-1.4754721148345964</v>
      </c>
      <c r="M4452" t="b">
        <f t="shared" si="488"/>
        <v>0</v>
      </c>
      <c r="N4452" s="24">
        <f t="shared" si="489"/>
        <v>358595.15</v>
      </c>
      <c r="O4452" t="str">
        <f t="shared" si="490"/>
        <v>ASALARIADO</v>
      </c>
      <c r="P4452">
        <f t="shared" si="491"/>
        <v>21</v>
      </c>
      <c r="Q4452"/>
    </row>
    <row r="4453" spans="1:17" x14ac:dyDescent="0.25">
      <c r="A4453">
        <v>4452</v>
      </c>
      <c r="B4453" t="s">
        <v>9</v>
      </c>
      <c r="C4453" s="23">
        <v>358784.06</v>
      </c>
      <c r="D4453" t="s">
        <v>10</v>
      </c>
      <c r="E4453" t="s">
        <v>16</v>
      </c>
      <c r="F4453" t="s">
        <v>12</v>
      </c>
      <c r="G4453" t="s">
        <v>12</v>
      </c>
      <c r="H4453" t="s">
        <v>13</v>
      </c>
      <c r="I4453">
        <v>40</v>
      </c>
      <c r="J4453">
        <f t="shared" si="485"/>
        <v>-0.36837156793310305</v>
      </c>
      <c r="K4453" t="b">
        <f t="shared" si="486"/>
        <v>0</v>
      </c>
      <c r="L4453">
        <f t="shared" si="487"/>
        <v>-0.13454084336898386</v>
      </c>
      <c r="M4453" t="b">
        <f t="shared" si="488"/>
        <v>0</v>
      </c>
      <c r="N4453" s="24">
        <f t="shared" si="489"/>
        <v>358784.06</v>
      </c>
      <c r="O4453" t="str">
        <f t="shared" si="490"/>
        <v>ASALARIADO</v>
      </c>
      <c r="P4453">
        <f t="shared" si="491"/>
        <v>40</v>
      </c>
      <c r="Q4453"/>
    </row>
    <row r="4454" spans="1:17" x14ac:dyDescent="0.25">
      <c r="A4454">
        <v>4453</v>
      </c>
      <c r="B4454" t="s">
        <v>9</v>
      </c>
      <c r="C4454" s="23">
        <v>639148</v>
      </c>
      <c r="D4454" t="s">
        <v>18</v>
      </c>
      <c r="E4454" t="s">
        <v>16</v>
      </c>
      <c r="F4454" t="s">
        <v>12</v>
      </c>
      <c r="G4454" t="s">
        <v>13</v>
      </c>
      <c r="H4454" t="s">
        <v>12</v>
      </c>
      <c r="I4454">
        <v>40</v>
      </c>
      <c r="J4454">
        <f t="shared" si="485"/>
        <v>-2.267106972796144E-2</v>
      </c>
      <c r="K4454" t="b">
        <f t="shared" si="486"/>
        <v>0</v>
      </c>
      <c r="L4454">
        <f t="shared" si="487"/>
        <v>-0.13454084336898386</v>
      </c>
      <c r="M4454" t="b">
        <f t="shared" si="488"/>
        <v>0</v>
      </c>
      <c r="N4454" s="24">
        <f t="shared" si="489"/>
        <v>639148</v>
      </c>
      <c r="O4454" t="str">
        <f t="shared" si="490"/>
        <v>TRABAJADOR INDEPENDIENTE</v>
      </c>
      <c r="P4454">
        <f t="shared" si="491"/>
        <v>40</v>
      </c>
      <c r="Q4454"/>
    </row>
    <row r="4455" spans="1:17" x14ac:dyDescent="0.25">
      <c r="A4455">
        <v>4454</v>
      </c>
      <c r="B4455" t="s">
        <v>15</v>
      </c>
      <c r="C4455" s="23">
        <v>1428002.29</v>
      </c>
      <c r="D4455" t="s">
        <v>14</v>
      </c>
      <c r="E4455" t="s">
        <v>11</v>
      </c>
      <c r="F4455" t="s">
        <v>12</v>
      </c>
      <c r="G4455" t="s">
        <v>13</v>
      </c>
      <c r="H4455" t="s">
        <v>13</v>
      </c>
      <c r="I4455">
        <v>69</v>
      </c>
      <c r="J4455">
        <f t="shared" si="485"/>
        <v>0.95001935923470493</v>
      </c>
      <c r="K4455" t="b">
        <f t="shared" si="486"/>
        <v>0</v>
      </c>
      <c r="L4455">
        <f t="shared" si="487"/>
        <v>1.9121437288680037</v>
      </c>
      <c r="M4455" t="b">
        <f t="shared" si="488"/>
        <v>0</v>
      </c>
      <c r="N4455" s="24">
        <f t="shared" si="489"/>
        <v>1428002.29</v>
      </c>
      <c r="O4455" t="str">
        <f t="shared" si="490"/>
        <v>PENSIONADOS EN SU PROPIO SISTEMA</v>
      </c>
      <c r="P4455">
        <f t="shared" si="491"/>
        <v>69</v>
      </c>
      <c r="Q4455"/>
    </row>
    <row r="4456" spans="1:17" x14ac:dyDescent="0.25">
      <c r="A4456">
        <v>4455</v>
      </c>
      <c r="B4456" t="s">
        <v>9</v>
      </c>
      <c r="C4456" s="23">
        <v>297719</v>
      </c>
      <c r="D4456" t="s">
        <v>17</v>
      </c>
      <c r="E4456" t="s">
        <v>16</v>
      </c>
      <c r="F4456" t="s">
        <v>12</v>
      </c>
      <c r="G4456" t="s">
        <v>13</v>
      </c>
      <c r="H4456" t="s">
        <v>13</v>
      </c>
      <c r="I4456">
        <v>37</v>
      </c>
      <c r="J4456">
        <f t="shared" si="485"/>
        <v>-0.44366734835667271</v>
      </c>
      <c r="K4456" t="b">
        <f t="shared" si="486"/>
        <v>0</v>
      </c>
      <c r="L4456">
        <f t="shared" si="487"/>
        <v>-0.3462668336003964</v>
      </c>
      <c r="M4456" t="b">
        <f t="shared" si="488"/>
        <v>0</v>
      </c>
      <c r="N4456" s="24">
        <f t="shared" si="489"/>
        <v>297719</v>
      </c>
      <c r="O4456" t="str">
        <f t="shared" si="490"/>
        <v>ASEGURADO VOLUNTARIO</v>
      </c>
      <c r="P4456">
        <f t="shared" si="491"/>
        <v>37</v>
      </c>
      <c r="Q4456"/>
    </row>
    <row r="4457" spans="1:17" x14ac:dyDescent="0.25">
      <c r="A4457">
        <v>4456</v>
      </c>
      <c r="B4457" t="s">
        <v>15</v>
      </c>
      <c r="C4457" s="23">
        <v>1228568</v>
      </c>
      <c r="D4457" t="s">
        <v>10</v>
      </c>
      <c r="E4457" t="s">
        <v>11</v>
      </c>
      <c r="F4457" t="s">
        <v>12</v>
      </c>
      <c r="G4457" t="s">
        <v>13</v>
      </c>
      <c r="H4457" t="s">
        <v>13</v>
      </c>
      <c r="I4457">
        <v>44</v>
      </c>
      <c r="J4457">
        <f t="shared" si="485"/>
        <v>0.70410851416601061</v>
      </c>
      <c r="K4457" t="b">
        <f t="shared" si="486"/>
        <v>0</v>
      </c>
      <c r="L4457">
        <f t="shared" si="487"/>
        <v>0.14776047693956615</v>
      </c>
      <c r="M4457" t="b">
        <f t="shared" si="488"/>
        <v>0</v>
      </c>
      <c r="N4457" s="24">
        <f t="shared" si="489"/>
        <v>1228568</v>
      </c>
      <c r="O4457" t="str">
        <f t="shared" si="490"/>
        <v>ASALARIADO</v>
      </c>
      <c r="P4457">
        <f t="shared" si="491"/>
        <v>44</v>
      </c>
      <c r="Q4457"/>
    </row>
    <row r="4458" spans="1:17" x14ac:dyDescent="0.25">
      <c r="A4458">
        <v>4457</v>
      </c>
      <c r="B4458" t="s">
        <v>15</v>
      </c>
      <c r="C4458" s="23">
        <v>764837.91</v>
      </c>
      <c r="D4458" t="s">
        <v>14</v>
      </c>
      <c r="E4458" t="s">
        <v>11</v>
      </c>
      <c r="F4458" t="s">
        <v>12</v>
      </c>
      <c r="G4458" t="s">
        <v>13</v>
      </c>
      <c r="H4458" t="s">
        <v>13</v>
      </c>
      <c r="I4458">
        <v>82</v>
      </c>
      <c r="J4458">
        <f t="shared" si="485"/>
        <v>0.13230986150862847</v>
      </c>
      <c r="K4458" t="b">
        <f t="shared" si="486"/>
        <v>0</v>
      </c>
      <c r="L4458">
        <f t="shared" si="487"/>
        <v>2.8296230198707915</v>
      </c>
      <c r="M4458" t="b">
        <f t="shared" si="488"/>
        <v>1</v>
      </c>
      <c r="N4458" s="24">
        <f t="shared" si="489"/>
        <v>764837.91</v>
      </c>
      <c r="O4458" t="str">
        <f t="shared" si="490"/>
        <v>PENSIONADOS EN SU PROPIO SISTEMA</v>
      </c>
      <c r="P4458">
        <f t="shared" si="491"/>
        <v>82</v>
      </c>
      <c r="Q4458"/>
    </row>
    <row r="4459" spans="1:17" x14ac:dyDescent="0.25">
      <c r="A4459">
        <v>4458</v>
      </c>
      <c r="B4459" t="s">
        <v>9</v>
      </c>
      <c r="C4459" s="23">
        <v>647500</v>
      </c>
      <c r="D4459" t="s">
        <v>10</v>
      </c>
      <c r="E4459" t="s">
        <v>16</v>
      </c>
      <c r="F4459" t="s">
        <v>12</v>
      </c>
      <c r="G4459" t="s">
        <v>13</v>
      </c>
      <c r="H4459" t="s">
        <v>13</v>
      </c>
      <c r="I4459">
        <v>25</v>
      </c>
      <c r="J4459">
        <f t="shared" si="485"/>
        <v>-1.2372703393798272E-2</v>
      </c>
      <c r="K4459" t="b">
        <f t="shared" si="486"/>
        <v>0</v>
      </c>
      <c r="L4459">
        <f t="shared" si="487"/>
        <v>-1.1931707945260464</v>
      </c>
      <c r="M4459" t="b">
        <f t="shared" si="488"/>
        <v>0</v>
      </c>
      <c r="N4459" s="24">
        <f t="shared" si="489"/>
        <v>647500</v>
      </c>
      <c r="O4459" t="str">
        <f t="shared" si="490"/>
        <v>ASALARIADO</v>
      </c>
      <c r="P4459">
        <f t="shared" si="491"/>
        <v>25</v>
      </c>
      <c r="Q4459"/>
    </row>
    <row r="4460" spans="1:17" x14ac:dyDescent="0.25">
      <c r="A4460">
        <v>4459</v>
      </c>
      <c r="B4460" t="s">
        <v>9</v>
      </c>
      <c r="C4460" s="23">
        <v>230000</v>
      </c>
      <c r="D4460" t="s">
        <v>10</v>
      </c>
      <c r="E4460" t="s">
        <v>16</v>
      </c>
      <c r="F4460" t="s">
        <v>12</v>
      </c>
      <c r="G4460" t="s">
        <v>13</v>
      </c>
      <c r="H4460" t="s">
        <v>12</v>
      </c>
      <c r="I4460">
        <v>53</v>
      </c>
      <c r="J4460">
        <f t="shared" si="485"/>
        <v>-0.52716771590734268</v>
      </c>
      <c r="K4460" t="b">
        <f t="shared" si="486"/>
        <v>0</v>
      </c>
      <c r="L4460">
        <f t="shared" si="487"/>
        <v>0.78293844763380371</v>
      </c>
      <c r="M4460" t="b">
        <f t="shared" si="488"/>
        <v>0</v>
      </c>
      <c r="N4460" s="24">
        <f t="shared" si="489"/>
        <v>230000</v>
      </c>
      <c r="O4460" t="str">
        <f t="shared" si="490"/>
        <v>ASALARIADO</v>
      </c>
      <c r="P4460">
        <f t="shared" si="491"/>
        <v>53</v>
      </c>
      <c r="Q4460"/>
    </row>
    <row r="4461" spans="1:17" x14ac:dyDescent="0.25">
      <c r="A4461">
        <v>4460</v>
      </c>
      <c r="B4461" t="s">
        <v>9</v>
      </c>
      <c r="C4461" s="23">
        <v>407769.25</v>
      </c>
      <c r="D4461" t="s">
        <v>10</v>
      </c>
      <c r="E4461" t="s">
        <v>16</v>
      </c>
      <c r="F4461" t="s">
        <v>12</v>
      </c>
      <c r="G4461" t="s">
        <v>13</v>
      </c>
      <c r="H4461" t="s">
        <v>13</v>
      </c>
      <c r="I4461">
        <v>29</v>
      </c>
      <c r="J4461">
        <f t="shared" si="485"/>
        <v>-0.30797077392345429</v>
      </c>
      <c r="K4461" t="b">
        <f t="shared" si="486"/>
        <v>0</v>
      </c>
      <c r="L4461">
        <f t="shared" si="487"/>
        <v>-0.91086947421749642</v>
      </c>
      <c r="M4461" t="b">
        <f t="shared" si="488"/>
        <v>0</v>
      </c>
      <c r="N4461" s="24">
        <f t="shared" si="489"/>
        <v>407769.25</v>
      </c>
      <c r="O4461" t="str">
        <f t="shared" si="490"/>
        <v>ASALARIADO</v>
      </c>
      <c r="P4461">
        <f t="shared" si="491"/>
        <v>29</v>
      </c>
      <c r="Q4461"/>
    </row>
    <row r="4462" spans="1:17" x14ac:dyDescent="0.25">
      <c r="A4462">
        <v>4461</v>
      </c>
      <c r="B4462" t="s">
        <v>9</v>
      </c>
      <c r="C4462" s="23">
        <v>372000</v>
      </c>
      <c r="D4462" t="s">
        <v>10</v>
      </c>
      <c r="E4462" t="s">
        <v>16</v>
      </c>
      <c r="F4462" t="s">
        <v>12</v>
      </c>
      <c r="G4462" t="s">
        <v>13</v>
      </c>
      <c r="H4462" t="s">
        <v>13</v>
      </c>
      <c r="I4462">
        <v>27</v>
      </c>
      <c r="J4462">
        <f t="shared" si="485"/>
        <v>-0.35207575955543058</v>
      </c>
      <c r="K4462" t="b">
        <f t="shared" si="486"/>
        <v>0</v>
      </c>
      <c r="L4462">
        <f t="shared" si="487"/>
        <v>-1.0520201343717714</v>
      </c>
      <c r="M4462" t="b">
        <f t="shared" si="488"/>
        <v>0</v>
      </c>
      <c r="N4462" s="24">
        <f t="shared" si="489"/>
        <v>372000</v>
      </c>
      <c r="O4462" t="str">
        <f t="shared" si="490"/>
        <v>ASALARIADO</v>
      </c>
      <c r="P4462">
        <f t="shared" si="491"/>
        <v>27</v>
      </c>
      <c r="Q4462"/>
    </row>
    <row r="4463" spans="1:17" x14ac:dyDescent="0.25">
      <c r="A4463">
        <v>4462</v>
      </c>
      <c r="B4463" t="s">
        <v>9</v>
      </c>
      <c r="C4463" s="23">
        <v>361806.78</v>
      </c>
      <c r="D4463" t="s">
        <v>10</v>
      </c>
      <c r="E4463" t="s">
        <v>16</v>
      </c>
      <c r="F4463" t="s">
        <v>12</v>
      </c>
      <c r="G4463" t="s">
        <v>13</v>
      </c>
      <c r="H4463" t="s">
        <v>13</v>
      </c>
      <c r="I4463">
        <v>22</v>
      </c>
      <c r="J4463">
        <f t="shared" si="485"/>
        <v>-0.36464442738166603</v>
      </c>
      <c r="K4463" t="b">
        <f t="shared" si="486"/>
        <v>0</v>
      </c>
      <c r="L4463">
        <f t="shared" si="487"/>
        <v>-1.4048967847574589</v>
      </c>
      <c r="M4463" t="b">
        <f t="shared" si="488"/>
        <v>0</v>
      </c>
      <c r="N4463" s="24">
        <f t="shared" si="489"/>
        <v>361806.78</v>
      </c>
      <c r="O4463" t="str">
        <f t="shared" si="490"/>
        <v>ASALARIADO</v>
      </c>
      <c r="P4463">
        <f t="shared" si="491"/>
        <v>22</v>
      </c>
      <c r="Q4463"/>
    </row>
    <row r="4464" spans="1:17" x14ac:dyDescent="0.25">
      <c r="A4464">
        <v>4463</v>
      </c>
      <c r="B4464" t="s">
        <v>15</v>
      </c>
      <c r="C4464" s="23">
        <v>514285.71</v>
      </c>
      <c r="D4464" t="s">
        <v>10</v>
      </c>
      <c r="E4464" t="s">
        <v>16</v>
      </c>
      <c r="F4464" t="s">
        <v>12</v>
      </c>
      <c r="G4464" t="s">
        <v>13</v>
      </c>
      <c r="H4464" t="s">
        <v>13</v>
      </c>
      <c r="I4464">
        <v>39</v>
      </c>
      <c r="J4464">
        <f t="shared" si="485"/>
        <v>-0.1766315107890867</v>
      </c>
      <c r="K4464" t="b">
        <f t="shared" si="486"/>
        <v>0</v>
      </c>
      <c r="L4464">
        <f t="shared" si="487"/>
        <v>-0.20511617344612137</v>
      </c>
      <c r="M4464" t="b">
        <f t="shared" si="488"/>
        <v>0</v>
      </c>
      <c r="N4464" s="24">
        <f t="shared" si="489"/>
        <v>514285.71</v>
      </c>
      <c r="O4464" t="str">
        <f t="shared" si="490"/>
        <v>ASALARIADO</v>
      </c>
      <c r="P4464">
        <f t="shared" si="491"/>
        <v>39</v>
      </c>
      <c r="Q4464"/>
    </row>
    <row r="4465" spans="1:17" x14ac:dyDescent="0.25">
      <c r="A4465">
        <v>4464</v>
      </c>
      <c r="B4465" t="s">
        <v>9</v>
      </c>
      <c r="C4465" s="23">
        <v>356455</v>
      </c>
      <c r="D4465" t="s">
        <v>18</v>
      </c>
      <c r="E4465" t="s">
        <v>16</v>
      </c>
      <c r="F4465" t="s">
        <v>12</v>
      </c>
      <c r="G4465" t="s">
        <v>12</v>
      </c>
      <c r="H4465" t="s">
        <v>12</v>
      </c>
      <c r="I4465">
        <v>46</v>
      </c>
      <c r="J4465">
        <f t="shared" si="485"/>
        <v>-0.3712433966081804</v>
      </c>
      <c r="K4465" t="b">
        <f t="shared" si="486"/>
        <v>0</v>
      </c>
      <c r="L4465">
        <f t="shared" si="487"/>
        <v>0.28891113709384114</v>
      </c>
      <c r="M4465" t="b">
        <f t="shared" si="488"/>
        <v>0</v>
      </c>
      <c r="N4465" s="24">
        <f t="shared" si="489"/>
        <v>356455</v>
      </c>
      <c r="O4465" t="str">
        <f t="shared" si="490"/>
        <v>TRABAJADOR INDEPENDIENTE</v>
      </c>
      <c r="P4465">
        <f t="shared" si="491"/>
        <v>46</v>
      </c>
      <c r="Q4465"/>
    </row>
    <row r="4466" spans="1:17" x14ac:dyDescent="0.25">
      <c r="A4466">
        <v>4465</v>
      </c>
      <c r="B4466" t="s">
        <v>15</v>
      </c>
      <c r="C4466" s="23">
        <v>278030</v>
      </c>
      <c r="D4466" t="s">
        <v>17</v>
      </c>
      <c r="E4466" t="s">
        <v>16</v>
      </c>
      <c r="F4466" t="s">
        <v>12</v>
      </c>
      <c r="G4466" t="s">
        <v>12</v>
      </c>
      <c r="H4466" t="s">
        <v>12</v>
      </c>
      <c r="I4466">
        <v>35</v>
      </c>
      <c r="J4466">
        <f t="shared" si="485"/>
        <v>-0.46794471123422759</v>
      </c>
      <c r="K4466" t="b">
        <f t="shared" si="486"/>
        <v>0</v>
      </c>
      <c r="L4466">
        <f t="shared" si="487"/>
        <v>-0.48741749375467142</v>
      </c>
      <c r="M4466" t="b">
        <f t="shared" si="488"/>
        <v>0</v>
      </c>
      <c r="N4466" s="24">
        <f t="shared" si="489"/>
        <v>278030</v>
      </c>
      <c r="O4466" t="str">
        <f t="shared" si="490"/>
        <v>ASEGURADO VOLUNTARIO</v>
      </c>
      <c r="P4466">
        <f t="shared" si="491"/>
        <v>35</v>
      </c>
      <c r="Q4466"/>
    </row>
    <row r="4467" spans="1:17" x14ac:dyDescent="0.25">
      <c r="A4467">
        <v>4466</v>
      </c>
      <c r="B4467" t="s">
        <v>9</v>
      </c>
      <c r="C4467" s="23">
        <v>949839.65</v>
      </c>
      <c r="D4467" t="s">
        <v>10</v>
      </c>
      <c r="E4467" t="s">
        <v>16</v>
      </c>
      <c r="F4467" t="s">
        <v>12</v>
      </c>
      <c r="G4467" t="s">
        <v>13</v>
      </c>
      <c r="H4467" t="s">
        <v>13</v>
      </c>
      <c r="I4467">
        <v>25</v>
      </c>
      <c r="J4467">
        <f t="shared" si="485"/>
        <v>0.3604247670375566</v>
      </c>
      <c r="K4467" t="b">
        <f t="shared" si="486"/>
        <v>0</v>
      </c>
      <c r="L4467">
        <f t="shared" si="487"/>
        <v>-1.1931707945260464</v>
      </c>
      <c r="M4467" t="b">
        <f t="shared" si="488"/>
        <v>0</v>
      </c>
      <c r="N4467" s="24">
        <f t="shared" si="489"/>
        <v>949839.65</v>
      </c>
      <c r="O4467" t="str">
        <f t="shared" si="490"/>
        <v>ASALARIADO</v>
      </c>
      <c r="P4467">
        <f t="shared" si="491"/>
        <v>25</v>
      </c>
      <c r="Q4467"/>
    </row>
    <row r="4468" spans="1:17" x14ac:dyDescent="0.25">
      <c r="A4468">
        <v>4467</v>
      </c>
      <c r="B4468" t="s">
        <v>9</v>
      </c>
      <c r="C4468" s="23">
        <v>410480.22</v>
      </c>
      <c r="D4468" t="s">
        <v>10</v>
      </c>
      <c r="E4468" t="s">
        <v>16</v>
      </c>
      <c r="F4468" t="s">
        <v>12</v>
      </c>
      <c r="G4468" t="s">
        <v>13</v>
      </c>
      <c r="H4468" t="s">
        <v>13</v>
      </c>
      <c r="I4468">
        <v>38</v>
      </c>
      <c r="J4468">
        <f t="shared" si="485"/>
        <v>-0.30462803419872653</v>
      </c>
      <c r="K4468" t="b">
        <f t="shared" si="486"/>
        <v>0</v>
      </c>
      <c r="L4468">
        <f t="shared" si="487"/>
        <v>-0.27569150352325889</v>
      </c>
      <c r="M4468" t="b">
        <f t="shared" si="488"/>
        <v>0</v>
      </c>
      <c r="N4468" s="24">
        <f t="shared" si="489"/>
        <v>410480.22</v>
      </c>
      <c r="O4468" t="str">
        <f t="shared" si="490"/>
        <v>ASALARIADO</v>
      </c>
      <c r="P4468">
        <f t="shared" si="491"/>
        <v>38</v>
      </c>
      <c r="Q4468"/>
    </row>
    <row r="4469" spans="1:17" x14ac:dyDescent="0.25">
      <c r="A4469">
        <v>4468</v>
      </c>
      <c r="B4469" t="s">
        <v>9</v>
      </c>
      <c r="C4469" s="23">
        <v>4677217.59</v>
      </c>
      <c r="D4469" t="s">
        <v>10</v>
      </c>
      <c r="E4469" t="s">
        <v>11</v>
      </c>
      <c r="F4469" t="s">
        <v>12</v>
      </c>
      <c r="G4469" t="s">
        <v>13</v>
      </c>
      <c r="H4469" t="s">
        <v>13</v>
      </c>
      <c r="I4469">
        <v>52</v>
      </c>
      <c r="J4469">
        <f t="shared" si="485"/>
        <v>4.9564381161753035</v>
      </c>
      <c r="K4469" t="b">
        <f t="shared" si="486"/>
        <v>1</v>
      </c>
      <c r="L4469">
        <f t="shared" si="487"/>
        <v>0.71236311755666615</v>
      </c>
      <c r="M4469" t="b">
        <f t="shared" si="488"/>
        <v>0</v>
      </c>
      <c r="N4469" s="24">
        <f t="shared" si="489"/>
        <v>4677217.59</v>
      </c>
      <c r="O4469" t="str">
        <f t="shared" si="490"/>
        <v>ASALARIADO</v>
      </c>
      <c r="P4469">
        <f t="shared" si="491"/>
        <v>52</v>
      </c>
      <c r="Q4469"/>
    </row>
    <row r="4470" spans="1:17" x14ac:dyDescent="0.25">
      <c r="A4470">
        <v>4469</v>
      </c>
      <c r="B4470" t="s">
        <v>9</v>
      </c>
      <c r="C4470" s="23">
        <v>466652.81</v>
      </c>
      <c r="D4470" t="s">
        <v>10</v>
      </c>
      <c r="E4470" t="s">
        <v>16</v>
      </c>
      <c r="F4470" t="s">
        <v>12</v>
      </c>
      <c r="G4470" t="s">
        <v>13</v>
      </c>
      <c r="H4470" t="s">
        <v>13</v>
      </c>
      <c r="I4470">
        <v>49</v>
      </c>
      <c r="J4470">
        <f t="shared" si="485"/>
        <v>-0.23536487450538951</v>
      </c>
      <c r="K4470" t="b">
        <f t="shared" si="486"/>
        <v>0</v>
      </c>
      <c r="L4470">
        <f t="shared" si="487"/>
        <v>0.50063712732525367</v>
      </c>
      <c r="M4470" t="b">
        <f t="shared" si="488"/>
        <v>0</v>
      </c>
      <c r="N4470" s="24">
        <f t="shared" si="489"/>
        <v>466652.81</v>
      </c>
      <c r="O4470" t="str">
        <f t="shared" si="490"/>
        <v>ASALARIADO</v>
      </c>
      <c r="P4470">
        <f t="shared" si="491"/>
        <v>49</v>
      </c>
      <c r="Q4470"/>
    </row>
    <row r="4471" spans="1:17" x14ac:dyDescent="0.25">
      <c r="A4471">
        <v>4470</v>
      </c>
      <c r="B4471" t="s">
        <v>9</v>
      </c>
      <c r="C4471" s="23">
        <v>400000</v>
      </c>
      <c r="D4471" t="s">
        <v>10</v>
      </c>
      <c r="E4471" t="s">
        <v>16</v>
      </c>
      <c r="F4471" t="s">
        <v>12</v>
      </c>
      <c r="G4471" t="s">
        <v>13</v>
      </c>
      <c r="H4471" t="s">
        <v>13</v>
      </c>
      <c r="I4471">
        <v>21</v>
      </c>
      <c r="J4471">
        <f t="shared" si="485"/>
        <v>-0.31755058506350425</v>
      </c>
      <c r="K4471" t="b">
        <f t="shared" si="486"/>
        <v>0</v>
      </c>
      <c r="L4471">
        <f t="shared" si="487"/>
        <v>-1.4754721148345964</v>
      </c>
      <c r="M4471" t="b">
        <f t="shared" si="488"/>
        <v>0</v>
      </c>
      <c r="N4471" s="24">
        <f t="shared" si="489"/>
        <v>400000</v>
      </c>
      <c r="O4471" t="str">
        <f t="shared" si="490"/>
        <v>ASALARIADO</v>
      </c>
      <c r="P4471">
        <f t="shared" si="491"/>
        <v>21</v>
      </c>
      <c r="Q4471"/>
    </row>
    <row r="4472" spans="1:17" x14ac:dyDescent="0.25">
      <c r="A4472">
        <v>4471</v>
      </c>
      <c r="B4472" t="s">
        <v>15</v>
      </c>
      <c r="C4472" s="23">
        <v>365825</v>
      </c>
      <c r="D4472" t="s">
        <v>10</v>
      </c>
      <c r="E4472" t="s">
        <v>16</v>
      </c>
      <c r="F4472" t="s">
        <v>12</v>
      </c>
      <c r="G4472" t="s">
        <v>13</v>
      </c>
      <c r="H4472" t="s">
        <v>13</v>
      </c>
      <c r="I4472">
        <v>42</v>
      </c>
      <c r="J4472">
        <f t="shared" si="485"/>
        <v>-0.35968979357284647</v>
      </c>
      <c r="K4472" t="b">
        <f t="shared" si="486"/>
        <v>0</v>
      </c>
      <c r="L4472">
        <f t="shared" si="487"/>
        <v>6.6098167852911317E-3</v>
      </c>
      <c r="M4472" t="b">
        <f t="shared" si="488"/>
        <v>0</v>
      </c>
      <c r="N4472" s="24">
        <f t="shared" si="489"/>
        <v>365825</v>
      </c>
      <c r="O4472" t="str">
        <f t="shared" si="490"/>
        <v>ASALARIADO</v>
      </c>
      <c r="P4472">
        <f t="shared" si="491"/>
        <v>42</v>
      </c>
      <c r="Q4472"/>
    </row>
    <row r="4473" spans="1:17" x14ac:dyDescent="0.25">
      <c r="A4473">
        <v>4472</v>
      </c>
      <c r="B4473" t="s">
        <v>9</v>
      </c>
      <c r="C4473" s="23">
        <v>615550</v>
      </c>
      <c r="D4473" t="s">
        <v>18</v>
      </c>
      <c r="E4473" t="s">
        <v>16</v>
      </c>
      <c r="F4473" t="s">
        <v>12</v>
      </c>
      <c r="G4473" t="s">
        <v>13</v>
      </c>
      <c r="H4473" t="s">
        <v>12</v>
      </c>
      <c r="I4473">
        <v>42</v>
      </c>
      <c r="J4473">
        <f t="shared" si="485"/>
        <v>-5.1768393572978494E-2</v>
      </c>
      <c r="K4473" t="b">
        <f t="shared" si="486"/>
        <v>0</v>
      </c>
      <c r="L4473">
        <f t="shared" si="487"/>
        <v>6.6098167852911317E-3</v>
      </c>
      <c r="M4473" t="b">
        <f t="shared" si="488"/>
        <v>0</v>
      </c>
      <c r="N4473" s="24">
        <f t="shared" si="489"/>
        <v>615550</v>
      </c>
      <c r="O4473" t="str">
        <f t="shared" si="490"/>
        <v>TRABAJADOR INDEPENDIENTE</v>
      </c>
      <c r="P4473">
        <f t="shared" si="491"/>
        <v>42</v>
      </c>
      <c r="Q4473"/>
    </row>
    <row r="4474" spans="1:17" x14ac:dyDescent="0.25">
      <c r="A4474">
        <v>4473</v>
      </c>
      <c r="B4474" t="s">
        <v>15</v>
      </c>
      <c r="C4474" s="23">
        <v>1124365</v>
      </c>
      <c r="D4474" t="s">
        <v>10</v>
      </c>
      <c r="E4474" t="s">
        <v>11</v>
      </c>
      <c r="F4474" t="s">
        <v>12</v>
      </c>
      <c r="G4474" t="s">
        <v>13</v>
      </c>
      <c r="H4474" t="s">
        <v>13</v>
      </c>
      <c r="I4474">
        <v>41</v>
      </c>
      <c r="J4474">
        <f t="shared" si="485"/>
        <v>0.57562184425236063</v>
      </c>
      <c r="K4474" t="b">
        <f t="shared" si="486"/>
        <v>0</v>
      </c>
      <c r="L4474">
        <f t="shared" si="487"/>
        <v>-6.3965513291846368E-2</v>
      </c>
      <c r="M4474" t="b">
        <f t="shared" si="488"/>
        <v>0</v>
      </c>
      <c r="N4474" s="24">
        <f t="shared" si="489"/>
        <v>1124365</v>
      </c>
      <c r="O4474" t="str">
        <f t="shared" si="490"/>
        <v>ASALARIADO</v>
      </c>
      <c r="P4474">
        <f t="shared" si="491"/>
        <v>41</v>
      </c>
      <c r="Q4474"/>
    </row>
    <row r="4475" spans="1:17" x14ac:dyDescent="0.25">
      <c r="A4475">
        <v>4474</v>
      </c>
      <c r="B4475" t="s">
        <v>9</v>
      </c>
      <c r="C4475" s="23">
        <v>456300.02</v>
      </c>
      <c r="D4475" t="s">
        <v>10</v>
      </c>
      <c r="E4475" t="s">
        <v>16</v>
      </c>
      <c r="F4475" t="s">
        <v>12</v>
      </c>
      <c r="G4475" t="s">
        <v>12</v>
      </c>
      <c r="H4475" t="s">
        <v>13</v>
      </c>
      <c r="I4475">
        <v>49</v>
      </c>
      <c r="J4475">
        <f t="shared" si="485"/>
        <v>-0.24813029883497056</v>
      </c>
      <c r="K4475" t="b">
        <f t="shared" si="486"/>
        <v>0</v>
      </c>
      <c r="L4475">
        <f t="shared" si="487"/>
        <v>0.50063712732525367</v>
      </c>
      <c r="M4475" t="b">
        <f t="shared" si="488"/>
        <v>0</v>
      </c>
      <c r="N4475" s="24">
        <f t="shared" si="489"/>
        <v>456300.02</v>
      </c>
      <c r="O4475" t="str">
        <f t="shared" si="490"/>
        <v>ASALARIADO</v>
      </c>
      <c r="P4475">
        <f t="shared" si="491"/>
        <v>49</v>
      </c>
      <c r="Q4475"/>
    </row>
    <row r="4476" spans="1:17" x14ac:dyDescent="0.25">
      <c r="A4476">
        <v>4475</v>
      </c>
      <c r="B4476" t="s">
        <v>15</v>
      </c>
      <c r="C4476" s="23">
        <v>214584.3</v>
      </c>
      <c r="D4476" t="s">
        <v>10</v>
      </c>
      <c r="E4476" t="s">
        <v>11</v>
      </c>
      <c r="F4476" t="s">
        <v>12</v>
      </c>
      <c r="G4476" t="s">
        <v>13</v>
      </c>
      <c r="H4476" t="s">
        <v>13</v>
      </c>
      <c r="I4476">
        <v>51</v>
      </c>
      <c r="J4476">
        <f t="shared" si="485"/>
        <v>-0.54617592063645659</v>
      </c>
      <c r="K4476" t="b">
        <f t="shared" si="486"/>
        <v>0</v>
      </c>
      <c r="L4476">
        <f t="shared" si="487"/>
        <v>0.64178778747952869</v>
      </c>
      <c r="M4476" t="b">
        <f t="shared" si="488"/>
        <v>0</v>
      </c>
      <c r="N4476" s="24">
        <f t="shared" si="489"/>
        <v>214584.3</v>
      </c>
      <c r="O4476" t="str">
        <f t="shared" si="490"/>
        <v>ASALARIADO</v>
      </c>
      <c r="P4476">
        <f t="shared" si="491"/>
        <v>51</v>
      </c>
      <c r="Q4476"/>
    </row>
    <row r="4477" spans="1:17" x14ac:dyDescent="0.25">
      <c r="A4477">
        <v>4476</v>
      </c>
      <c r="B4477" t="s">
        <v>9</v>
      </c>
      <c r="C4477" s="23">
        <v>361811</v>
      </c>
      <c r="D4477" t="s">
        <v>18</v>
      </c>
      <c r="E4477" t="s">
        <v>16</v>
      </c>
      <c r="F4477" t="s">
        <v>12</v>
      </c>
      <c r="G4477" t="s">
        <v>13</v>
      </c>
      <c r="H4477" t="s">
        <v>13</v>
      </c>
      <c r="I4477">
        <v>31</v>
      </c>
      <c r="J4477">
        <f t="shared" si="485"/>
        <v>-0.36463922394465331</v>
      </c>
      <c r="K4477" t="b">
        <f t="shared" si="486"/>
        <v>0</v>
      </c>
      <c r="L4477">
        <f t="shared" si="487"/>
        <v>-0.7697188140632214</v>
      </c>
      <c r="M4477" t="b">
        <f t="shared" si="488"/>
        <v>0</v>
      </c>
      <c r="N4477" s="24">
        <f t="shared" si="489"/>
        <v>361811</v>
      </c>
      <c r="O4477" t="str">
        <f t="shared" si="490"/>
        <v>TRABAJADOR INDEPENDIENTE</v>
      </c>
      <c r="P4477">
        <f t="shared" si="491"/>
        <v>31</v>
      </c>
      <c r="Q4477"/>
    </row>
    <row r="4478" spans="1:17" x14ac:dyDescent="0.25">
      <c r="A4478">
        <v>4477</v>
      </c>
      <c r="B4478" t="s">
        <v>9</v>
      </c>
      <c r="C4478" s="23">
        <v>382136</v>
      </c>
      <c r="D4478" t="s">
        <v>18</v>
      </c>
      <c r="E4478" t="s">
        <v>16</v>
      </c>
      <c r="F4478" t="s">
        <v>12</v>
      </c>
      <c r="G4478" t="s">
        <v>12</v>
      </c>
      <c r="H4478" t="s">
        <v>12</v>
      </c>
      <c r="I4478">
        <v>40</v>
      </c>
      <c r="J4478">
        <f t="shared" si="485"/>
        <v>-0.33957764638935323</v>
      </c>
      <c r="K4478" t="b">
        <f t="shared" si="486"/>
        <v>0</v>
      </c>
      <c r="L4478">
        <f t="shared" si="487"/>
        <v>-0.13454084336898386</v>
      </c>
      <c r="M4478" t="b">
        <f t="shared" si="488"/>
        <v>0</v>
      </c>
      <c r="N4478" s="24">
        <f t="shared" si="489"/>
        <v>382136</v>
      </c>
      <c r="O4478" t="str">
        <f t="shared" si="490"/>
        <v>TRABAJADOR INDEPENDIENTE</v>
      </c>
      <c r="P4478">
        <f t="shared" si="491"/>
        <v>40</v>
      </c>
      <c r="Q4478"/>
    </row>
    <row r="4479" spans="1:17" x14ac:dyDescent="0.25">
      <c r="A4479">
        <v>4478</v>
      </c>
      <c r="B4479" t="s">
        <v>9</v>
      </c>
      <c r="C4479" s="23">
        <v>1491283.5</v>
      </c>
      <c r="D4479" t="s">
        <v>10</v>
      </c>
      <c r="E4479" t="s">
        <v>11</v>
      </c>
      <c r="F4479" t="s">
        <v>12</v>
      </c>
      <c r="G4479" t="s">
        <v>13</v>
      </c>
      <c r="H4479" t="s">
        <v>13</v>
      </c>
      <c r="I4479">
        <v>43</v>
      </c>
      <c r="J4479">
        <f t="shared" si="485"/>
        <v>1.0280477455672132</v>
      </c>
      <c r="K4479" t="b">
        <f t="shared" si="486"/>
        <v>0</v>
      </c>
      <c r="L4479">
        <f t="shared" si="487"/>
        <v>7.7185146862428639E-2</v>
      </c>
      <c r="M4479" t="b">
        <f t="shared" si="488"/>
        <v>0</v>
      </c>
      <c r="N4479" s="24">
        <f t="shared" si="489"/>
        <v>1491283.5</v>
      </c>
      <c r="O4479" t="str">
        <f t="shared" si="490"/>
        <v>ASALARIADO</v>
      </c>
      <c r="P4479">
        <f t="shared" si="491"/>
        <v>43</v>
      </c>
      <c r="Q4479"/>
    </row>
    <row r="4480" spans="1:17" x14ac:dyDescent="0.25">
      <c r="A4480">
        <v>4479</v>
      </c>
      <c r="B4480" t="s">
        <v>9</v>
      </c>
      <c r="C4480" s="23">
        <v>618762.76</v>
      </c>
      <c r="D4480" t="s">
        <v>10</v>
      </c>
      <c r="E4480" t="s">
        <v>16</v>
      </c>
      <c r="F4480" t="s">
        <v>12</v>
      </c>
      <c r="G4480" t="s">
        <v>12</v>
      </c>
      <c r="H4480" t="s">
        <v>13</v>
      </c>
      <c r="I4480">
        <v>47</v>
      </c>
      <c r="J4480">
        <f t="shared" si="485"/>
        <v>-4.7806925730097011E-2</v>
      </c>
      <c r="K4480" t="b">
        <f t="shared" si="486"/>
        <v>0</v>
      </c>
      <c r="L4480">
        <f t="shared" si="487"/>
        <v>0.35948646717097865</v>
      </c>
      <c r="M4480" t="b">
        <f t="shared" si="488"/>
        <v>0</v>
      </c>
      <c r="N4480" s="24">
        <f t="shared" si="489"/>
        <v>618762.76</v>
      </c>
      <c r="O4480" t="str">
        <f t="shared" si="490"/>
        <v>ASALARIADO</v>
      </c>
      <c r="P4480">
        <f t="shared" si="491"/>
        <v>47</v>
      </c>
      <c r="Q4480"/>
    </row>
    <row r="4481" spans="1:17" x14ac:dyDescent="0.25">
      <c r="A4481">
        <v>4480</v>
      </c>
      <c r="B4481" t="s">
        <v>15</v>
      </c>
      <c r="C4481" s="23">
        <v>60000</v>
      </c>
      <c r="D4481" t="s">
        <v>10</v>
      </c>
      <c r="E4481" t="s">
        <v>16</v>
      </c>
      <c r="F4481" t="s">
        <v>12</v>
      </c>
      <c r="G4481" t="s">
        <v>13</v>
      </c>
      <c r="H4481" t="s">
        <v>12</v>
      </c>
      <c r="I4481">
        <v>46</v>
      </c>
      <c r="J4481">
        <f t="shared" si="485"/>
        <v>-0.73678484675118117</v>
      </c>
      <c r="K4481" t="b">
        <f t="shared" si="486"/>
        <v>0</v>
      </c>
      <c r="L4481">
        <f t="shared" si="487"/>
        <v>0.28891113709384114</v>
      </c>
      <c r="M4481" t="b">
        <f t="shared" si="488"/>
        <v>0</v>
      </c>
      <c r="N4481" s="24">
        <f t="shared" si="489"/>
        <v>60000</v>
      </c>
      <c r="O4481" t="str">
        <f t="shared" si="490"/>
        <v>ASALARIADO</v>
      </c>
      <c r="P4481">
        <f t="shared" si="491"/>
        <v>46</v>
      </c>
      <c r="Q4481"/>
    </row>
    <row r="4482" spans="1:17" x14ac:dyDescent="0.25">
      <c r="A4482">
        <v>4481</v>
      </c>
      <c r="B4482" t="s">
        <v>9</v>
      </c>
      <c r="C4482" s="23">
        <v>297046</v>
      </c>
      <c r="D4482" t="s">
        <v>17</v>
      </c>
      <c r="E4482" t="s">
        <v>16</v>
      </c>
      <c r="F4482" t="s">
        <v>12</v>
      </c>
      <c r="G4482" t="s">
        <v>13</v>
      </c>
      <c r="H4482" t="s">
        <v>13</v>
      </c>
      <c r="I4482">
        <v>32</v>
      </c>
      <c r="J4482">
        <f t="shared" ref="J4482:J4545" si="492">(C4482-$S$4)/STDEV($C$2:$C$5001)</f>
        <v>-0.44449718558642509</v>
      </c>
      <c r="K4482" t="b">
        <f t="shared" ref="K4482:K4545" si="493">ABS(J4482)&gt;1.96</f>
        <v>0</v>
      </c>
      <c r="L4482">
        <f t="shared" ref="L4482:L4545" si="494">(I4482-$S$5)/_xlfn.STDEV.S($I$2:$I$5001)</f>
        <v>-0.69914348398608395</v>
      </c>
      <c r="M4482" t="b">
        <f t="shared" ref="M4482:M4545" si="495">ABS(L4482)&gt;1.96</f>
        <v>0</v>
      </c>
      <c r="N4482" s="24">
        <f t="shared" ref="N4482:N4545" si="496">IF(ISBLANK(C4482), $S$4, C4482)</f>
        <v>297046</v>
      </c>
      <c r="O4482" t="str">
        <f t="shared" ref="O4482:O4545" si="497">IF(D4482="", "ASALARIADO", D4482)</f>
        <v>ASEGURADO VOLUNTARIO</v>
      </c>
      <c r="P4482">
        <f t="shared" ref="P4482:P4545" si="498">IF(ISBLANK(I4482), $S$5, I4482)</f>
        <v>32</v>
      </c>
      <c r="Q4482"/>
    </row>
    <row r="4483" spans="1:17" x14ac:dyDescent="0.25">
      <c r="A4483">
        <v>4482</v>
      </c>
      <c r="B4483" t="s">
        <v>15</v>
      </c>
      <c r="C4483" s="23">
        <v>320000</v>
      </c>
      <c r="D4483" t="s">
        <v>10</v>
      </c>
      <c r="E4483" t="s">
        <v>16</v>
      </c>
      <c r="F4483" t="s">
        <v>12</v>
      </c>
      <c r="G4483" t="s">
        <v>12</v>
      </c>
      <c r="H4483" t="s">
        <v>12</v>
      </c>
      <c r="I4483">
        <v>38</v>
      </c>
      <c r="J4483">
        <f t="shared" si="492"/>
        <v>-0.41619394075472232</v>
      </c>
      <c r="K4483" t="b">
        <f t="shared" si="493"/>
        <v>0</v>
      </c>
      <c r="L4483">
        <f t="shared" si="494"/>
        <v>-0.27569150352325889</v>
      </c>
      <c r="M4483" t="b">
        <f t="shared" si="495"/>
        <v>0</v>
      </c>
      <c r="N4483" s="24">
        <f t="shared" si="496"/>
        <v>320000</v>
      </c>
      <c r="O4483" t="str">
        <f t="shared" si="497"/>
        <v>ASALARIADO</v>
      </c>
      <c r="P4483">
        <f t="shared" si="498"/>
        <v>38</v>
      </c>
      <c r="Q4483"/>
    </row>
    <row r="4484" spans="1:17" x14ac:dyDescent="0.25">
      <c r="A4484">
        <v>4483</v>
      </c>
      <c r="B4484" t="s">
        <v>9</v>
      </c>
      <c r="C4484" s="23">
        <v>1160779</v>
      </c>
      <c r="D4484" t="s">
        <v>10</v>
      </c>
      <c r="E4484" t="s">
        <v>11</v>
      </c>
      <c r="F4484" t="s">
        <v>12</v>
      </c>
      <c r="G4484" t="s">
        <v>13</v>
      </c>
      <c r="H4484" t="s">
        <v>13</v>
      </c>
      <c r="I4484">
        <v>28</v>
      </c>
      <c r="J4484">
        <f t="shared" si="492"/>
        <v>0.62052183367911085</v>
      </c>
      <c r="K4484" t="b">
        <f t="shared" si="493"/>
        <v>0</v>
      </c>
      <c r="L4484">
        <f t="shared" si="494"/>
        <v>-0.98144480429463388</v>
      </c>
      <c r="M4484" t="b">
        <f t="shared" si="495"/>
        <v>0</v>
      </c>
      <c r="N4484" s="24">
        <f t="shared" si="496"/>
        <v>1160779</v>
      </c>
      <c r="O4484" t="str">
        <f t="shared" si="497"/>
        <v>ASALARIADO</v>
      </c>
      <c r="P4484">
        <f t="shared" si="498"/>
        <v>28</v>
      </c>
      <c r="Q4484"/>
    </row>
    <row r="4485" spans="1:17" x14ac:dyDescent="0.25">
      <c r="A4485">
        <v>4484</v>
      </c>
      <c r="B4485" t="s">
        <v>15</v>
      </c>
      <c r="C4485" s="23">
        <v>1034000</v>
      </c>
      <c r="D4485" t="s">
        <v>10</v>
      </c>
      <c r="E4485" t="s">
        <v>16</v>
      </c>
      <c r="F4485" t="s">
        <v>12</v>
      </c>
      <c r="G4485" t="s">
        <v>13</v>
      </c>
      <c r="H4485" t="s">
        <v>13</v>
      </c>
      <c r="I4485">
        <v>35</v>
      </c>
      <c r="J4485">
        <f t="shared" si="492"/>
        <v>0.46419800878939915</v>
      </c>
      <c r="K4485" t="b">
        <f t="shared" si="493"/>
        <v>0</v>
      </c>
      <c r="L4485">
        <f t="shared" si="494"/>
        <v>-0.48741749375467142</v>
      </c>
      <c r="M4485" t="b">
        <f t="shared" si="495"/>
        <v>0</v>
      </c>
      <c r="N4485" s="24">
        <f t="shared" si="496"/>
        <v>1034000</v>
      </c>
      <c r="O4485" t="str">
        <f t="shared" si="497"/>
        <v>ASALARIADO</v>
      </c>
      <c r="P4485">
        <f t="shared" si="498"/>
        <v>35</v>
      </c>
      <c r="Q4485"/>
    </row>
    <row r="4486" spans="1:17" x14ac:dyDescent="0.25">
      <c r="A4486">
        <v>4485</v>
      </c>
      <c r="B4486" t="s">
        <v>9</v>
      </c>
      <c r="C4486" s="23">
        <v>526558</v>
      </c>
      <c r="D4486" t="s">
        <v>10</v>
      </c>
      <c r="E4486" t="s">
        <v>16</v>
      </c>
      <c r="F4486" t="s">
        <v>12</v>
      </c>
      <c r="G4486" t="s">
        <v>12</v>
      </c>
      <c r="H4486" t="s">
        <v>13</v>
      </c>
      <c r="I4486">
        <v>47</v>
      </c>
      <c r="J4486">
        <f t="shared" si="492"/>
        <v>-0.16149926244388951</v>
      </c>
      <c r="K4486" t="b">
        <f t="shared" si="493"/>
        <v>0</v>
      </c>
      <c r="L4486">
        <f t="shared" si="494"/>
        <v>0.35948646717097865</v>
      </c>
      <c r="M4486" t="b">
        <f t="shared" si="495"/>
        <v>0</v>
      </c>
      <c r="N4486" s="24">
        <f t="shared" si="496"/>
        <v>526558</v>
      </c>
      <c r="O4486" t="str">
        <f t="shared" si="497"/>
        <v>ASALARIADO</v>
      </c>
      <c r="P4486">
        <f t="shared" si="498"/>
        <v>47</v>
      </c>
      <c r="Q4486"/>
    </row>
    <row r="4487" spans="1:17" x14ac:dyDescent="0.25">
      <c r="A4487">
        <v>4486</v>
      </c>
      <c r="B4487" t="s">
        <v>9</v>
      </c>
      <c r="C4487" s="23">
        <v>957698</v>
      </c>
      <c r="D4487" t="s">
        <v>10</v>
      </c>
      <c r="E4487" t="s">
        <v>16</v>
      </c>
      <c r="F4487" t="s">
        <v>12</v>
      </c>
      <c r="G4487" t="s">
        <v>13</v>
      </c>
      <c r="H4487" t="s">
        <v>13</v>
      </c>
      <c r="I4487">
        <v>26</v>
      </c>
      <c r="J4487">
        <f t="shared" si="492"/>
        <v>0.37011444221500761</v>
      </c>
      <c r="K4487" t="b">
        <f t="shared" si="493"/>
        <v>0</v>
      </c>
      <c r="L4487">
        <f t="shared" si="494"/>
        <v>-1.1225954644489089</v>
      </c>
      <c r="M4487" t="b">
        <f t="shared" si="495"/>
        <v>0</v>
      </c>
      <c r="N4487" s="24">
        <f t="shared" si="496"/>
        <v>957698</v>
      </c>
      <c r="O4487" t="str">
        <f t="shared" si="497"/>
        <v>ASALARIADO</v>
      </c>
      <c r="P4487">
        <f t="shared" si="498"/>
        <v>26</v>
      </c>
      <c r="Q4487"/>
    </row>
    <row r="4488" spans="1:17" x14ac:dyDescent="0.25">
      <c r="A4488">
        <v>4487</v>
      </c>
      <c r="B4488" t="s">
        <v>9</v>
      </c>
      <c r="C4488" s="23">
        <v>243270.86</v>
      </c>
      <c r="D4488" t="s">
        <v>10</v>
      </c>
      <c r="E4488" t="s">
        <v>16</v>
      </c>
      <c r="F4488" t="s">
        <v>12</v>
      </c>
      <c r="G4488" t="s">
        <v>13</v>
      </c>
      <c r="H4488" t="s">
        <v>13</v>
      </c>
      <c r="I4488">
        <v>49</v>
      </c>
      <c r="J4488">
        <f t="shared" si="492"/>
        <v>-0.51080418886598822</v>
      </c>
      <c r="K4488" t="b">
        <f t="shared" si="493"/>
        <v>0</v>
      </c>
      <c r="L4488">
        <f t="shared" si="494"/>
        <v>0.50063712732525367</v>
      </c>
      <c r="M4488" t="b">
        <f t="shared" si="495"/>
        <v>0</v>
      </c>
      <c r="N4488" s="24">
        <f t="shared" si="496"/>
        <v>243270.86</v>
      </c>
      <c r="O4488" t="str">
        <f t="shared" si="497"/>
        <v>ASALARIADO</v>
      </c>
      <c r="P4488">
        <f t="shared" si="498"/>
        <v>49</v>
      </c>
      <c r="Q4488"/>
    </row>
    <row r="4489" spans="1:17" x14ac:dyDescent="0.25">
      <c r="A4489">
        <v>4488</v>
      </c>
      <c r="B4489" t="s">
        <v>9</v>
      </c>
      <c r="C4489" s="23">
        <v>709423.79</v>
      </c>
      <c r="D4489" t="s">
        <v>10</v>
      </c>
      <c r="E4489" t="s">
        <v>16</v>
      </c>
      <c r="F4489" t="s">
        <v>12</v>
      </c>
      <c r="G4489" t="s">
        <v>13</v>
      </c>
      <c r="H4489" t="s">
        <v>13</v>
      </c>
      <c r="I4489">
        <v>34</v>
      </c>
      <c r="J4489">
        <f t="shared" si="492"/>
        <v>6.3981927140180445E-2</v>
      </c>
      <c r="K4489" t="b">
        <f t="shared" si="493"/>
        <v>0</v>
      </c>
      <c r="L4489">
        <f t="shared" si="494"/>
        <v>-0.55799282383180893</v>
      </c>
      <c r="M4489" t="b">
        <f t="shared" si="495"/>
        <v>0</v>
      </c>
      <c r="N4489" s="24">
        <f t="shared" si="496"/>
        <v>709423.79</v>
      </c>
      <c r="O4489" t="str">
        <f t="shared" si="497"/>
        <v>ASALARIADO</v>
      </c>
      <c r="P4489">
        <f t="shared" si="498"/>
        <v>34</v>
      </c>
      <c r="Q4489"/>
    </row>
    <row r="4490" spans="1:17" x14ac:dyDescent="0.25">
      <c r="A4490">
        <v>4489</v>
      </c>
      <c r="B4490" t="s">
        <v>9</v>
      </c>
      <c r="C4490" s="23">
        <v>297046</v>
      </c>
      <c r="D4490" t="s">
        <v>18</v>
      </c>
      <c r="E4490" t="s">
        <v>16</v>
      </c>
      <c r="F4490" t="s">
        <v>12</v>
      </c>
      <c r="G4490" t="s">
        <v>13</v>
      </c>
      <c r="H4490" t="s">
        <v>13</v>
      </c>
      <c r="I4490">
        <v>54</v>
      </c>
      <c r="J4490">
        <f t="shared" si="492"/>
        <v>-0.44449718558642509</v>
      </c>
      <c r="K4490" t="b">
        <f t="shared" si="493"/>
        <v>0</v>
      </c>
      <c r="L4490">
        <f t="shared" si="494"/>
        <v>0.85351377771094117</v>
      </c>
      <c r="M4490" t="b">
        <f t="shared" si="495"/>
        <v>0</v>
      </c>
      <c r="N4490" s="24">
        <f t="shared" si="496"/>
        <v>297046</v>
      </c>
      <c r="O4490" t="str">
        <f t="shared" si="497"/>
        <v>TRABAJADOR INDEPENDIENTE</v>
      </c>
      <c r="P4490">
        <f t="shared" si="498"/>
        <v>54</v>
      </c>
      <c r="Q4490"/>
    </row>
    <row r="4491" spans="1:17" x14ac:dyDescent="0.25">
      <c r="A4491">
        <v>4490</v>
      </c>
      <c r="B4491" t="s">
        <v>15</v>
      </c>
      <c r="C4491" s="23">
        <v>297050</v>
      </c>
      <c r="D4491" t="s">
        <v>17</v>
      </c>
      <c r="E4491" t="s">
        <v>16</v>
      </c>
      <c r="F4491" t="s">
        <v>12</v>
      </c>
      <c r="G4491" t="s">
        <v>13</v>
      </c>
      <c r="H4491" t="s">
        <v>13</v>
      </c>
      <c r="I4491">
        <v>52</v>
      </c>
      <c r="J4491">
        <f t="shared" si="492"/>
        <v>-0.44449225341864051</v>
      </c>
      <c r="K4491" t="b">
        <f t="shared" si="493"/>
        <v>0</v>
      </c>
      <c r="L4491">
        <f t="shared" si="494"/>
        <v>0.71236311755666615</v>
      </c>
      <c r="M4491" t="b">
        <f t="shared" si="495"/>
        <v>0</v>
      </c>
      <c r="N4491" s="24">
        <f t="shared" si="496"/>
        <v>297050</v>
      </c>
      <c r="O4491" t="str">
        <f t="shared" si="497"/>
        <v>ASEGURADO VOLUNTARIO</v>
      </c>
      <c r="P4491">
        <f t="shared" si="498"/>
        <v>52</v>
      </c>
      <c r="Q4491"/>
    </row>
    <row r="4492" spans="1:17" x14ac:dyDescent="0.25">
      <c r="A4492">
        <v>4491</v>
      </c>
      <c r="B4492" t="s">
        <v>9</v>
      </c>
      <c r="C4492" s="23">
        <v>299647</v>
      </c>
      <c r="D4492" t="s">
        <v>17</v>
      </c>
      <c r="E4492" t="s">
        <v>16</v>
      </c>
      <c r="F4492" t="s">
        <v>12</v>
      </c>
      <c r="G4492" t="s">
        <v>13</v>
      </c>
      <c r="H4492" t="s">
        <v>13</v>
      </c>
      <c r="I4492">
        <v>73</v>
      </c>
      <c r="J4492">
        <f t="shared" si="492"/>
        <v>-0.44129004348451434</v>
      </c>
      <c r="K4492" t="b">
        <f t="shared" si="493"/>
        <v>0</v>
      </c>
      <c r="L4492">
        <f t="shared" si="494"/>
        <v>2.1944450491765539</v>
      </c>
      <c r="M4492" t="b">
        <f t="shared" si="495"/>
        <v>1</v>
      </c>
      <c r="N4492" s="24">
        <f t="shared" si="496"/>
        <v>299647</v>
      </c>
      <c r="O4492" t="str">
        <f t="shared" si="497"/>
        <v>ASEGURADO VOLUNTARIO</v>
      </c>
      <c r="P4492">
        <f t="shared" si="498"/>
        <v>73</v>
      </c>
      <c r="Q4492"/>
    </row>
    <row r="4493" spans="1:17" x14ac:dyDescent="0.25">
      <c r="A4493">
        <v>4492</v>
      </c>
      <c r="B4493" t="s">
        <v>9</v>
      </c>
      <c r="C4493" s="23">
        <v>372659.25</v>
      </c>
      <c r="D4493" t="s">
        <v>10</v>
      </c>
      <c r="E4493" t="s">
        <v>16</v>
      </c>
      <c r="F4493" t="s">
        <v>12</v>
      </c>
      <c r="G4493" t="s">
        <v>12</v>
      </c>
      <c r="H4493" t="s">
        <v>13</v>
      </c>
      <c r="I4493">
        <v>48</v>
      </c>
      <c r="J4493">
        <f t="shared" si="492"/>
        <v>-0.35126287665243761</v>
      </c>
      <c r="K4493" t="b">
        <f t="shared" si="493"/>
        <v>0</v>
      </c>
      <c r="L4493">
        <f t="shared" si="494"/>
        <v>0.43006179724811616</v>
      </c>
      <c r="M4493" t="b">
        <f t="shared" si="495"/>
        <v>0</v>
      </c>
      <c r="N4493" s="24">
        <f t="shared" si="496"/>
        <v>372659.25</v>
      </c>
      <c r="O4493" t="str">
        <f t="shared" si="497"/>
        <v>ASALARIADO</v>
      </c>
      <c r="P4493">
        <f t="shared" si="498"/>
        <v>48</v>
      </c>
      <c r="Q4493"/>
    </row>
    <row r="4494" spans="1:17" x14ac:dyDescent="0.25">
      <c r="A4494">
        <v>4493</v>
      </c>
      <c r="B4494" t="s">
        <v>9</v>
      </c>
      <c r="C4494" s="23">
        <v>297050</v>
      </c>
      <c r="D4494" t="s">
        <v>17</v>
      </c>
      <c r="E4494" t="s">
        <v>16</v>
      </c>
      <c r="F4494" t="s">
        <v>12</v>
      </c>
      <c r="G4494" t="s">
        <v>13</v>
      </c>
      <c r="H4494" t="s">
        <v>13</v>
      </c>
      <c r="I4494">
        <v>27</v>
      </c>
      <c r="J4494">
        <f t="shared" si="492"/>
        <v>-0.44449225341864051</v>
      </c>
      <c r="K4494" t="b">
        <f t="shared" si="493"/>
        <v>0</v>
      </c>
      <c r="L4494">
        <f t="shared" si="494"/>
        <v>-1.0520201343717714</v>
      </c>
      <c r="M4494" t="b">
        <f t="shared" si="495"/>
        <v>0</v>
      </c>
      <c r="N4494" s="24">
        <f t="shared" si="496"/>
        <v>297050</v>
      </c>
      <c r="O4494" t="str">
        <f t="shared" si="497"/>
        <v>ASEGURADO VOLUNTARIO</v>
      </c>
      <c r="P4494">
        <f t="shared" si="498"/>
        <v>27</v>
      </c>
      <c r="Q4494"/>
    </row>
    <row r="4495" spans="1:17" x14ac:dyDescent="0.25">
      <c r="A4495">
        <v>4494</v>
      </c>
      <c r="B4495" t="s">
        <v>9</v>
      </c>
      <c r="C4495" s="23">
        <v>337933.18</v>
      </c>
      <c r="D4495" t="s">
        <v>10</v>
      </c>
      <c r="E4495" t="s">
        <v>11</v>
      </c>
      <c r="F4495" t="s">
        <v>12</v>
      </c>
      <c r="G4495" t="s">
        <v>13</v>
      </c>
      <c r="H4495" t="s">
        <v>13</v>
      </c>
      <c r="I4495">
        <v>24</v>
      </c>
      <c r="J4495">
        <f t="shared" si="492"/>
        <v>-0.39408157758703938</v>
      </c>
      <c r="K4495" t="b">
        <f t="shared" si="493"/>
        <v>0</v>
      </c>
      <c r="L4495">
        <f t="shared" si="494"/>
        <v>-1.263746124603184</v>
      </c>
      <c r="M4495" t="b">
        <f t="shared" si="495"/>
        <v>0</v>
      </c>
      <c r="N4495" s="24">
        <f t="shared" si="496"/>
        <v>337933.18</v>
      </c>
      <c r="O4495" t="str">
        <f t="shared" si="497"/>
        <v>ASALARIADO</v>
      </c>
      <c r="P4495">
        <f t="shared" si="498"/>
        <v>24</v>
      </c>
      <c r="Q4495"/>
    </row>
    <row r="4496" spans="1:17" x14ac:dyDescent="0.25">
      <c r="A4496">
        <v>4495</v>
      </c>
      <c r="B4496" t="s">
        <v>9</v>
      </c>
      <c r="C4496" s="23">
        <v>557416</v>
      </c>
      <c r="D4496" t="s">
        <v>18</v>
      </c>
      <c r="E4496" t="s">
        <v>16</v>
      </c>
      <c r="F4496" t="s">
        <v>12</v>
      </c>
      <c r="G4496" t="s">
        <v>13</v>
      </c>
      <c r="H4496" t="s">
        <v>13</v>
      </c>
      <c r="I4496">
        <v>33</v>
      </c>
      <c r="J4496">
        <f t="shared" si="492"/>
        <v>-0.1234500540698944</v>
      </c>
      <c r="K4496" t="b">
        <f t="shared" si="493"/>
        <v>0</v>
      </c>
      <c r="L4496">
        <f t="shared" si="494"/>
        <v>-0.62856815390894638</v>
      </c>
      <c r="M4496" t="b">
        <f t="shared" si="495"/>
        <v>0</v>
      </c>
      <c r="N4496" s="24">
        <f t="shared" si="496"/>
        <v>557416</v>
      </c>
      <c r="O4496" t="str">
        <f t="shared" si="497"/>
        <v>TRABAJADOR INDEPENDIENTE</v>
      </c>
      <c r="P4496">
        <f t="shared" si="498"/>
        <v>33</v>
      </c>
      <c r="Q4496"/>
    </row>
    <row r="4497" spans="1:17" x14ac:dyDescent="0.25">
      <c r="A4497">
        <v>4496</v>
      </c>
      <c r="B4497" t="s">
        <v>15</v>
      </c>
      <c r="C4497" s="23">
        <v>316663</v>
      </c>
      <c r="D4497" t="s">
        <v>18</v>
      </c>
      <c r="E4497" t="s">
        <v>16</v>
      </c>
      <c r="F4497" t="s">
        <v>12</v>
      </c>
      <c r="G4497" t="s">
        <v>13</v>
      </c>
      <c r="H4497" t="s">
        <v>12</v>
      </c>
      <c r="I4497">
        <v>32</v>
      </c>
      <c r="J4497">
        <f t="shared" si="492"/>
        <v>-0.42030860172899226</v>
      </c>
      <c r="K4497" t="b">
        <f t="shared" si="493"/>
        <v>0</v>
      </c>
      <c r="L4497">
        <f t="shared" si="494"/>
        <v>-0.69914348398608395</v>
      </c>
      <c r="M4497" t="b">
        <f t="shared" si="495"/>
        <v>0</v>
      </c>
      <c r="N4497" s="24">
        <f t="shared" si="496"/>
        <v>316663</v>
      </c>
      <c r="O4497" t="str">
        <f t="shared" si="497"/>
        <v>TRABAJADOR INDEPENDIENTE</v>
      </c>
      <c r="P4497">
        <f t="shared" si="498"/>
        <v>32</v>
      </c>
      <c r="Q4497"/>
    </row>
    <row r="4498" spans="1:17" x14ac:dyDescent="0.25">
      <c r="A4498">
        <v>4497</v>
      </c>
      <c r="B4498" t="s">
        <v>15</v>
      </c>
      <c r="C4498" s="23">
        <v>779424.25</v>
      </c>
      <c r="D4498" t="s">
        <v>10</v>
      </c>
      <c r="E4498" t="s">
        <v>11</v>
      </c>
      <c r="F4498" t="s">
        <v>12</v>
      </c>
      <c r="G4498" t="s">
        <v>13</v>
      </c>
      <c r="H4498" t="s">
        <v>13</v>
      </c>
      <c r="I4498">
        <v>28</v>
      </c>
      <c r="J4498">
        <f t="shared" si="492"/>
        <v>0.15029543056929145</v>
      </c>
      <c r="K4498" t="b">
        <f t="shared" si="493"/>
        <v>0</v>
      </c>
      <c r="L4498">
        <f t="shared" si="494"/>
        <v>-0.98144480429463388</v>
      </c>
      <c r="M4498" t="b">
        <f t="shared" si="495"/>
        <v>0</v>
      </c>
      <c r="N4498" s="24">
        <f t="shared" si="496"/>
        <v>779424.25</v>
      </c>
      <c r="O4498" t="str">
        <f t="shared" si="497"/>
        <v>ASALARIADO</v>
      </c>
      <c r="P4498">
        <f t="shared" si="498"/>
        <v>28</v>
      </c>
      <c r="Q4498"/>
    </row>
    <row r="4499" spans="1:17" x14ac:dyDescent="0.25">
      <c r="A4499">
        <v>4498</v>
      </c>
      <c r="B4499" t="s">
        <v>9</v>
      </c>
      <c r="C4499" s="23">
        <v>535842.93000000005</v>
      </c>
      <c r="D4499" t="s">
        <v>10</v>
      </c>
      <c r="E4499" t="s">
        <v>16</v>
      </c>
      <c r="F4499" t="s">
        <v>12</v>
      </c>
      <c r="G4499" t="s">
        <v>13</v>
      </c>
      <c r="H4499" t="s">
        <v>13</v>
      </c>
      <c r="I4499">
        <v>36</v>
      </c>
      <c r="J4499">
        <f t="shared" si="492"/>
        <v>-0.15005055428691366</v>
      </c>
      <c r="K4499" t="b">
        <f t="shared" si="493"/>
        <v>0</v>
      </c>
      <c r="L4499">
        <f t="shared" si="494"/>
        <v>-0.41684216367753391</v>
      </c>
      <c r="M4499" t="b">
        <f t="shared" si="495"/>
        <v>0</v>
      </c>
      <c r="N4499" s="24">
        <f t="shared" si="496"/>
        <v>535842.93000000005</v>
      </c>
      <c r="O4499" t="str">
        <f t="shared" si="497"/>
        <v>ASALARIADO</v>
      </c>
      <c r="P4499">
        <f t="shared" si="498"/>
        <v>36</v>
      </c>
      <c r="Q4499"/>
    </row>
    <row r="4500" spans="1:17" x14ac:dyDescent="0.25">
      <c r="A4500">
        <v>4499</v>
      </c>
      <c r="B4500" t="s">
        <v>15</v>
      </c>
      <c r="C4500" s="23">
        <v>400000</v>
      </c>
      <c r="D4500" t="s">
        <v>10</v>
      </c>
      <c r="E4500" t="s">
        <v>16</v>
      </c>
      <c r="F4500" t="s">
        <v>12</v>
      </c>
      <c r="G4500" t="s">
        <v>13</v>
      </c>
      <c r="H4500" t="s">
        <v>13</v>
      </c>
      <c r="I4500">
        <v>42</v>
      </c>
      <c r="J4500">
        <f t="shared" si="492"/>
        <v>-0.31755058506350425</v>
      </c>
      <c r="K4500" t="b">
        <f t="shared" si="493"/>
        <v>0</v>
      </c>
      <c r="L4500">
        <f t="shared" si="494"/>
        <v>6.6098167852911317E-3</v>
      </c>
      <c r="M4500" t="b">
        <f t="shared" si="495"/>
        <v>0</v>
      </c>
      <c r="N4500" s="24">
        <f t="shared" si="496"/>
        <v>400000</v>
      </c>
      <c r="O4500" t="str">
        <f t="shared" si="497"/>
        <v>ASALARIADO</v>
      </c>
      <c r="P4500">
        <f t="shared" si="498"/>
        <v>42</v>
      </c>
      <c r="Q4500"/>
    </row>
    <row r="4501" spans="1:17" x14ac:dyDescent="0.25">
      <c r="A4501">
        <v>4500</v>
      </c>
      <c r="B4501" t="s">
        <v>15</v>
      </c>
      <c r="C4501" s="23">
        <v>639148</v>
      </c>
      <c r="D4501" t="s">
        <v>18</v>
      </c>
      <c r="E4501" t="s">
        <v>16</v>
      </c>
      <c r="F4501" t="s">
        <v>12</v>
      </c>
      <c r="G4501" t="s">
        <v>13</v>
      </c>
      <c r="H4501" t="s">
        <v>13</v>
      </c>
      <c r="I4501">
        <v>56</v>
      </c>
      <c r="J4501">
        <f t="shared" si="492"/>
        <v>-2.267106972796144E-2</v>
      </c>
      <c r="K4501" t="b">
        <f t="shared" si="493"/>
        <v>0</v>
      </c>
      <c r="L4501">
        <f t="shared" si="494"/>
        <v>0.99466443786521619</v>
      </c>
      <c r="M4501" t="b">
        <f t="shared" si="495"/>
        <v>0</v>
      </c>
      <c r="N4501" s="24">
        <f t="shared" si="496"/>
        <v>639148</v>
      </c>
      <c r="O4501" t="str">
        <f t="shared" si="497"/>
        <v>TRABAJADOR INDEPENDIENTE</v>
      </c>
      <c r="P4501">
        <f t="shared" si="498"/>
        <v>56</v>
      </c>
      <c r="Q4501"/>
    </row>
    <row r="4502" spans="1:17" x14ac:dyDescent="0.25">
      <c r="A4502">
        <v>4501</v>
      </c>
      <c r="B4502" t="s">
        <v>15</v>
      </c>
      <c r="C4502" s="23">
        <v>404459</v>
      </c>
      <c r="D4502" t="s">
        <v>18</v>
      </c>
      <c r="E4502" t="s">
        <v>16</v>
      </c>
      <c r="F4502" t="s">
        <v>12</v>
      </c>
      <c r="G4502" t="s">
        <v>13</v>
      </c>
      <c r="H4502" t="s">
        <v>12</v>
      </c>
      <c r="I4502">
        <v>29</v>
      </c>
      <c r="J4502">
        <f t="shared" si="492"/>
        <v>-0.31205245102566498</v>
      </c>
      <c r="K4502" t="b">
        <f t="shared" si="493"/>
        <v>0</v>
      </c>
      <c r="L4502">
        <f t="shared" si="494"/>
        <v>-0.91086947421749642</v>
      </c>
      <c r="M4502" t="b">
        <f t="shared" si="495"/>
        <v>0</v>
      </c>
      <c r="N4502" s="24">
        <f t="shared" si="496"/>
        <v>404459</v>
      </c>
      <c r="O4502" t="str">
        <f t="shared" si="497"/>
        <v>TRABAJADOR INDEPENDIENTE</v>
      </c>
      <c r="P4502">
        <f t="shared" si="498"/>
        <v>29</v>
      </c>
      <c r="Q4502"/>
    </row>
    <row r="4503" spans="1:17" x14ac:dyDescent="0.25">
      <c r="A4503">
        <v>4502</v>
      </c>
      <c r="B4503" t="s">
        <v>15</v>
      </c>
      <c r="C4503" s="23">
        <v>333320</v>
      </c>
      <c r="D4503" t="s">
        <v>10</v>
      </c>
      <c r="E4503" t="s">
        <v>16</v>
      </c>
      <c r="F4503" t="s">
        <v>12</v>
      </c>
      <c r="G4503" t="s">
        <v>13</v>
      </c>
      <c r="H4503" t="s">
        <v>13</v>
      </c>
      <c r="I4503">
        <v>20</v>
      </c>
      <c r="J4503">
        <f t="shared" si="492"/>
        <v>-0.39976982203213451</v>
      </c>
      <c r="K4503" t="b">
        <f t="shared" si="493"/>
        <v>0</v>
      </c>
      <c r="L4503">
        <f t="shared" si="494"/>
        <v>-1.5460474449117341</v>
      </c>
      <c r="M4503" t="b">
        <f t="shared" si="495"/>
        <v>0</v>
      </c>
      <c r="N4503" s="24">
        <f t="shared" si="496"/>
        <v>333320</v>
      </c>
      <c r="O4503" t="str">
        <f t="shared" si="497"/>
        <v>ASALARIADO</v>
      </c>
      <c r="P4503">
        <f t="shared" si="498"/>
        <v>20</v>
      </c>
      <c r="Q4503"/>
    </row>
    <row r="4504" spans="1:17" x14ac:dyDescent="0.25">
      <c r="A4504">
        <v>4503</v>
      </c>
      <c r="B4504" t="s">
        <v>9</v>
      </c>
      <c r="C4504" s="23">
        <v>452198.21</v>
      </c>
      <c r="D4504" t="s">
        <v>10</v>
      </c>
      <c r="E4504" t="s">
        <v>16</v>
      </c>
      <c r="F4504" t="s">
        <v>12</v>
      </c>
      <c r="G4504" t="s">
        <v>13</v>
      </c>
      <c r="H4504" t="s">
        <v>13</v>
      </c>
      <c r="I4504">
        <v>31</v>
      </c>
      <c r="J4504">
        <f t="shared" si="492"/>
        <v>-0.25318800262006802</v>
      </c>
      <c r="K4504" t="b">
        <f t="shared" si="493"/>
        <v>0</v>
      </c>
      <c r="L4504">
        <f t="shared" si="494"/>
        <v>-0.7697188140632214</v>
      </c>
      <c r="M4504" t="b">
        <f t="shared" si="495"/>
        <v>0</v>
      </c>
      <c r="N4504" s="24">
        <f t="shared" si="496"/>
        <v>452198.21</v>
      </c>
      <c r="O4504" t="str">
        <f t="shared" si="497"/>
        <v>ASALARIADO</v>
      </c>
      <c r="P4504">
        <f t="shared" si="498"/>
        <v>31</v>
      </c>
      <c r="Q4504"/>
    </row>
    <row r="4505" spans="1:17" x14ac:dyDescent="0.25">
      <c r="A4505">
        <v>4504</v>
      </c>
      <c r="B4505" t="s">
        <v>9</v>
      </c>
      <c r="C4505" s="23">
        <v>1260076.52</v>
      </c>
      <c r="D4505" t="s">
        <v>10</v>
      </c>
      <c r="E4505" t="s">
        <v>16</v>
      </c>
      <c r="F4505" t="s">
        <v>12</v>
      </c>
      <c r="G4505" t="s">
        <v>13</v>
      </c>
      <c r="H4505" t="s">
        <v>13</v>
      </c>
      <c r="I4505">
        <v>30</v>
      </c>
      <c r="J4505">
        <f t="shared" si="492"/>
        <v>0.74295984098680889</v>
      </c>
      <c r="K4505" t="b">
        <f t="shared" si="493"/>
        <v>0</v>
      </c>
      <c r="L4505">
        <f t="shared" si="494"/>
        <v>-0.84029414414035897</v>
      </c>
      <c r="M4505" t="b">
        <f t="shared" si="495"/>
        <v>0</v>
      </c>
      <c r="N4505" s="24">
        <f t="shared" si="496"/>
        <v>1260076.52</v>
      </c>
      <c r="O4505" t="str">
        <f t="shared" si="497"/>
        <v>ASALARIADO</v>
      </c>
      <c r="P4505">
        <f t="shared" si="498"/>
        <v>30</v>
      </c>
      <c r="Q4505"/>
    </row>
    <row r="4506" spans="1:17" x14ac:dyDescent="0.25">
      <c r="A4506">
        <v>4505</v>
      </c>
      <c r="B4506" t="s">
        <v>9</v>
      </c>
      <c r="C4506" s="23">
        <v>1045500</v>
      </c>
      <c r="D4506" t="s">
        <v>10</v>
      </c>
      <c r="E4506" t="s">
        <v>16</v>
      </c>
      <c r="F4506" t="s">
        <v>12</v>
      </c>
      <c r="G4506" t="s">
        <v>13</v>
      </c>
      <c r="H4506" t="s">
        <v>13</v>
      </c>
      <c r="I4506">
        <v>39</v>
      </c>
      <c r="J4506">
        <f t="shared" si="492"/>
        <v>0.47837799117001173</v>
      </c>
      <c r="K4506" t="b">
        <f t="shared" si="493"/>
        <v>0</v>
      </c>
      <c r="L4506">
        <f t="shared" si="494"/>
        <v>-0.20511617344612137</v>
      </c>
      <c r="M4506" t="b">
        <f t="shared" si="495"/>
        <v>0</v>
      </c>
      <c r="N4506" s="24">
        <f t="shared" si="496"/>
        <v>1045500</v>
      </c>
      <c r="O4506" t="str">
        <f t="shared" si="497"/>
        <v>ASALARIADO</v>
      </c>
      <c r="P4506">
        <f t="shared" si="498"/>
        <v>39</v>
      </c>
      <c r="Q4506"/>
    </row>
    <row r="4507" spans="1:17" x14ac:dyDescent="0.25">
      <c r="A4507">
        <v>4506</v>
      </c>
      <c r="B4507" t="s">
        <v>15</v>
      </c>
      <c r="C4507" s="23">
        <v>1084830.8400000001</v>
      </c>
      <c r="D4507" t="s">
        <v>10</v>
      </c>
      <c r="E4507" t="s">
        <v>11</v>
      </c>
      <c r="F4507" t="s">
        <v>12</v>
      </c>
      <c r="G4507" t="s">
        <v>13</v>
      </c>
      <c r="H4507" t="s">
        <v>13</v>
      </c>
      <c r="I4507">
        <v>36</v>
      </c>
      <c r="J4507">
        <f t="shared" si="492"/>
        <v>0.52687456666694166</v>
      </c>
      <c r="K4507" t="b">
        <f t="shared" si="493"/>
        <v>0</v>
      </c>
      <c r="L4507">
        <f t="shared" si="494"/>
        <v>-0.41684216367753391</v>
      </c>
      <c r="M4507" t="b">
        <f t="shared" si="495"/>
        <v>0</v>
      </c>
      <c r="N4507" s="24">
        <f t="shared" si="496"/>
        <v>1084830.8400000001</v>
      </c>
      <c r="O4507" t="str">
        <f t="shared" si="497"/>
        <v>ASALARIADO</v>
      </c>
      <c r="P4507">
        <f t="shared" si="498"/>
        <v>36</v>
      </c>
      <c r="Q4507"/>
    </row>
    <row r="4508" spans="1:17" x14ac:dyDescent="0.25">
      <c r="A4508">
        <v>4507</v>
      </c>
      <c r="B4508" t="s">
        <v>9</v>
      </c>
      <c r="C4508" s="23">
        <v>322474</v>
      </c>
      <c r="D4508" t="s">
        <v>17</v>
      </c>
      <c r="E4508" t="s">
        <v>16</v>
      </c>
      <c r="F4508" t="s">
        <v>12</v>
      </c>
      <c r="G4508" t="s">
        <v>13</v>
      </c>
      <c r="H4508" t="s">
        <v>13</v>
      </c>
      <c r="I4508">
        <v>64</v>
      </c>
      <c r="J4508">
        <f t="shared" si="492"/>
        <v>-0.41314339497997143</v>
      </c>
      <c r="K4508" t="b">
        <f t="shared" si="493"/>
        <v>0</v>
      </c>
      <c r="L4508">
        <f t="shared" si="494"/>
        <v>1.5592670784823162</v>
      </c>
      <c r="M4508" t="b">
        <f t="shared" si="495"/>
        <v>0</v>
      </c>
      <c r="N4508" s="24">
        <f t="shared" si="496"/>
        <v>322474</v>
      </c>
      <c r="O4508" t="str">
        <f t="shared" si="497"/>
        <v>ASEGURADO VOLUNTARIO</v>
      </c>
      <c r="P4508">
        <f t="shared" si="498"/>
        <v>64</v>
      </c>
      <c r="Q4508"/>
    </row>
    <row r="4509" spans="1:17" x14ac:dyDescent="0.25">
      <c r="A4509">
        <v>4508</v>
      </c>
      <c r="B4509" t="s">
        <v>9</v>
      </c>
      <c r="C4509" s="23">
        <v>400000</v>
      </c>
      <c r="D4509" t="s">
        <v>10</v>
      </c>
      <c r="E4509" t="s">
        <v>16</v>
      </c>
      <c r="F4509" t="s">
        <v>12</v>
      </c>
      <c r="G4509" t="s">
        <v>13</v>
      </c>
      <c r="H4509" t="s">
        <v>12</v>
      </c>
      <c r="I4509">
        <v>46</v>
      </c>
      <c r="J4509">
        <f t="shared" si="492"/>
        <v>-0.31755058506350425</v>
      </c>
      <c r="K4509" t="b">
        <f t="shared" si="493"/>
        <v>0</v>
      </c>
      <c r="L4509">
        <f t="shared" si="494"/>
        <v>0.28891113709384114</v>
      </c>
      <c r="M4509" t="b">
        <f t="shared" si="495"/>
        <v>0</v>
      </c>
      <c r="N4509" s="24">
        <f t="shared" si="496"/>
        <v>400000</v>
      </c>
      <c r="O4509" t="str">
        <f t="shared" si="497"/>
        <v>ASALARIADO</v>
      </c>
      <c r="P4509">
        <f t="shared" si="498"/>
        <v>46</v>
      </c>
      <c r="Q4509"/>
    </row>
    <row r="4510" spans="1:17" x14ac:dyDescent="0.25">
      <c r="A4510">
        <v>4509</v>
      </c>
      <c r="B4510" t="s">
        <v>9</v>
      </c>
      <c r="C4510" s="23">
        <v>549600</v>
      </c>
      <c r="D4510" t="s">
        <v>18</v>
      </c>
      <c r="E4510" t="s">
        <v>16</v>
      </c>
      <c r="F4510" t="s">
        <v>12</v>
      </c>
      <c r="G4510" t="s">
        <v>13</v>
      </c>
      <c r="H4510" t="s">
        <v>13</v>
      </c>
      <c r="I4510">
        <v>57</v>
      </c>
      <c r="J4510">
        <f t="shared" si="492"/>
        <v>-0.13308750992092641</v>
      </c>
      <c r="K4510" t="b">
        <f t="shared" si="493"/>
        <v>0</v>
      </c>
      <c r="L4510">
        <f t="shared" si="494"/>
        <v>1.0652397679423538</v>
      </c>
      <c r="M4510" t="b">
        <f t="shared" si="495"/>
        <v>0</v>
      </c>
      <c r="N4510" s="24">
        <f t="shared" si="496"/>
        <v>549600</v>
      </c>
      <c r="O4510" t="str">
        <f t="shared" si="497"/>
        <v>TRABAJADOR INDEPENDIENTE</v>
      </c>
      <c r="P4510">
        <f t="shared" si="498"/>
        <v>57</v>
      </c>
      <c r="Q4510"/>
    </row>
    <row r="4511" spans="1:17" x14ac:dyDescent="0.25">
      <c r="A4511">
        <v>4510</v>
      </c>
      <c r="B4511" t="s">
        <v>15</v>
      </c>
      <c r="C4511" s="23">
        <v>280000</v>
      </c>
      <c r="D4511" t="s">
        <v>10</v>
      </c>
      <c r="E4511" t="s">
        <v>16</v>
      </c>
      <c r="F4511" t="s">
        <v>12</v>
      </c>
      <c r="G4511" t="s">
        <v>13</v>
      </c>
      <c r="H4511" t="s">
        <v>12</v>
      </c>
      <c r="I4511">
        <v>48</v>
      </c>
      <c r="J4511">
        <f t="shared" si="492"/>
        <v>-0.46551561860033136</v>
      </c>
      <c r="K4511" t="b">
        <f t="shared" si="493"/>
        <v>0</v>
      </c>
      <c r="L4511">
        <f t="shared" si="494"/>
        <v>0.43006179724811616</v>
      </c>
      <c r="M4511" t="b">
        <f t="shared" si="495"/>
        <v>0</v>
      </c>
      <c r="N4511" s="24">
        <f t="shared" si="496"/>
        <v>280000</v>
      </c>
      <c r="O4511" t="str">
        <f t="shared" si="497"/>
        <v>ASALARIADO</v>
      </c>
      <c r="P4511">
        <f t="shared" si="498"/>
        <v>48</v>
      </c>
      <c r="Q4511"/>
    </row>
    <row r="4512" spans="1:17" x14ac:dyDescent="0.25">
      <c r="A4512">
        <v>4511</v>
      </c>
      <c r="B4512" t="s">
        <v>15</v>
      </c>
      <c r="C4512" s="23">
        <v>114474</v>
      </c>
      <c r="D4512" t="s">
        <v>10</v>
      </c>
      <c r="E4512" t="s">
        <v>16</v>
      </c>
      <c r="F4512" t="s">
        <v>12</v>
      </c>
      <c r="G4512" t="s">
        <v>13</v>
      </c>
      <c r="H4512" t="s">
        <v>13</v>
      </c>
      <c r="I4512">
        <v>55</v>
      </c>
      <c r="J4512">
        <f t="shared" si="492"/>
        <v>-0.66961611977713842</v>
      </c>
      <c r="K4512" t="b">
        <f t="shared" si="493"/>
        <v>0</v>
      </c>
      <c r="L4512">
        <f t="shared" si="494"/>
        <v>0.92408910778807873</v>
      </c>
      <c r="M4512" t="b">
        <f t="shared" si="495"/>
        <v>0</v>
      </c>
      <c r="N4512" s="24">
        <f t="shared" si="496"/>
        <v>114474</v>
      </c>
      <c r="O4512" t="str">
        <f t="shared" si="497"/>
        <v>ASALARIADO</v>
      </c>
      <c r="P4512">
        <f t="shared" si="498"/>
        <v>55</v>
      </c>
      <c r="Q4512"/>
    </row>
    <row r="4513" spans="1:17" x14ac:dyDescent="0.25">
      <c r="A4513">
        <v>4512</v>
      </c>
      <c r="B4513" t="s">
        <v>15</v>
      </c>
      <c r="C4513" s="23">
        <v>321509.09000000003</v>
      </c>
      <c r="D4513" t="s">
        <v>10</v>
      </c>
      <c r="E4513" t="s">
        <v>16</v>
      </c>
      <c r="F4513" t="s">
        <v>12</v>
      </c>
      <c r="G4513" t="s">
        <v>13</v>
      </c>
      <c r="H4513" t="s">
        <v>13</v>
      </c>
      <c r="I4513">
        <v>37</v>
      </c>
      <c r="J4513">
        <f t="shared" si="492"/>
        <v>-0.41433316948422155</v>
      </c>
      <c r="K4513" t="b">
        <f t="shared" si="493"/>
        <v>0</v>
      </c>
      <c r="L4513">
        <f t="shared" si="494"/>
        <v>-0.3462668336003964</v>
      </c>
      <c r="M4513" t="b">
        <f t="shared" si="495"/>
        <v>0</v>
      </c>
      <c r="N4513" s="24">
        <f t="shared" si="496"/>
        <v>321509.09000000003</v>
      </c>
      <c r="O4513" t="str">
        <f t="shared" si="497"/>
        <v>ASALARIADO</v>
      </c>
      <c r="P4513">
        <f t="shared" si="498"/>
        <v>37</v>
      </c>
      <c r="Q4513"/>
    </row>
    <row r="4514" spans="1:17" x14ac:dyDescent="0.25">
      <c r="A4514">
        <v>4513</v>
      </c>
      <c r="B4514" t="s">
        <v>9</v>
      </c>
      <c r="C4514" s="23">
        <v>438418.45</v>
      </c>
      <c r="D4514" t="s">
        <v>10</v>
      </c>
      <c r="E4514" t="s">
        <v>16</v>
      </c>
      <c r="F4514" t="s">
        <v>12</v>
      </c>
      <c r="G4514" t="s">
        <v>13</v>
      </c>
      <c r="H4514" t="s">
        <v>13</v>
      </c>
      <c r="I4514">
        <v>43</v>
      </c>
      <c r="J4514">
        <f t="shared" si="492"/>
        <v>-0.27017902470781324</v>
      </c>
      <c r="K4514" t="b">
        <f t="shared" si="493"/>
        <v>0</v>
      </c>
      <c r="L4514">
        <f t="shared" si="494"/>
        <v>7.7185146862428639E-2</v>
      </c>
      <c r="M4514" t="b">
        <f t="shared" si="495"/>
        <v>0</v>
      </c>
      <c r="N4514" s="24">
        <f t="shared" si="496"/>
        <v>438418.45</v>
      </c>
      <c r="O4514" t="str">
        <f t="shared" si="497"/>
        <v>ASALARIADO</v>
      </c>
      <c r="P4514">
        <f t="shared" si="498"/>
        <v>43</v>
      </c>
      <c r="Q4514"/>
    </row>
    <row r="4515" spans="1:17" x14ac:dyDescent="0.25">
      <c r="A4515">
        <v>4514</v>
      </c>
      <c r="B4515" t="s">
        <v>9</v>
      </c>
      <c r="C4515" s="23">
        <v>617575</v>
      </c>
      <c r="D4515" t="s">
        <v>18</v>
      </c>
      <c r="E4515" t="s">
        <v>16</v>
      </c>
      <c r="F4515" t="s">
        <v>12</v>
      </c>
      <c r="G4515" t="s">
        <v>13</v>
      </c>
      <c r="H4515" t="s">
        <v>12</v>
      </c>
      <c r="I4515">
        <v>45</v>
      </c>
      <c r="J4515">
        <f t="shared" si="492"/>
        <v>-4.927148363204454E-2</v>
      </c>
      <c r="K4515" t="b">
        <f t="shared" si="493"/>
        <v>0</v>
      </c>
      <c r="L4515">
        <f t="shared" si="494"/>
        <v>0.21833580701670366</v>
      </c>
      <c r="M4515" t="b">
        <f t="shared" si="495"/>
        <v>0</v>
      </c>
      <c r="N4515" s="24">
        <f t="shared" si="496"/>
        <v>617575</v>
      </c>
      <c r="O4515" t="str">
        <f t="shared" si="497"/>
        <v>TRABAJADOR INDEPENDIENTE</v>
      </c>
      <c r="P4515">
        <f t="shared" si="498"/>
        <v>45</v>
      </c>
      <c r="Q4515"/>
    </row>
    <row r="4516" spans="1:17" x14ac:dyDescent="0.25">
      <c r="A4516">
        <v>4515</v>
      </c>
      <c r="B4516" t="s">
        <v>15</v>
      </c>
      <c r="C4516" s="23">
        <v>542628</v>
      </c>
      <c r="D4516" t="s">
        <v>18</v>
      </c>
      <c r="E4516" t="s">
        <v>16</v>
      </c>
      <c r="F4516" t="s">
        <v>12</v>
      </c>
      <c r="G4516" t="s">
        <v>13</v>
      </c>
      <c r="H4516" t="s">
        <v>13</v>
      </c>
      <c r="I4516">
        <v>55</v>
      </c>
      <c r="J4516">
        <f t="shared" si="492"/>
        <v>-0.14168427836941608</v>
      </c>
      <c r="K4516" t="b">
        <f t="shared" si="493"/>
        <v>0</v>
      </c>
      <c r="L4516">
        <f t="shared" si="494"/>
        <v>0.92408910778807873</v>
      </c>
      <c r="M4516" t="b">
        <f t="shared" si="495"/>
        <v>0</v>
      </c>
      <c r="N4516" s="24">
        <f t="shared" si="496"/>
        <v>542628</v>
      </c>
      <c r="O4516" t="str">
        <f t="shared" si="497"/>
        <v>TRABAJADOR INDEPENDIENTE</v>
      </c>
      <c r="P4516">
        <f t="shared" si="498"/>
        <v>55</v>
      </c>
      <c r="Q4516"/>
    </row>
    <row r="4517" spans="1:17" x14ac:dyDescent="0.25">
      <c r="A4517">
        <v>4516</v>
      </c>
      <c r="B4517" t="s">
        <v>9</v>
      </c>
      <c r="C4517" s="23">
        <v>319070.05</v>
      </c>
      <c r="D4517" t="s">
        <v>10</v>
      </c>
      <c r="E4517" t="s">
        <v>16</v>
      </c>
      <c r="F4517" t="s">
        <v>12</v>
      </c>
      <c r="G4517" t="s">
        <v>13</v>
      </c>
      <c r="H4517" t="s">
        <v>13</v>
      </c>
      <c r="I4517">
        <v>40</v>
      </c>
      <c r="J4517">
        <f t="shared" si="492"/>
        <v>-0.41734060811253543</v>
      </c>
      <c r="K4517" t="b">
        <f t="shared" si="493"/>
        <v>0</v>
      </c>
      <c r="L4517">
        <f t="shared" si="494"/>
        <v>-0.13454084336898386</v>
      </c>
      <c r="M4517" t="b">
        <f t="shared" si="495"/>
        <v>0</v>
      </c>
      <c r="N4517" s="24">
        <f t="shared" si="496"/>
        <v>319070.05</v>
      </c>
      <c r="O4517" t="str">
        <f t="shared" si="497"/>
        <v>ASALARIADO</v>
      </c>
      <c r="P4517">
        <f t="shared" si="498"/>
        <v>40</v>
      </c>
      <c r="Q4517"/>
    </row>
    <row r="4518" spans="1:17" x14ac:dyDescent="0.25">
      <c r="A4518">
        <v>4517</v>
      </c>
      <c r="B4518" t="s">
        <v>9</v>
      </c>
      <c r="C4518" s="23">
        <v>440000</v>
      </c>
      <c r="D4518" t="s">
        <v>10</v>
      </c>
      <c r="E4518" t="s">
        <v>16</v>
      </c>
      <c r="F4518" t="s">
        <v>12</v>
      </c>
      <c r="G4518" t="s">
        <v>13</v>
      </c>
      <c r="H4518" t="s">
        <v>12</v>
      </c>
      <c r="I4518">
        <v>58</v>
      </c>
      <c r="J4518">
        <f t="shared" si="492"/>
        <v>-0.26822890721789522</v>
      </c>
      <c r="K4518" t="b">
        <f t="shared" si="493"/>
        <v>0</v>
      </c>
      <c r="L4518">
        <f t="shared" si="494"/>
        <v>1.1358150980194912</v>
      </c>
      <c r="M4518" t="b">
        <f t="shared" si="495"/>
        <v>0</v>
      </c>
      <c r="N4518" s="24">
        <f t="shared" si="496"/>
        <v>440000</v>
      </c>
      <c r="O4518" t="str">
        <f t="shared" si="497"/>
        <v>ASALARIADO</v>
      </c>
      <c r="P4518">
        <f t="shared" si="498"/>
        <v>58</v>
      </c>
      <c r="Q4518"/>
    </row>
    <row r="4519" spans="1:17" x14ac:dyDescent="0.25">
      <c r="A4519">
        <v>4518</v>
      </c>
      <c r="B4519" t="s">
        <v>15</v>
      </c>
      <c r="C4519" s="23">
        <v>585136.5</v>
      </c>
      <c r="D4519" t="s">
        <v>10</v>
      </c>
      <c r="E4519" t="s">
        <v>11</v>
      </c>
      <c r="F4519" t="s">
        <v>12</v>
      </c>
      <c r="G4519" t="s">
        <v>13</v>
      </c>
      <c r="H4519" t="s">
        <v>13</v>
      </c>
      <c r="I4519">
        <v>43</v>
      </c>
      <c r="J4519">
        <f t="shared" si="492"/>
        <v>-8.9269514801914265E-2</v>
      </c>
      <c r="K4519" t="b">
        <f t="shared" si="493"/>
        <v>0</v>
      </c>
      <c r="L4519">
        <f t="shared" si="494"/>
        <v>7.7185146862428639E-2</v>
      </c>
      <c r="M4519" t="b">
        <f t="shared" si="495"/>
        <v>0</v>
      </c>
      <c r="N4519" s="24">
        <f t="shared" si="496"/>
        <v>585136.5</v>
      </c>
      <c r="O4519" t="str">
        <f t="shared" si="497"/>
        <v>ASALARIADO</v>
      </c>
      <c r="P4519">
        <f t="shared" si="498"/>
        <v>43</v>
      </c>
      <c r="Q4519"/>
    </row>
    <row r="4520" spans="1:17" x14ac:dyDescent="0.25">
      <c r="A4520">
        <v>4519</v>
      </c>
      <c r="B4520" t="s">
        <v>15</v>
      </c>
      <c r="C4520" s="23">
        <v>350000</v>
      </c>
      <c r="D4520" t="s">
        <v>10</v>
      </c>
      <c r="E4520" t="s">
        <v>16</v>
      </c>
      <c r="F4520" t="s">
        <v>12</v>
      </c>
      <c r="G4520" t="s">
        <v>13</v>
      </c>
      <c r="H4520" t="s">
        <v>12</v>
      </c>
      <c r="I4520">
        <v>36</v>
      </c>
      <c r="J4520">
        <f t="shared" si="492"/>
        <v>-0.37920268237051552</v>
      </c>
      <c r="K4520" t="b">
        <f t="shared" si="493"/>
        <v>0</v>
      </c>
      <c r="L4520">
        <f t="shared" si="494"/>
        <v>-0.41684216367753391</v>
      </c>
      <c r="M4520" t="b">
        <f t="shared" si="495"/>
        <v>0</v>
      </c>
      <c r="N4520" s="24">
        <f t="shared" si="496"/>
        <v>350000</v>
      </c>
      <c r="O4520" t="str">
        <f t="shared" si="497"/>
        <v>ASALARIADO</v>
      </c>
      <c r="P4520">
        <f t="shared" si="498"/>
        <v>36</v>
      </c>
      <c r="Q4520"/>
    </row>
    <row r="4521" spans="1:17" x14ac:dyDescent="0.25">
      <c r="A4521">
        <v>4520</v>
      </c>
      <c r="B4521" t="s">
        <v>9</v>
      </c>
      <c r="C4521" s="23">
        <v>403293</v>
      </c>
      <c r="D4521" t="s">
        <v>18</v>
      </c>
      <c r="E4521" t="s">
        <v>16</v>
      </c>
      <c r="F4521" t="s">
        <v>12</v>
      </c>
      <c r="G4521" t="s">
        <v>13</v>
      </c>
      <c r="H4521" t="s">
        <v>12</v>
      </c>
      <c r="I4521">
        <v>62</v>
      </c>
      <c r="J4521">
        <f t="shared" si="492"/>
        <v>-0.3134901779348645</v>
      </c>
      <c r="K4521" t="b">
        <f t="shared" si="493"/>
        <v>0</v>
      </c>
      <c r="L4521">
        <f t="shared" si="494"/>
        <v>1.4181164183280413</v>
      </c>
      <c r="M4521" t="b">
        <f t="shared" si="495"/>
        <v>0</v>
      </c>
      <c r="N4521" s="24">
        <f t="shared" si="496"/>
        <v>403293</v>
      </c>
      <c r="O4521" t="str">
        <f t="shared" si="497"/>
        <v>TRABAJADOR INDEPENDIENTE</v>
      </c>
      <c r="P4521">
        <f t="shared" si="498"/>
        <v>62</v>
      </c>
      <c r="Q4521"/>
    </row>
    <row r="4522" spans="1:17" x14ac:dyDescent="0.25">
      <c r="A4522">
        <v>4521</v>
      </c>
      <c r="B4522" t="s">
        <v>9</v>
      </c>
      <c r="C4522" s="23">
        <v>323500</v>
      </c>
      <c r="D4522" t="s">
        <v>10</v>
      </c>
      <c r="E4522" t="s">
        <v>16</v>
      </c>
      <c r="F4522" t="s">
        <v>12</v>
      </c>
      <c r="G4522" t="s">
        <v>13</v>
      </c>
      <c r="H4522" t="s">
        <v>13</v>
      </c>
      <c r="I4522">
        <v>37</v>
      </c>
      <c r="J4522">
        <f t="shared" si="492"/>
        <v>-0.41187829394323155</v>
      </c>
      <c r="K4522" t="b">
        <f t="shared" si="493"/>
        <v>0</v>
      </c>
      <c r="L4522">
        <f t="shared" si="494"/>
        <v>-0.3462668336003964</v>
      </c>
      <c r="M4522" t="b">
        <f t="shared" si="495"/>
        <v>0</v>
      </c>
      <c r="N4522" s="24">
        <f t="shared" si="496"/>
        <v>323500</v>
      </c>
      <c r="O4522" t="str">
        <f t="shared" si="497"/>
        <v>ASALARIADO</v>
      </c>
      <c r="P4522">
        <f t="shared" si="498"/>
        <v>37</v>
      </c>
      <c r="Q4522"/>
    </row>
    <row r="4523" spans="1:17" x14ac:dyDescent="0.25">
      <c r="A4523">
        <v>4522</v>
      </c>
      <c r="B4523" t="s">
        <v>9</v>
      </c>
      <c r="C4523" s="23">
        <v>78000</v>
      </c>
      <c r="D4523" t="s">
        <v>10</v>
      </c>
      <c r="E4523" t="s">
        <v>16</v>
      </c>
      <c r="F4523" t="s">
        <v>12</v>
      </c>
      <c r="G4523" t="s">
        <v>13</v>
      </c>
      <c r="H4523" t="s">
        <v>12</v>
      </c>
      <c r="I4523">
        <v>71</v>
      </c>
      <c r="J4523">
        <f t="shared" si="492"/>
        <v>-0.71459009172065702</v>
      </c>
      <c r="K4523" t="b">
        <f t="shared" si="493"/>
        <v>0</v>
      </c>
      <c r="L4523">
        <f t="shared" si="494"/>
        <v>2.0532943890222786</v>
      </c>
      <c r="M4523" t="b">
        <f t="shared" si="495"/>
        <v>1</v>
      </c>
      <c r="N4523" s="24">
        <f t="shared" si="496"/>
        <v>78000</v>
      </c>
      <c r="O4523" t="str">
        <f t="shared" si="497"/>
        <v>ASALARIADO</v>
      </c>
      <c r="P4523">
        <f t="shared" si="498"/>
        <v>71</v>
      </c>
      <c r="Q4523"/>
    </row>
    <row r="4524" spans="1:17" x14ac:dyDescent="0.25">
      <c r="A4524">
        <v>4523</v>
      </c>
      <c r="B4524" t="s">
        <v>15</v>
      </c>
      <c r="C4524" s="23">
        <v>857753.11</v>
      </c>
      <c r="D4524" t="s">
        <v>10</v>
      </c>
      <c r="E4524" t="s">
        <v>16</v>
      </c>
      <c r="F4524" t="s">
        <v>12</v>
      </c>
      <c r="G4524" t="s">
        <v>13</v>
      </c>
      <c r="H4524" t="s">
        <v>13</v>
      </c>
      <c r="I4524">
        <v>32</v>
      </c>
      <c r="J4524">
        <f t="shared" si="492"/>
        <v>0.24687820054263676</v>
      </c>
      <c r="K4524" t="b">
        <f t="shared" si="493"/>
        <v>0</v>
      </c>
      <c r="L4524">
        <f t="shared" si="494"/>
        <v>-0.69914348398608395</v>
      </c>
      <c r="M4524" t="b">
        <f t="shared" si="495"/>
        <v>0</v>
      </c>
      <c r="N4524" s="24">
        <f t="shared" si="496"/>
        <v>857753.11</v>
      </c>
      <c r="O4524" t="str">
        <f t="shared" si="497"/>
        <v>ASALARIADO</v>
      </c>
      <c r="P4524">
        <f t="shared" si="498"/>
        <v>32</v>
      </c>
      <c r="Q4524"/>
    </row>
    <row r="4525" spans="1:17" x14ac:dyDescent="0.25">
      <c r="A4525">
        <v>4524</v>
      </c>
      <c r="B4525" t="s">
        <v>9</v>
      </c>
      <c r="C4525" s="23">
        <v>509509</v>
      </c>
      <c r="D4525" t="s">
        <v>18</v>
      </c>
      <c r="E4525" t="s">
        <v>16</v>
      </c>
      <c r="F4525" t="s">
        <v>12</v>
      </c>
      <c r="G4525" t="s">
        <v>13</v>
      </c>
      <c r="H4525" t="s">
        <v>12</v>
      </c>
      <c r="I4525">
        <v>40</v>
      </c>
      <c r="J4525">
        <f t="shared" si="492"/>
        <v>-0.18252139458363423</v>
      </c>
      <c r="K4525" t="b">
        <f t="shared" si="493"/>
        <v>0</v>
      </c>
      <c r="L4525">
        <f t="shared" si="494"/>
        <v>-0.13454084336898386</v>
      </c>
      <c r="M4525" t="b">
        <f t="shared" si="495"/>
        <v>0</v>
      </c>
      <c r="N4525" s="24">
        <f t="shared" si="496"/>
        <v>509509</v>
      </c>
      <c r="O4525" t="str">
        <f t="shared" si="497"/>
        <v>TRABAJADOR INDEPENDIENTE</v>
      </c>
      <c r="P4525">
        <f t="shared" si="498"/>
        <v>40</v>
      </c>
      <c r="Q4525"/>
    </row>
    <row r="4526" spans="1:17" x14ac:dyDescent="0.25">
      <c r="A4526">
        <v>4525</v>
      </c>
      <c r="B4526" t="s">
        <v>9</v>
      </c>
      <c r="C4526" s="23">
        <v>1523214</v>
      </c>
      <c r="D4526" t="s">
        <v>10</v>
      </c>
      <c r="E4526" t="s">
        <v>11</v>
      </c>
      <c r="F4526" t="s">
        <v>12</v>
      </c>
      <c r="G4526" t="s">
        <v>13</v>
      </c>
      <c r="H4526" t="s">
        <v>13</v>
      </c>
      <c r="I4526">
        <v>38</v>
      </c>
      <c r="J4526">
        <f t="shared" si="492"/>
        <v>1.0674193914284438</v>
      </c>
      <c r="K4526" t="b">
        <f t="shared" si="493"/>
        <v>0</v>
      </c>
      <c r="L4526">
        <f t="shared" si="494"/>
        <v>-0.27569150352325889</v>
      </c>
      <c r="M4526" t="b">
        <f t="shared" si="495"/>
        <v>0</v>
      </c>
      <c r="N4526" s="24">
        <f t="shared" si="496"/>
        <v>1523214</v>
      </c>
      <c r="O4526" t="str">
        <f t="shared" si="497"/>
        <v>ASALARIADO</v>
      </c>
      <c r="P4526">
        <f t="shared" si="498"/>
        <v>38</v>
      </c>
      <c r="Q4526"/>
    </row>
    <row r="4527" spans="1:17" x14ac:dyDescent="0.25">
      <c r="A4527">
        <v>4526</v>
      </c>
      <c r="B4527" t="s">
        <v>9</v>
      </c>
      <c r="C4527" s="23">
        <v>810799.74</v>
      </c>
      <c r="D4527" t="s">
        <v>10</v>
      </c>
      <c r="E4527" t="s">
        <v>16</v>
      </c>
      <c r="F4527" t="s">
        <v>12</v>
      </c>
      <c r="G4527" t="s">
        <v>13</v>
      </c>
      <c r="H4527" t="s">
        <v>13</v>
      </c>
      <c r="I4527">
        <v>47</v>
      </c>
      <c r="J4527">
        <f t="shared" si="492"/>
        <v>0.18898272581999465</v>
      </c>
      <c r="K4527" t="b">
        <f t="shared" si="493"/>
        <v>0</v>
      </c>
      <c r="L4527">
        <f t="shared" si="494"/>
        <v>0.35948646717097865</v>
      </c>
      <c r="M4527" t="b">
        <f t="shared" si="495"/>
        <v>0</v>
      </c>
      <c r="N4527" s="24">
        <f t="shared" si="496"/>
        <v>810799.74</v>
      </c>
      <c r="O4527" t="str">
        <f t="shared" si="497"/>
        <v>ASALARIADO</v>
      </c>
      <c r="P4527">
        <f t="shared" si="498"/>
        <v>47</v>
      </c>
      <c r="Q4527"/>
    </row>
    <row r="4528" spans="1:17" x14ac:dyDescent="0.25">
      <c r="A4528">
        <v>4527</v>
      </c>
      <c r="B4528" t="s">
        <v>15</v>
      </c>
      <c r="C4528" s="23">
        <v>1143318.2</v>
      </c>
      <c r="D4528" t="s">
        <v>10</v>
      </c>
      <c r="E4528" t="s">
        <v>11</v>
      </c>
      <c r="F4528" t="s">
        <v>12</v>
      </c>
      <c r="G4528" t="s">
        <v>13</v>
      </c>
      <c r="H4528" t="s">
        <v>13</v>
      </c>
      <c r="I4528">
        <v>59</v>
      </c>
      <c r="J4528">
        <f t="shared" si="492"/>
        <v>0.59899193486594549</v>
      </c>
      <c r="K4528" t="b">
        <f t="shared" si="493"/>
        <v>0</v>
      </c>
      <c r="L4528">
        <f t="shared" si="494"/>
        <v>1.2063904280966287</v>
      </c>
      <c r="M4528" t="b">
        <f t="shared" si="495"/>
        <v>0</v>
      </c>
      <c r="N4528" s="24">
        <f t="shared" si="496"/>
        <v>1143318.2</v>
      </c>
      <c r="O4528" t="str">
        <f t="shared" si="497"/>
        <v>ASALARIADO</v>
      </c>
      <c r="P4528">
        <f t="shared" si="498"/>
        <v>59</v>
      </c>
      <c r="Q4528"/>
    </row>
    <row r="4529" spans="1:17" x14ac:dyDescent="0.25">
      <c r="A4529">
        <v>4528</v>
      </c>
      <c r="B4529" t="s">
        <v>9</v>
      </c>
      <c r="C4529" s="23">
        <v>297045</v>
      </c>
      <c r="D4529" t="s">
        <v>17</v>
      </c>
      <c r="E4529" t="s">
        <v>16</v>
      </c>
      <c r="F4529" t="s">
        <v>12</v>
      </c>
      <c r="G4529" t="s">
        <v>12</v>
      </c>
      <c r="H4529" t="s">
        <v>13</v>
      </c>
      <c r="I4529">
        <v>76</v>
      </c>
      <c r="J4529">
        <f t="shared" si="492"/>
        <v>-0.44449841862837125</v>
      </c>
      <c r="K4529" t="b">
        <f t="shared" si="493"/>
        <v>0</v>
      </c>
      <c r="L4529">
        <f t="shared" si="494"/>
        <v>2.4061710394079663</v>
      </c>
      <c r="M4529" t="b">
        <f t="shared" si="495"/>
        <v>1</v>
      </c>
      <c r="N4529" s="24">
        <f t="shared" si="496"/>
        <v>297045</v>
      </c>
      <c r="O4529" t="str">
        <f t="shared" si="497"/>
        <v>ASEGURADO VOLUNTARIO</v>
      </c>
      <c r="P4529">
        <f t="shared" si="498"/>
        <v>76</v>
      </c>
      <c r="Q4529"/>
    </row>
    <row r="4530" spans="1:17" x14ac:dyDescent="0.25">
      <c r="A4530">
        <v>4529</v>
      </c>
      <c r="B4530" t="s">
        <v>9</v>
      </c>
      <c r="C4530" s="23">
        <v>365464</v>
      </c>
      <c r="D4530" t="s">
        <v>10</v>
      </c>
      <c r="E4530" t="s">
        <v>11</v>
      </c>
      <c r="F4530" t="s">
        <v>12</v>
      </c>
      <c r="G4530" t="s">
        <v>13</v>
      </c>
      <c r="H4530" t="s">
        <v>13</v>
      </c>
      <c r="I4530">
        <v>31</v>
      </c>
      <c r="J4530">
        <f t="shared" si="492"/>
        <v>-0.36013492171540307</v>
      </c>
      <c r="K4530" t="b">
        <f t="shared" si="493"/>
        <v>0</v>
      </c>
      <c r="L4530">
        <f t="shared" si="494"/>
        <v>-0.7697188140632214</v>
      </c>
      <c r="M4530" t="b">
        <f t="shared" si="495"/>
        <v>0</v>
      </c>
      <c r="N4530" s="24">
        <f t="shared" si="496"/>
        <v>365464</v>
      </c>
      <c r="O4530" t="str">
        <f t="shared" si="497"/>
        <v>ASALARIADO</v>
      </c>
      <c r="P4530">
        <f t="shared" si="498"/>
        <v>31</v>
      </c>
      <c r="Q4530"/>
    </row>
    <row r="4531" spans="1:17" x14ac:dyDescent="0.25">
      <c r="A4531">
        <v>4530</v>
      </c>
      <c r="B4531" t="s">
        <v>15</v>
      </c>
      <c r="C4531" s="23">
        <v>1957708.6</v>
      </c>
      <c r="D4531" t="s">
        <v>10</v>
      </c>
      <c r="E4531" t="s">
        <v>11</v>
      </c>
      <c r="F4531" t="s">
        <v>12</v>
      </c>
      <c r="G4531" t="s">
        <v>13</v>
      </c>
      <c r="H4531" t="s">
        <v>13</v>
      </c>
      <c r="I4531">
        <v>52</v>
      </c>
      <c r="J4531">
        <f t="shared" si="492"/>
        <v>1.603169458599863</v>
      </c>
      <c r="K4531" t="b">
        <f t="shared" si="493"/>
        <v>0</v>
      </c>
      <c r="L4531">
        <f t="shared" si="494"/>
        <v>0.71236311755666615</v>
      </c>
      <c r="M4531" t="b">
        <f t="shared" si="495"/>
        <v>0</v>
      </c>
      <c r="N4531" s="24">
        <f t="shared" si="496"/>
        <v>1957708.6</v>
      </c>
      <c r="O4531" t="str">
        <f t="shared" si="497"/>
        <v>ASALARIADO</v>
      </c>
      <c r="P4531">
        <f t="shared" si="498"/>
        <v>52</v>
      </c>
      <c r="Q4531"/>
    </row>
    <row r="4532" spans="1:17" x14ac:dyDescent="0.25">
      <c r="A4532">
        <v>4531</v>
      </c>
      <c r="B4532" t="s">
        <v>9</v>
      </c>
      <c r="C4532" s="23">
        <v>600000</v>
      </c>
      <c r="D4532" t="s">
        <v>10</v>
      </c>
      <c r="E4532" t="s">
        <v>16</v>
      </c>
      <c r="F4532" t="s">
        <v>12</v>
      </c>
      <c r="G4532" t="s">
        <v>13</v>
      </c>
      <c r="H4532" t="s">
        <v>13</v>
      </c>
      <c r="I4532">
        <v>32</v>
      </c>
      <c r="J4532">
        <f t="shared" si="492"/>
        <v>-7.0942195835459007E-2</v>
      </c>
      <c r="K4532" t="b">
        <f t="shared" si="493"/>
        <v>0</v>
      </c>
      <c r="L4532">
        <f t="shared" si="494"/>
        <v>-0.69914348398608395</v>
      </c>
      <c r="M4532" t="b">
        <f t="shared" si="495"/>
        <v>0</v>
      </c>
      <c r="N4532" s="24">
        <f t="shared" si="496"/>
        <v>600000</v>
      </c>
      <c r="O4532" t="str">
        <f t="shared" si="497"/>
        <v>ASALARIADO</v>
      </c>
      <c r="P4532">
        <f t="shared" si="498"/>
        <v>32</v>
      </c>
      <c r="Q4532"/>
    </row>
    <row r="4533" spans="1:17" x14ac:dyDescent="0.25">
      <c r="A4533">
        <v>4532</v>
      </c>
      <c r="B4533" t="s">
        <v>9</v>
      </c>
      <c r="C4533" s="23">
        <v>161084.29999999999</v>
      </c>
      <c r="D4533" t="s">
        <v>10</v>
      </c>
      <c r="E4533" t="s">
        <v>11</v>
      </c>
      <c r="F4533" t="s">
        <v>12</v>
      </c>
      <c r="G4533" t="s">
        <v>13</v>
      </c>
      <c r="H4533" t="s">
        <v>13</v>
      </c>
      <c r="I4533">
        <v>42</v>
      </c>
      <c r="J4533">
        <f t="shared" si="492"/>
        <v>-0.61214366475495863</v>
      </c>
      <c r="K4533" t="b">
        <f t="shared" si="493"/>
        <v>0</v>
      </c>
      <c r="L4533">
        <f t="shared" si="494"/>
        <v>6.6098167852911317E-3</v>
      </c>
      <c r="M4533" t="b">
        <f t="shared" si="495"/>
        <v>0</v>
      </c>
      <c r="N4533" s="24">
        <f t="shared" si="496"/>
        <v>161084.29999999999</v>
      </c>
      <c r="O4533" t="str">
        <f t="shared" si="497"/>
        <v>ASALARIADO</v>
      </c>
      <c r="P4533">
        <f t="shared" si="498"/>
        <v>42</v>
      </c>
      <c r="Q4533"/>
    </row>
    <row r="4534" spans="1:17" x14ac:dyDescent="0.25">
      <c r="A4534">
        <v>4533</v>
      </c>
      <c r="B4534" t="s">
        <v>9</v>
      </c>
      <c r="C4534" s="23">
        <v>31927.439999999999</v>
      </c>
      <c r="D4534" t="s">
        <v>10</v>
      </c>
      <c r="E4534" t="s">
        <v>16</v>
      </c>
      <c r="F4534" t="s">
        <v>12</v>
      </c>
      <c r="G4534" t="s">
        <v>12</v>
      </c>
      <c r="H4534" t="s">
        <v>13</v>
      </c>
      <c r="I4534">
        <v>36</v>
      </c>
      <c r="J4534">
        <f t="shared" si="492"/>
        <v>-0.77139949076671943</v>
      </c>
      <c r="K4534" t="b">
        <f t="shared" si="493"/>
        <v>0</v>
      </c>
      <c r="L4534">
        <f t="shared" si="494"/>
        <v>-0.41684216367753391</v>
      </c>
      <c r="M4534" t="b">
        <f t="shared" si="495"/>
        <v>0</v>
      </c>
      <c r="N4534" s="24">
        <f t="shared" si="496"/>
        <v>31927.439999999999</v>
      </c>
      <c r="O4534" t="str">
        <f t="shared" si="497"/>
        <v>ASALARIADO</v>
      </c>
      <c r="P4534">
        <f t="shared" si="498"/>
        <v>36</v>
      </c>
      <c r="Q4534"/>
    </row>
    <row r="4535" spans="1:17" x14ac:dyDescent="0.25">
      <c r="A4535">
        <v>4534</v>
      </c>
      <c r="B4535" t="s">
        <v>9</v>
      </c>
      <c r="C4535" s="23">
        <v>427590.98</v>
      </c>
      <c r="D4535" t="s">
        <v>10</v>
      </c>
      <c r="E4535" t="s">
        <v>16</v>
      </c>
      <c r="F4535" t="s">
        <v>12</v>
      </c>
      <c r="G4535" t="s">
        <v>13</v>
      </c>
      <c r="H4535" t="s">
        <v>12</v>
      </c>
      <c r="I4535">
        <v>61</v>
      </c>
      <c r="J4535">
        <f t="shared" si="492"/>
        <v>-0.28352974938838821</v>
      </c>
      <c r="K4535" t="b">
        <f t="shared" si="493"/>
        <v>0</v>
      </c>
      <c r="L4535">
        <f t="shared" si="494"/>
        <v>1.3475410882509038</v>
      </c>
      <c r="M4535" t="b">
        <f t="shared" si="495"/>
        <v>0</v>
      </c>
      <c r="N4535" s="24">
        <f t="shared" si="496"/>
        <v>427590.98</v>
      </c>
      <c r="O4535" t="str">
        <f t="shared" si="497"/>
        <v>ASALARIADO</v>
      </c>
      <c r="P4535">
        <f t="shared" si="498"/>
        <v>61</v>
      </c>
      <c r="Q4535"/>
    </row>
    <row r="4536" spans="1:17" x14ac:dyDescent="0.25">
      <c r="A4536">
        <v>4535</v>
      </c>
      <c r="B4536" t="s">
        <v>9</v>
      </c>
      <c r="C4536" s="23">
        <v>543427.36</v>
      </c>
      <c r="D4536" t="s">
        <v>10</v>
      </c>
      <c r="E4536" t="s">
        <v>16</v>
      </c>
      <c r="F4536" t="s">
        <v>12</v>
      </c>
      <c r="G4536" t="s">
        <v>13</v>
      </c>
      <c r="H4536" t="s">
        <v>13</v>
      </c>
      <c r="I4536">
        <v>27</v>
      </c>
      <c r="J4536">
        <f t="shared" si="492"/>
        <v>-0.14069863395934942</v>
      </c>
      <c r="K4536" t="b">
        <f t="shared" si="493"/>
        <v>0</v>
      </c>
      <c r="L4536">
        <f t="shared" si="494"/>
        <v>-1.0520201343717714</v>
      </c>
      <c r="M4536" t="b">
        <f t="shared" si="495"/>
        <v>0</v>
      </c>
      <c r="N4536" s="24">
        <f t="shared" si="496"/>
        <v>543427.36</v>
      </c>
      <c r="O4536" t="str">
        <f t="shared" si="497"/>
        <v>ASALARIADO</v>
      </c>
      <c r="P4536">
        <f t="shared" si="498"/>
        <v>27</v>
      </c>
      <c r="Q4536"/>
    </row>
    <row r="4537" spans="1:17" x14ac:dyDescent="0.25">
      <c r="A4537">
        <v>4536</v>
      </c>
      <c r="B4537" t="s">
        <v>9</v>
      </c>
      <c r="C4537" s="23">
        <v>342059.63</v>
      </c>
      <c r="D4537" t="s">
        <v>10</v>
      </c>
      <c r="E4537" t="s">
        <v>16</v>
      </c>
      <c r="F4537" t="s">
        <v>12</v>
      </c>
      <c r="G4537" t="s">
        <v>13</v>
      </c>
      <c r="H4537" t="s">
        <v>13</v>
      </c>
      <c r="I4537">
        <v>49</v>
      </c>
      <c r="J4537">
        <f t="shared" si="492"/>
        <v>-0.38899349164838903</v>
      </c>
      <c r="K4537" t="b">
        <f t="shared" si="493"/>
        <v>0</v>
      </c>
      <c r="L4537">
        <f t="shared" si="494"/>
        <v>0.50063712732525367</v>
      </c>
      <c r="M4537" t="b">
        <f t="shared" si="495"/>
        <v>0</v>
      </c>
      <c r="N4537" s="24">
        <f t="shared" si="496"/>
        <v>342059.63</v>
      </c>
      <c r="O4537" t="str">
        <f t="shared" si="497"/>
        <v>ASALARIADO</v>
      </c>
      <c r="P4537">
        <f t="shared" si="498"/>
        <v>49</v>
      </c>
      <c r="Q4537"/>
    </row>
    <row r="4538" spans="1:17" x14ac:dyDescent="0.25">
      <c r="A4538">
        <v>4537</v>
      </c>
      <c r="B4538" t="s">
        <v>15</v>
      </c>
      <c r="C4538" s="23">
        <v>1870704.54</v>
      </c>
      <c r="D4538" t="s">
        <v>10</v>
      </c>
      <c r="E4538" t="s">
        <v>16</v>
      </c>
      <c r="F4538" t="s">
        <v>12</v>
      </c>
      <c r="G4538" t="s">
        <v>13</v>
      </c>
      <c r="H4538" t="s">
        <v>13</v>
      </c>
      <c r="I4538">
        <v>28</v>
      </c>
      <c r="J4538">
        <f t="shared" si="492"/>
        <v>1.4958898031353618</v>
      </c>
      <c r="K4538" t="b">
        <f t="shared" si="493"/>
        <v>0</v>
      </c>
      <c r="L4538">
        <f t="shared" si="494"/>
        <v>-0.98144480429463388</v>
      </c>
      <c r="M4538" t="b">
        <f t="shared" si="495"/>
        <v>0</v>
      </c>
      <c r="N4538" s="24">
        <f t="shared" si="496"/>
        <v>1870704.54</v>
      </c>
      <c r="O4538" t="str">
        <f t="shared" si="497"/>
        <v>ASALARIADO</v>
      </c>
      <c r="P4538">
        <f t="shared" si="498"/>
        <v>28</v>
      </c>
      <c r="Q4538"/>
    </row>
    <row r="4539" spans="1:17" x14ac:dyDescent="0.25">
      <c r="A4539">
        <v>4538</v>
      </c>
      <c r="B4539" t="s">
        <v>9</v>
      </c>
      <c r="C4539" s="23">
        <v>317000</v>
      </c>
      <c r="D4539" t="s">
        <v>10</v>
      </c>
      <c r="E4539" t="s">
        <v>16</v>
      </c>
      <c r="F4539" t="s">
        <v>12</v>
      </c>
      <c r="G4539" t="s">
        <v>12</v>
      </c>
      <c r="H4539" t="s">
        <v>13</v>
      </c>
      <c r="I4539">
        <v>53</v>
      </c>
      <c r="J4539">
        <f t="shared" si="492"/>
        <v>-0.41989306659314302</v>
      </c>
      <c r="K4539" t="b">
        <f t="shared" si="493"/>
        <v>0</v>
      </c>
      <c r="L4539">
        <f t="shared" si="494"/>
        <v>0.78293844763380371</v>
      </c>
      <c r="M4539" t="b">
        <f t="shared" si="495"/>
        <v>0</v>
      </c>
      <c r="N4539" s="24">
        <f t="shared" si="496"/>
        <v>317000</v>
      </c>
      <c r="O4539" t="str">
        <f t="shared" si="497"/>
        <v>ASALARIADO</v>
      </c>
      <c r="P4539">
        <f t="shared" si="498"/>
        <v>53</v>
      </c>
      <c r="Q4539"/>
    </row>
    <row r="4540" spans="1:17" x14ac:dyDescent="0.25">
      <c r="A4540">
        <v>4539</v>
      </c>
      <c r="B4540" t="s">
        <v>15</v>
      </c>
      <c r="C4540" s="23">
        <v>403806.82</v>
      </c>
      <c r="D4540" t="s">
        <v>10</v>
      </c>
      <c r="E4540" t="s">
        <v>16</v>
      </c>
      <c r="F4540" t="s">
        <v>12</v>
      </c>
      <c r="G4540" t="s">
        <v>13</v>
      </c>
      <c r="H4540" t="s">
        <v>13</v>
      </c>
      <c r="I4540">
        <v>45</v>
      </c>
      <c r="J4540">
        <f t="shared" si="492"/>
        <v>-0.31285661632209871</v>
      </c>
      <c r="K4540" t="b">
        <f t="shared" si="493"/>
        <v>0</v>
      </c>
      <c r="L4540">
        <f t="shared" si="494"/>
        <v>0.21833580701670366</v>
      </c>
      <c r="M4540" t="b">
        <f t="shared" si="495"/>
        <v>0</v>
      </c>
      <c r="N4540" s="24">
        <f t="shared" si="496"/>
        <v>403806.82</v>
      </c>
      <c r="O4540" t="str">
        <f t="shared" si="497"/>
        <v>ASALARIADO</v>
      </c>
      <c r="P4540">
        <f t="shared" si="498"/>
        <v>45</v>
      </c>
      <c r="Q4540"/>
    </row>
    <row r="4541" spans="1:17" x14ac:dyDescent="0.25">
      <c r="A4541">
        <v>4540</v>
      </c>
      <c r="B4541" t="s">
        <v>15</v>
      </c>
      <c r="C4541" s="23">
        <v>1709089.1</v>
      </c>
      <c r="D4541" t="s">
        <v>10</v>
      </c>
      <c r="E4541" t="s">
        <v>11</v>
      </c>
      <c r="F4541" t="s">
        <v>12</v>
      </c>
      <c r="G4541" t="s">
        <v>13</v>
      </c>
      <c r="H4541" t="s">
        <v>13</v>
      </c>
      <c r="I4541">
        <v>49</v>
      </c>
      <c r="J4541">
        <f t="shared" si="492"/>
        <v>1.2966111864714529</v>
      </c>
      <c r="K4541" t="b">
        <f t="shared" si="493"/>
        <v>0</v>
      </c>
      <c r="L4541">
        <f t="shared" si="494"/>
        <v>0.50063712732525367</v>
      </c>
      <c r="M4541" t="b">
        <f t="shared" si="495"/>
        <v>0</v>
      </c>
      <c r="N4541" s="24">
        <f t="shared" si="496"/>
        <v>1709089.1</v>
      </c>
      <c r="O4541" t="str">
        <f t="shared" si="497"/>
        <v>ASALARIADO</v>
      </c>
      <c r="P4541">
        <f t="shared" si="498"/>
        <v>49</v>
      </c>
      <c r="Q4541"/>
    </row>
    <row r="4542" spans="1:17" x14ac:dyDescent="0.25">
      <c r="A4542">
        <v>4541</v>
      </c>
      <c r="B4542" t="s">
        <v>9</v>
      </c>
      <c r="C4542" s="23">
        <v>278030</v>
      </c>
      <c r="D4542" t="s">
        <v>19</v>
      </c>
      <c r="E4542" t="s">
        <v>16</v>
      </c>
      <c r="F4542" t="s">
        <v>12</v>
      </c>
      <c r="G4542" t="s">
        <v>13</v>
      </c>
      <c r="H4542" t="s">
        <v>13</v>
      </c>
      <c r="I4542">
        <v>43</v>
      </c>
      <c r="J4542">
        <f t="shared" si="492"/>
        <v>-0.46794471123422759</v>
      </c>
      <c r="K4542" t="b">
        <f t="shared" si="493"/>
        <v>0</v>
      </c>
      <c r="L4542">
        <f t="shared" si="494"/>
        <v>7.7185146862428639E-2</v>
      </c>
      <c r="M4542" t="b">
        <f t="shared" si="495"/>
        <v>0</v>
      </c>
      <c r="N4542" s="24">
        <f t="shared" si="496"/>
        <v>278030</v>
      </c>
      <c r="O4542" t="str">
        <f t="shared" si="497"/>
        <v>CONVENIOS ESPECIALES DE TRABAJADORES INDEPENDIENTES</v>
      </c>
      <c r="P4542">
        <f t="shared" si="498"/>
        <v>43</v>
      </c>
      <c r="Q4542"/>
    </row>
    <row r="4543" spans="1:17" x14ac:dyDescent="0.25">
      <c r="A4543">
        <v>4542</v>
      </c>
      <c r="B4543" t="s">
        <v>15</v>
      </c>
      <c r="C4543" s="23">
        <v>351531.84</v>
      </c>
      <c r="D4543" t="s">
        <v>10</v>
      </c>
      <c r="E4543" t="s">
        <v>16</v>
      </c>
      <c r="F4543" t="s">
        <v>12</v>
      </c>
      <c r="G4543" t="s">
        <v>13</v>
      </c>
      <c r="H4543" t="s">
        <v>13</v>
      </c>
      <c r="I4543">
        <v>35</v>
      </c>
      <c r="J4543">
        <f t="shared" si="492"/>
        <v>-0.37731385939574008</v>
      </c>
      <c r="K4543" t="b">
        <f t="shared" si="493"/>
        <v>0</v>
      </c>
      <c r="L4543">
        <f t="shared" si="494"/>
        <v>-0.48741749375467142</v>
      </c>
      <c r="M4543" t="b">
        <f t="shared" si="495"/>
        <v>0</v>
      </c>
      <c r="N4543" s="24">
        <f t="shared" si="496"/>
        <v>351531.84</v>
      </c>
      <c r="O4543" t="str">
        <f t="shared" si="497"/>
        <v>ASALARIADO</v>
      </c>
      <c r="P4543">
        <f t="shared" si="498"/>
        <v>35</v>
      </c>
      <c r="Q4543"/>
    </row>
    <row r="4544" spans="1:17" x14ac:dyDescent="0.25">
      <c r="A4544">
        <v>4543</v>
      </c>
      <c r="B4544" t="s">
        <v>15</v>
      </c>
      <c r="C4544" s="23">
        <v>568492</v>
      </c>
      <c r="D4544" t="s">
        <v>10</v>
      </c>
      <c r="E4544" t="s">
        <v>11</v>
      </c>
      <c r="F4544" t="s">
        <v>12</v>
      </c>
      <c r="G4544" t="s">
        <v>13</v>
      </c>
      <c r="H4544" t="s">
        <v>13</v>
      </c>
      <c r="I4544">
        <v>28</v>
      </c>
      <c r="J4544">
        <f t="shared" si="492"/>
        <v>-0.10979288147444526</v>
      </c>
      <c r="K4544" t="b">
        <f t="shared" si="493"/>
        <v>0</v>
      </c>
      <c r="L4544">
        <f t="shared" si="494"/>
        <v>-0.98144480429463388</v>
      </c>
      <c r="M4544" t="b">
        <f t="shared" si="495"/>
        <v>0</v>
      </c>
      <c r="N4544" s="24">
        <f t="shared" si="496"/>
        <v>568492</v>
      </c>
      <c r="O4544" t="str">
        <f t="shared" si="497"/>
        <v>ASALARIADO</v>
      </c>
      <c r="P4544">
        <f t="shared" si="498"/>
        <v>28</v>
      </c>
      <c r="Q4544"/>
    </row>
    <row r="4545" spans="1:17" x14ac:dyDescent="0.25">
      <c r="A4545">
        <v>4544</v>
      </c>
      <c r="B4545" t="s">
        <v>9</v>
      </c>
      <c r="C4545" s="23">
        <v>353607</v>
      </c>
      <c r="D4545" t="s">
        <v>10</v>
      </c>
      <c r="E4545" t="s">
        <v>16</v>
      </c>
      <c r="F4545" t="s">
        <v>12</v>
      </c>
      <c r="G4545" t="s">
        <v>13</v>
      </c>
      <c r="H4545" t="s">
        <v>13</v>
      </c>
      <c r="I4545">
        <v>51</v>
      </c>
      <c r="J4545">
        <f t="shared" si="492"/>
        <v>-0.37475510007078777</v>
      </c>
      <c r="K4545" t="b">
        <f t="shared" si="493"/>
        <v>0</v>
      </c>
      <c r="L4545">
        <f t="shared" si="494"/>
        <v>0.64178778747952869</v>
      </c>
      <c r="M4545" t="b">
        <f t="shared" si="495"/>
        <v>0</v>
      </c>
      <c r="N4545" s="24">
        <f t="shared" si="496"/>
        <v>353607</v>
      </c>
      <c r="O4545" t="str">
        <f t="shared" si="497"/>
        <v>ASALARIADO</v>
      </c>
      <c r="P4545">
        <f t="shared" si="498"/>
        <v>51</v>
      </c>
      <c r="Q4545"/>
    </row>
    <row r="4546" spans="1:17" x14ac:dyDescent="0.25">
      <c r="A4546">
        <v>4545</v>
      </c>
      <c r="B4546" t="s">
        <v>15</v>
      </c>
      <c r="C4546" s="23">
        <v>1932000</v>
      </c>
      <c r="D4546" t="s">
        <v>10</v>
      </c>
      <c r="E4546" t="s">
        <v>16</v>
      </c>
      <c r="F4546" t="s">
        <v>12</v>
      </c>
      <c r="G4546" t="s">
        <v>13</v>
      </c>
      <c r="H4546" t="s">
        <v>13</v>
      </c>
      <c r="I4546">
        <v>51</v>
      </c>
      <c r="J4546">
        <f t="shared" ref="J4546:J4609" si="499">(C4546-$S$4)/STDEV($C$2:$C$5001)</f>
        <v>1.5714696764233222</v>
      </c>
      <c r="K4546" t="b">
        <f t="shared" ref="K4546:K4609" si="500">ABS(J4546)&gt;1.96</f>
        <v>0</v>
      </c>
      <c r="L4546">
        <f t="shared" ref="L4546:L4609" si="501">(I4546-$S$5)/_xlfn.STDEV.S($I$2:$I$5001)</f>
        <v>0.64178778747952869</v>
      </c>
      <c r="M4546" t="b">
        <f t="shared" ref="M4546:M4609" si="502">ABS(L4546)&gt;1.96</f>
        <v>0</v>
      </c>
      <c r="N4546" s="24">
        <f t="shared" ref="N4546:N4609" si="503">IF(ISBLANK(C4546), $S$4, C4546)</f>
        <v>1932000</v>
      </c>
      <c r="O4546" t="str">
        <f t="shared" ref="O4546:O4609" si="504">IF(D4546="", "ASALARIADO", D4546)</f>
        <v>ASALARIADO</v>
      </c>
      <c r="P4546">
        <f t="shared" ref="P4546:P4609" si="505">IF(ISBLANK(I4546), $S$5, I4546)</f>
        <v>51</v>
      </c>
      <c r="Q4546"/>
    </row>
    <row r="4547" spans="1:17" x14ac:dyDescent="0.25">
      <c r="A4547">
        <v>4546</v>
      </c>
      <c r="B4547" t="s">
        <v>15</v>
      </c>
      <c r="C4547" s="23">
        <v>560498</v>
      </c>
      <c r="D4547" t="s">
        <v>18</v>
      </c>
      <c r="E4547" t="s">
        <v>16</v>
      </c>
      <c r="F4547" t="s">
        <v>12</v>
      </c>
      <c r="G4547" t="s">
        <v>13</v>
      </c>
      <c r="H4547" t="s">
        <v>12</v>
      </c>
      <c r="I4547">
        <v>51</v>
      </c>
      <c r="J4547">
        <f t="shared" si="499"/>
        <v>-0.11964981879189023</v>
      </c>
      <c r="K4547" t="b">
        <f t="shared" si="500"/>
        <v>0</v>
      </c>
      <c r="L4547">
        <f t="shared" si="501"/>
        <v>0.64178778747952869</v>
      </c>
      <c r="M4547" t="b">
        <f t="shared" si="502"/>
        <v>0</v>
      </c>
      <c r="N4547" s="24">
        <f t="shared" si="503"/>
        <v>560498</v>
      </c>
      <c r="O4547" t="str">
        <f t="shared" si="504"/>
        <v>TRABAJADOR INDEPENDIENTE</v>
      </c>
      <c r="P4547">
        <f t="shared" si="505"/>
        <v>51</v>
      </c>
      <c r="Q4547"/>
    </row>
    <row r="4548" spans="1:17" x14ac:dyDescent="0.25">
      <c r="A4548">
        <v>4547</v>
      </c>
      <c r="B4548" t="s">
        <v>9</v>
      </c>
      <c r="C4548" s="23">
        <v>566297</v>
      </c>
      <c r="D4548" t="s">
        <v>17</v>
      </c>
      <c r="E4548" t="s">
        <v>16</v>
      </c>
      <c r="F4548" t="s">
        <v>12</v>
      </c>
      <c r="G4548" t="s">
        <v>13</v>
      </c>
      <c r="H4548" t="s">
        <v>13</v>
      </c>
      <c r="I4548">
        <v>55</v>
      </c>
      <c r="J4548">
        <f t="shared" si="499"/>
        <v>-0.11249940854622306</v>
      </c>
      <c r="K4548" t="b">
        <f t="shared" si="500"/>
        <v>0</v>
      </c>
      <c r="L4548">
        <f t="shared" si="501"/>
        <v>0.92408910778807873</v>
      </c>
      <c r="M4548" t="b">
        <f t="shared" si="502"/>
        <v>0</v>
      </c>
      <c r="N4548" s="24">
        <f t="shared" si="503"/>
        <v>566297</v>
      </c>
      <c r="O4548" t="str">
        <f t="shared" si="504"/>
        <v>ASEGURADO VOLUNTARIO</v>
      </c>
      <c r="P4548">
        <f t="shared" si="505"/>
        <v>55</v>
      </c>
      <c r="Q4548"/>
    </row>
    <row r="4549" spans="1:17" x14ac:dyDescent="0.25">
      <c r="A4549">
        <v>4548</v>
      </c>
      <c r="B4549" t="s">
        <v>15</v>
      </c>
      <c r="C4549" s="23">
        <v>133037.29999999999</v>
      </c>
      <c r="D4549" t="s">
        <v>10</v>
      </c>
      <c r="E4549" t="s">
        <v>11</v>
      </c>
      <c r="F4549" t="s">
        <v>12</v>
      </c>
      <c r="G4549" t="s">
        <v>13</v>
      </c>
      <c r="H4549" t="s">
        <v>13</v>
      </c>
      <c r="I4549">
        <v>25</v>
      </c>
      <c r="J4549">
        <f t="shared" si="499"/>
        <v>-0.6467267922183535</v>
      </c>
      <c r="K4549" t="b">
        <f t="shared" si="500"/>
        <v>0</v>
      </c>
      <c r="L4549">
        <f t="shared" si="501"/>
        <v>-1.1931707945260464</v>
      </c>
      <c r="M4549" t="b">
        <f t="shared" si="502"/>
        <v>0</v>
      </c>
      <c r="N4549" s="24">
        <f t="shared" si="503"/>
        <v>133037.29999999999</v>
      </c>
      <c r="O4549" t="str">
        <f t="shared" si="504"/>
        <v>ASALARIADO</v>
      </c>
      <c r="P4549">
        <f t="shared" si="505"/>
        <v>25</v>
      </c>
      <c r="Q4549"/>
    </row>
    <row r="4550" spans="1:17" x14ac:dyDescent="0.25">
      <c r="A4550">
        <v>4549</v>
      </c>
      <c r="B4550" t="s">
        <v>9</v>
      </c>
      <c r="C4550" s="23">
        <v>1848072</v>
      </c>
      <c r="D4550" t="s">
        <v>10</v>
      </c>
      <c r="E4550" t="s">
        <v>11</v>
      </c>
      <c r="F4550" t="s">
        <v>12</v>
      </c>
      <c r="G4550" t="s">
        <v>13</v>
      </c>
      <c r="H4550" t="s">
        <v>12</v>
      </c>
      <c r="I4550">
        <v>63</v>
      </c>
      <c r="J4550">
        <f t="shared" si="499"/>
        <v>1.4679829319676654</v>
      </c>
      <c r="K4550" t="b">
        <f t="shared" si="500"/>
        <v>0</v>
      </c>
      <c r="L4550">
        <f t="shared" si="501"/>
        <v>1.4886917484051787</v>
      </c>
      <c r="M4550" t="b">
        <f t="shared" si="502"/>
        <v>0</v>
      </c>
      <c r="N4550" s="24">
        <f t="shared" si="503"/>
        <v>1848072</v>
      </c>
      <c r="O4550" t="str">
        <f t="shared" si="504"/>
        <v>ASALARIADO</v>
      </c>
      <c r="P4550">
        <f t="shared" si="505"/>
        <v>63</v>
      </c>
      <c r="Q4550"/>
    </row>
    <row r="4551" spans="1:17" x14ac:dyDescent="0.25">
      <c r="A4551">
        <v>4550</v>
      </c>
      <c r="B4551" t="s">
        <v>9</v>
      </c>
      <c r="C4551" s="23">
        <v>1624745.95</v>
      </c>
      <c r="D4551" t="s">
        <v>10</v>
      </c>
      <c r="E4551" t="s">
        <v>16</v>
      </c>
      <c r="F4551" t="s">
        <v>12</v>
      </c>
      <c r="G4551" t="s">
        <v>13</v>
      </c>
      <c r="H4551" t="s">
        <v>13</v>
      </c>
      <c r="I4551">
        <v>38</v>
      </c>
      <c r="J4551">
        <f t="shared" si="499"/>
        <v>1.1926125446518558</v>
      </c>
      <c r="K4551" t="b">
        <f t="shared" si="500"/>
        <v>0</v>
      </c>
      <c r="L4551">
        <f t="shared" si="501"/>
        <v>-0.27569150352325889</v>
      </c>
      <c r="M4551" t="b">
        <f t="shared" si="502"/>
        <v>0</v>
      </c>
      <c r="N4551" s="24">
        <f t="shared" si="503"/>
        <v>1624745.95</v>
      </c>
      <c r="O4551" t="str">
        <f t="shared" si="504"/>
        <v>ASALARIADO</v>
      </c>
      <c r="P4551">
        <f t="shared" si="505"/>
        <v>38</v>
      </c>
      <c r="Q4551"/>
    </row>
    <row r="4552" spans="1:17" x14ac:dyDescent="0.25">
      <c r="A4552">
        <v>4551</v>
      </c>
      <c r="B4552" t="s">
        <v>9</v>
      </c>
      <c r="C4552" s="23">
        <v>693063.36</v>
      </c>
      <c r="D4552" t="s">
        <v>10</v>
      </c>
      <c r="E4552" t="s">
        <v>16</v>
      </c>
      <c r="F4552" t="s">
        <v>12</v>
      </c>
      <c r="G4552" t="s">
        <v>13</v>
      </c>
      <c r="H4552" t="s">
        <v>13</v>
      </c>
      <c r="I4552">
        <v>45</v>
      </c>
      <c r="J4552">
        <f t="shared" si="499"/>
        <v>4.3808830693289447E-2</v>
      </c>
      <c r="K4552" t="b">
        <f t="shared" si="500"/>
        <v>0</v>
      </c>
      <c r="L4552">
        <f t="shared" si="501"/>
        <v>0.21833580701670366</v>
      </c>
      <c r="M4552" t="b">
        <f t="shared" si="502"/>
        <v>0</v>
      </c>
      <c r="N4552" s="24">
        <f t="shared" si="503"/>
        <v>693063.36</v>
      </c>
      <c r="O4552" t="str">
        <f t="shared" si="504"/>
        <v>ASALARIADO</v>
      </c>
      <c r="P4552">
        <f t="shared" si="505"/>
        <v>45</v>
      </c>
      <c r="Q4552"/>
    </row>
    <row r="4553" spans="1:17" x14ac:dyDescent="0.25">
      <c r="A4553">
        <v>4552</v>
      </c>
      <c r="B4553" t="s">
        <v>9</v>
      </c>
      <c r="C4553" s="23">
        <v>476566.67</v>
      </c>
      <c r="D4553" t="s">
        <v>10</v>
      </c>
      <c r="E4553" t="s">
        <v>16</v>
      </c>
      <c r="F4553" t="s">
        <v>12</v>
      </c>
      <c r="G4553" t="s">
        <v>13</v>
      </c>
      <c r="H4553" t="s">
        <v>13</v>
      </c>
      <c r="I4553">
        <v>33</v>
      </c>
      <c r="J4553">
        <f t="shared" si="499"/>
        <v>-0.22314066927722778</v>
      </c>
      <c r="K4553" t="b">
        <f t="shared" si="500"/>
        <v>0</v>
      </c>
      <c r="L4553">
        <f t="shared" si="501"/>
        <v>-0.62856815390894638</v>
      </c>
      <c r="M4553" t="b">
        <f t="shared" si="502"/>
        <v>0</v>
      </c>
      <c r="N4553" s="24">
        <f t="shared" si="503"/>
        <v>476566.67</v>
      </c>
      <c r="O4553" t="str">
        <f t="shared" si="504"/>
        <v>ASALARIADO</v>
      </c>
      <c r="P4553">
        <f t="shared" si="505"/>
        <v>33</v>
      </c>
      <c r="Q4553"/>
    </row>
    <row r="4554" spans="1:17" x14ac:dyDescent="0.25">
      <c r="A4554">
        <v>4553</v>
      </c>
      <c r="B4554" t="s">
        <v>15</v>
      </c>
      <c r="C4554" s="23">
        <v>297429</v>
      </c>
      <c r="D4554" t="s">
        <v>18</v>
      </c>
      <c r="E4554" t="s">
        <v>16</v>
      </c>
      <c r="F4554" t="s">
        <v>12</v>
      </c>
      <c r="G4554" t="s">
        <v>13</v>
      </c>
      <c r="H4554" t="s">
        <v>12</v>
      </c>
      <c r="I4554">
        <v>65</v>
      </c>
      <c r="J4554">
        <f t="shared" si="499"/>
        <v>-0.44402493052105335</v>
      </c>
      <c r="K4554" t="b">
        <f t="shared" si="500"/>
        <v>0</v>
      </c>
      <c r="L4554">
        <f t="shared" si="501"/>
        <v>1.6298424085594538</v>
      </c>
      <c r="M4554" t="b">
        <f t="shared" si="502"/>
        <v>0</v>
      </c>
      <c r="N4554" s="24">
        <f t="shared" si="503"/>
        <v>297429</v>
      </c>
      <c r="O4554" t="str">
        <f t="shared" si="504"/>
        <v>TRABAJADOR INDEPENDIENTE</v>
      </c>
      <c r="P4554">
        <f t="shared" si="505"/>
        <v>65</v>
      </c>
      <c r="Q4554"/>
    </row>
    <row r="4555" spans="1:17" x14ac:dyDescent="0.25">
      <c r="A4555">
        <v>4554</v>
      </c>
      <c r="B4555" t="s">
        <v>9</v>
      </c>
      <c r="C4555" s="23">
        <v>35530</v>
      </c>
      <c r="D4555" t="s">
        <v>10</v>
      </c>
      <c r="E4555" t="s">
        <v>16</v>
      </c>
      <c r="F4555" t="s">
        <v>12</v>
      </c>
      <c r="G4555" t="s">
        <v>12</v>
      </c>
      <c r="H4555" t="s">
        <v>13</v>
      </c>
      <c r="I4555">
        <v>37</v>
      </c>
      <c r="J4555">
        <f t="shared" si="499"/>
        <v>-0.76695738317323248</v>
      </c>
      <c r="K4555" t="b">
        <f t="shared" si="500"/>
        <v>0</v>
      </c>
      <c r="L4555">
        <f t="shared" si="501"/>
        <v>-0.3462668336003964</v>
      </c>
      <c r="M4555" t="b">
        <f t="shared" si="502"/>
        <v>0</v>
      </c>
      <c r="N4555" s="24">
        <f t="shared" si="503"/>
        <v>35530</v>
      </c>
      <c r="O4555" t="str">
        <f t="shared" si="504"/>
        <v>ASALARIADO</v>
      </c>
      <c r="P4555">
        <f t="shared" si="505"/>
        <v>37</v>
      </c>
      <c r="Q4555"/>
    </row>
    <row r="4556" spans="1:17" x14ac:dyDescent="0.25">
      <c r="A4556">
        <v>4555</v>
      </c>
      <c r="B4556" t="s">
        <v>9</v>
      </c>
      <c r="C4556" s="23">
        <v>476562.94</v>
      </c>
      <c r="D4556" t="s">
        <v>10</v>
      </c>
      <c r="E4556" t="s">
        <v>16</v>
      </c>
      <c r="F4556" t="s">
        <v>12</v>
      </c>
      <c r="G4556" t="s">
        <v>12</v>
      </c>
      <c r="H4556" t="s">
        <v>13</v>
      </c>
      <c r="I4556">
        <v>32</v>
      </c>
      <c r="J4556">
        <f t="shared" si="499"/>
        <v>-0.22314526852368688</v>
      </c>
      <c r="K4556" t="b">
        <f t="shared" si="500"/>
        <v>0</v>
      </c>
      <c r="L4556">
        <f t="shared" si="501"/>
        <v>-0.69914348398608395</v>
      </c>
      <c r="M4556" t="b">
        <f t="shared" si="502"/>
        <v>0</v>
      </c>
      <c r="N4556" s="24">
        <f t="shared" si="503"/>
        <v>476562.94</v>
      </c>
      <c r="O4556" t="str">
        <f t="shared" si="504"/>
        <v>ASALARIADO</v>
      </c>
      <c r="P4556">
        <f t="shared" si="505"/>
        <v>32</v>
      </c>
      <c r="Q4556"/>
    </row>
    <row r="4557" spans="1:17" x14ac:dyDescent="0.25">
      <c r="A4557">
        <v>4556</v>
      </c>
      <c r="B4557" t="s">
        <v>15</v>
      </c>
      <c r="C4557" s="23">
        <v>297046</v>
      </c>
      <c r="D4557" t="s">
        <v>17</v>
      </c>
      <c r="E4557" t="s">
        <v>16</v>
      </c>
      <c r="F4557" t="s">
        <v>12</v>
      </c>
      <c r="G4557" t="s">
        <v>12</v>
      </c>
      <c r="H4557" t="s">
        <v>13</v>
      </c>
      <c r="I4557">
        <v>38</v>
      </c>
      <c r="J4557">
        <f t="shared" si="499"/>
        <v>-0.44449718558642509</v>
      </c>
      <c r="K4557" t="b">
        <f t="shared" si="500"/>
        <v>0</v>
      </c>
      <c r="L4557">
        <f t="shared" si="501"/>
        <v>-0.27569150352325889</v>
      </c>
      <c r="M4557" t="b">
        <f t="shared" si="502"/>
        <v>0</v>
      </c>
      <c r="N4557" s="24">
        <f t="shared" si="503"/>
        <v>297046</v>
      </c>
      <c r="O4557" t="str">
        <f t="shared" si="504"/>
        <v>ASEGURADO VOLUNTARIO</v>
      </c>
      <c r="P4557">
        <f t="shared" si="505"/>
        <v>38</v>
      </c>
      <c r="Q4557"/>
    </row>
    <row r="4558" spans="1:17" x14ac:dyDescent="0.25">
      <c r="A4558">
        <v>4557</v>
      </c>
      <c r="B4558" t="s">
        <v>9</v>
      </c>
      <c r="C4558" s="23">
        <v>381640</v>
      </c>
      <c r="D4558" t="s">
        <v>10</v>
      </c>
      <c r="E4558" t="s">
        <v>16</v>
      </c>
      <c r="F4558" t="s">
        <v>12</v>
      </c>
      <c r="G4558" t="s">
        <v>13</v>
      </c>
      <c r="H4558" t="s">
        <v>13</v>
      </c>
      <c r="I4558">
        <v>53</v>
      </c>
      <c r="J4558">
        <f t="shared" si="499"/>
        <v>-0.34018923519463878</v>
      </c>
      <c r="K4558" t="b">
        <f t="shared" si="500"/>
        <v>0</v>
      </c>
      <c r="L4558">
        <f t="shared" si="501"/>
        <v>0.78293844763380371</v>
      </c>
      <c r="M4558" t="b">
        <f t="shared" si="502"/>
        <v>0</v>
      </c>
      <c r="N4558" s="24">
        <f t="shared" si="503"/>
        <v>381640</v>
      </c>
      <c r="O4558" t="str">
        <f t="shared" si="504"/>
        <v>ASALARIADO</v>
      </c>
      <c r="P4558">
        <f t="shared" si="505"/>
        <v>53</v>
      </c>
      <c r="Q4558"/>
    </row>
    <row r="4559" spans="1:17" x14ac:dyDescent="0.25">
      <c r="A4559">
        <v>4558</v>
      </c>
      <c r="B4559" t="s">
        <v>9</v>
      </c>
      <c r="C4559" s="23">
        <v>323296</v>
      </c>
      <c r="D4559" t="s">
        <v>17</v>
      </c>
      <c r="E4559" t="s">
        <v>16</v>
      </c>
      <c r="F4559" t="s">
        <v>12</v>
      </c>
      <c r="G4559" t="s">
        <v>13</v>
      </c>
      <c r="H4559" t="s">
        <v>13</v>
      </c>
      <c r="I4559">
        <v>31</v>
      </c>
      <c r="J4559">
        <f t="shared" si="499"/>
        <v>-0.41212983450024415</v>
      </c>
      <c r="K4559" t="b">
        <f t="shared" si="500"/>
        <v>0</v>
      </c>
      <c r="L4559">
        <f t="shared" si="501"/>
        <v>-0.7697188140632214</v>
      </c>
      <c r="M4559" t="b">
        <f t="shared" si="502"/>
        <v>0</v>
      </c>
      <c r="N4559" s="24">
        <f t="shared" si="503"/>
        <v>323296</v>
      </c>
      <c r="O4559" t="str">
        <f t="shared" si="504"/>
        <v>ASEGURADO VOLUNTARIO</v>
      </c>
      <c r="P4559">
        <f t="shared" si="505"/>
        <v>31</v>
      </c>
      <c r="Q4559"/>
    </row>
    <row r="4560" spans="1:17" x14ac:dyDescent="0.25">
      <c r="A4560">
        <v>4559</v>
      </c>
      <c r="B4560" t="s">
        <v>9</v>
      </c>
      <c r="C4560" s="23">
        <v>1730544</v>
      </c>
      <c r="D4560" t="s">
        <v>10</v>
      </c>
      <c r="E4560" t="s">
        <v>16</v>
      </c>
      <c r="F4560" t="s">
        <v>12</v>
      </c>
      <c r="G4560" t="s">
        <v>13</v>
      </c>
      <c r="H4560" t="s">
        <v>13</v>
      </c>
      <c r="I4560">
        <v>31</v>
      </c>
      <c r="J4560">
        <f t="shared" si="499"/>
        <v>1.3230659781216969</v>
      </c>
      <c r="K4560" t="b">
        <f t="shared" si="500"/>
        <v>0</v>
      </c>
      <c r="L4560">
        <f t="shared" si="501"/>
        <v>-0.7697188140632214</v>
      </c>
      <c r="M4560" t="b">
        <f t="shared" si="502"/>
        <v>0</v>
      </c>
      <c r="N4560" s="24">
        <f t="shared" si="503"/>
        <v>1730544</v>
      </c>
      <c r="O4560" t="str">
        <f t="shared" si="504"/>
        <v>ASALARIADO</v>
      </c>
      <c r="P4560">
        <f t="shared" si="505"/>
        <v>31</v>
      </c>
      <c r="Q4560"/>
    </row>
    <row r="4561" spans="1:17" x14ac:dyDescent="0.25">
      <c r="A4561">
        <v>4560</v>
      </c>
      <c r="B4561" t="s">
        <v>9</v>
      </c>
      <c r="C4561" s="23">
        <v>670740</v>
      </c>
      <c r="D4561" t="s">
        <v>10</v>
      </c>
      <c r="E4561" t="s">
        <v>16</v>
      </c>
      <c r="F4561" t="s">
        <v>12</v>
      </c>
      <c r="G4561" t="s">
        <v>13</v>
      </c>
      <c r="H4561" t="s">
        <v>13</v>
      </c>
      <c r="I4561">
        <v>27</v>
      </c>
      <c r="J4561">
        <f t="shared" si="499"/>
        <v>1.6283191434500584E-2</v>
      </c>
      <c r="K4561" t="b">
        <f t="shared" si="500"/>
        <v>0</v>
      </c>
      <c r="L4561">
        <f t="shared" si="501"/>
        <v>-1.0520201343717714</v>
      </c>
      <c r="M4561" t="b">
        <f t="shared" si="502"/>
        <v>0</v>
      </c>
      <c r="N4561" s="24">
        <f t="shared" si="503"/>
        <v>670740</v>
      </c>
      <c r="O4561" t="str">
        <f t="shared" si="504"/>
        <v>ASALARIADO</v>
      </c>
      <c r="P4561">
        <f t="shared" si="505"/>
        <v>27</v>
      </c>
      <c r="Q4561"/>
    </row>
    <row r="4562" spans="1:17" x14ac:dyDescent="0.25">
      <c r="A4562">
        <v>4561</v>
      </c>
      <c r="B4562" t="s">
        <v>9</v>
      </c>
      <c r="C4562" s="23">
        <v>290000</v>
      </c>
      <c r="D4562" t="s">
        <v>10</v>
      </c>
      <c r="E4562" t="s">
        <v>16</v>
      </c>
      <c r="F4562" t="s">
        <v>12</v>
      </c>
      <c r="G4562" t="s">
        <v>12</v>
      </c>
      <c r="H4562" t="s">
        <v>13</v>
      </c>
      <c r="I4562">
        <v>42</v>
      </c>
      <c r="J4562">
        <f t="shared" si="499"/>
        <v>-0.45318519913892913</v>
      </c>
      <c r="K4562" t="b">
        <f t="shared" si="500"/>
        <v>0</v>
      </c>
      <c r="L4562">
        <f t="shared" si="501"/>
        <v>6.6098167852911317E-3</v>
      </c>
      <c r="M4562" t="b">
        <f t="shared" si="502"/>
        <v>0</v>
      </c>
      <c r="N4562" s="24">
        <f t="shared" si="503"/>
        <v>290000</v>
      </c>
      <c r="O4562" t="str">
        <f t="shared" si="504"/>
        <v>ASALARIADO</v>
      </c>
      <c r="P4562">
        <f t="shared" si="505"/>
        <v>42</v>
      </c>
      <c r="Q4562"/>
    </row>
    <row r="4563" spans="1:17" x14ac:dyDescent="0.25">
      <c r="A4563">
        <v>4562</v>
      </c>
      <c r="B4563" t="s">
        <v>9</v>
      </c>
      <c r="C4563" s="23">
        <v>542095.31999999995</v>
      </c>
      <c r="D4563" t="s">
        <v>14</v>
      </c>
      <c r="E4563" t="s">
        <v>11</v>
      </c>
      <c r="F4563" t="s">
        <v>12</v>
      </c>
      <c r="G4563" t="s">
        <v>13</v>
      </c>
      <c r="H4563" t="s">
        <v>13</v>
      </c>
      <c r="I4563">
        <v>64</v>
      </c>
      <c r="J4563">
        <f t="shared" si="499"/>
        <v>-0.14234109515328611</v>
      </c>
      <c r="K4563" t="b">
        <f t="shared" si="500"/>
        <v>0</v>
      </c>
      <c r="L4563">
        <f t="shared" si="501"/>
        <v>1.5592670784823162</v>
      </c>
      <c r="M4563" t="b">
        <f t="shared" si="502"/>
        <v>0</v>
      </c>
      <c r="N4563" s="24">
        <f t="shared" si="503"/>
        <v>542095.31999999995</v>
      </c>
      <c r="O4563" t="str">
        <f t="shared" si="504"/>
        <v>PENSIONADOS EN SU PROPIO SISTEMA</v>
      </c>
      <c r="P4563">
        <f t="shared" si="505"/>
        <v>64</v>
      </c>
      <c r="Q4563"/>
    </row>
    <row r="4564" spans="1:17" x14ac:dyDescent="0.25">
      <c r="A4564">
        <v>4563</v>
      </c>
      <c r="B4564" t="s">
        <v>9</v>
      </c>
      <c r="C4564" s="23">
        <v>695574.7</v>
      </c>
      <c r="D4564" t="s">
        <v>10</v>
      </c>
      <c r="E4564" t="s">
        <v>16</v>
      </c>
      <c r="F4564" t="s">
        <v>12</v>
      </c>
      <c r="G4564" t="s">
        <v>13</v>
      </c>
      <c r="H4564" t="s">
        <v>13</v>
      </c>
      <c r="I4564">
        <v>55</v>
      </c>
      <c r="J4564">
        <f t="shared" si="499"/>
        <v>4.6905418254309203E-2</v>
      </c>
      <c r="K4564" t="b">
        <f t="shared" si="500"/>
        <v>0</v>
      </c>
      <c r="L4564">
        <f t="shared" si="501"/>
        <v>0.92408910778807873</v>
      </c>
      <c r="M4564" t="b">
        <f t="shared" si="502"/>
        <v>0</v>
      </c>
      <c r="N4564" s="24">
        <f t="shared" si="503"/>
        <v>695574.7</v>
      </c>
      <c r="O4564" t="str">
        <f t="shared" si="504"/>
        <v>ASALARIADO</v>
      </c>
      <c r="P4564">
        <f t="shared" si="505"/>
        <v>55</v>
      </c>
      <c r="Q4564"/>
    </row>
    <row r="4565" spans="1:17" x14ac:dyDescent="0.25">
      <c r="A4565">
        <v>4564</v>
      </c>
      <c r="B4565" t="s">
        <v>9</v>
      </c>
      <c r="C4565" s="23">
        <v>299784</v>
      </c>
      <c r="D4565" t="s">
        <v>18</v>
      </c>
      <c r="E4565" t="s">
        <v>16</v>
      </c>
      <c r="F4565" t="s">
        <v>12</v>
      </c>
      <c r="G4565" t="s">
        <v>13</v>
      </c>
      <c r="H4565" t="s">
        <v>13</v>
      </c>
      <c r="I4565">
        <v>39</v>
      </c>
      <c r="J4565">
        <f t="shared" si="499"/>
        <v>-0.44112111673789317</v>
      </c>
      <c r="K4565" t="b">
        <f t="shared" si="500"/>
        <v>0</v>
      </c>
      <c r="L4565">
        <f t="shared" si="501"/>
        <v>-0.20511617344612137</v>
      </c>
      <c r="M4565" t="b">
        <f t="shared" si="502"/>
        <v>0</v>
      </c>
      <c r="N4565" s="24">
        <f t="shared" si="503"/>
        <v>299784</v>
      </c>
      <c r="O4565" t="str">
        <f t="shared" si="504"/>
        <v>TRABAJADOR INDEPENDIENTE</v>
      </c>
      <c r="P4565">
        <f t="shared" si="505"/>
        <v>39</v>
      </c>
      <c r="Q4565"/>
    </row>
    <row r="4566" spans="1:17" x14ac:dyDescent="0.25">
      <c r="A4566">
        <v>4565</v>
      </c>
      <c r="B4566" t="s">
        <v>9</v>
      </c>
      <c r="C4566" s="23">
        <v>1166115</v>
      </c>
      <c r="D4566" t="s">
        <v>10</v>
      </c>
      <c r="E4566" t="s">
        <v>11</v>
      </c>
      <c r="F4566" t="s">
        <v>12</v>
      </c>
      <c r="G4566" t="s">
        <v>13</v>
      </c>
      <c r="H4566" t="s">
        <v>12</v>
      </c>
      <c r="I4566">
        <v>64</v>
      </c>
      <c r="J4566">
        <f t="shared" si="499"/>
        <v>0.6271013455037151</v>
      </c>
      <c r="K4566" t="b">
        <f t="shared" si="500"/>
        <v>0</v>
      </c>
      <c r="L4566">
        <f t="shared" si="501"/>
        <v>1.5592670784823162</v>
      </c>
      <c r="M4566" t="b">
        <f t="shared" si="502"/>
        <v>0</v>
      </c>
      <c r="N4566" s="24">
        <f t="shared" si="503"/>
        <v>1166115</v>
      </c>
      <c r="O4566" t="str">
        <f t="shared" si="504"/>
        <v>ASALARIADO</v>
      </c>
      <c r="P4566">
        <f t="shared" si="505"/>
        <v>64</v>
      </c>
      <c r="Q4566"/>
    </row>
    <row r="4567" spans="1:17" x14ac:dyDescent="0.25">
      <c r="A4567">
        <v>4566</v>
      </c>
      <c r="B4567" t="s">
        <v>9</v>
      </c>
      <c r="C4567" s="23">
        <v>300018</v>
      </c>
      <c r="D4567" t="s">
        <v>18</v>
      </c>
      <c r="E4567" t="s">
        <v>16</v>
      </c>
      <c r="F4567" t="s">
        <v>12</v>
      </c>
      <c r="G4567" t="s">
        <v>13</v>
      </c>
      <c r="H4567" t="s">
        <v>12</v>
      </c>
      <c r="I4567">
        <v>51</v>
      </c>
      <c r="J4567">
        <f t="shared" si="499"/>
        <v>-0.44083258492249633</v>
      </c>
      <c r="K4567" t="b">
        <f t="shared" si="500"/>
        <v>0</v>
      </c>
      <c r="L4567">
        <f t="shared" si="501"/>
        <v>0.64178778747952869</v>
      </c>
      <c r="M4567" t="b">
        <f t="shared" si="502"/>
        <v>0</v>
      </c>
      <c r="N4567" s="24">
        <f t="shared" si="503"/>
        <v>300018</v>
      </c>
      <c r="O4567" t="str">
        <f t="shared" si="504"/>
        <v>TRABAJADOR INDEPENDIENTE</v>
      </c>
      <c r="P4567">
        <f t="shared" si="505"/>
        <v>51</v>
      </c>
      <c r="Q4567"/>
    </row>
    <row r="4568" spans="1:17" x14ac:dyDescent="0.25">
      <c r="A4568">
        <v>4567</v>
      </c>
      <c r="B4568" t="s">
        <v>9</v>
      </c>
      <c r="C4568" s="23">
        <v>524236.19</v>
      </c>
      <c r="D4568" t="s">
        <v>10</v>
      </c>
      <c r="E4568" t="s">
        <v>16</v>
      </c>
      <c r="F4568" t="s">
        <v>12</v>
      </c>
      <c r="G4568" t="s">
        <v>13</v>
      </c>
      <c r="H4568" t="s">
        <v>13</v>
      </c>
      <c r="I4568">
        <v>54</v>
      </c>
      <c r="J4568">
        <f t="shared" si="499"/>
        <v>-0.16436215156485734</v>
      </c>
      <c r="K4568" t="b">
        <f t="shared" si="500"/>
        <v>0</v>
      </c>
      <c r="L4568">
        <f t="shared" si="501"/>
        <v>0.85351377771094117</v>
      </c>
      <c r="M4568" t="b">
        <f t="shared" si="502"/>
        <v>0</v>
      </c>
      <c r="N4568" s="24">
        <f t="shared" si="503"/>
        <v>524236.19</v>
      </c>
      <c r="O4568" t="str">
        <f t="shared" si="504"/>
        <v>ASALARIADO</v>
      </c>
      <c r="P4568">
        <f t="shared" si="505"/>
        <v>54</v>
      </c>
      <c r="Q4568"/>
    </row>
    <row r="4569" spans="1:17" x14ac:dyDescent="0.25">
      <c r="A4569">
        <v>4568</v>
      </c>
      <c r="B4569" t="s">
        <v>15</v>
      </c>
      <c r="C4569" s="23">
        <v>298155</v>
      </c>
      <c r="D4569" t="s">
        <v>17</v>
      </c>
      <c r="E4569" t="s">
        <v>16</v>
      </c>
      <c r="F4569" t="s">
        <v>12</v>
      </c>
      <c r="G4569" t="s">
        <v>13</v>
      </c>
      <c r="H4569" t="s">
        <v>13</v>
      </c>
      <c r="I4569">
        <v>75</v>
      </c>
      <c r="J4569">
        <f t="shared" si="499"/>
        <v>-0.44312974206815559</v>
      </c>
      <c r="K4569" t="b">
        <f t="shared" si="500"/>
        <v>0</v>
      </c>
      <c r="L4569">
        <f t="shared" si="501"/>
        <v>2.3355957093308288</v>
      </c>
      <c r="M4569" t="b">
        <f t="shared" si="502"/>
        <v>1</v>
      </c>
      <c r="N4569" s="24">
        <f t="shared" si="503"/>
        <v>298155</v>
      </c>
      <c r="O4569" t="str">
        <f t="shared" si="504"/>
        <v>ASEGURADO VOLUNTARIO</v>
      </c>
      <c r="P4569">
        <f t="shared" si="505"/>
        <v>75</v>
      </c>
      <c r="Q4569"/>
    </row>
    <row r="4570" spans="1:17" x14ac:dyDescent="0.25">
      <c r="A4570">
        <v>4569</v>
      </c>
      <c r="B4570" t="s">
        <v>9</v>
      </c>
      <c r="C4570" s="23">
        <v>347501.19</v>
      </c>
      <c r="D4570" t="s">
        <v>10</v>
      </c>
      <c r="E4570" t="s">
        <v>16</v>
      </c>
      <c r="F4570" t="s">
        <v>12</v>
      </c>
      <c r="G4570" t="s">
        <v>13</v>
      </c>
      <c r="H4570" t="s">
        <v>13</v>
      </c>
      <c r="I4570">
        <v>68</v>
      </c>
      <c r="J4570">
        <f t="shared" si="499"/>
        <v>-0.38228381991595023</v>
      </c>
      <c r="K4570" t="b">
        <f t="shared" si="500"/>
        <v>0</v>
      </c>
      <c r="L4570">
        <f t="shared" si="501"/>
        <v>1.8415683987908662</v>
      </c>
      <c r="M4570" t="b">
        <f t="shared" si="502"/>
        <v>0</v>
      </c>
      <c r="N4570" s="24">
        <f t="shared" si="503"/>
        <v>347501.19</v>
      </c>
      <c r="O4570" t="str">
        <f t="shared" si="504"/>
        <v>ASALARIADO</v>
      </c>
      <c r="P4570">
        <f t="shared" si="505"/>
        <v>68</v>
      </c>
      <c r="Q4570"/>
    </row>
    <row r="4571" spans="1:17" x14ac:dyDescent="0.25">
      <c r="A4571">
        <v>4570</v>
      </c>
      <c r="B4571" t="s">
        <v>9</v>
      </c>
      <c r="C4571" s="23">
        <v>280000</v>
      </c>
      <c r="D4571" t="s">
        <v>10</v>
      </c>
      <c r="E4571" t="s">
        <v>16</v>
      </c>
      <c r="F4571" t="s">
        <v>12</v>
      </c>
      <c r="G4571" t="s">
        <v>13</v>
      </c>
      <c r="H4571" t="s">
        <v>13</v>
      </c>
      <c r="I4571">
        <v>24</v>
      </c>
      <c r="J4571">
        <f t="shared" si="499"/>
        <v>-0.46551561860033136</v>
      </c>
      <c r="K4571" t="b">
        <f t="shared" si="500"/>
        <v>0</v>
      </c>
      <c r="L4571">
        <f t="shared" si="501"/>
        <v>-1.263746124603184</v>
      </c>
      <c r="M4571" t="b">
        <f t="shared" si="502"/>
        <v>0</v>
      </c>
      <c r="N4571" s="24">
        <f t="shared" si="503"/>
        <v>280000</v>
      </c>
      <c r="O4571" t="str">
        <f t="shared" si="504"/>
        <v>ASALARIADO</v>
      </c>
      <c r="P4571">
        <f t="shared" si="505"/>
        <v>24</v>
      </c>
      <c r="Q4571"/>
    </row>
    <row r="4572" spans="1:17" x14ac:dyDescent="0.25">
      <c r="A4572">
        <v>4571</v>
      </c>
      <c r="B4572" t="s">
        <v>9</v>
      </c>
      <c r="C4572" s="23">
        <v>350112.18</v>
      </c>
      <c r="D4572" t="s">
        <v>10</v>
      </c>
      <c r="E4572" t="s">
        <v>16</v>
      </c>
      <c r="F4572" t="s">
        <v>12</v>
      </c>
      <c r="G4572" t="s">
        <v>13</v>
      </c>
      <c r="H4572" t="s">
        <v>13</v>
      </c>
      <c r="I4572">
        <v>29</v>
      </c>
      <c r="J4572">
        <f t="shared" si="499"/>
        <v>-0.37906435972499752</v>
      </c>
      <c r="K4572" t="b">
        <f t="shared" si="500"/>
        <v>0</v>
      </c>
      <c r="L4572">
        <f t="shared" si="501"/>
        <v>-0.91086947421749642</v>
      </c>
      <c r="M4572" t="b">
        <f t="shared" si="502"/>
        <v>0</v>
      </c>
      <c r="N4572" s="24">
        <f t="shared" si="503"/>
        <v>350112.18</v>
      </c>
      <c r="O4572" t="str">
        <f t="shared" si="504"/>
        <v>ASALARIADO</v>
      </c>
      <c r="P4572">
        <f t="shared" si="505"/>
        <v>29</v>
      </c>
      <c r="Q4572"/>
    </row>
    <row r="4573" spans="1:17" x14ac:dyDescent="0.25">
      <c r="A4573">
        <v>4572</v>
      </c>
      <c r="B4573" t="s">
        <v>15</v>
      </c>
      <c r="C4573" s="23">
        <v>815000</v>
      </c>
      <c r="D4573" t="s">
        <v>10</v>
      </c>
      <c r="E4573" t="s">
        <v>16</v>
      </c>
      <c r="F4573" t="s">
        <v>12</v>
      </c>
      <c r="G4573" t="s">
        <v>13</v>
      </c>
      <c r="H4573" t="s">
        <v>13</v>
      </c>
      <c r="I4573">
        <v>28</v>
      </c>
      <c r="J4573">
        <f t="shared" si="499"/>
        <v>0.19416182258468961</v>
      </c>
      <c r="K4573" t="b">
        <f t="shared" si="500"/>
        <v>0</v>
      </c>
      <c r="L4573">
        <f t="shared" si="501"/>
        <v>-0.98144480429463388</v>
      </c>
      <c r="M4573" t="b">
        <f t="shared" si="502"/>
        <v>0</v>
      </c>
      <c r="N4573" s="24">
        <f t="shared" si="503"/>
        <v>815000</v>
      </c>
      <c r="O4573" t="str">
        <f t="shared" si="504"/>
        <v>ASALARIADO</v>
      </c>
      <c r="P4573">
        <f t="shared" si="505"/>
        <v>28</v>
      </c>
      <c r="Q4573"/>
    </row>
    <row r="4574" spans="1:17" x14ac:dyDescent="0.25">
      <c r="A4574">
        <v>4573</v>
      </c>
      <c r="B4574" t="s">
        <v>9</v>
      </c>
      <c r="C4574" s="23">
        <v>1207124</v>
      </c>
      <c r="D4574" t="s">
        <v>17</v>
      </c>
      <c r="E4574" t="s">
        <v>16</v>
      </c>
      <c r="F4574" t="s">
        <v>12</v>
      </c>
      <c r="G4574" t="s">
        <v>13</v>
      </c>
      <c r="H4574" t="s">
        <v>13</v>
      </c>
      <c r="I4574">
        <v>52</v>
      </c>
      <c r="J4574">
        <f t="shared" si="499"/>
        <v>0.67766716267297966</v>
      </c>
      <c r="K4574" t="b">
        <f t="shared" si="500"/>
        <v>0</v>
      </c>
      <c r="L4574">
        <f t="shared" si="501"/>
        <v>0.71236311755666615</v>
      </c>
      <c r="M4574" t="b">
        <f t="shared" si="502"/>
        <v>0</v>
      </c>
      <c r="N4574" s="24">
        <f t="shared" si="503"/>
        <v>1207124</v>
      </c>
      <c r="O4574" t="str">
        <f t="shared" si="504"/>
        <v>ASEGURADO VOLUNTARIO</v>
      </c>
      <c r="P4574">
        <f t="shared" si="505"/>
        <v>52</v>
      </c>
      <c r="Q4574"/>
    </row>
    <row r="4575" spans="1:17" x14ac:dyDescent="0.25">
      <c r="A4575">
        <v>4574</v>
      </c>
      <c r="B4575" t="s">
        <v>9</v>
      </c>
      <c r="C4575" s="23">
        <v>860750.63</v>
      </c>
      <c r="D4575" t="s">
        <v>10</v>
      </c>
      <c r="E4575" t="s">
        <v>16</v>
      </c>
      <c r="F4575" t="s">
        <v>12</v>
      </c>
      <c r="G4575" t="s">
        <v>13</v>
      </c>
      <c r="H4575" t="s">
        <v>13</v>
      </c>
      <c r="I4575">
        <v>25</v>
      </c>
      <c r="J4575">
        <f t="shared" si="499"/>
        <v>0.25057426843703101</v>
      </c>
      <c r="K4575" t="b">
        <f t="shared" si="500"/>
        <v>0</v>
      </c>
      <c r="L4575">
        <f t="shared" si="501"/>
        <v>-1.1931707945260464</v>
      </c>
      <c r="M4575" t="b">
        <f t="shared" si="502"/>
        <v>0</v>
      </c>
      <c r="N4575" s="24">
        <f t="shared" si="503"/>
        <v>860750.63</v>
      </c>
      <c r="O4575" t="str">
        <f t="shared" si="504"/>
        <v>ASALARIADO</v>
      </c>
      <c r="P4575">
        <f t="shared" si="505"/>
        <v>25</v>
      </c>
      <c r="Q4575"/>
    </row>
    <row r="4576" spans="1:17" x14ac:dyDescent="0.25">
      <c r="A4576">
        <v>4575</v>
      </c>
      <c r="B4576" t="s">
        <v>9</v>
      </c>
      <c r="C4576" s="23">
        <v>278030</v>
      </c>
      <c r="D4576" t="s">
        <v>18</v>
      </c>
      <c r="E4576" t="s">
        <v>16</v>
      </c>
      <c r="F4576" t="s">
        <v>12</v>
      </c>
      <c r="G4576" t="s">
        <v>13</v>
      </c>
      <c r="H4576" t="s">
        <v>13</v>
      </c>
      <c r="I4576">
        <v>35</v>
      </c>
      <c r="J4576">
        <f t="shared" si="499"/>
        <v>-0.46794471123422759</v>
      </c>
      <c r="K4576" t="b">
        <f t="shared" si="500"/>
        <v>0</v>
      </c>
      <c r="L4576">
        <f t="shared" si="501"/>
        <v>-0.48741749375467142</v>
      </c>
      <c r="M4576" t="b">
        <f t="shared" si="502"/>
        <v>0</v>
      </c>
      <c r="N4576" s="24">
        <f t="shared" si="503"/>
        <v>278030</v>
      </c>
      <c r="O4576" t="str">
        <f t="shared" si="504"/>
        <v>TRABAJADOR INDEPENDIENTE</v>
      </c>
      <c r="P4576">
        <f t="shared" si="505"/>
        <v>35</v>
      </c>
      <c r="Q4576"/>
    </row>
    <row r="4577" spans="1:17" x14ac:dyDescent="0.25">
      <c r="A4577">
        <v>4576</v>
      </c>
      <c r="B4577" t="s">
        <v>9</v>
      </c>
      <c r="C4577" s="23">
        <v>297046</v>
      </c>
      <c r="D4577" t="s">
        <v>17</v>
      </c>
      <c r="E4577" t="s">
        <v>16</v>
      </c>
      <c r="F4577" t="s">
        <v>12</v>
      </c>
      <c r="G4577" t="s">
        <v>13</v>
      </c>
      <c r="H4577" t="s">
        <v>13</v>
      </c>
      <c r="I4577">
        <v>56</v>
      </c>
      <c r="J4577">
        <f t="shared" si="499"/>
        <v>-0.44449718558642509</v>
      </c>
      <c r="K4577" t="b">
        <f t="shared" si="500"/>
        <v>0</v>
      </c>
      <c r="L4577">
        <f t="shared" si="501"/>
        <v>0.99466443786521619</v>
      </c>
      <c r="M4577" t="b">
        <f t="shared" si="502"/>
        <v>0</v>
      </c>
      <c r="N4577" s="24">
        <f t="shared" si="503"/>
        <v>297046</v>
      </c>
      <c r="O4577" t="str">
        <f t="shared" si="504"/>
        <v>ASEGURADO VOLUNTARIO</v>
      </c>
      <c r="P4577">
        <f t="shared" si="505"/>
        <v>56</v>
      </c>
      <c r="Q4577"/>
    </row>
    <row r="4578" spans="1:17" x14ac:dyDescent="0.25">
      <c r="A4578">
        <v>4577</v>
      </c>
      <c r="B4578" t="s">
        <v>15</v>
      </c>
      <c r="C4578" s="23">
        <v>391916.75</v>
      </c>
      <c r="D4578" t="s">
        <v>10</v>
      </c>
      <c r="E4578" t="s">
        <v>16</v>
      </c>
      <c r="F4578" t="s">
        <v>12</v>
      </c>
      <c r="G4578" t="s">
        <v>12</v>
      </c>
      <c r="H4578" t="s">
        <v>13</v>
      </c>
      <c r="I4578">
        <v>33</v>
      </c>
      <c r="J4578">
        <f t="shared" si="499"/>
        <v>-0.32751757137464221</v>
      </c>
      <c r="K4578" t="b">
        <f t="shared" si="500"/>
        <v>0</v>
      </c>
      <c r="L4578">
        <f t="shared" si="501"/>
        <v>-0.62856815390894638</v>
      </c>
      <c r="M4578" t="b">
        <f t="shared" si="502"/>
        <v>0</v>
      </c>
      <c r="N4578" s="24">
        <f t="shared" si="503"/>
        <v>391916.75</v>
      </c>
      <c r="O4578" t="str">
        <f t="shared" si="504"/>
        <v>ASALARIADO</v>
      </c>
      <c r="P4578">
        <f t="shared" si="505"/>
        <v>33</v>
      </c>
      <c r="Q4578"/>
    </row>
    <row r="4579" spans="1:17" x14ac:dyDescent="0.25">
      <c r="A4579">
        <v>4578</v>
      </c>
      <c r="B4579" t="s">
        <v>9</v>
      </c>
      <c r="C4579" s="23">
        <v>442458</v>
      </c>
      <c r="D4579" t="s">
        <v>10</v>
      </c>
      <c r="E4579" t="s">
        <v>16</v>
      </c>
      <c r="F4579" t="s">
        <v>12</v>
      </c>
      <c r="G4579" t="s">
        <v>12</v>
      </c>
      <c r="H4579" t="s">
        <v>13</v>
      </c>
      <c r="I4579">
        <v>27</v>
      </c>
      <c r="J4579">
        <f t="shared" si="499"/>
        <v>-0.26519809011428253</v>
      </c>
      <c r="K4579" t="b">
        <f t="shared" si="500"/>
        <v>0</v>
      </c>
      <c r="L4579">
        <f t="shared" si="501"/>
        <v>-1.0520201343717714</v>
      </c>
      <c r="M4579" t="b">
        <f t="shared" si="502"/>
        <v>0</v>
      </c>
      <c r="N4579" s="24">
        <f t="shared" si="503"/>
        <v>442458</v>
      </c>
      <c r="O4579" t="str">
        <f t="shared" si="504"/>
        <v>ASALARIADO</v>
      </c>
      <c r="P4579">
        <f t="shared" si="505"/>
        <v>27</v>
      </c>
      <c r="Q4579"/>
    </row>
    <row r="4580" spans="1:17" x14ac:dyDescent="0.25">
      <c r="A4580">
        <v>4579</v>
      </c>
      <c r="B4580" t="s">
        <v>9</v>
      </c>
      <c r="C4580" s="23">
        <v>639148</v>
      </c>
      <c r="D4580" t="s">
        <v>18</v>
      </c>
      <c r="E4580" t="s">
        <v>16</v>
      </c>
      <c r="F4580" t="s">
        <v>12</v>
      </c>
      <c r="G4580" t="s">
        <v>13</v>
      </c>
      <c r="H4580" t="s">
        <v>12</v>
      </c>
      <c r="I4580">
        <v>42</v>
      </c>
      <c r="J4580">
        <f t="shared" si="499"/>
        <v>-2.267106972796144E-2</v>
      </c>
      <c r="K4580" t="b">
        <f t="shared" si="500"/>
        <v>0</v>
      </c>
      <c r="L4580">
        <f t="shared" si="501"/>
        <v>6.6098167852911317E-3</v>
      </c>
      <c r="M4580" t="b">
        <f t="shared" si="502"/>
        <v>0</v>
      </c>
      <c r="N4580" s="24">
        <f t="shared" si="503"/>
        <v>639148</v>
      </c>
      <c r="O4580" t="str">
        <f t="shared" si="504"/>
        <v>TRABAJADOR INDEPENDIENTE</v>
      </c>
      <c r="P4580">
        <f t="shared" si="505"/>
        <v>42</v>
      </c>
      <c r="Q4580"/>
    </row>
    <row r="4581" spans="1:17" x14ac:dyDescent="0.25">
      <c r="A4581">
        <v>4580</v>
      </c>
      <c r="B4581" t="s">
        <v>9</v>
      </c>
      <c r="C4581" s="23">
        <v>46091.09</v>
      </c>
      <c r="D4581" t="s">
        <v>10</v>
      </c>
      <c r="E4581" t="s">
        <v>16</v>
      </c>
      <c r="F4581" t="s">
        <v>12</v>
      </c>
      <c r="G4581" t="s">
        <v>13</v>
      </c>
      <c r="H4581" t="s">
        <v>13</v>
      </c>
      <c r="I4581">
        <v>43</v>
      </c>
      <c r="J4581">
        <f t="shared" si="499"/>
        <v>-0.75393511620627041</v>
      </c>
      <c r="K4581" t="b">
        <f t="shared" si="500"/>
        <v>0</v>
      </c>
      <c r="L4581">
        <f t="shared" si="501"/>
        <v>7.7185146862428639E-2</v>
      </c>
      <c r="M4581" t="b">
        <f t="shared" si="502"/>
        <v>0</v>
      </c>
      <c r="N4581" s="24">
        <f t="shared" si="503"/>
        <v>46091.09</v>
      </c>
      <c r="O4581" t="str">
        <f t="shared" si="504"/>
        <v>ASALARIADO</v>
      </c>
      <c r="P4581">
        <f t="shared" si="505"/>
        <v>43</v>
      </c>
      <c r="Q4581"/>
    </row>
    <row r="4582" spans="1:17" x14ac:dyDescent="0.25">
      <c r="A4582">
        <v>4581</v>
      </c>
      <c r="B4582" t="s">
        <v>15</v>
      </c>
      <c r="C4582" s="23">
        <v>361420</v>
      </c>
      <c r="D4582" t="s">
        <v>18</v>
      </c>
      <c r="E4582" t="s">
        <v>16</v>
      </c>
      <c r="F4582" t="s">
        <v>12</v>
      </c>
      <c r="G4582" t="s">
        <v>13</v>
      </c>
      <c r="H4582" t="s">
        <v>12</v>
      </c>
      <c r="I4582">
        <v>52</v>
      </c>
      <c r="J4582">
        <f t="shared" si="499"/>
        <v>-0.36512134334559415</v>
      </c>
      <c r="K4582" t="b">
        <f t="shared" si="500"/>
        <v>0</v>
      </c>
      <c r="L4582">
        <f t="shared" si="501"/>
        <v>0.71236311755666615</v>
      </c>
      <c r="M4582" t="b">
        <f t="shared" si="502"/>
        <v>0</v>
      </c>
      <c r="N4582" s="24">
        <f t="shared" si="503"/>
        <v>361420</v>
      </c>
      <c r="O4582" t="str">
        <f t="shared" si="504"/>
        <v>TRABAJADOR INDEPENDIENTE</v>
      </c>
      <c r="P4582">
        <f t="shared" si="505"/>
        <v>52</v>
      </c>
      <c r="Q4582"/>
    </row>
    <row r="4583" spans="1:17" x14ac:dyDescent="0.25">
      <c r="A4583">
        <v>4582</v>
      </c>
      <c r="B4583" t="s">
        <v>9</v>
      </c>
      <c r="C4583" s="23">
        <v>301853</v>
      </c>
      <c r="D4583" t="s">
        <v>18</v>
      </c>
      <c r="E4583" t="s">
        <v>16</v>
      </c>
      <c r="F4583" t="s">
        <v>12</v>
      </c>
      <c r="G4583" t="s">
        <v>13</v>
      </c>
      <c r="H4583" t="s">
        <v>13</v>
      </c>
      <c r="I4583">
        <v>25</v>
      </c>
      <c r="J4583">
        <f t="shared" si="499"/>
        <v>-0.438569952951329</v>
      </c>
      <c r="K4583" t="b">
        <f t="shared" si="500"/>
        <v>0</v>
      </c>
      <c r="L4583">
        <f t="shared" si="501"/>
        <v>-1.1931707945260464</v>
      </c>
      <c r="M4583" t="b">
        <f t="shared" si="502"/>
        <v>0</v>
      </c>
      <c r="N4583" s="24">
        <f t="shared" si="503"/>
        <v>301853</v>
      </c>
      <c r="O4583" t="str">
        <f t="shared" si="504"/>
        <v>TRABAJADOR INDEPENDIENTE</v>
      </c>
      <c r="P4583">
        <f t="shared" si="505"/>
        <v>25</v>
      </c>
      <c r="Q4583"/>
    </row>
    <row r="4584" spans="1:17" x14ac:dyDescent="0.25">
      <c r="A4584">
        <v>4583</v>
      </c>
      <c r="B4584" t="s">
        <v>9</v>
      </c>
      <c r="C4584" s="23">
        <v>263622.26</v>
      </c>
      <c r="D4584" t="s">
        <v>10</v>
      </c>
      <c r="E4584" t="s">
        <v>16</v>
      </c>
      <c r="F4584" t="s">
        <v>12</v>
      </c>
      <c r="G4584" t="s">
        <v>13</v>
      </c>
      <c r="H4584" t="s">
        <v>13</v>
      </c>
      <c r="I4584">
        <v>20</v>
      </c>
      <c r="J4584">
        <f t="shared" si="499"/>
        <v>-0.48571005900330999</v>
      </c>
      <c r="K4584" t="b">
        <f t="shared" si="500"/>
        <v>0</v>
      </c>
      <c r="L4584">
        <f t="shared" si="501"/>
        <v>-1.5460474449117341</v>
      </c>
      <c r="M4584" t="b">
        <f t="shared" si="502"/>
        <v>0</v>
      </c>
      <c r="N4584" s="24">
        <f t="shared" si="503"/>
        <v>263622.26</v>
      </c>
      <c r="O4584" t="str">
        <f t="shared" si="504"/>
        <v>ASALARIADO</v>
      </c>
      <c r="P4584">
        <f t="shared" si="505"/>
        <v>20</v>
      </c>
      <c r="Q4584"/>
    </row>
    <row r="4585" spans="1:17" x14ac:dyDescent="0.25">
      <c r="A4585">
        <v>4584</v>
      </c>
      <c r="B4585" t="s">
        <v>9</v>
      </c>
      <c r="C4585" s="23">
        <v>511600</v>
      </c>
      <c r="D4585" t="s">
        <v>10</v>
      </c>
      <c r="E4585" t="s">
        <v>16</v>
      </c>
      <c r="F4585" t="s">
        <v>12</v>
      </c>
      <c r="G4585" t="s">
        <v>13</v>
      </c>
      <c r="H4585" t="s">
        <v>13</v>
      </c>
      <c r="I4585">
        <v>22</v>
      </c>
      <c r="J4585">
        <f t="shared" si="499"/>
        <v>-0.17994310387425499</v>
      </c>
      <c r="K4585" t="b">
        <f t="shared" si="500"/>
        <v>0</v>
      </c>
      <c r="L4585">
        <f t="shared" si="501"/>
        <v>-1.4048967847574589</v>
      </c>
      <c r="M4585" t="b">
        <f t="shared" si="502"/>
        <v>0</v>
      </c>
      <c r="N4585" s="24">
        <f t="shared" si="503"/>
        <v>511600</v>
      </c>
      <c r="O4585" t="str">
        <f t="shared" si="504"/>
        <v>ASALARIADO</v>
      </c>
      <c r="P4585">
        <f t="shared" si="505"/>
        <v>22</v>
      </c>
      <c r="Q4585"/>
    </row>
    <row r="4586" spans="1:17" x14ac:dyDescent="0.25">
      <c r="A4586">
        <v>4585</v>
      </c>
      <c r="B4586" t="s">
        <v>15</v>
      </c>
      <c r="C4586" s="23">
        <v>831771.12</v>
      </c>
      <c r="D4586" t="s">
        <v>10</v>
      </c>
      <c r="E4586" t="s">
        <v>16</v>
      </c>
      <c r="F4586" t="s">
        <v>12</v>
      </c>
      <c r="G4586" t="s">
        <v>13</v>
      </c>
      <c r="H4586" t="s">
        <v>13</v>
      </c>
      <c r="I4586">
        <v>29</v>
      </c>
      <c r="J4586">
        <f t="shared" si="499"/>
        <v>0.21484131702844086</v>
      </c>
      <c r="K4586" t="b">
        <f t="shared" si="500"/>
        <v>0</v>
      </c>
      <c r="L4586">
        <f t="shared" si="501"/>
        <v>-0.91086947421749642</v>
      </c>
      <c r="M4586" t="b">
        <f t="shared" si="502"/>
        <v>0</v>
      </c>
      <c r="N4586" s="24">
        <f t="shared" si="503"/>
        <v>831771.12</v>
      </c>
      <c r="O4586" t="str">
        <f t="shared" si="504"/>
        <v>ASALARIADO</v>
      </c>
      <c r="P4586">
        <f t="shared" si="505"/>
        <v>29</v>
      </c>
      <c r="Q4586"/>
    </row>
    <row r="4587" spans="1:17" x14ac:dyDescent="0.25">
      <c r="A4587">
        <v>4586</v>
      </c>
      <c r="B4587" t="s">
        <v>15</v>
      </c>
      <c r="C4587" s="23">
        <v>297045</v>
      </c>
      <c r="D4587" t="s">
        <v>17</v>
      </c>
      <c r="E4587" t="s">
        <v>16</v>
      </c>
      <c r="F4587" t="s">
        <v>12</v>
      </c>
      <c r="G4587" t="s">
        <v>13</v>
      </c>
      <c r="H4587" t="s">
        <v>13</v>
      </c>
      <c r="I4587">
        <v>20</v>
      </c>
      <c r="J4587">
        <f t="shared" si="499"/>
        <v>-0.44449841862837125</v>
      </c>
      <c r="K4587" t="b">
        <f t="shared" si="500"/>
        <v>0</v>
      </c>
      <c r="L4587">
        <f t="shared" si="501"/>
        <v>-1.5460474449117341</v>
      </c>
      <c r="M4587" t="b">
        <f t="shared" si="502"/>
        <v>0</v>
      </c>
      <c r="N4587" s="24">
        <f t="shared" si="503"/>
        <v>297045</v>
      </c>
      <c r="O4587" t="str">
        <f t="shared" si="504"/>
        <v>ASEGURADO VOLUNTARIO</v>
      </c>
      <c r="P4587">
        <f t="shared" si="505"/>
        <v>20</v>
      </c>
      <c r="Q4587"/>
    </row>
    <row r="4588" spans="1:17" x14ac:dyDescent="0.25">
      <c r="A4588">
        <v>4587</v>
      </c>
      <c r="B4588" t="s">
        <v>9</v>
      </c>
      <c r="C4588" s="23">
        <v>518519</v>
      </c>
      <c r="D4588" t="s">
        <v>18</v>
      </c>
      <c r="E4588" t="s">
        <v>16</v>
      </c>
      <c r="F4588" t="s">
        <v>12</v>
      </c>
      <c r="G4588" t="s">
        <v>13</v>
      </c>
      <c r="H4588" t="s">
        <v>12</v>
      </c>
      <c r="I4588">
        <v>43</v>
      </c>
      <c r="J4588">
        <f t="shared" si="499"/>
        <v>-0.17141168664891077</v>
      </c>
      <c r="K4588" t="b">
        <f t="shared" si="500"/>
        <v>0</v>
      </c>
      <c r="L4588">
        <f t="shared" si="501"/>
        <v>7.7185146862428639E-2</v>
      </c>
      <c r="M4588" t="b">
        <f t="shared" si="502"/>
        <v>0</v>
      </c>
      <c r="N4588" s="24">
        <f t="shared" si="503"/>
        <v>518519</v>
      </c>
      <c r="O4588" t="str">
        <f t="shared" si="504"/>
        <v>TRABAJADOR INDEPENDIENTE</v>
      </c>
      <c r="P4588">
        <f t="shared" si="505"/>
        <v>43</v>
      </c>
      <c r="Q4588"/>
    </row>
    <row r="4589" spans="1:17" x14ac:dyDescent="0.25">
      <c r="A4589">
        <v>4588</v>
      </c>
      <c r="B4589" t="s">
        <v>9</v>
      </c>
      <c r="C4589" s="23">
        <v>239200</v>
      </c>
      <c r="D4589" t="s">
        <v>10</v>
      </c>
      <c r="E4589" t="s">
        <v>16</v>
      </c>
      <c r="F4589" t="s">
        <v>12</v>
      </c>
      <c r="G4589" t="s">
        <v>13</v>
      </c>
      <c r="H4589" t="s">
        <v>13</v>
      </c>
      <c r="I4589">
        <v>27</v>
      </c>
      <c r="J4589">
        <f t="shared" si="499"/>
        <v>-0.51582373000285264</v>
      </c>
      <c r="K4589" t="b">
        <f t="shared" si="500"/>
        <v>0</v>
      </c>
      <c r="L4589">
        <f t="shared" si="501"/>
        <v>-1.0520201343717714</v>
      </c>
      <c r="M4589" t="b">
        <f t="shared" si="502"/>
        <v>0</v>
      </c>
      <c r="N4589" s="24">
        <f t="shared" si="503"/>
        <v>239200</v>
      </c>
      <c r="O4589" t="str">
        <f t="shared" si="504"/>
        <v>ASALARIADO</v>
      </c>
      <c r="P4589">
        <f t="shared" si="505"/>
        <v>27</v>
      </c>
      <c r="Q4589"/>
    </row>
    <row r="4590" spans="1:17" x14ac:dyDescent="0.25">
      <c r="A4590">
        <v>4589</v>
      </c>
      <c r="B4590" t="s">
        <v>9</v>
      </c>
      <c r="C4590" s="23">
        <v>445567</v>
      </c>
      <c r="D4590" t="s">
        <v>18</v>
      </c>
      <c r="E4590" t="s">
        <v>16</v>
      </c>
      <c r="F4590" t="s">
        <v>12</v>
      </c>
      <c r="G4590" t="s">
        <v>13</v>
      </c>
      <c r="H4590" t="s">
        <v>13</v>
      </c>
      <c r="I4590">
        <v>46</v>
      </c>
      <c r="J4590">
        <f t="shared" si="499"/>
        <v>-0.26136456270373254</v>
      </c>
      <c r="K4590" t="b">
        <f t="shared" si="500"/>
        <v>0</v>
      </c>
      <c r="L4590">
        <f t="shared" si="501"/>
        <v>0.28891113709384114</v>
      </c>
      <c r="M4590" t="b">
        <f t="shared" si="502"/>
        <v>0</v>
      </c>
      <c r="N4590" s="24">
        <f t="shared" si="503"/>
        <v>445567</v>
      </c>
      <c r="O4590" t="str">
        <f t="shared" si="504"/>
        <v>TRABAJADOR INDEPENDIENTE</v>
      </c>
      <c r="P4590">
        <f t="shared" si="505"/>
        <v>46</v>
      </c>
      <c r="Q4590"/>
    </row>
    <row r="4591" spans="1:17" x14ac:dyDescent="0.25">
      <c r="A4591">
        <v>4590</v>
      </c>
      <c r="B4591" t="s">
        <v>15</v>
      </c>
      <c r="C4591" s="23">
        <v>211216</v>
      </c>
      <c r="D4591" t="s">
        <v>10</v>
      </c>
      <c r="E4591" t="s">
        <v>11</v>
      </c>
      <c r="F4591" t="s">
        <v>12</v>
      </c>
      <c r="G4591" t="s">
        <v>13</v>
      </c>
      <c r="H4591" t="s">
        <v>13</v>
      </c>
      <c r="I4591">
        <v>34</v>
      </c>
      <c r="J4591">
        <f t="shared" si="499"/>
        <v>-0.55032917582364071</v>
      </c>
      <c r="K4591" t="b">
        <f t="shared" si="500"/>
        <v>0</v>
      </c>
      <c r="L4591">
        <f t="shared" si="501"/>
        <v>-0.55799282383180893</v>
      </c>
      <c r="M4591" t="b">
        <f t="shared" si="502"/>
        <v>0</v>
      </c>
      <c r="N4591" s="24">
        <f t="shared" si="503"/>
        <v>211216</v>
      </c>
      <c r="O4591" t="str">
        <f t="shared" si="504"/>
        <v>ASALARIADO</v>
      </c>
      <c r="P4591">
        <f t="shared" si="505"/>
        <v>34</v>
      </c>
      <c r="Q4591"/>
    </row>
    <row r="4592" spans="1:17" x14ac:dyDescent="0.25">
      <c r="A4592">
        <v>4591</v>
      </c>
      <c r="B4592" t="s">
        <v>9</v>
      </c>
      <c r="C4592" s="23">
        <v>410000.02</v>
      </c>
      <c r="D4592" t="s">
        <v>10</v>
      </c>
      <c r="E4592" t="s">
        <v>16</v>
      </c>
      <c r="F4592" t="s">
        <v>12</v>
      </c>
      <c r="G4592" t="s">
        <v>13</v>
      </c>
      <c r="H4592" t="s">
        <v>13</v>
      </c>
      <c r="I4592">
        <v>25</v>
      </c>
      <c r="J4592">
        <f t="shared" si="499"/>
        <v>-0.30522014094126304</v>
      </c>
      <c r="K4592" t="b">
        <f t="shared" si="500"/>
        <v>0</v>
      </c>
      <c r="L4592">
        <f t="shared" si="501"/>
        <v>-1.1931707945260464</v>
      </c>
      <c r="M4592" t="b">
        <f t="shared" si="502"/>
        <v>0</v>
      </c>
      <c r="N4592" s="24">
        <f t="shared" si="503"/>
        <v>410000.02</v>
      </c>
      <c r="O4592" t="str">
        <f t="shared" si="504"/>
        <v>ASALARIADO</v>
      </c>
      <c r="P4592">
        <f t="shared" si="505"/>
        <v>25</v>
      </c>
      <c r="Q4592"/>
    </row>
    <row r="4593" spans="1:17" x14ac:dyDescent="0.25">
      <c r="A4593">
        <v>4592</v>
      </c>
      <c r="B4593" t="s">
        <v>9</v>
      </c>
      <c r="C4593" s="23">
        <v>3325777.9</v>
      </c>
      <c r="D4593" t="s">
        <v>10</v>
      </c>
      <c r="E4593" t="s">
        <v>11</v>
      </c>
      <c r="F4593" t="s">
        <v>12</v>
      </c>
      <c r="G4593" t="s">
        <v>13</v>
      </c>
      <c r="H4593" t="s">
        <v>13</v>
      </c>
      <c r="I4593">
        <v>62</v>
      </c>
      <c r="J4593">
        <f t="shared" si="499"/>
        <v>3.2900562907265596</v>
      </c>
      <c r="K4593" t="b">
        <f t="shared" si="500"/>
        <v>1</v>
      </c>
      <c r="L4593">
        <f t="shared" si="501"/>
        <v>1.4181164183280413</v>
      </c>
      <c r="M4593" t="b">
        <f t="shared" si="502"/>
        <v>0</v>
      </c>
      <c r="N4593" s="24">
        <f t="shared" si="503"/>
        <v>3325777.9</v>
      </c>
      <c r="O4593" t="str">
        <f t="shared" si="504"/>
        <v>ASALARIADO</v>
      </c>
      <c r="P4593">
        <f t="shared" si="505"/>
        <v>62</v>
      </c>
      <c r="Q4593"/>
    </row>
    <row r="4594" spans="1:17" x14ac:dyDescent="0.25">
      <c r="A4594">
        <v>4593</v>
      </c>
      <c r="B4594" t="s">
        <v>15</v>
      </c>
      <c r="C4594" s="23">
        <v>306669.62</v>
      </c>
      <c r="D4594" t="s">
        <v>10</v>
      </c>
      <c r="E4594" t="s">
        <v>11</v>
      </c>
      <c r="F4594" t="s">
        <v>12</v>
      </c>
      <c r="G4594" t="s">
        <v>12</v>
      </c>
      <c r="H4594" t="s">
        <v>13</v>
      </c>
      <c r="I4594">
        <v>49</v>
      </c>
      <c r="J4594">
        <f t="shared" si="499"/>
        <v>-0.4326308584527111</v>
      </c>
      <c r="K4594" t="b">
        <f t="shared" si="500"/>
        <v>0</v>
      </c>
      <c r="L4594">
        <f t="shared" si="501"/>
        <v>0.50063712732525367</v>
      </c>
      <c r="M4594" t="b">
        <f t="shared" si="502"/>
        <v>0</v>
      </c>
      <c r="N4594" s="24">
        <f t="shared" si="503"/>
        <v>306669.62</v>
      </c>
      <c r="O4594" t="str">
        <f t="shared" si="504"/>
        <v>ASALARIADO</v>
      </c>
      <c r="P4594">
        <f t="shared" si="505"/>
        <v>49</v>
      </c>
      <c r="Q4594"/>
    </row>
    <row r="4595" spans="1:17" x14ac:dyDescent="0.25">
      <c r="A4595">
        <v>4594</v>
      </c>
      <c r="B4595" t="s">
        <v>15</v>
      </c>
      <c r="C4595" s="23">
        <v>405464.55</v>
      </c>
      <c r="D4595" t="s">
        <v>10</v>
      </c>
      <c r="E4595" t="s">
        <v>16</v>
      </c>
      <c r="F4595" t="s">
        <v>12</v>
      </c>
      <c r="G4595" t="s">
        <v>13</v>
      </c>
      <c r="H4595" t="s">
        <v>13</v>
      </c>
      <c r="I4595">
        <v>35</v>
      </c>
      <c r="J4595">
        <f t="shared" si="499"/>
        <v>-0.31081256569672366</v>
      </c>
      <c r="K4595" t="b">
        <f t="shared" si="500"/>
        <v>0</v>
      </c>
      <c r="L4595">
        <f t="shared" si="501"/>
        <v>-0.48741749375467142</v>
      </c>
      <c r="M4595" t="b">
        <f t="shared" si="502"/>
        <v>0</v>
      </c>
      <c r="N4595" s="24">
        <f t="shared" si="503"/>
        <v>405464.55</v>
      </c>
      <c r="O4595" t="str">
        <f t="shared" si="504"/>
        <v>ASALARIADO</v>
      </c>
      <c r="P4595">
        <f t="shared" si="505"/>
        <v>35</v>
      </c>
      <c r="Q4595"/>
    </row>
    <row r="4596" spans="1:17" x14ac:dyDescent="0.25">
      <c r="A4596">
        <v>4595</v>
      </c>
      <c r="B4596" t="s">
        <v>15</v>
      </c>
      <c r="C4596" s="23">
        <v>560987.56000000006</v>
      </c>
      <c r="D4596" t="s">
        <v>14</v>
      </c>
      <c r="E4596" t="s">
        <v>11</v>
      </c>
      <c r="F4596" t="s">
        <v>12</v>
      </c>
      <c r="G4596" t="s">
        <v>13</v>
      </c>
      <c r="H4596" t="s">
        <v>13</v>
      </c>
      <c r="I4596">
        <v>69</v>
      </c>
      <c r="J4596">
        <f t="shared" si="499"/>
        <v>-0.11904617077673775</v>
      </c>
      <c r="K4596" t="b">
        <f t="shared" si="500"/>
        <v>0</v>
      </c>
      <c r="L4596">
        <f t="shared" si="501"/>
        <v>1.9121437288680037</v>
      </c>
      <c r="M4596" t="b">
        <f t="shared" si="502"/>
        <v>0</v>
      </c>
      <c r="N4596" s="24">
        <f t="shared" si="503"/>
        <v>560987.56000000006</v>
      </c>
      <c r="O4596" t="str">
        <f t="shared" si="504"/>
        <v>PENSIONADOS EN SU PROPIO SISTEMA</v>
      </c>
      <c r="P4596">
        <f t="shared" si="505"/>
        <v>69</v>
      </c>
      <c r="Q4596"/>
    </row>
    <row r="4597" spans="1:17" x14ac:dyDescent="0.25">
      <c r="A4597">
        <v>4596</v>
      </c>
      <c r="B4597" t="s">
        <v>9</v>
      </c>
      <c r="C4597" s="23">
        <v>374731.55</v>
      </c>
      <c r="D4597" t="s">
        <v>10</v>
      </c>
      <c r="E4597" t="s">
        <v>16</v>
      </c>
      <c r="F4597" t="s">
        <v>12</v>
      </c>
      <c r="G4597" t="s">
        <v>12</v>
      </c>
      <c r="H4597" t="s">
        <v>13</v>
      </c>
      <c r="I4597">
        <v>36</v>
      </c>
      <c r="J4597">
        <f t="shared" si="499"/>
        <v>-0.34870764382745123</v>
      </c>
      <c r="K4597" t="b">
        <f t="shared" si="500"/>
        <v>0</v>
      </c>
      <c r="L4597">
        <f t="shared" si="501"/>
        <v>-0.41684216367753391</v>
      </c>
      <c r="M4597" t="b">
        <f t="shared" si="502"/>
        <v>0</v>
      </c>
      <c r="N4597" s="24">
        <f t="shared" si="503"/>
        <v>374731.55</v>
      </c>
      <c r="O4597" t="str">
        <f t="shared" si="504"/>
        <v>ASALARIADO</v>
      </c>
      <c r="P4597">
        <f t="shared" si="505"/>
        <v>36</v>
      </c>
      <c r="Q4597"/>
    </row>
    <row r="4598" spans="1:17" x14ac:dyDescent="0.25">
      <c r="A4598">
        <v>4597</v>
      </c>
      <c r="B4598" t="s">
        <v>9</v>
      </c>
      <c r="C4598" s="23">
        <v>650000</v>
      </c>
      <c r="D4598" t="s">
        <v>10</v>
      </c>
      <c r="E4598" t="s">
        <v>16</v>
      </c>
      <c r="F4598" t="s">
        <v>12</v>
      </c>
      <c r="G4598" t="s">
        <v>13</v>
      </c>
      <c r="H4598" t="s">
        <v>13</v>
      </c>
      <c r="I4598">
        <v>45</v>
      </c>
      <c r="J4598">
        <f t="shared" si="499"/>
        <v>-9.2900985284477076E-3</v>
      </c>
      <c r="K4598" t="b">
        <f t="shared" si="500"/>
        <v>0</v>
      </c>
      <c r="L4598">
        <f t="shared" si="501"/>
        <v>0.21833580701670366</v>
      </c>
      <c r="M4598" t="b">
        <f t="shared" si="502"/>
        <v>0</v>
      </c>
      <c r="N4598" s="24">
        <f t="shared" si="503"/>
        <v>650000</v>
      </c>
      <c r="O4598" t="str">
        <f t="shared" si="504"/>
        <v>ASALARIADO</v>
      </c>
      <c r="P4598">
        <f t="shared" si="505"/>
        <v>45</v>
      </c>
      <c r="Q4598"/>
    </row>
    <row r="4599" spans="1:17" x14ac:dyDescent="0.25">
      <c r="A4599">
        <v>4598</v>
      </c>
      <c r="B4599" t="s">
        <v>9</v>
      </c>
      <c r="C4599" s="23">
        <v>358640</v>
      </c>
      <c r="D4599" t="s">
        <v>17</v>
      </c>
      <c r="E4599" t="s">
        <v>16</v>
      </c>
      <c r="F4599" t="s">
        <v>12</v>
      </c>
      <c r="G4599" t="s">
        <v>12</v>
      </c>
      <c r="H4599" t="s">
        <v>13</v>
      </c>
      <c r="I4599">
        <v>29</v>
      </c>
      <c r="J4599">
        <f t="shared" si="499"/>
        <v>-0.36854919995586399</v>
      </c>
      <c r="K4599" t="b">
        <f t="shared" si="500"/>
        <v>0</v>
      </c>
      <c r="L4599">
        <f t="shared" si="501"/>
        <v>-0.91086947421749642</v>
      </c>
      <c r="M4599" t="b">
        <f t="shared" si="502"/>
        <v>0</v>
      </c>
      <c r="N4599" s="24">
        <f t="shared" si="503"/>
        <v>358640</v>
      </c>
      <c r="O4599" t="str">
        <f t="shared" si="504"/>
        <v>ASEGURADO VOLUNTARIO</v>
      </c>
      <c r="P4599">
        <f t="shared" si="505"/>
        <v>29</v>
      </c>
      <c r="Q4599"/>
    </row>
    <row r="4600" spans="1:17" x14ac:dyDescent="0.25">
      <c r="A4600">
        <v>4599</v>
      </c>
      <c r="B4600" t="s">
        <v>9</v>
      </c>
      <c r="C4600" s="23">
        <v>838786.3</v>
      </c>
      <c r="D4600" t="s">
        <v>10</v>
      </c>
      <c r="E4600" t="s">
        <v>16</v>
      </c>
      <c r="F4600" t="s">
        <v>12</v>
      </c>
      <c r="G4600" t="s">
        <v>13</v>
      </c>
      <c r="H4600" t="s">
        <v>13</v>
      </c>
      <c r="I4600">
        <v>79</v>
      </c>
      <c r="J4600">
        <f t="shared" si="499"/>
        <v>0.22349132822816492</v>
      </c>
      <c r="K4600" t="b">
        <f t="shared" si="500"/>
        <v>0</v>
      </c>
      <c r="L4600">
        <f t="shared" si="501"/>
        <v>2.6178970296393786</v>
      </c>
      <c r="M4600" t="b">
        <f t="shared" si="502"/>
        <v>1</v>
      </c>
      <c r="N4600" s="24">
        <f t="shared" si="503"/>
        <v>838786.3</v>
      </c>
      <c r="O4600" t="str">
        <f t="shared" si="504"/>
        <v>ASALARIADO</v>
      </c>
      <c r="P4600">
        <f t="shared" si="505"/>
        <v>79</v>
      </c>
      <c r="Q4600"/>
    </row>
    <row r="4601" spans="1:17" x14ac:dyDescent="0.25">
      <c r="A4601">
        <v>4600</v>
      </c>
      <c r="B4601" t="s">
        <v>9</v>
      </c>
      <c r="C4601" s="23">
        <v>34458</v>
      </c>
      <c r="D4601" t="s">
        <v>10</v>
      </c>
      <c r="E4601" t="s">
        <v>16</v>
      </c>
      <c r="F4601" t="s">
        <v>12</v>
      </c>
      <c r="G4601" t="s">
        <v>13</v>
      </c>
      <c r="H4601" t="s">
        <v>13</v>
      </c>
      <c r="I4601">
        <v>43</v>
      </c>
      <c r="J4601">
        <f t="shared" si="499"/>
        <v>-0.7682792041394948</v>
      </c>
      <c r="K4601" t="b">
        <f t="shared" si="500"/>
        <v>0</v>
      </c>
      <c r="L4601">
        <f t="shared" si="501"/>
        <v>7.7185146862428639E-2</v>
      </c>
      <c r="M4601" t="b">
        <f t="shared" si="502"/>
        <v>0</v>
      </c>
      <c r="N4601" s="24">
        <f t="shared" si="503"/>
        <v>34458</v>
      </c>
      <c r="O4601" t="str">
        <f t="shared" si="504"/>
        <v>ASALARIADO</v>
      </c>
      <c r="P4601">
        <f t="shared" si="505"/>
        <v>43</v>
      </c>
      <c r="Q4601"/>
    </row>
    <row r="4602" spans="1:17" x14ac:dyDescent="0.25">
      <c r="A4602">
        <v>4601</v>
      </c>
      <c r="B4602" t="s">
        <v>9</v>
      </c>
      <c r="C4602" s="23">
        <v>640000</v>
      </c>
      <c r="D4602" t="s">
        <v>10</v>
      </c>
      <c r="E4602" t="s">
        <v>16</v>
      </c>
      <c r="F4602" t="s">
        <v>12</v>
      </c>
      <c r="G4602" t="s">
        <v>12</v>
      </c>
      <c r="H4602" t="s">
        <v>13</v>
      </c>
      <c r="I4602">
        <v>44</v>
      </c>
      <c r="J4602">
        <f t="shared" si="499"/>
        <v>-2.1620517989849968E-2</v>
      </c>
      <c r="K4602" t="b">
        <f t="shared" si="500"/>
        <v>0</v>
      </c>
      <c r="L4602">
        <f t="shared" si="501"/>
        <v>0.14776047693956615</v>
      </c>
      <c r="M4602" t="b">
        <f t="shared" si="502"/>
        <v>0</v>
      </c>
      <c r="N4602" s="24">
        <f t="shared" si="503"/>
        <v>640000</v>
      </c>
      <c r="O4602" t="str">
        <f t="shared" si="504"/>
        <v>ASALARIADO</v>
      </c>
      <c r="P4602">
        <f t="shared" si="505"/>
        <v>44</v>
      </c>
      <c r="Q4602"/>
    </row>
    <row r="4603" spans="1:17" x14ac:dyDescent="0.25">
      <c r="A4603">
        <v>4602</v>
      </c>
      <c r="B4603" t="s">
        <v>15</v>
      </c>
      <c r="C4603" s="23">
        <v>736259</v>
      </c>
      <c r="D4603" t="s">
        <v>14</v>
      </c>
      <c r="E4603" t="s">
        <v>11</v>
      </c>
      <c r="F4603" t="s">
        <v>12</v>
      </c>
      <c r="G4603" t="s">
        <v>13</v>
      </c>
      <c r="H4603" t="s">
        <v>13</v>
      </c>
      <c r="I4603">
        <v>82</v>
      </c>
      <c r="J4603">
        <f t="shared" si="499"/>
        <v>9.7070866703662065E-2</v>
      </c>
      <c r="K4603" t="b">
        <f t="shared" si="500"/>
        <v>0</v>
      </c>
      <c r="L4603">
        <f t="shared" si="501"/>
        <v>2.8296230198707915</v>
      </c>
      <c r="M4603" t="b">
        <f t="shared" si="502"/>
        <v>1</v>
      </c>
      <c r="N4603" s="24">
        <f t="shared" si="503"/>
        <v>736259</v>
      </c>
      <c r="O4603" t="str">
        <f t="shared" si="504"/>
        <v>PENSIONADOS EN SU PROPIO SISTEMA</v>
      </c>
      <c r="P4603">
        <f t="shared" si="505"/>
        <v>82</v>
      </c>
      <c r="Q4603"/>
    </row>
    <row r="4604" spans="1:17" x14ac:dyDescent="0.25">
      <c r="A4604">
        <v>4603</v>
      </c>
      <c r="B4604" t="s">
        <v>9</v>
      </c>
      <c r="C4604" s="23">
        <v>366300</v>
      </c>
      <c r="D4604" t="s">
        <v>10</v>
      </c>
      <c r="E4604" t="s">
        <v>16</v>
      </c>
      <c r="F4604" t="s">
        <v>12</v>
      </c>
      <c r="G4604" t="s">
        <v>12</v>
      </c>
      <c r="H4604" t="s">
        <v>13</v>
      </c>
      <c r="I4604">
        <v>27</v>
      </c>
      <c r="J4604">
        <f t="shared" si="499"/>
        <v>-0.35910409864842985</v>
      </c>
      <c r="K4604" t="b">
        <f t="shared" si="500"/>
        <v>0</v>
      </c>
      <c r="L4604">
        <f t="shared" si="501"/>
        <v>-1.0520201343717714</v>
      </c>
      <c r="M4604" t="b">
        <f t="shared" si="502"/>
        <v>0</v>
      </c>
      <c r="N4604" s="24">
        <f t="shared" si="503"/>
        <v>366300</v>
      </c>
      <c r="O4604" t="str">
        <f t="shared" si="504"/>
        <v>ASALARIADO</v>
      </c>
      <c r="P4604">
        <f t="shared" si="505"/>
        <v>27</v>
      </c>
      <c r="Q4604"/>
    </row>
    <row r="4605" spans="1:17" x14ac:dyDescent="0.25">
      <c r="A4605">
        <v>4604</v>
      </c>
      <c r="B4605" t="s">
        <v>15</v>
      </c>
      <c r="C4605" s="23">
        <v>989476.56</v>
      </c>
      <c r="D4605" t="s">
        <v>10</v>
      </c>
      <c r="E4605" t="s">
        <v>11</v>
      </c>
      <c r="F4605" t="s">
        <v>12</v>
      </c>
      <c r="G4605" t="s">
        <v>13</v>
      </c>
      <c r="H4605" t="s">
        <v>13</v>
      </c>
      <c r="I4605">
        <v>31</v>
      </c>
      <c r="J4605">
        <f t="shared" si="499"/>
        <v>0.40929873968294161</v>
      </c>
      <c r="K4605" t="b">
        <f t="shared" si="500"/>
        <v>0</v>
      </c>
      <c r="L4605">
        <f t="shared" si="501"/>
        <v>-0.7697188140632214</v>
      </c>
      <c r="M4605" t="b">
        <f t="shared" si="502"/>
        <v>0</v>
      </c>
      <c r="N4605" s="24">
        <f t="shared" si="503"/>
        <v>989476.56</v>
      </c>
      <c r="O4605" t="str">
        <f t="shared" si="504"/>
        <v>ASALARIADO</v>
      </c>
      <c r="P4605">
        <f t="shared" si="505"/>
        <v>31</v>
      </c>
      <c r="Q4605"/>
    </row>
    <row r="4606" spans="1:17" x14ac:dyDescent="0.25">
      <c r="A4606">
        <v>4605</v>
      </c>
      <c r="B4606" t="s">
        <v>9</v>
      </c>
      <c r="C4606" s="23">
        <v>664852.56000000006</v>
      </c>
      <c r="D4606" t="s">
        <v>10</v>
      </c>
      <c r="E4606" t="s">
        <v>11</v>
      </c>
      <c r="F4606" t="s">
        <v>12</v>
      </c>
      <c r="G4606" t="s">
        <v>13</v>
      </c>
      <c r="H4606" t="s">
        <v>13</v>
      </c>
      <c r="I4606">
        <v>57</v>
      </c>
      <c r="J4606">
        <f t="shared" si="499"/>
        <v>9.0237309591168387E-3</v>
      </c>
      <c r="K4606" t="b">
        <f t="shared" si="500"/>
        <v>0</v>
      </c>
      <c r="L4606">
        <f t="shared" si="501"/>
        <v>1.0652397679423538</v>
      </c>
      <c r="M4606" t="b">
        <f t="shared" si="502"/>
        <v>0</v>
      </c>
      <c r="N4606" s="24">
        <f t="shared" si="503"/>
        <v>664852.56000000006</v>
      </c>
      <c r="O4606" t="str">
        <f t="shared" si="504"/>
        <v>ASALARIADO</v>
      </c>
      <c r="P4606">
        <f t="shared" si="505"/>
        <v>57</v>
      </c>
      <c r="Q4606"/>
    </row>
    <row r="4607" spans="1:17" x14ac:dyDescent="0.25">
      <c r="A4607">
        <v>4606</v>
      </c>
      <c r="B4607" t="s">
        <v>15</v>
      </c>
      <c r="C4607" s="23">
        <v>355573.78</v>
      </c>
      <c r="D4607" t="s">
        <v>10</v>
      </c>
      <c r="E4607" t="s">
        <v>16</v>
      </c>
      <c r="F4607" t="s">
        <v>12</v>
      </c>
      <c r="G4607" t="s">
        <v>13</v>
      </c>
      <c r="H4607" t="s">
        <v>13</v>
      </c>
      <c r="I4607">
        <v>33</v>
      </c>
      <c r="J4607">
        <f t="shared" si="499"/>
        <v>-0.37232997783195804</v>
      </c>
      <c r="K4607" t="b">
        <f t="shared" si="500"/>
        <v>0</v>
      </c>
      <c r="L4607">
        <f t="shared" si="501"/>
        <v>-0.62856815390894638</v>
      </c>
      <c r="M4607" t="b">
        <f t="shared" si="502"/>
        <v>0</v>
      </c>
      <c r="N4607" s="24">
        <f t="shared" si="503"/>
        <v>355573.78</v>
      </c>
      <c r="O4607" t="str">
        <f t="shared" si="504"/>
        <v>ASALARIADO</v>
      </c>
      <c r="P4607">
        <f t="shared" si="505"/>
        <v>33</v>
      </c>
      <c r="Q4607"/>
    </row>
    <row r="4608" spans="1:17" x14ac:dyDescent="0.25">
      <c r="A4608">
        <v>4607</v>
      </c>
      <c r="B4608" t="s">
        <v>15</v>
      </c>
      <c r="C4608" s="23">
        <v>353478.67</v>
      </c>
      <c r="D4608" t="s">
        <v>10</v>
      </c>
      <c r="E4608" t="s">
        <v>16</v>
      </c>
      <c r="F4608" t="s">
        <v>12</v>
      </c>
      <c r="G4608" t="s">
        <v>13</v>
      </c>
      <c r="H4608" t="s">
        <v>13</v>
      </c>
      <c r="I4608">
        <v>26</v>
      </c>
      <c r="J4608">
        <f t="shared" si="499"/>
        <v>-0.37491333634373597</v>
      </c>
      <c r="K4608" t="b">
        <f t="shared" si="500"/>
        <v>0</v>
      </c>
      <c r="L4608">
        <f t="shared" si="501"/>
        <v>-1.1225954644489089</v>
      </c>
      <c r="M4608" t="b">
        <f t="shared" si="502"/>
        <v>0</v>
      </c>
      <c r="N4608" s="24">
        <f t="shared" si="503"/>
        <v>353478.67</v>
      </c>
      <c r="O4608" t="str">
        <f t="shared" si="504"/>
        <v>ASALARIADO</v>
      </c>
      <c r="P4608">
        <f t="shared" si="505"/>
        <v>26</v>
      </c>
      <c r="Q4608"/>
    </row>
    <row r="4609" spans="1:17" x14ac:dyDescent="0.25">
      <c r="A4609">
        <v>4608</v>
      </c>
      <c r="B4609" t="s">
        <v>9</v>
      </c>
      <c r="C4609" s="23">
        <v>308439</v>
      </c>
      <c r="D4609" t="s">
        <v>17</v>
      </c>
      <c r="E4609" t="s">
        <v>16</v>
      </c>
      <c r="F4609" t="s">
        <v>12</v>
      </c>
      <c r="G4609" t="s">
        <v>12</v>
      </c>
      <c r="H4609" t="s">
        <v>13</v>
      </c>
      <c r="I4609">
        <v>88</v>
      </c>
      <c r="J4609">
        <f t="shared" si="499"/>
        <v>-0.43044913869404949</v>
      </c>
      <c r="K4609" t="b">
        <f t="shared" si="500"/>
        <v>0</v>
      </c>
      <c r="L4609">
        <f t="shared" si="501"/>
        <v>3.2530750003336162</v>
      </c>
      <c r="M4609" t="b">
        <f t="shared" si="502"/>
        <v>1</v>
      </c>
      <c r="N4609" s="24">
        <f t="shared" si="503"/>
        <v>308439</v>
      </c>
      <c r="O4609" t="str">
        <f t="shared" si="504"/>
        <v>ASEGURADO VOLUNTARIO</v>
      </c>
      <c r="P4609">
        <f t="shared" si="505"/>
        <v>88</v>
      </c>
      <c r="Q4609"/>
    </row>
    <row r="4610" spans="1:17" x14ac:dyDescent="0.25">
      <c r="A4610">
        <v>4609</v>
      </c>
      <c r="B4610" t="s">
        <v>9</v>
      </c>
      <c r="C4610" s="23">
        <v>278030</v>
      </c>
      <c r="D4610" t="s">
        <v>19</v>
      </c>
      <c r="E4610" t="s">
        <v>16</v>
      </c>
      <c r="F4610" t="s">
        <v>12</v>
      </c>
      <c r="G4610" t="s">
        <v>13</v>
      </c>
      <c r="H4610" t="s">
        <v>13</v>
      </c>
      <c r="I4610">
        <v>52</v>
      </c>
      <c r="J4610">
        <f t="shared" ref="J4610:J4673" si="506">(C4610-$S$4)/STDEV($C$2:$C$5001)</f>
        <v>-0.46794471123422759</v>
      </c>
      <c r="K4610" t="b">
        <f t="shared" ref="K4610:K4673" si="507">ABS(J4610)&gt;1.96</f>
        <v>0</v>
      </c>
      <c r="L4610">
        <f t="shared" ref="L4610:L4673" si="508">(I4610-$S$5)/_xlfn.STDEV.S($I$2:$I$5001)</f>
        <v>0.71236311755666615</v>
      </c>
      <c r="M4610" t="b">
        <f t="shared" ref="M4610:M4673" si="509">ABS(L4610)&gt;1.96</f>
        <v>0</v>
      </c>
      <c r="N4610" s="24">
        <f t="shared" ref="N4610:N4673" si="510">IF(ISBLANK(C4610), $S$4, C4610)</f>
        <v>278030</v>
      </c>
      <c r="O4610" t="str">
        <f t="shared" ref="O4610:O4673" si="511">IF(D4610="", "ASALARIADO", D4610)</f>
        <v>CONVENIOS ESPECIALES DE TRABAJADORES INDEPENDIENTES</v>
      </c>
      <c r="P4610">
        <f t="shared" ref="P4610:P4673" si="512">IF(ISBLANK(I4610), $S$5, I4610)</f>
        <v>52</v>
      </c>
      <c r="Q4610"/>
    </row>
    <row r="4611" spans="1:17" x14ac:dyDescent="0.25">
      <c r="A4611">
        <v>4610</v>
      </c>
      <c r="B4611" t="s">
        <v>15</v>
      </c>
      <c r="C4611" s="23">
        <v>445567</v>
      </c>
      <c r="D4611" t="s">
        <v>17</v>
      </c>
      <c r="E4611" t="s">
        <v>16</v>
      </c>
      <c r="F4611" t="s">
        <v>13</v>
      </c>
      <c r="G4611" t="s">
        <v>13</v>
      </c>
      <c r="H4611" t="s">
        <v>13</v>
      </c>
      <c r="I4611">
        <v>78</v>
      </c>
      <c r="J4611">
        <f t="shared" si="506"/>
        <v>-0.26136456270373254</v>
      </c>
      <c r="K4611" t="b">
        <f t="shared" si="507"/>
        <v>0</v>
      </c>
      <c r="L4611">
        <f t="shared" si="508"/>
        <v>2.5473216995622412</v>
      </c>
      <c r="M4611" t="b">
        <f t="shared" si="509"/>
        <v>1</v>
      </c>
      <c r="N4611" s="24">
        <f t="shared" si="510"/>
        <v>445567</v>
      </c>
      <c r="O4611" t="str">
        <f t="shared" si="511"/>
        <v>ASEGURADO VOLUNTARIO</v>
      </c>
      <c r="P4611">
        <f t="shared" si="512"/>
        <v>78</v>
      </c>
      <c r="Q4611"/>
    </row>
    <row r="4612" spans="1:17" x14ac:dyDescent="0.25">
      <c r="A4612">
        <v>4611</v>
      </c>
      <c r="B4612" t="s">
        <v>9</v>
      </c>
      <c r="C4612" s="23">
        <v>390662.05</v>
      </c>
      <c r="D4612" t="s">
        <v>10</v>
      </c>
      <c r="E4612" t="s">
        <v>16</v>
      </c>
      <c r="F4612" t="s">
        <v>12</v>
      </c>
      <c r="G4612" t="s">
        <v>13</v>
      </c>
      <c r="H4612" t="s">
        <v>12</v>
      </c>
      <c r="I4612">
        <v>35</v>
      </c>
      <c r="J4612">
        <f t="shared" si="506"/>
        <v>-0.32906466910446436</v>
      </c>
      <c r="K4612" t="b">
        <f t="shared" si="507"/>
        <v>0</v>
      </c>
      <c r="L4612">
        <f t="shared" si="508"/>
        <v>-0.48741749375467142</v>
      </c>
      <c r="M4612" t="b">
        <f t="shared" si="509"/>
        <v>0</v>
      </c>
      <c r="N4612" s="24">
        <f t="shared" si="510"/>
        <v>390662.05</v>
      </c>
      <c r="O4612" t="str">
        <f t="shared" si="511"/>
        <v>ASALARIADO</v>
      </c>
      <c r="P4612">
        <f t="shared" si="512"/>
        <v>35</v>
      </c>
      <c r="Q4612"/>
    </row>
    <row r="4613" spans="1:17" x14ac:dyDescent="0.25">
      <c r="A4613">
        <v>4612</v>
      </c>
      <c r="B4613" t="s">
        <v>9</v>
      </c>
      <c r="C4613" s="23">
        <v>212000</v>
      </c>
      <c r="D4613" t="s">
        <v>10</v>
      </c>
      <c r="E4613" t="s">
        <v>16</v>
      </c>
      <c r="F4613" t="s">
        <v>12</v>
      </c>
      <c r="G4613" t="s">
        <v>13</v>
      </c>
      <c r="H4613" t="s">
        <v>13</v>
      </c>
      <c r="I4613">
        <v>24</v>
      </c>
      <c r="J4613">
        <f t="shared" si="506"/>
        <v>-0.54936247093786672</v>
      </c>
      <c r="K4613" t="b">
        <f t="shared" si="507"/>
        <v>0</v>
      </c>
      <c r="L4613">
        <f t="shared" si="508"/>
        <v>-1.263746124603184</v>
      </c>
      <c r="M4613" t="b">
        <f t="shared" si="509"/>
        <v>0</v>
      </c>
      <c r="N4613" s="24">
        <f t="shared" si="510"/>
        <v>212000</v>
      </c>
      <c r="O4613" t="str">
        <f t="shared" si="511"/>
        <v>ASALARIADO</v>
      </c>
      <c r="P4613">
        <f t="shared" si="512"/>
        <v>24</v>
      </c>
      <c r="Q4613"/>
    </row>
    <row r="4614" spans="1:17" x14ac:dyDescent="0.25">
      <c r="A4614">
        <v>4613</v>
      </c>
      <c r="B4614" t="s">
        <v>15</v>
      </c>
      <c r="C4614" s="23">
        <v>308568</v>
      </c>
      <c r="D4614" t="s">
        <v>18</v>
      </c>
      <c r="E4614" t="s">
        <v>16</v>
      </c>
      <c r="F4614" t="s">
        <v>12</v>
      </c>
      <c r="G4614" t="s">
        <v>13</v>
      </c>
      <c r="H4614" t="s">
        <v>12</v>
      </c>
      <c r="I4614">
        <v>50</v>
      </c>
      <c r="J4614">
        <f t="shared" si="506"/>
        <v>-0.43029007628299737</v>
      </c>
      <c r="K4614" t="b">
        <f t="shared" si="507"/>
        <v>0</v>
      </c>
      <c r="L4614">
        <f t="shared" si="508"/>
        <v>0.57121245740239113</v>
      </c>
      <c r="M4614" t="b">
        <f t="shared" si="509"/>
        <v>0</v>
      </c>
      <c r="N4614" s="24">
        <f t="shared" si="510"/>
        <v>308568</v>
      </c>
      <c r="O4614" t="str">
        <f t="shared" si="511"/>
        <v>TRABAJADOR INDEPENDIENTE</v>
      </c>
      <c r="P4614">
        <f t="shared" si="512"/>
        <v>50</v>
      </c>
      <c r="Q4614"/>
    </row>
    <row r="4615" spans="1:17" x14ac:dyDescent="0.25">
      <c r="A4615">
        <v>4614</v>
      </c>
      <c r="B4615" t="s">
        <v>9</v>
      </c>
      <c r="C4615" s="23">
        <v>560465</v>
      </c>
      <c r="D4615" t="s">
        <v>18</v>
      </c>
      <c r="E4615" t="s">
        <v>16</v>
      </c>
      <c r="F4615" t="s">
        <v>12</v>
      </c>
      <c r="G4615" t="s">
        <v>13</v>
      </c>
      <c r="H4615" t="s">
        <v>12</v>
      </c>
      <c r="I4615">
        <v>34</v>
      </c>
      <c r="J4615">
        <f t="shared" si="506"/>
        <v>-0.11969050917611286</v>
      </c>
      <c r="K4615" t="b">
        <f t="shared" si="507"/>
        <v>0</v>
      </c>
      <c r="L4615">
        <f t="shared" si="508"/>
        <v>-0.55799282383180893</v>
      </c>
      <c r="M4615" t="b">
        <f t="shared" si="509"/>
        <v>0</v>
      </c>
      <c r="N4615" s="24">
        <f t="shared" si="510"/>
        <v>560465</v>
      </c>
      <c r="O4615" t="str">
        <f t="shared" si="511"/>
        <v>TRABAJADOR INDEPENDIENTE</v>
      </c>
      <c r="P4615">
        <f t="shared" si="512"/>
        <v>34</v>
      </c>
      <c r="Q4615"/>
    </row>
    <row r="4616" spans="1:17" x14ac:dyDescent="0.25">
      <c r="A4616">
        <v>4615</v>
      </c>
      <c r="B4616" t="s">
        <v>15</v>
      </c>
      <c r="C4616" s="23">
        <v>323296</v>
      </c>
      <c r="D4616" t="s">
        <v>18</v>
      </c>
      <c r="E4616" t="s">
        <v>16</v>
      </c>
      <c r="F4616" t="s">
        <v>12</v>
      </c>
      <c r="G4616" t="s">
        <v>13</v>
      </c>
      <c r="H4616" t="s">
        <v>12</v>
      </c>
      <c r="I4616">
        <v>48</v>
      </c>
      <c r="J4616">
        <f t="shared" si="506"/>
        <v>-0.41212983450024415</v>
      </c>
      <c r="K4616" t="b">
        <f t="shared" si="507"/>
        <v>0</v>
      </c>
      <c r="L4616">
        <f t="shared" si="508"/>
        <v>0.43006179724811616</v>
      </c>
      <c r="M4616" t="b">
        <f t="shared" si="509"/>
        <v>0</v>
      </c>
      <c r="N4616" s="24">
        <f t="shared" si="510"/>
        <v>323296</v>
      </c>
      <c r="O4616" t="str">
        <f t="shared" si="511"/>
        <v>TRABAJADOR INDEPENDIENTE</v>
      </c>
      <c r="P4616">
        <f t="shared" si="512"/>
        <v>48</v>
      </c>
      <c r="Q4616"/>
    </row>
    <row r="4617" spans="1:17" x14ac:dyDescent="0.25">
      <c r="A4617">
        <v>4616</v>
      </c>
      <c r="B4617" t="s">
        <v>9</v>
      </c>
      <c r="C4617" s="23">
        <v>392034</v>
      </c>
      <c r="D4617" t="s">
        <v>10</v>
      </c>
      <c r="E4617" t="s">
        <v>16</v>
      </c>
      <c r="F4617" t="s">
        <v>12</v>
      </c>
      <c r="G4617" t="s">
        <v>13</v>
      </c>
      <c r="H4617" t="s">
        <v>13</v>
      </c>
      <c r="I4617">
        <v>42</v>
      </c>
      <c r="J4617">
        <f t="shared" si="506"/>
        <v>-0.32737299720645729</v>
      </c>
      <c r="K4617" t="b">
        <f t="shared" si="507"/>
        <v>0</v>
      </c>
      <c r="L4617">
        <f t="shared" si="508"/>
        <v>6.6098167852911317E-3</v>
      </c>
      <c r="M4617" t="b">
        <f t="shared" si="509"/>
        <v>0</v>
      </c>
      <c r="N4617" s="24">
        <f t="shared" si="510"/>
        <v>392034</v>
      </c>
      <c r="O4617" t="str">
        <f t="shared" si="511"/>
        <v>ASALARIADO</v>
      </c>
      <c r="P4617">
        <f t="shared" si="512"/>
        <v>42</v>
      </c>
      <c r="Q4617"/>
    </row>
    <row r="4618" spans="1:17" x14ac:dyDescent="0.25">
      <c r="A4618">
        <v>4617</v>
      </c>
      <c r="B4618" t="s">
        <v>15</v>
      </c>
      <c r="C4618" s="23">
        <v>1700000</v>
      </c>
      <c r="D4618" t="s">
        <v>10</v>
      </c>
      <c r="E4618" t="s">
        <v>16</v>
      </c>
      <c r="F4618" t="s">
        <v>12</v>
      </c>
      <c r="G4618" t="s">
        <v>13</v>
      </c>
      <c r="H4618" t="s">
        <v>13</v>
      </c>
      <c r="I4618">
        <v>22</v>
      </c>
      <c r="J4618">
        <f t="shared" si="506"/>
        <v>1.2854039449187897</v>
      </c>
      <c r="K4618" t="b">
        <f t="shared" si="507"/>
        <v>0</v>
      </c>
      <c r="L4618">
        <f t="shared" si="508"/>
        <v>-1.4048967847574589</v>
      </c>
      <c r="M4618" t="b">
        <f t="shared" si="509"/>
        <v>0</v>
      </c>
      <c r="N4618" s="24">
        <f t="shared" si="510"/>
        <v>1700000</v>
      </c>
      <c r="O4618" t="str">
        <f t="shared" si="511"/>
        <v>ASALARIADO</v>
      </c>
      <c r="P4618">
        <f t="shared" si="512"/>
        <v>22</v>
      </c>
      <c r="Q4618"/>
    </row>
    <row r="4619" spans="1:17" x14ac:dyDescent="0.25">
      <c r="A4619">
        <v>4618</v>
      </c>
      <c r="B4619" t="s">
        <v>15</v>
      </c>
      <c r="C4619" s="23">
        <v>674375</v>
      </c>
      <c r="D4619" t="s">
        <v>10</v>
      </c>
      <c r="E4619" t="s">
        <v>16</v>
      </c>
      <c r="F4619" t="s">
        <v>12</v>
      </c>
      <c r="G4619" t="s">
        <v>13</v>
      </c>
      <c r="H4619" t="s">
        <v>13</v>
      </c>
      <c r="I4619">
        <v>37</v>
      </c>
      <c r="J4619">
        <f t="shared" si="506"/>
        <v>2.0765298908720305E-2</v>
      </c>
      <c r="K4619" t="b">
        <f t="shared" si="507"/>
        <v>0</v>
      </c>
      <c r="L4619">
        <f t="shared" si="508"/>
        <v>-0.3462668336003964</v>
      </c>
      <c r="M4619" t="b">
        <f t="shared" si="509"/>
        <v>0</v>
      </c>
      <c r="N4619" s="24">
        <f t="shared" si="510"/>
        <v>674375</v>
      </c>
      <c r="O4619" t="str">
        <f t="shared" si="511"/>
        <v>ASALARIADO</v>
      </c>
      <c r="P4619">
        <f t="shared" si="512"/>
        <v>37</v>
      </c>
      <c r="Q4619"/>
    </row>
    <row r="4620" spans="1:17" x14ac:dyDescent="0.25">
      <c r="A4620">
        <v>4619</v>
      </c>
      <c r="B4620" t="s">
        <v>9</v>
      </c>
      <c r="C4620" s="23">
        <v>402257.7</v>
      </c>
      <c r="D4620" t="s">
        <v>10</v>
      </c>
      <c r="E4620" t="s">
        <v>16</v>
      </c>
      <c r="F4620" t="s">
        <v>12</v>
      </c>
      <c r="G4620" t="s">
        <v>13</v>
      </c>
      <c r="H4620" t="s">
        <v>13</v>
      </c>
      <c r="I4620">
        <v>50</v>
      </c>
      <c r="J4620">
        <f t="shared" si="506"/>
        <v>-0.31476674626170342</v>
      </c>
      <c r="K4620" t="b">
        <f t="shared" si="507"/>
        <v>0</v>
      </c>
      <c r="L4620">
        <f t="shared" si="508"/>
        <v>0.57121245740239113</v>
      </c>
      <c r="M4620" t="b">
        <f t="shared" si="509"/>
        <v>0</v>
      </c>
      <c r="N4620" s="24">
        <f t="shared" si="510"/>
        <v>402257.7</v>
      </c>
      <c r="O4620" t="str">
        <f t="shared" si="511"/>
        <v>ASALARIADO</v>
      </c>
      <c r="P4620">
        <f t="shared" si="512"/>
        <v>50</v>
      </c>
      <c r="Q4620"/>
    </row>
    <row r="4621" spans="1:17" x14ac:dyDescent="0.25">
      <c r="A4621">
        <v>4620</v>
      </c>
      <c r="B4621" t="s">
        <v>9</v>
      </c>
      <c r="C4621" s="23">
        <v>445433</v>
      </c>
      <c r="D4621" t="s">
        <v>10</v>
      </c>
      <c r="E4621" t="s">
        <v>16</v>
      </c>
      <c r="F4621" t="s">
        <v>12</v>
      </c>
      <c r="G4621" t="s">
        <v>13</v>
      </c>
      <c r="H4621" t="s">
        <v>13</v>
      </c>
      <c r="I4621">
        <v>31</v>
      </c>
      <c r="J4621">
        <f t="shared" si="506"/>
        <v>-0.26152979032451534</v>
      </c>
      <c r="K4621" t="b">
        <f t="shared" si="507"/>
        <v>0</v>
      </c>
      <c r="L4621">
        <f t="shared" si="508"/>
        <v>-0.7697188140632214</v>
      </c>
      <c r="M4621" t="b">
        <f t="shared" si="509"/>
        <v>0</v>
      </c>
      <c r="N4621" s="24">
        <f t="shared" si="510"/>
        <v>445433</v>
      </c>
      <c r="O4621" t="str">
        <f t="shared" si="511"/>
        <v>ASALARIADO</v>
      </c>
      <c r="P4621">
        <f t="shared" si="512"/>
        <v>31</v>
      </c>
      <c r="Q4621"/>
    </row>
    <row r="4622" spans="1:17" x14ac:dyDescent="0.25">
      <c r="A4622">
        <v>4621</v>
      </c>
      <c r="B4622" t="s">
        <v>15</v>
      </c>
      <c r="C4622" s="23">
        <v>605498</v>
      </c>
      <c r="D4622" t="s">
        <v>10</v>
      </c>
      <c r="E4622" t="s">
        <v>16</v>
      </c>
      <c r="F4622" t="s">
        <v>12</v>
      </c>
      <c r="G4622" t="s">
        <v>13</v>
      </c>
      <c r="H4622" t="s">
        <v>13</v>
      </c>
      <c r="I4622">
        <v>26</v>
      </c>
      <c r="J4622">
        <f t="shared" si="506"/>
        <v>-6.4162931215580046E-2</v>
      </c>
      <c r="K4622" t="b">
        <f t="shared" si="507"/>
        <v>0</v>
      </c>
      <c r="L4622">
        <f t="shared" si="508"/>
        <v>-1.1225954644489089</v>
      </c>
      <c r="M4622" t="b">
        <f t="shared" si="509"/>
        <v>0</v>
      </c>
      <c r="N4622" s="24">
        <f t="shared" si="510"/>
        <v>605498</v>
      </c>
      <c r="O4622" t="str">
        <f t="shared" si="511"/>
        <v>ASALARIADO</v>
      </c>
      <c r="P4622">
        <f t="shared" si="512"/>
        <v>26</v>
      </c>
      <c r="Q4622"/>
    </row>
    <row r="4623" spans="1:17" x14ac:dyDescent="0.25">
      <c r="A4623">
        <v>4622</v>
      </c>
      <c r="B4623" t="s">
        <v>15</v>
      </c>
      <c r="C4623" s="23">
        <v>897388</v>
      </c>
      <c r="D4623" t="s">
        <v>10</v>
      </c>
      <c r="E4623" t="s">
        <v>11</v>
      </c>
      <c r="F4623" t="s">
        <v>12</v>
      </c>
      <c r="G4623" t="s">
        <v>13</v>
      </c>
      <c r="H4623" t="s">
        <v>12</v>
      </c>
      <c r="I4623">
        <v>48</v>
      </c>
      <c r="J4623">
        <f t="shared" si="506"/>
        <v>0.29574968244329053</v>
      </c>
      <c r="K4623" t="b">
        <f t="shared" si="507"/>
        <v>0</v>
      </c>
      <c r="L4623">
        <f t="shared" si="508"/>
        <v>0.43006179724811616</v>
      </c>
      <c r="M4623" t="b">
        <f t="shared" si="509"/>
        <v>0</v>
      </c>
      <c r="N4623" s="24">
        <f t="shared" si="510"/>
        <v>897388</v>
      </c>
      <c r="O4623" t="str">
        <f t="shared" si="511"/>
        <v>ASALARIADO</v>
      </c>
      <c r="P4623">
        <f t="shared" si="512"/>
        <v>48</v>
      </c>
      <c r="Q4623"/>
    </row>
    <row r="4624" spans="1:17" x14ac:dyDescent="0.25">
      <c r="A4624">
        <v>4623</v>
      </c>
      <c r="B4624" t="s">
        <v>15</v>
      </c>
      <c r="C4624" s="23">
        <v>1167986</v>
      </c>
      <c r="D4624" t="s">
        <v>10</v>
      </c>
      <c r="E4624" t="s">
        <v>11</v>
      </c>
      <c r="F4624" t="s">
        <v>12</v>
      </c>
      <c r="G4624" t="s">
        <v>13</v>
      </c>
      <c r="H4624" t="s">
        <v>12</v>
      </c>
      <c r="I4624">
        <v>61</v>
      </c>
      <c r="J4624">
        <f t="shared" si="506"/>
        <v>0.62940836698494351</v>
      </c>
      <c r="K4624" t="b">
        <f t="shared" si="507"/>
        <v>0</v>
      </c>
      <c r="L4624">
        <f t="shared" si="508"/>
        <v>1.3475410882509038</v>
      </c>
      <c r="M4624" t="b">
        <f t="shared" si="509"/>
        <v>0</v>
      </c>
      <c r="N4624" s="24">
        <f t="shared" si="510"/>
        <v>1167986</v>
      </c>
      <c r="O4624" t="str">
        <f t="shared" si="511"/>
        <v>ASALARIADO</v>
      </c>
      <c r="P4624">
        <f t="shared" si="512"/>
        <v>61</v>
      </c>
      <c r="Q4624"/>
    </row>
    <row r="4625" spans="1:17" x14ac:dyDescent="0.25">
      <c r="A4625">
        <v>4624</v>
      </c>
      <c r="B4625" t="s">
        <v>9</v>
      </c>
      <c r="C4625" s="23">
        <v>509509</v>
      </c>
      <c r="D4625" t="s">
        <v>18</v>
      </c>
      <c r="E4625" t="s">
        <v>16</v>
      </c>
      <c r="F4625" t="s">
        <v>12</v>
      </c>
      <c r="G4625" t="s">
        <v>12</v>
      </c>
      <c r="H4625" t="s">
        <v>13</v>
      </c>
      <c r="I4625">
        <v>30</v>
      </c>
      <c r="J4625">
        <f t="shared" si="506"/>
        <v>-0.18252139458363423</v>
      </c>
      <c r="K4625" t="b">
        <f t="shared" si="507"/>
        <v>0</v>
      </c>
      <c r="L4625">
        <f t="shared" si="508"/>
        <v>-0.84029414414035897</v>
      </c>
      <c r="M4625" t="b">
        <f t="shared" si="509"/>
        <v>0</v>
      </c>
      <c r="N4625" s="24">
        <f t="shared" si="510"/>
        <v>509509</v>
      </c>
      <c r="O4625" t="str">
        <f t="shared" si="511"/>
        <v>TRABAJADOR INDEPENDIENTE</v>
      </c>
      <c r="P4625">
        <f t="shared" si="512"/>
        <v>30</v>
      </c>
      <c r="Q4625"/>
    </row>
    <row r="4626" spans="1:17" x14ac:dyDescent="0.25">
      <c r="A4626">
        <v>4625</v>
      </c>
      <c r="B4626" t="s">
        <v>9</v>
      </c>
      <c r="C4626" s="23">
        <v>609986</v>
      </c>
      <c r="D4626" t="s">
        <v>10</v>
      </c>
      <c r="E4626" t="s">
        <v>16</v>
      </c>
      <c r="F4626" t="s">
        <v>12</v>
      </c>
      <c r="G4626" t="s">
        <v>13</v>
      </c>
      <c r="H4626" t="s">
        <v>13</v>
      </c>
      <c r="I4626">
        <v>26</v>
      </c>
      <c r="J4626">
        <f t="shared" si="506"/>
        <v>-5.8629038961302712E-2</v>
      </c>
      <c r="K4626" t="b">
        <f t="shared" si="507"/>
        <v>0</v>
      </c>
      <c r="L4626">
        <f t="shared" si="508"/>
        <v>-1.1225954644489089</v>
      </c>
      <c r="M4626" t="b">
        <f t="shared" si="509"/>
        <v>0</v>
      </c>
      <c r="N4626" s="24">
        <f t="shared" si="510"/>
        <v>609986</v>
      </c>
      <c r="O4626" t="str">
        <f t="shared" si="511"/>
        <v>ASALARIADO</v>
      </c>
      <c r="P4626">
        <f t="shared" si="512"/>
        <v>26</v>
      </c>
      <c r="Q4626"/>
    </row>
    <row r="4627" spans="1:17" x14ac:dyDescent="0.25">
      <c r="A4627">
        <v>4626</v>
      </c>
      <c r="B4627" t="s">
        <v>15</v>
      </c>
      <c r="C4627" s="23">
        <v>775258.33</v>
      </c>
      <c r="D4627" t="s">
        <v>10</v>
      </c>
      <c r="E4627" t="s">
        <v>16</v>
      </c>
      <c r="F4627" t="s">
        <v>12</v>
      </c>
      <c r="G4627" t="s">
        <v>13</v>
      </c>
      <c r="H4627" t="s">
        <v>13</v>
      </c>
      <c r="I4627">
        <v>23</v>
      </c>
      <c r="J4627">
        <f t="shared" si="506"/>
        <v>0.14515867646502692</v>
      </c>
      <c r="K4627" t="b">
        <f t="shared" si="507"/>
        <v>0</v>
      </c>
      <c r="L4627">
        <f t="shared" si="508"/>
        <v>-1.3343214546803215</v>
      </c>
      <c r="M4627" t="b">
        <f t="shared" si="509"/>
        <v>0</v>
      </c>
      <c r="N4627" s="24">
        <f t="shared" si="510"/>
        <v>775258.33</v>
      </c>
      <c r="O4627" t="str">
        <f t="shared" si="511"/>
        <v>ASALARIADO</v>
      </c>
      <c r="P4627">
        <f t="shared" si="512"/>
        <v>23</v>
      </c>
      <c r="Q4627"/>
    </row>
    <row r="4628" spans="1:17" x14ac:dyDescent="0.25">
      <c r="A4628">
        <v>4627</v>
      </c>
      <c r="B4628" t="s">
        <v>9</v>
      </c>
      <c r="C4628" s="23">
        <v>541379.75</v>
      </c>
      <c r="D4628" t="s">
        <v>10</v>
      </c>
      <c r="E4628" t="s">
        <v>16</v>
      </c>
      <c r="F4628" t="s">
        <v>12</v>
      </c>
      <c r="G4628" t="s">
        <v>12</v>
      </c>
      <c r="H4628" t="s">
        <v>13</v>
      </c>
      <c r="I4628">
        <v>77</v>
      </c>
      <c r="J4628">
        <f t="shared" si="506"/>
        <v>-0.14322342297868559</v>
      </c>
      <c r="K4628" t="b">
        <f t="shared" si="507"/>
        <v>0</v>
      </c>
      <c r="L4628">
        <f t="shared" si="508"/>
        <v>2.4767463694851037</v>
      </c>
      <c r="M4628" t="b">
        <f t="shared" si="509"/>
        <v>1</v>
      </c>
      <c r="N4628" s="24">
        <f t="shared" si="510"/>
        <v>541379.75</v>
      </c>
      <c r="O4628" t="str">
        <f t="shared" si="511"/>
        <v>ASALARIADO</v>
      </c>
      <c r="P4628">
        <f t="shared" si="512"/>
        <v>77</v>
      </c>
      <c r="Q4628"/>
    </row>
    <row r="4629" spans="1:17" x14ac:dyDescent="0.25">
      <c r="A4629">
        <v>4628</v>
      </c>
      <c r="B4629" t="s">
        <v>15</v>
      </c>
      <c r="C4629" s="23">
        <v>426935.93</v>
      </c>
      <c r="D4629" t="s">
        <v>10</v>
      </c>
      <c r="E4629" t="s">
        <v>16</v>
      </c>
      <c r="F4629" t="s">
        <v>12</v>
      </c>
      <c r="G4629" t="s">
        <v>13</v>
      </c>
      <c r="H4629" t="s">
        <v>13</v>
      </c>
      <c r="I4629">
        <v>28</v>
      </c>
      <c r="J4629">
        <f t="shared" si="506"/>
        <v>-0.28433745351520734</v>
      </c>
      <c r="K4629" t="b">
        <f t="shared" si="507"/>
        <v>0</v>
      </c>
      <c r="L4629">
        <f t="shared" si="508"/>
        <v>-0.98144480429463388</v>
      </c>
      <c r="M4629" t="b">
        <f t="shared" si="509"/>
        <v>0</v>
      </c>
      <c r="N4629" s="24">
        <f t="shared" si="510"/>
        <v>426935.93</v>
      </c>
      <c r="O4629" t="str">
        <f t="shared" si="511"/>
        <v>ASALARIADO</v>
      </c>
      <c r="P4629">
        <f t="shared" si="512"/>
        <v>28</v>
      </c>
      <c r="Q4629"/>
    </row>
    <row r="4630" spans="1:17" x14ac:dyDescent="0.25">
      <c r="A4630">
        <v>4629</v>
      </c>
      <c r="B4630" t="s">
        <v>9</v>
      </c>
      <c r="C4630" s="23">
        <v>13780</v>
      </c>
      <c r="D4630" t="s">
        <v>10</v>
      </c>
      <c r="E4630" t="s">
        <v>16</v>
      </c>
      <c r="F4630" t="s">
        <v>12</v>
      </c>
      <c r="G4630" t="s">
        <v>13</v>
      </c>
      <c r="H4630" t="s">
        <v>13</v>
      </c>
      <c r="I4630">
        <v>38</v>
      </c>
      <c r="J4630">
        <f t="shared" si="506"/>
        <v>-0.79377604550178238</v>
      </c>
      <c r="K4630" t="b">
        <f t="shared" si="507"/>
        <v>0</v>
      </c>
      <c r="L4630">
        <f t="shared" si="508"/>
        <v>-0.27569150352325889</v>
      </c>
      <c r="M4630" t="b">
        <f t="shared" si="509"/>
        <v>0</v>
      </c>
      <c r="N4630" s="24">
        <f t="shared" si="510"/>
        <v>13780</v>
      </c>
      <c r="O4630" t="str">
        <f t="shared" si="511"/>
        <v>ASALARIADO</v>
      </c>
      <c r="P4630">
        <f t="shared" si="512"/>
        <v>38</v>
      </c>
      <c r="Q4630"/>
    </row>
    <row r="4631" spans="1:17" x14ac:dyDescent="0.25">
      <c r="A4631">
        <v>4630</v>
      </c>
      <c r="B4631" t="s">
        <v>9</v>
      </c>
      <c r="C4631" s="23">
        <v>300018</v>
      </c>
      <c r="D4631" t="s">
        <v>18</v>
      </c>
      <c r="E4631" t="s">
        <v>16</v>
      </c>
      <c r="F4631" t="s">
        <v>12</v>
      </c>
      <c r="G4631" t="s">
        <v>13</v>
      </c>
      <c r="H4631" t="s">
        <v>12</v>
      </c>
      <c r="I4631">
        <v>53</v>
      </c>
      <c r="J4631">
        <f t="shared" si="506"/>
        <v>-0.44083258492249633</v>
      </c>
      <c r="K4631" t="b">
        <f t="shared" si="507"/>
        <v>0</v>
      </c>
      <c r="L4631">
        <f t="shared" si="508"/>
        <v>0.78293844763380371</v>
      </c>
      <c r="M4631" t="b">
        <f t="shared" si="509"/>
        <v>0</v>
      </c>
      <c r="N4631" s="24">
        <f t="shared" si="510"/>
        <v>300018</v>
      </c>
      <c r="O4631" t="str">
        <f t="shared" si="511"/>
        <v>TRABAJADOR INDEPENDIENTE</v>
      </c>
      <c r="P4631">
        <f t="shared" si="512"/>
        <v>53</v>
      </c>
      <c r="Q4631"/>
    </row>
    <row r="4632" spans="1:17" x14ac:dyDescent="0.25">
      <c r="A4632">
        <v>4631</v>
      </c>
      <c r="B4632" t="s">
        <v>9</v>
      </c>
      <c r="C4632" s="23">
        <v>1162023.5</v>
      </c>
      <c r="D4632" t="s">
        <v>10</v>
      </c>
      <c r="E4632" t="s">
        <v>11</v>
      </c>
      <c r="F4632" t="s">
        <v>12</v>
      </c>
      <c r="G4632" t="s">
        <v>13</v>
      </c>
      <c r="H4632" t="s">
        <v>13</v>
      </c>
      <c r="I4632">
        <v>38</v>
      </c>
      <c r="J4632">
        <f t="shared" si="506"/>
        <v>0.62205635438108242</v>
      </c>
      <c r="K4632" t="b">
        <f t="shared" si="507"/>
        <v>0</v>
      </c>
      <c r="L4632">
        <f t="shared" si="508"/>
        <v>-0.27569150352325889</v>
      </c>
      <c r="M4632" t="b">
        <f t="shared" si="509"/>
        <v>0</v>
      </c>
      <c r="N4632" s="24">
        <f t="shared" si="510"/>
        <v>1162023.5</v>
      </c>
      <c r="O4632" t="str">
        <f t="shared" si="511"/>
        <v>ASALARIADO</v>
      </c>
      <c r="P4632">
        <f t="shared" si="512"/>
        <v>38</v>
      </c>
      <c r="Q4632"/>
    </row>
    <row r="4633" spans="1:17" x14ac:dyDescent="0.25">
      <c r="A4633">
        <v>4632</v>
      </c>
      <c r="B4633" t="s">
        <v>15</v>
      </c>
      <c r="C4633" s="23">
        <v>297973.5</v>
      </c>
      <c r="D4633" t="s">
        <v>10</v>
      </c>
      <c r="E4633" t="s">
        <v>11</v>
      </c>
      <c r="F4633" t="s">
        <v>12</v>
      </c>
      <c r="G4633" t="s">
        <v>13</v>
      </c>
      <c r="H4633" t="s">
        <v>13</v>
      </c>
      <c r="I4633">
        <v>25</v>
      </c>
      <c r="J4633">
        <f t="shared" si="506"/>
        <v>-0.44335353918138004</v>
      </c>
      <c r="K4633" t="b">
        <f t="shared" si="507"/>
        <v>0</v>
      </c>
      <c r="L4633">
        <f t="shared" si="508"/>
        <v>-1.1931707945260464</v>
      </c>
      <c r="M4633" t="b">
        <f t="shared" si="509"/>
        <v>0</v>
      </c>
      <c r="N4633" s="24">
        <f t="shared" si="510"/>
        <v>297973.5</v>
      </c>
      <c r="O4633" t="str">
        <f t="shared" si="511"/>
        <v>ASALARIADO</v>
      </c>
      <c r="P4633">
        <f t="shared" si="512"/>
        <v>25</v>
      </c>
      <c r="Q4633"/>
    </row>
    <row r="4634" spans="1:17" x14ac:dyDescent="0.25">
      <c r="A4634">
        <v>4633</v>
      </c>
      <c r="B4634" t="s">
        <v>9</v>
      </c>
      <c r="C4634" s="23">
        <v>311901.48</v>
      </c>
      <c r="D4634" t="s">
        <v>10</v>
      </c>
      <c r="E4634" t="s">
        <v>16</v>
      </c>
      <c r="F4634" t="s">
        <v>12</v>
      </c>
      <c r="G4634" t="s">
        <v>13</v>
      </c>
      <c r="H4634" t="s">
        <v>13</v>
      </c>
      <c r="I4634">
        <v>22</v>
      </c>
      <c r="J4634">
        <f t="shared" si="506"/>
        <v>-0.42617975561637789</v>
      </c>
      <c r="K4634" t="b">
        <f t="shared" si="507"/>
        <v>0</v>
      </c>
      <c r="L4634">
        <f t="shared" si="508"/>
        <v>-1.4048967847574589</v>
      </c>
      <c r="M4634" t="b">
        <f t="shared" si="509"/>
        <v>0</v>
      </c>
      <c r="N4634" s="24">
        <f t="shared" si="510"/>
        <v>311901.48</v>
      </c>
      <c r="O4634" t="str">
        <f t="shared" si="511"/>
        <v>ASALARIADO</v>
      </c>
      <c r="P4634">
        <f t="shared" si="512"/>
        <v>22</v>
      </c>
      <c r="Q4634"/>
    </row>
    <row r="4635" spans="1:17" x14ac:dyDescent="0.25">
      <c r="A4635">
        <v>4634</v>
      </c>
      <c r="B4635" t="s">
        <v>9</v>
      </c>
      <c r="C4635" s="23">
        <v>493312.35</v>
      </c>
      <c r="D4635" t="s">
        <v>10</v>
      </c>
      <c r="E4635" t="s">
        <v>16</v>
      </c>
      <c r="F4635" t="s">
        <v>12</v>
      </c>
      <c r="G4635" t="s">
        <v>13</v>
      </c>
      <c r="H4635" t="s">
        <v>13</v>
      </c>
      <c r="I4635">
        <v>51</v>
      </c>
      <c r="J4635">
        <f t="shared" si="506"/>
        <v>-0.20249254342058634</v>
      </c>
      <c r="K4635" t="b">
        <f t="shared" si="507"/>
        <v>0</v>
      </c>
      <c r="L4635">
        <f t="shared" si="508"/>
        <v>0.64178778747952869</v>
      </c>
      <c r="M4635" t="b">
        <f t="shared" si="509"/>
        <v>0</v>
      </c>
      <c r="N4635" s="24">
        <f t="shared" si="510"/>
        <v>493312.35</v>
      </c>
      <c r="O4635" t="str">
        <f t="shared" si="511"/>
        <v>ASALARIADO</v>
      </c>
      <c r="P4635">
        <f t="shared" si="512"/>
        <v>51</v>
      </c>
      <c r="Q4635"/>
    </row>
    <row r="4636" spans="1:17" x14ac:dyDescent="0.25">
      <c r="A4636">
        <v>4635</v>
      </c>
      <c r="B4636" t="s">
        <v>15</v>
      </c>
      <c r="C4636" s="23">
        <v>1717983</v>
      </c>
      <c r="D4636" t="s">
        <v>14</v>
      </c>
      <c r="E4636" t="s">
        <v>11</v>
      </c>
      <c r="F4636" t="s">
        <v>12</v>
      </c>
      <c r="G4636" t="s">
        <v>13</v>
      </c>
      <c r="H4636" t="s">
        <v>13</v>
      </c>
      <c r="I4636">
        <v>68</v>
      </c>
      <c r="J4636">
        <f t="shared" si="506"/>
        <v>1.3075777382362295</v>
      </c>
      <c r="K4636" t="b">
        <f t="shared" si="507"/>
        <v>0</v>
      </c>
      <c r="L4636">
        <f t="shared" si="508"/>
        <v>1.8415683987908662</v>
      </c>
      <c r="M4636" t="b">
        <f t="shared" si="509"/>
        <v>0</v>
      </c>
      <c r="N4636" s="24">
        <f t="shared" si="510"/>
        <v>1717983</v>
      </c>
      <c r="O4636" t="str">
        <f t="shared" si="511"/>
        <v>PENSIONADOS EN SU PROPIO SISTEMA</v>
      </c>
      <c r="P4636">
        <f t="shared" si="512"/>
        <v>68</v>
      </c>
      <c r="Q4636"/>
    </row>
    <row r="4637" spans="1:17" x14ac:dyDescent="0.25">
      <c r="A4637">
        <v>4636</v>
      </c>
      <c r="B4637" t="s">
        <v>15</v>
      </c>
      <c r="C4637" s="23">
        <v>343953</v>
      </c>
      <c r="D4637" t="s">
        <v>10</v>
      </c>
      <c r="E4637" t="s">
        <v>16</v>
      </c>
      <c r="F4637" t="s">
        <v>12</v>
      </c>
      <c r="G4637" t="s">
        <v>13</v>
      </c>
      <c r="H4637" t="s">
        <v>13</v>
      </c>
      <c r="I4637">
        <v>42</v>
      </c>
      <c r="J4637">
        <f t="shared" si="506"/>
        <v>-0.3866588870188255</v>
      </c>
      <c r="K4637" t="b">
        <f t="shared" si="507"/>
        <v>0</v>
      </c>
      <c r="L4637">
        <f t="shared" si="508"/>
        <v>6.6098167852911317E-3</v>
      </c>
      <c r="M4637" t="b">
        <f t="shared" si="509"/>
        <v>0</v>
      </c>
      <c r="N4637" s="24">
        <f t="shared" si="510"/>
        <v>343953</v>
      </c>
      <c r="O4637" t="str">
        <f t="shared" si="511"/>
        <v>ASALARIADO</v>
      </c>
      <c r="P4637">
        <f t="shared" si="512"/>
        <v>42</v>
      </c>
      <c r="Q4637"/>
    </row>
    <row r="4638" spans="1:17" x14ac:dyDescent="0.25">
      <c r="A4638">
        <v>4637</v>
      </c>
      <c r="B4638" t="s">
        <v>9</v>
      </c>
      <c r="C4638" s="23">
        <v>2766444.9</v>
      </c>
      <c r="D4638" t="s">
        <v>10</v>
      </c>
      <c r="E4638" t="s">
        <v>16</v>
      </c>
      <c r="F4638" t="s">
        <v>12</v>
      </c>
      <c r="G4638" t="s">
        <v>13</v>
      </c>
      <c r="H4638" t="s">
        <v>13</v>
      </c>
      <c r="I4638">
        <v>37</v>
      </c>
      <c r="J4638">
        <f t="shared" si="506"/>
        <v>2.6003752398661084</v>
      </c>
      <c r="K4638" t="b">
        <f t="shared" si="507"/>
        <v>1</v>
      </c>
      <c r="L4638">
        <f t="shared" si="508"/>
        <v>-0.3462668336003964</v>
      </c>
      <c r="M4638" t="b">
        <f t="shared" si="509"/>
        <v>0</v>
      </c>
      <c r="N4638" s="24">
        <f t="shared" si="510"/>
        <v>2766444.9</v>
      </c>
      <c r="O4638" t="str">
        <f t="shared" si="511"/>
        <v>ASALARIADO</v>
      </c>
      <c r="P4638">
        <f t="shared" si="512"/>
        <v>37</v>
      </c>
      <c r="Q4638"/>
    </row>
    <row r="4639" spans="1:17" x14ac:dyDescent="0.25">
      <c r="A4639">
        <v>4638</v>
      </c>
      <c r="B4639" t="s">
        <v>15</v>
      </c>
      <c r="C4639" s="23">
        <v>634886.40000000002</v>
      </c>
      <c r="D4639" t="s">
        <v>10</v>
      </c>
      <c r="E4639" t="s">
        <v>11</v>
      </c>
      <c r="F4639" t="s">
        <v>12</v>
      </c>
      <c r="G4639" t="s">
        <v>13</v>
      </c>
      <c r="H4639" t="s">
        <v>13</v>
      </c>
      <c r="I4639">
        <v>39</v>
      </c>
      <c r="J4639">
        <f t="shared" si="506"/>
        <v>-2.7925801285632601E-2</v>
      </c>
      <c r="K4639" t="b">
        <f t="shared" si="507"/>
        <v>0</v>
      </c>
      <c r="L4639">
        <f t="shared" si="508"/>
        <v>-0.20511617344612137</v>
      </c>
      <c r="M4639" t="b">
        <f t="shared" si="509"/>
        <v>0</v>
      </c>
      <c r="N4639" s="24">
        <f t="shared" si="510"/>
        <v>634886.40000000002</v>
      </c>
      <c r="O4639" t="str">
        <f t="shared" si="511"/>
        <v>ASALARIADO</v>
      </c>
      <c r="P4639">
        <f t="shared" si="512"/>
        <v>39</v>
      </c>
      <c r="Q4639"/>
    </row>
    <row r="4640" spans="1:17" x14ac:dyDescent="0.25">
      <c r="A4640">
        <v>4639</v>
      </c>
      <c r="B4640" t="s">
        <v>9</v>
      </c>
      <c r="C4640" s="23">
        <v>297046</v>
      </c>
      <c r="D4640" t="s">
        <v>17</v>
      </c>
      <c r="E4640" t="s">
        <v>16</v>
      </c>
      <c r="F4640" t="s">
        <v>12</v>
      </c>
      <c r="G4640" t="s">
        <v>13</v>
      </c>
      <c r="H4640" t="s">
        <v>12</v>
      </c>
      <c r="I4640">
        <v>64</v>
      </c>
      <c r="J4640">
        <f t="shared" si="506"/>
        <v>-0.44449718558642509</v>
      </c>
      <c r="K4640" t="b">
        <f t="shared" si="507"/>
        <v>0</v>
      </c>
      <c r="L4640">
        <f t="shared" si="508"/>
        <v>1.5592670784823162</v>
      </c>
      <c r="M4640" t="b">
        <f t="shared" si="509"/>
        <v>0</v>
      </c>
      <c r="N4640" s="24">
        <f t="shared" si="510"/>
        <v>297046</v>
      </c>
      <c r="O4640" t="str">
        <f t="shared" si="511"/>
        <v>ASEGURADO VOLUNTARIO</v>
      </c>
      <c r="P4640">
        <f t="shared" si="512"/>
        <v>64</v>
      </c>
      <c r="Q4640"/>
    </row>
    <row r="4641" spans="1:17" x14ac:dyDescent="0.25">
      <c r="A4641">
        <v>4640</v>
      </c>
      <c r="B4641" t="s">
        <v>15</v>
      </c>
      <c r="C4641" s="23">
        <v>1337734.1000000001</v>
      </c>
      <c r="D4641" t="s">
        <v>10</v>
      </c>
      <c r="E4641" t="s">
        <v>16</v>
      </c>
      <c r="F4641" t="s">
        <v>12</v>
      </c>
      <c r="G4641" t="s">
        <v>13</v>
      </c>
      <c r="H4641" t="s">
        <v>13</v>
      </c>
      <c r="I4641">
        <v>26</v>
      </c>
      <c r="J4641">
        <f t="shared" si="506"/>
        <v>0.83871489456254933</v>
      </c>
      <c r="K4641" t="b">
        <f t="shared" si="507"/>
        <v>0</v>
      </c>
      <c r="L4641">
        <f t="shared" si="508"/>
        <v>-1.1225954644489089</v>
      </c>
      <c r="M4641" t="b">
        <f t="shared" si="509"/>
        <v>0</v>
      </c>
      <c r="N4641" s="24">
        <f t="shared" si="510"/>
        <v>1337734.1000000001</v>
      </c>
      <c r="O4641" t="str">
        <f t="shared" si="511"/>
        <v>ASALARIADO</v>
      </c>
      <c r="P4641">
        <f t="shared" si="512"/>
        <v>26</v>
      </c>
      <c r="Q4641"/>
    </row>
    <row r="4642" spans="1:17" x14ac:dyDescent="0.25">
      <c r="A4642">
        <v>4641</v>
      </c>
      <c r="B4642" t="s">
        <v>9</v>
      </c>
      <c r="C4642" s="23">
        <v>193905.3</v>
      </c>
      <c r="D4642" t="s">
        <v>10</v>
      </c>
      <c r="E4642" t="s">
        <v>11</v>
      </c>
      <c r="F4642" t="s">
        <v>12</v>
      </c>
      <c r="G4642" t="s">
        <v>13</v>
      </c>
      <c r="H4642" t="s">
        <v>13</v>
      </c>
      <c r="I4642">
        <v>51</v>
      </c>
      <c r="J4642">
        <f t="shared" si="506"/>
        <v>-0.57167399504069027</v>
      </c>
      <c r="K4642" t="b">
        <f t="shared" si="507"/>
        <v>0</v>
      </c>
      <c r="L4642">
        <f t="shared" si="508"/>
        <v>0.64178778747952869</v>
      </c>
      <c r="M4642" t="b">
        <f t="shared" si="509"/>
        <v>0</v>
      </c>
      <c r="N4642" s="24">
        <f t="shared" si="510"/>
        <v>193905.3</v>
      </c>
      <c r="O4642" t="str">
        <f t="shared" si="511"/>
        <v>ASALARIADO</v>
      </c>
      <c r="P4642">
        <f t="shared" si="512"/>
        <v>51</v>
      </c>
      <c r="Q4642"/>
    </row>
    <row r="4643" spans="1:17" x14ac:dyDescent="0.25">
      <c r="A4643">
        <v>4642</v>
      </c>
      <c r="B4643" t="s">
        <v>15</v>
      </c>
      <c r="C4643" s="23">
        <v>696716</v>
      </c>
      <c r="D4643" t="s">
        <v>10</v>
      </c>
      <c r="E4643" t="s">
        <v>11</v>
      </c>
      <c r="F4643" t="s">
        <v>12</v>
      </c>
      <c r="G4643" t="s">
        <v>13</v>
      </c>
      <c r="H4643" t="s">
        <v>12</v>
      </c>
      <c r="I4643">
        <v>35</v>
      </c>
      <c r="J4643">
        <f t="shared" si="506"/>
        <v>4.8312689027439099E-2</v>
      </c>
      <c r="K4643" t="b">
        <f t="shared" si="507"/>
        <v>0</v>
      </c>
      <c r="L4643">
        <f t="shared" si="508"/>
        <v>-0.48741749375467142</v>
      </c>
      <c r="M4643" t="b">
        <f t="shared" si="509"/>
        <v>0</v>
      </c>
      <c r="N4643" s="24">
        <f t="shared" si="510"/>
        <v>696716</v>
      </c>
      <c r="O4643" t="str">
        <f t="shared" si="511"/>
        <v>ASALARIADO</v>
      </c>
      <c r="P4643">
        <f t="shared" si="512"/>
        <v>35</v>
      </c>
      <c r="Q4643"/>
    </row>
    <row r="4644" spans="1:17" x14ac:dyDescent="0.25">
      <c r="A4644">
        <v>4643</v>
      </c>
      <c r="B4644" t="s">
        <v>9</v>
      </c>
      <c r="C4644" s="23">
        <v>312000</v>
      </c>
      <c r="D4644" t="s">
        <v>10</v>
      </c>
      <c r="E4644" t="s">
        <v>16</v>
      </c>
      <c r="F4644" t="s">
        <v>12</v>
      </c>
      <c r="G4644" t="s">
        <v>12</v>
      </c>
      <c r="H4644" t="s">
        <v>13</v>
      </c>
      <c r="I4644">
        <v>35</v>
      </c>
      <c r="J4644">
        <f t="shared" si="506"/>
        <v>-0.42605827632384413</v>
      </c>
      <c r="K4644" t="b">
        <f t="shared" si="507"/>
        <v>0</v>
      </c>
      <c r="L4644">
        <f t="shared" si="508"/>
        <v>-0.48741749375467142</v>
      </c>
      <c r="M4644" t="b">
        <f t="shared" si="509"/>
        <v>0</v>
      </c>
      <c r="N4644" s="24">
        <f t="shared" si="510"/>
        <v>312000</v>
      </c>
      <c r="O4644" t="str">
        <f t="shared" si="511"/>
        <v>ASALARIADO</v>
      </c>
      <c r="P4644">
        <f t="shared" si="512"/>
        <v>35</v>
      </c>
      <c r="Q4644"/>
    </row>
    <row r="4645" spans="1:17" x14ac:dyDescent="0.25">
      <c r="A4645">
        <v>4644</v>
      </c>
      <c r="B4645" t="s">
        <v>9</v>
      </c>
      <c r="C4645" s="23">
        <v>297045</v>
      </c>
      <c r="D4645" t="s">
        <v>18</v>
      </c>
      <c r="E4645" t="s">
        <v>16</v>
      </c>
      <c r="F4645" t="s">
        <v>12</v>
      </c>
      <c r="G4645" t="s">
        <v>13</v>
      </c>
      <c r="H4645" t="s">
        <v>13</v>
      </c>
      <c r="I4645">
        <v>30</v>
      </c>
      <c r="J4645">
        <f t="shared" si="506"/>
        <v>-0.44449841862837125</v>
      </c>
      <c r="K4645" t="b">
        <f t="shared" si="507"/>
        <v>0</v>
      </c>
      <c r="L4645">
        <f t="shared" si="508"/>
        <v>-0.84029414414035897</v>
      </c>
      <c r="M4645" t="b">
        <f t="shared" si="509"/>
        <v>0</v>
      </c>
      <c r="N4645" s="24">
        <f t="shared" si="510"/>
        <v>297045</v>
      </c>
      <c r="O4645" t="str">
        <f t="shared" si="511"/>
        <v>TRABAJADOR INDEPENDIENTE</v>
      </c>
      <c r="P4645">
        <f t="shared" si="512"/>
        <v>30</v>
      </c>
      <c r="Q4645"/>
    </row>
    <row r="4646" spans="1:17" x14ac:dyDescent="0.25">
      <c r="A4646">
        <v>4645</v>
      </c>
      <c r="B4646" t="s">
        <v>15</v>
      </c>
      <c r="C4646" s="23">
        <v>295203</v>
      </c>
      <c r="D4646" t="s">
        <v>18</v>
      </c>
      <c r="E4646" t="s">
        <v>16</v>
      </c>
      <c r="F4646" t="s">
        <v>12</v>
      </c>
      <c r="G4646" t="s">
        <v>12</v>
      </c>
      <c r="H4646" t="s">
        <v>12</v>
      </c>
      <c r="I4646">
        <v>35</v>
      </c>
      <c r="J4646">
        <f t="shared" si="506"/>
        <v>-0.44676968189316152</v>
      </c>
      <c r="K4646" t="b">
        <f t="shared" si="507"/>
        <v>0</v>
      </c>
      <c r="L4646">
        <f t="shared" si="508"/>
        <v>-0.48741749375467142</v>
      </c>
      <c r="M4646" t="b">
        <f t="shared" si="509"/>
        <v>0</v>
      </c>
      <c r="N4646" s="24">
        <f t="shared" si="510"/>
        <v>295203</v>
      </c>
      <c r="O4646" t="str">
        <f t="shared" si="511"/>
        <v>TRABAJADOR INDEPENDIENTE</v>
      </c>
      <c r="P4646">
        <f t="shared" si="512"/>
        <v>35</v>
      </c>
      <c r="Q4646"/>
    </row>
    <row r="4647" spans="1:17" x14ac:dyDescent="0.25">
      <c r="A4647">
        <v>4646</v>
      </c>
      <c r="B4647" t="s">
        <v>15</v>
      </c>
      <c r="C4647" s="23">
        <v>392686</v>
      </c>
      <c r="D4647" t="s">
        <v>10</v>
      </c>
      <c r="E4647" t="s">
        <v>11</v>
      </c>
      <c r="F4647" t="s">
        <v>12</v>
      </c>
      <c r="G4647" t="s">
        <v>13</v>
      </c>
      <c r="H4647" t="s">
        <v>13</v>
      </c>
      <c r="I4647">
        <v>56</v>
      </c>
      <c r="J4647">
        <f t="shared" si="506"/>
        <v>-0.32656905385757384</v>
      </c>
      <c r="K4647" t="b">
        <f t="shared" si="507"/>
        <v>0</v>
      </c>
      <c r="L4647">
        <f t="shared" si="508"/>
        <v>0.99466443786521619</v>
      </c>
      <c r="M4647" t="b">
        <f t="shared" si="509"/>
        <v>0</v>
      </c>
      <c r="N4647" s="24">
        <f t="shared" si="510"/>
        <v>392686</v>
      </c>
      <c r="O4647" t="str">
        <f t="shared" si="511"/>
        <v>ASALARIADO</v>
      </c>
      <c r="P4647">
        <f t="shared" si="512"/>
        <v>56</v>
      </c>
      <c r="Q4647"/>
    </row>
    <row r="4648" spans="1:17" x14ac:dyDescent="0.25">
      <c r="A4648">
        <v>4647</v>
      </c>
      <c r="B4648" t="s">
        <v>9</v>
      </c>
      <c r="C4648" s="23">
        <v>1544128</v>
      </c>
      <c r="D4648" t="s">
        <v>10</v>
      </c>
      <c r="E4648" t="s">
        <v>11</v>
      </c>
      <c r="F4648" t="s">
        <v>12</v>
      </c>
      <c r="G4648" t="s">
        <v>13</v>
      </c>
      <c r="H4648" t="s">
        <v>13</v>
      </c>
      <c r="I4648">
        <v>49</v>
      </c>
      <c r="J4648">
        <f t="shared" si="506"/>
        <v>1.0932072306900205</v>
      </c>
      <c r="K4648" t="b">
        <f t="shared" si="507"/>
        <v>0</v>
      </c>
      <c r="L4648">
        <f t="shared" si="508"/>
        <v>0.50063712732525367</v>
      </c>
      <c r="M4648" t="b">
        <f t="shared" si="509"/>
        <v>0</v>
      </c>
      <c r="N4648" s="24">
        <f t="shared" si="510"/>
        <v>1544128</v>
      </c>
      <c r="O4648" t="str">
        <f t="shared" si="511"/>
        <v>ASALARIADO</v>
      </c>
      <c r="P4648">
        <f t="shared" si="512"/>
        <v>49</v>
      </c>
      <c r="Q4648"/>
    </row>
    <row r="4649" spans="1:17" x14ac:dyDescent="0.25">
      <c r="A4649">
        <v>4648</v>
      </c>
      <c r="B4649" t="s">
        <v>9</v>
      </c>
      <c r="C4649" s="23">
        <v>25000</v>
      </c>
      <c r="D4649" t="s">
        <v>10</v>
      </c>
      <c r="E4649" t="s">
        <v>16</v>
      </c>
      <c r="F4649" t="s">
        <v>12</v>
      </c>
      <c r="G4649" t="s">
        <v>13</v>
      </c>
      <c r="H4649" t="s">
        <v>13</v>
      </c>
      <c r="I4649">
        <v>24</v>
      </c>
      <c r="J4649">
        <f t="shared" si="506"/>
        <v>-0.77994131486608909</v>
      </c>
      <c r="K4649" t="b">
        <f t="shared" si="507"/>
        <v>0</v>
      </c>
      <c r="L4649">
        <f t="shared" si="508"/>
        <v>-1.263746124603184</v>
      </c>
      <c r="M4649" t="b">
        <f t="shared" si="509"/>
        <v>0</v>
      </c>
      <c r="N4649" s="24">
        <f t="shared" si="510"/>
        <v>25000</v>
      </c>
      <c r="O4649" t="str">
        <f t="shared" si="511"/>
        <v>ASALARIADO</v>
      </c>
      <c r="P4649">
        <f t="shared" si="512"/>
        <v>24</v>
      </c>
      <c r="Q4649"/>
    </row>
    <row r="4650" spans="1:17" x14ac:dyDescent="0.25">
      <c r="A4650">
        <v>4649</v>
      </c>
      <c r="B4650" t="s">
        <v>9</v>
      </c>
      <c r="C4650" s="23">
        <v>589772.12</v>
      </c>
      <c r="D4650" t="s">
        <v>10</v>
      </c>
      <c r="E4650" t="s">
        <v>16</v>
      </c>
      <c r="F4650" t="s">
        <v>12</v>
      </c>
      <c r="G4650" t="s">
        <v>13</v>
      </c>
      <c r="H4650" t="s">
        <v>13</v>
      </c>
      <c r="I4650">
        <v>23</v>
      </c>
      <c r="J4650">
        <f t="shared" si="506"/>
        <v>-8.3553600895547711E-2</v>
      </c>
      <c r="K4650" t="b">
        <f t="shared" si="507"/>
        <v>0</v>
      </c>
      <c r="L4650">
        <f t="shared" si="508"/>
        <v>-1.3343214546803215</v>
      </c>
      <c r="M4650" t="b">
        <f t="shared" si="509"/>
        <v>0</v>
      </c>
      <c r="N4650" s="24">
        <f t="shared" si="510"/>
        <v>589772.12</v>
      </c>
      <c r="O4650" t="str">
        <f t="shared" si="511"/>
        <v>ASALARIADO</v>
      </c>
      <c r="P4650">
        <f t="shared" si="512"/>
        <v>23</v>
      </c>
      <c r="Q4650"/>
    </row>
    <row r="4651" spans="1:17" x14ac:dyDescent="0.25">
      <c r="A4651">
        <v>4650</v>
      </c>
      <c r="B4651" t="s">
        <v>9</v>
      </c>
      <c r="C4651" s="23">
        <v>297045</v>
      </c>
      <c r="D4651" t="s">
        <v>17</v>
      </c>
      <c r="E4651" t="s">
        <v>16</v>
      </c>
      <c r="F4651" t="s">
        <v>12</v>
      </c>
      <c r="G4651" t="s">
        <v>12</v>
      </c>
      <c r="H4651" t="s">
        <v>13</v>
      </c>
      <c r="I4651">
        <v>62</v>
      </c>
      <c r="J4651">
        <f t="shared" si="506"/>
        <v>-0.44449841862837125</v>
      </c>
      <c r="K4651" t="b">
        <f t="shared" si="507"/>
        <v>0</v>
      </c>
      <c r="L4651">
        <f t="shared" si="508"/>
        <v>1.4181164183280413</v>
      </c>
      <c r="M4651" t="b">
        <f t="shared" si="509"/>
        <v>0</v>
      </c>
      <c r="N4651" s="24">
        <f t="shared" si="510"/>
        <v>297045</v>
      </c>
      <c r="O4651" t="str">
        <f t="shared" si="511"/>
        <v>ASEGURADO VOLUNTARIO</v>
      </c>
      <c r="P4651">
        <f t="shared" si="512"/>
        <v>62</v>
      </c>
      <c r="Q4651"/>
    </row>
    <row r="4652" spans="1:17" x14ac:dyDescent="0.25">
      <c r="A4652">
        <v>4651</v>
      </c>
      <c r="B4652" t="s">
        <v>9</v>
      </c>
      <c r="C4652" s="23">
        <v>640424.22</v>
      </c>
      <c r="D4652" t="s">
        <v>10</v>
      </c>
      <c r="E4652" t="s">
        <v>16</v>
      </c>
      <c r="F4652" t="s">
        <v>12</v>
      </c>
      <c r="G4652" t="s">
        <v>13</v>
      </c>
      <c r="H4652" t="s">
        <v>13</v>
      </c>
      <c r="I4652">
        <v>37</v>
      </c>
      <c r="J4652">
        <f t="shared" si="506"/>
        <v>-2.1097436935458395E-2</v>
      </c>
      <c r="K4652" t="b">
        <f t="shared" si="507"/>
        <v>0</v>
      </c>
      <c r="L4652">
        <f t="shared" si="508"/>
        <v>-0.3462668336003964</v>
      </c>
      <c r="M4652" t="b">
        <f t="shared" si="509"/>
        <v>0</v>
      </c>
      <c r="N4652" s="24">
        <f t="shared" si="510"/>
        <v>640424.22</v>
      </c>
      <c r="O4652" t="str">
        <f t="shared" si="511"/>
        <v>ASALARIADO</v>
      </c>
      <c r="P4652">
        <f t="shared" si="512"/>
        <v>37</v>
      </c>
      <c r="Q4652"/>
    </row>
    <row r="4653" spans="1:17" x14ac:dyDescent="0.25">
      <c r="A4653">
        <v>4652</v>
      </c>
      <c r="B4653" t="s">
        <v>9</v>
      </c>
      <c r="C4653" s="23">
        <v>332791</v>
      </c>
      <c r="D4653" t="s">
        <v>10</v>
      </c>
      <c r="E4653" t="s">
        <v>16</v>
      </c>
      <c r="F4653" t="s">
        <v>12</v>
      </c>
      <c r="G4653" t="s">
        <v>13</v>
      </c>
      <c r="H4653" t="s">
        <v>12</v>
      </c>
      <c r="I4653">
        <v>37</v>
      </c>
      <c r="J4653">
        <f t="shared" si="506"/>
        <v>-0.40042210122164268</v>
      </c>
      <c r="K4653" t="b">
        <f t="shared" si="507"/>
        <v>0</v>
      </c>
      <c r="L4653">
        <f t="shared" si="508"/>
        <v>-0.3462668336003964</v>
      </c>
      <c r="M4653" t="b">
        <f t="shared" si="509"/>
        <v>0</v>
      </c>
      <c r="N4653" s="24">
        <f t="shared" si="510"/>
        <v>332791</v>
      </c>
      <c r="O4653" t="str">
        <f t="shared" si="511"/>
        <v>ASALARIADO</v>
      </c>
      <c r="P4653">
        <f t="shared" si="512"/>
        <v>37</v>
      </c>
      <c r="Q4653"/>
    </row>
    <row r="4654" spans="1:17" x14ac:dyDescent="0.25">
      <c r="A4654">
        <v>4653</v>
      </c>
      <c r="B4654" t="s">
        <v>9</v>
      </c>
      <c r="C4654" s="23">
        <v>297046</v>
      </c>
      <c r="D4654" t="s">
        <v>18</v>
      </c>
      <c r="E4654" t="s">
        <v>16</v>
      </c>
      <c r="F4654" t="s">
        <v>12</v>
      </c>
      <c r="G4654" t="s">
        <v>13</v>
      </c>
      <c r="H4654" t="s">
        <v>12</v>
      </c>
      <c r="I4654">
        <v>55</v>
      </c>
      <c r="J4654">
        <f t="shared" si="506"/>
        <v>-0.44449718558642509</v>
      </c>
      <c r="K4654" t="b">
        <f t="shared" si="507"/>
        <v>0</v>
      </c>
      <c r="L4654">
        <f t="shared" si="508"/>
        <v>0.92408910778807873</v>
      </c>
      <c r="M4654" t="b">
        <f t="shared" si="509"/>
        <v>0</v>
      </c>
      <c r="N4654" s="24">
        <f t="shared" si="510"/>
        <v>297046</v>
      </c>
      <c r="O4654" t="str">
        <f t="shared" si="511"/>
        <v>TRABAJADOR INDEPENDIENTE</v>
      </c>
      <c r="P4654">
        <f t="shared" si="512"/>
        <v>55</v>
      </c>
      <c r="Q4654"/>
    </row>
    <row r="4655" spans="1:17" x14ac:dyDescent="0.25">
      <c r="A4655">
        <v>4654</v>
      </c>
      <c r="B4655" t="s">
        <v>9</v>
      </c>
      <c r="C4655" s="23">
        <v>424277</v>
      </c>
      <c r="D4655" t="s">
        <v>18</v>
      </c>
      <c r="E4655" t="s">
        <v>16</v>
      </c>
      <c r="F4655" t="s">
        <v>12</v>
      </c>
      <c r="G4655" t="s">
        <v>13</v>
      </c>
      <c r="H4655" t="s">
        <v>12</v>
      </c>
      <c r="I4655">
        <v>49</v>
      </c>
      <c r="J4655">
        <f t="shared" si="506"/>
        <v>-0.28761602573705797</v>
      </c>
      <c r="K4655" t="b">
        <f t="shared" si="507"/>
        <v>0</v>
      </c>
      <c r="L4655">
        <f t="shared" si="508"/>
        <v>0.50063712732525367</v>
      </c>
      <c r="M4655" t="b">
        <f t="shared" si="509"/>
        <v>0</v>
      </c>
      <c r="N4655" s="24">
        <f t="shared" si="510"/>
        <v>424277</v>
      </c>
      <c r="O4655" t="str">
        <f t="shared" si="511"/>
        <v>TRABAJADOR INDEPENDIENTE</v>
      </c>
      <c r="P4655">
        <f t="shared" si="512"/>
        <v>49</v>
      </c>
      <c r="Q4655"/>
    </row>
    <row r="4656" spans="1:17" x14ac:dyDescent="0.25">
      <c r="A4656">
        <v>4655</v>
      </c>
      <c r="B4656" t="s">
        <v>15</v>
      </c>
      <c r="C4656" s="23">
        <v>462065</v>
      </c>
      <c r="D4656" t="s">
        <v>10</v>
      </c>
      <c r="E4656" t="s">
        <v>16</v>
      </c>
      <c r="F4656" t="s">
        <v>12</v>
      </c>
      <c r="G4656" t="s">
        <v>13</v>
      </c>
      <c r="H4656" t="s">
        <v>13</v>
      </c>
      <c r="I4656">
        <v>31</v>
      </c>
      <c r="J4656">
        <f t="shared" si="506"/>
        <v>-0.24102183667631111</v>
      </c>
      <c r="K4656" t="b">
        <f t="shared" si="507"/>
        <v>0</v>
      </c>
      <c r="L4656">
        <f t="shared" si="508"/>
        <v>-0.7697188140632214</v>
      </c>
      <c r="M4656" t="b">
        <f t="shared" si="509"/>
        <v>0</v>
      </c>
      <c r="N4656" s="24">
        <f t="shared" si="510"/>
        <v>462065</v>
      </c>
      <c r="O4656" t="str">
        <f t="shared" si="511"/>
        <v>ASALARIADO</v>
      </c>
      <c r="P4656">
        <f t="shared" si="512"/>
        <v>31</v>
      </c>
      <c r="Q4656"/>
    </row>
    <row r="4657" spans="1:17" x14ac:dyDescent="0.25">
      <c r="A4657">
        <v>4656</v>
      </c>
      <c r="B4657" t="s">
        <v>9</v>
      </c>
      <c r="C4657" s="23">
        <v>914169.91</v>
      </c>
      <c r="D4657" t="s">
        <v>10</v>
      </c>
      <c r="E4657" t="s">
        <v>16</v>
      </c>
      <c r="F4657" t="s">
        <v>12</v>
      </c>
      <c r="G4657" t="s">
        <v>13</v>
      </c>
      <c r="H4657" t="s">
        <v>13</v>
      </c>
      <c r="I4657">
        <v>40</v>
      </c>
      <c r="J4657">
        <f t="shared" si="506"/>
        <v>0.31644248140964071</v>
      </c>
      <c r="K4657" t="b">
        <f t="shared" si="507"/>
        <v>0</v>
      </c>
      <c r="L4657">
        <f t="shared" si="508"/>
        <v>-0.13454084336898386</v>
      </c>
      <c r="M4657" t="b">
        <f t="shared" si="509"/>
        <v>0</v>
      </c>
      <c r="N4657" s="24">
        <f t="shared" si="510"/>
        <v>914169.91</v>
      </c>
      <c r="O4657" t="str">
        <f t="shared" si="511"/>
        <v>ASALARIADO</v>
      </c>
      <c r="P4657">
        <f t="shared" si="512"/>
        <v>40</v>
      </c>
      <c r="Q4657"/>
    </row>
    <row r="4658" spans="1:17" x14ac:dyDescent="0.25">
      <c r="A4658">
        <v>4657</v>
      </c>
      <c r="B4658" t="s">
        <v>9</v>
      </c>
      <c r="C4658" s="23">
        <v>550000</v>
      </c>
      <c r="D4658" t="s">
        <v>10</v>
      </c>
      <c r="E4658" t="s">
        <v>16</v>
      </c>
      <c r="F4658" t="s">
        <v>12</v>
      </c>
      <c r="G4658" t="s">
        <v>13</v>
      </c>
      <c r="H4658" t="s">
        <v>12</v>
      </c>
      <c r="I4658">
        <v>34</v>
      </c>
      <c r="J4658">
        <f t="shared" si="506"/>
        <v>-0.13259429314247032</v>
      </c>
      <c r="K4658" t="b">
        <f t="shared" si="507"/>
        <v>0</v>
      </c>
      <c r="L4658">
        <f t="shared" si="508"/>
        <v>-0.55799282383180893</v>
      </c>
      <c r="M4658" t="b">
        <f t="shared" si="509"/>
        <v>0</v>
      </c>
      <c r="N4658" s="24">
        <f t="shared" si="510"/>
        <v>550000</v>
      </c>
      <c r="O4658" t="str">
        <f t="shared" si="511"/>
        <v>ASALARIADO</v>
      </c>
      <c r="P4658">
        <f t="shared" si="512"/>
        <v>34</v>
      </c>
      <c r="Q4658"/>
    </row>
    <row r="4659" spans="1:17" x14ac:dyDescent="0.25">
      <c r="A4659">
        <v>4658</v>
      </c>
      <c r="B4659" t="s">
        <v>15</v>
      </c>
      <c r="C4659" s="23">
        <v>763375.1</v>
      </c>
      <c r="D4659" t="s">
        <v>10</v>
      </c>
      <c r="E4659" t="s">
        <v>11</v>
      </c>
      <c r="F4659" t="s">
        <v>12</v>
      </c>
      <c r="G4659" t="s">
        <v>13</v>
      </c>
      <c r="H4659" t="s">
        <v>13</v>
      </c>
      <c r="I4659">
        <v>35</v>
      </c>
      <c r="J4659">
        <f t="shared" si="506"/>
        <v>0.130506155419395</v>
      </c>
      <c r="K4659" t="b">
        <f t="shared" si="507"/>
        <v>0</v>
      </c>
      <c r="L4659">
        <f t="shared" si="508"/>
        <v>-0.48741749375467142</v>
      </c>
      <c r="M4659" t="b">
        <f t="shared" si="509"/>
        <v>0</v>
      </c>
      <c r="N4659" s="24">
        <f t="shared" si="510"/>
        <v>763375.1</v>
      </c>
      <c r="O4659" t="str">
        <f t="shared" si="511"/>
        <v>ASALARIADO</v>
      </c>
      <c r="P4659">
        <f t="shared" si="512"/>
        <v>35</v>
      </c>
      <c r="Q4659"/>
    </row>
    <row r="4660" spans="1:17" x14ac:dyDescent="0.25">
      <c r="A4660">
        <v>4659</v>
      </c>
      <c r="B4660" t="s">
        <v>15</v>
      </c>
      <c r="C4660" s="23">
        <v>450000</v>
      </c>
      <c r="D4660" t="s">
        <v>10</v>
      </c>
      <c r="E4660" t="s">
        <v>16</v>
      </c>
      <c r="F4660" t="s">
        <v>12</v>
      </c>
      <c r="G4660" t="s">
        <v>13</v>
      </c>
      <c r="H4660" t="s">
        <v>13</v>
      </c>
      <c r="I4660">
        <v>22</v>
      </c>
      <c r="J4660">
        <f t="shared" si="506"/>
        <v>-0.25589848775649293</v>
      </c>
      <c r="K4660" t="b">
        <f t="shared" si="507"/>
        <v>0</v>
      </c>
      <c r="L4660">
        <f t="shared" si="508"/>
        <v>-1.4048967847574589</v>
      </c>
      <c r="M4660" t="b">
        <f t="shared" si="509"/>
        <v>0</v>
      </c>
      <c r="N4660" s="24">
        <f t="shared" si="510"/>
        <v>450000</v>
      </c>
      <c r="O4660" t="str">
        <f t="shared" si="511"/>
        <v>ASALARIADO</v>
      </c>
      <c r="P4660">
        <f t="shared" si="512"/>
        <v>22</v>
      </c>
      <c r="Q4660"/>
    </row>
    <row r="4661" spans="1:17" x14ac:dyDescent="0.25">
      <c r="A4661">
        <v>4660</v>
      </c>
      <c r="B4661" t="s">
        <v>9</v>
      </c>
      <c r="C4661" s="23">
        <v>123924</v>
      </c>
      <c r="D4661" t="s">
        <v>10</v>
      </c>
      <c r="E4661" t="s">
        <v>16</v>
      </c>
      <c r="F4661" t="s">
        <v>12</v>
      </c>
      <c r="G4661" t="s">
        <v>13</v>
      </c>
      <c r="H4661" t="s">
        <v>13</v>
      </c>
      <c r="I4661">
        <v>19</v>
      </c>
      <c r="J4661">
        <f t="shared" si="506"/>
        <v>-0.65796387338611328</v>
      </c>
      <c r="K4661" t="b">
        <f t="shared" si="507"/>
        <v>0</v>
      </c>
      <c r="L4661">
        <f t="shared" si="508"/>
        <v>-1.6166227749888715</v>
      </c>
      <c r="M4661" t="b">
        <f t="shared" si="509"/>
        <v>0</v>
      </c>
      <c r="N4661" s="24">
        <f t="shared" si="510"/>
        <v>123924</v>
      </c>
      <c r="O4661" t="str">
        <f t="shared" si="511"/>
        <v>ASALARIADO</v>
      </c>
      <c r="P4661">
        <f t="shared" si="512"/>
        <v>19</v>
      </c>
      <c r="Q4661"/>
    </row>
    <row r="4662" spans="1:17" x14ac:dyDescent="0.25">
      <c r="A4662">
        <v>4661</v>
      </c>
      <c r="B4662" t="s">
        <v>9</v>
      </c>
      <c r="C4662" s="23">
        <v>391012.95</v>
      </c>
      <c r="D4662" t="s">
        <v>10</v>
      </c>
      <c r="E4662" t="s">
        <v>16</v>
      </c>
      <c r="F4662" t="s">
        <v>12</v>
      </c>
      <c r="G4662" t="s">
        <v>13</v>
      </c>
      <c r="H4662" t="s">
        <v>13</v>
      </c>
      <c r="I4662">
        <v>21</v>
      </c>
      <c r="J4662">
        <f t="shared" si="506"/>
        <v>-0.32863199468556376</v>
      </c>
      <c r="K4662" t="b">
        <f t="shared" si="507"/>
        <v>0</v>
      </c>
      <c r="L4662">
        <f t="shared" si="508"/>
        <v>-1.4754721148345964</v>
      </c>
      <c r="M4662" t="b">
        <f t="shared" si="509"/>
        <v>0</v>
      </c>
      <c r="N4662" s="24">
        <f t="shared" si="510"/>
        <v>391012.95</v>
      </c>
      <c r="O4662" t="str">
        <f t="shared" si="511"/>
        <v>ASALARIADO</v>
      </c>
      <c r="P4662">
        <f t="shared" si="512"/>
        <v>21</v>
      </c>
      <c r="Q4662"/>
    </row>
    <row r="4663" spans="1:17" x14ac:dyDescent="0.25">
      <c r="A4663">
        <v>4662</v>
      </c>
      <c r="B4663" t="s">
        <v>9</v>
      </c>
      <c r="C4663" s="23">
        <v>364900</v>
      </c>
      <c r="D4663" t="s">
        <v>10</v>
      </c>
      <c r="E4663" t="s">
        <v>16</v>
      </c>
      <c r="F4663" t="s">
        <v>12</v>
      </c>
      <c r="G4663" t="s">
        <v>12</v>
      </c>
      <c r="H4663" t="s">
        <v>13</v>
      </c>
      <c r="I4663">
        <v>62</v>
      </c>
      <c r="J4663">
        <f t="shared" si="506"/>
        <v>-0.36083035737302616</v>
      </c>
      <c r="K4663" t="b">
        <f t="shared" si="507"/>
        <v>0</v>
      </c>
      <c r="L4663">
        <f t="shared" si="508"/>
        <v>1.4181164183280413</v>
      </c>
      <c r="M4663" t="b">
        <f t="shared" si="509"/>
        <v>0</v>
      </c>
      <c r="N4663" s="24">
        <f t="shared" si="510"/>
        <v>364900</v>
      </c>
      <c r="O4663" t="str">
        <f t="shared" si="511"/>
        <v>ASALARIADO</v>
      </c>
      <c r="P4663">
        <f t="shared" si="512"/>
        <v>62</v>
      </c>
      <c r="Q4663"/>
    </row>
    <row r="4664" spans="1:17" x14ac:dyDescent="0.25">
      <c r="A4664">
        <v>4663</v>
      </c>
      <c r="B4664" t="s">
        <v>9</v>
      </c>
      <c r="C4664" s="23">
        <v>796069</v>
      </c>
      <c r="D4664" t="s">
        <v>10</v>
      </c>
      <c r="E4664" t="s">
        <v>11</v>
      </c>
      <c r="F4664" t="s">
        <v>12</v>
      </c>
      <c r="G4664" t="s">
        <v>13</v>
      </c>
      <c r="H4664" t="s">
        <v>13</v>
      </c>
      <c r="I4664">
        <v>38</v>
      </c>
      <c r="J4664">
        <f t="shared" si="506"/>
        <v>0.17081910550230897</v>
      </c>
      <c r="K4664" t="b">
        <f t="shared" si="507"/>
        <v>0</v>
      </c>
      <c r="L4664">
        <f t="shared" si="508"/>
        <v>-0.27569150352325889</v>
      </c>
      <c r="M4664" t="b">
        <f t="shared" si="509"/>
        <v>0</v>
      </c>
      <c r="N4664" s="24">
        <f t="shared" si="510"/>
        <v>796069</v>
      </c>
      <c r="O4664" t="str">
        <f t="shared" si="511"/>
        <v>ASALARIADO</v>
      </c>
      <c r="P4664">
        <f t="shared" si="512"/>
        <v>38</v>
      </c>
      <c r="Q4664"/>
    </row>
    <row r="4665" spans="1:17" x14ac:dyDescent="0.25">
      <c r="A4665">
        <v>4664</v>
      </c>
      <c r="B4665" t="s">
        <v>9</v>
      </c>
      <c r="C4665" s="23">
        <v>962757.1</v>
      </c>
      <c r="D4665" t="s">
        <v>14</v>
      </c>
      <c r="E4665" t="s">
        <v>11</v>
      </c>
      <c r="F4665" t="s">
        <v>12</v>
      </c>
      <c r="G4665" t="s">
        <v>13</v>
      </c>
      <c r="H4665" t="s">
        <v>13</v>
      </c>
      <c r="I4665">
        <v>63</v>
      </c>
      <c r="J4665">
        <f t="shared" si="506"/>
        <v>0.37635252472472558</v>
      </c>
      <c r="K4665" t="b">
        <f t="shared" si="507"/>
        <v>0</v>
      </c>
      <c r="L4665">
        <f t="shared" si="508"/>
        <v>1.4886917484051787</v>
      </c>
      <c r="M4665" t="b">
        <f t="shared" si="509"/>
        <v>0</v>
      </c>
      <c r="N4665" s="24">
        <f t="shared" si="510"/>
        <v>962757.1</v>
      </c>
      <c r="O4665" t="str">
        <f t="shared" si="511"/>
        <v>PENSIONADOS EN SU PROPIO SISTEMA</v>
      </c>
      <c r="P4665">
        <f t="shared" si="512"/>
        <v>63</v>
      </c>
      <c r="Q4665"/>
    </row>
    <row r="4666" spans="1:17" x14ac:dyDescent="0.25">
      <c r="A4666">
        <v>4665</v>
      </c>
      <c r="B4666" t="s">
        <v>9</v>
      </c>
      <c r="C4666" s="23">
        <v>1453308</v>
      </c>
      <c r="D4666" t="s">
        <v>14</v>
      </c>
      <c r="E4666" t="s">
        <v>11</v>
      </c>
      <c r="F4666" t="s">
        <v>12</v>
      </c>
      <c r="G4666" t="s">
        <v>13</v>
      </c>
      <c r="H4666" t="s">
        <v>13</v>
      </c>
      <c r="I4666">
        <v>70</v>
      </c>
      <c r="J4666">
        <f t="shared" si="506"/>
        <v>0.98122236114156502</v>
      </c>
      <c r="K4666" t="b">
        <f t="shared" si="507"/>
        <v>0</v>
      </c>
      <c r="L4666">
        <f t="shared" si="508"/>
        <v>1.9827190589451413</v>
      </c>
      <c r="M4666" t="b">
        <f t="shared" si="509"/>
        <v>1</v>
      </c>
      <c r="N4666" s="24">
        <f t="shared" si="510"/>
        <v>1453308</v>
      </c>
      <c r="O4666" t="str">
        <f t="shared" si="511"/>
        <v>PENSIONADOS EN SU PROPIO SISTEMA</v>
      </c>
      <c r="P4666">
        <f t="shared" si="512"/>
        <v>70</v>
      </c>
      <c r="Q4666"/>
    </row>
    <row r="4667" spans="1:17" x14ac:dyDescent="0.25">
      <c r="A4667">
        <v>4666</v>
      </c>
      <c r="B4667" t="s">
        <v>9</v>
      </c>
      <c r="C4667" s="23">
        <v>746556.41</v>
      </c>
      <c r="D4667" t="s">
        <v>10</v>
      </c>
      <c r="E4667" t="s">
        <v>11</v>
      </c>
      <c r="F4667" t="s">
        <v>12</v>
      </c>
      <c r="G4667" t="s">
        <v>13</v>
      </c>
      <c r="H4667" t="s">
        <v>13</v>
      </c>
      <c r="I4667">
        <v>30</v>
      </c>
      <c r="J4667">
        <f t="shared" si="506"/>
        <v>0.10976800517026593</v>
      </c>
      <c r="K4667" t="b">
        <f t="shared" si="507"/>
        <v>0</v>
      </c>
      <c r="L4667">
        <f t="shared" si="508"/>
        <v>-0.84029414414035897</v>
      </c>
      <c r="M4667" t="b">
        <f t="shared" si="509"/>
        <v>0</v>
      </c>
      <c r="N4667" s="24">
        <f t="shared" si="510"/>
        <v>746556.41</v>
      </c>
      <c r="O4667" t="str">
        <f t="shared" si="511"/>
        <v>ASALARIADO</v>
      </c>
      <c r="P4667">
        <f t="shared" si="512"/>
        <v>30</v>
      </c>
      <c r="Q4667"/>
    </row>
    <row r="4668" spans="1:17" x14ac:dyDescent="0.25">
      <c r="A4668">
        <v>4667</v>
      </c>
      <c r="B4668" t="s">
        <v>9</v>
      </c>
      <c r="C4668" s="23">
        <v>1422542.7</v>
      </c>
      <c r="D4668" t="s">
        <v>10</v>
      </c>
      <c r="E4668" t="s">
        <v>11</v>
      </c>
      <c r="F4668" t="s">
        <v>12</v>
      </c>
      <c r="G4668" t="s">
        <v>13</v>
      </c>
      <c r="H4668" t="s">
        <v>13</v>
      </c>
      <c r="I4668">
        <v>60</v>
      </c>
      <c r="J4668">
        <f t="shared" si="506"/>
        <v>0.94328745575597717</v>
      </c>
      <c r="K4668" t="b">
        <f t="shared" si="507"/>
        <v>0</v>
      </c>
      <c r="L4668">
        <f t="shared" si="508"/>
        <v>1.2769657581737661</v>
      </c>
      <c r="M4668" t="b">
        <f t="shared" si="509"/>
        <v>0</v>
      </c>
      <c r="N4668" s="24">
        <f t="shared" si="510"/>
        <v>1422542.7</v>
      </c>
      <c r="O4668" t="str">
        <f t="shared" si="511"/>
        <v>ASALARIADO</v>
      </c>
      <c r="P4668">
        <f t="shared" si="512"/>
        <v>60</v>
      </c>
      <c r="Q4668"/>
    </row>
    <row r="4669" spans="1:17" x14ac:dyDescent="0.25">
      <c r="A4669">
        <v>4668</v>
      </c>
      <c r="B4669" t="s">
        <v>9</v>
      </c>
      <c r="C4669" s="23">
        <v>1417996.5</v>
      </c>
      <c r="D4669" t="s">
        <v>10</v>
      </c>
      <c r="E4669" t="s">
        <v>11</v>
      </c>
      <c r="F4669" t="s">
        <v>12</v>
      </c>
      <c r="G4669" t="s">
        <v>13</v>
      </c>
      <c r="H4669" t="s">
        <v>13</v>
      </c>
      <c r="I4669">
        <v>32</v>
      </c>
      <c r="J4669">
        <f t="shared" si="506"/>
        <v>0.93768180046043448</v>
      </c>
      <c r="K4669" t="b">
        <f t="shared" si="507"/>
        <v>0</v>
      </c>
      <c r="L4669">
        <f t="shared" si="508"/>
        <v>-0.69914348398608395</v>
      </c>
      <c r="M4669" t="b">
        <f t="shared" si="509"/>
        <v>0</v>
      </c>
      <c r="N4669" s="24">
        <f t="shared" si="510"/>
        <v>1417996.5</v>
      </c>
      <c r="O4669" t="str">
        <f t="shared" si="511"/>
        <v>ASALARIADO</v>
      </c>
      <c r="P4669">
        <f t="shared" si="512"/>
        <v>32</v>
      </c>
      <c r="Q4669"/>
    </row>
    <row r="4670" spans="1:17" x14ac:dyDescent="0.25">
      <c r="A4670">
        <v>4669</v>
      </c>
      <c r="B4670" t="s">
        <v>15</v>
      </c>
      <c r="C4670" s="23">
        <v>375882.38</v>
      </c>
      <c r="D4670" t="s">
        <v>10</v>
      </c>
      <c r="E4670" t="s">
        <v>16</v>
      </c>
      <c r="F4670" t="s">
        <v>12</v>
      </c>
      <c r="G4670" t="s">
        <v>12</v>
      </c>
      <c r="H4670" t="s">
        <v>13</v>
      </c>
      <c r="I4670">
        <v>56</v>
      </c>
      <c r="J4670">
        <f t="shared" si="506"/>
        <v>-0.34728862216457468</v>
      </c>
      <c r="K4670" t="b">
        <f t="shared" si="507"/>
        <v>0</v>
      </c>
      <c r="L4670">
        <f t="shared" si="508"/>
        <v>0.99466443786521619</v>
      </c>
      <c r="M4670" t="b">
        <f t="shared" si="509"/>
        <v>0</v>
      </c>
      <c r="N4670" s="24">
        <f t="shared" si="510"/>
        <v>375882.38</v>
      </c>
      <c r="O4670" t="str">
        <f t="shared" si="511"/>
        <v>ASALARIADO</v>
      </c>
      <c r="P4670">
        <f t="shared" si="512"/>
        <v>56</v>
      </c>
      <c r="Q4670"/>
    </row>
    <row r="4671" spans="1:17" x14ac:dyDescent="0.25">
      <c r="A4671">
        <v>4670</v>
      </c>
      <c r="B4671" t="s">
        <v>15</v>
      </c>
      <c r="C4671" s="23">
        <v>348148</v>
      </c>
      <c r="D4671" t="s">
        <v>14</v>
      </c>
      <c r="E4671" t="s">
        <v>11</v>
      </c>
      <c r="F4671" t="s">
        <v>12</v>
      </c>
      <c r="G4671" t="s">
        <v>13</v>
      </c>
      <c r="H4671" t="s">
        <v>13</v>
      </c>
      <c r="I4671">
        <v>83</v>
      </c>
      <c r="J4671">
        <f t="shared" si="506"/>
        <v>-0.38148627605476726</v>
      </c>
      <c r="K4671" t="b">
        <f t="shared" si="507"/>
        <v>0</v>
      </c>
      <c r="L4671">
        <f t="shared" si="508"/>
        <v>2.9001983499479289</v>
      </c>
      <c r="M4671" t="b">
        <f t="shared" si="509"/>
        <v>1</v>
      </c>
      <c r="N4671" s="24">
        <f t="shared" si="510"/>
        <v>348148</v>
      </c>
      <c r="O4671" t="str">
        <f t="shared" si="511"/>
        <v>PENSIONADOS EN SU PROPIO SISTEMA</v>
      </c>
      <c r="P4671">
        <f t="shared" si="512"/>
        <v>83</v>
      </c>
      <c r="Q4671"/>
    </row>
    <row r="4672" spans="1:17" x14ac:dyDescent="0.25">
      <c r="A4672">
        <v>4671</v>
      </c>
      <c r="B4672" t="s">
        <v>15</v>
      </c>
      <c r="C4672" s="23">
        <v>1564419</v>
      </c>
      <c r="D4672" t="s">
        <v>10</v>
      </c>
      <c r="E4672" t="s">
        <v>16</v>
      </c>
      <c r="F4672" t="s">
        <v>12</v>
      </c>
      <c r="G4672" t="s">
        <v>13</v>
      </c>
      <c r="H4672" t="s">
        <v>13</v>
      </c>
      <c r="I4672">
        <v>43</v>
      </c>
      <c r="J4672">
        <f t="shared" si="506"/>
        <v>1.1182268848191517</v>
      </c>
      <c r="K4672" t="b">
        <f t="shared" si="507"/>
        <v>0</v>
      </c>
      <c r="L4672">
        <f t="shared" si="508"/>
        <v>7.7185146862428639E-2</v>
      </c>
      <c r="M4672" t="b">
        <f t="shared" si="509"/>
        <v>0</v>
      </c>
      <c r="N4672" s="24">
        <f t="shared" si="510"/>
        <v>1564419</v>
      </c>
      <c r="O4672" t="str">
        <f t="shared" si="511"/>
        <v>ASALARIADO</v>
      </c>
      <c r="P4672">
        <f t="shared" si="512"/>
        <v>43</v>
      </c>
      <c r="Q4672"/>
    </row>
    <row r="4673" spans="1:17" x14ac:dyDescent="0.25">
      <c r="A4673">
        <v>4672</v>
      </c>
      <c r="B4673" t="s">
        <v>9</v>
      </c>
      <c r="C4673" s="23">
        <v>298054</v>
      </c>
      <c r="D4673" t="s">
        <v>17</v>
      </c>
      <c r="E4673" t="s">
        <v>16</v>
      </c>
      <c r="F4673" t="s">
        <v>13</v>
      </c>
      <c r="G4673" t="s">
        <v>13</v>
      </c>
      <c r="H4673" t="s">
        <v>12</v>
      </c>
      <c r="I4673">
        <v>28</v>
      </c>
      <c r="J4673">
        <f t="shared" si="506"/>
        <v>-0.44325427930471573</v>
      </c>
      <c r="K4673" t="b">
        <f t="shared" si="507"/>
        <v>0</v>
      </c>
      <c r="L4673">
        <f t="shared" si="508"/>
        <v>-0.98144480429463388</v>
      </c>
      <c r="M4673" t="b">
        <f t="shared" si="509"/>
        <v>0</v>
      </c>
      <c r="N4673" s="24">
        <f t="shared" si="510"/>
        <v>298054</v>
      </c>
      <c r="O4673" t="str">
        <f t="shared" si="511"/>
        <v>ASEGURADO VOLUNTARIO</v>
      </c>
      <c r="P4673">
        <f t="shared" si="512"/>
        <v>28</v>
      </c>
      <c r="Q4673"/>
    </row>
    <row r="4674" spans="1:17" x14ac:dyDescent="0.25">
      <c r="A4674">
        <v>4673</v>
      </c>
      <c r="B4674" t="s">
        <v>9</v>
      </c>
      <c r="C4674" s="23">
        <v>535643.15</v>
      </c>
      <c r="D4674" t="s">
        <v>10</v>
      </c>
      <c r="E4674" t="s">
        <v>16</v>
      </c>
      <c r="F4674" t="s">
        <v>12</v>
      </c>
      <c r="G4674" t="s">
        <v>13</v>
      </c>
      <c r="H4674" t="s">
        <v>13</v>
      </c>
      <c r="I4674">
        <v>31</v>
      </c>
      <c r="J4674">
        <f t="shared" ref="J4674:J4737" si="513">(C4674-$S$4)/STDEV($C$2:$C$5001)</f>
        <v>-0.1502968914069136</v>
      </c>
      <c r="K4674" t="b">
        <f t="shared" ref="K4674:K4737" si="514">ABS(J4674)&gt;1.96</f>
        <v>0</v>
      </c>
      <c r="L4674">
        <f t="shared" ref="L4674:L4737" si="515">(I4674-$S$5)/_xlfn.STDEV.S($I$2:$I$5001)</f>
        <v>-0.7697188140632214</v>
      </c>
      <c r="M4674" t="b">
        <f t="shared" ref="M4674:M4737" si="516">ABS(L4674)&gt;1.96</f>
        <v>0</v>
      </c>
      <c r="N4674" s="24">
        <f t="shared" ref="N4674:N4737" si="517">IF(ISBLANK(C4674), $S$4, C4674)</f>
        <v>535643.15</v>
      </c>
      <c r="O4674" t="str">
        <f t="shared" ref="O4674:O4737" si="518">IF(D4674="", "ASALARIADO", D4674)</f>
        <v>ASALARIADO</v>
      </c>
      <c r="P4674">
        <f t="shared" ref="P4674:P4737" si="519">IF(ISBLANK(I4674), $S$5, I4674)</f>
        <v>31</v>
      </c>
      <c r="Q4674"/>
    </row>
    <row r="4675" spans="1:17" x14ac:dyDescent="0.25">
      <c r="A4675">
        <v>4674</v>
      </c>
      <c r="B4675" t="s">
        <v>9</v>
      </c>
      <c r="C4675" s="23">
        <v>835000</v>
      </c>
      <c r="D4675" t="s">
        <v>10</v>
      </c>
      <c r="E4675" t="s">
        <v>16</v>
      </c>
      <c r="F4675" t="s">
        <v>12</v>
      </c>
      <c r="G4675" t="s">
        <v>13</v>
      </c>
      <c r="H4675" t="s">
        <v>13</v>
      </c>
      <c r="I4675">
        <v>32</v>
      </c>
      <c r="J4675">
        <f t="shared" si="513"/>
        <v>0.21882266150749413</v>
      </c>
      <c r="K4675" t="b">
        <f t="shared" si="514"/>
        <v>0</v>
      </c>
      <c r="L4675">
        <f t="shared" si="515"/>
        <v>-0.69914348398608395</v>
      </c>
      <c r="M4675" t="b">
        <f t="shared" si="516"/>
        <v>0</v>
      </c>
      <c r="N4675" s="24">
        <f t="shared" si="517"/>
        <v>835000</v>
      </c>
      <c r="O4675" t="str">
        <f t="shared" si="518"/>
        <v>ASALARIADO</v>
      </c>
      <c r="P4675">
        <f t="shared" si="519"/>
        <v>32</v>
      </c>
      <c r="Q4675"/>
    </row>
    <row r="4676" spans="1:17" x14ac:dyDescent="0.25">
      <c r="A4676">
        <v>4675</v>
      </c>
      <c r="B4676" t="s">
        <v>15</v>
      </c>
      <c r="C4676" s="23">
        <v>297046</v>
      </c>
      <c r="D4676" t="s">
        <v>17</v>
      </c>
      <c r="E4676" t="s">
        <v>16</v>
      </c>
      <c r="F4676" t="s">
        <v>12</v>
      </c>
      <c r="G4676" t="s">
        <v>13</v>
      </c>
      <c r="H4676" t="s">
        <v>13</v>
      </c>
      <c r="I4676">
        <v>25</v>
      </c>
      <c r="J4676">
        <f t="shared" si="513"/>
        <v>-0.44449718558642509</v>
      </c>
      <c r="K4676" t="b">
        <f t="shared" si="514"/>
        <v>0</v>
      </c>
      <c r="L4676">
        <f t="shared" si="515"/>
        <v>-1.1931707945260464</v>
      </c>
      <c r="M4676" t="b">
        <f t="shared" si="516"/>
        <v>0</v>
      </c>
      <c r="N4676" s="24">
        <f t="shared" si="517"/>
        <v>297046</v>
      </c>
      <c r="O4676" t="str">
        <f t="shared" si="518"/>
        <v>ASEGURADO VOLUNTARIO</v>
      </c>
      <c r="P4676">
        <f t="shared" si="519"/>
        <v>25</v>
      </c>
      <c r="Q4676"/>
    </row>
    <row r="4677" spans="1:17" x14ac:dyDescent="0.25">
      <c r="A4677">
        <v>4676</v>
      </c>
      <c r="B4677" t="s">
        <v>9</v>
      </c>
      <c r="C4677" s="23">
        <v>185000</v>
      </c>
      <c r="D4677" t="s">
        <v>10</v>
      </c>
      <c r="E4677" t="s">
        <v>16</v>
      </c>
      <c r="F4677" t="s">
        <v>12</v>
      </c>
      <c r="G4677" t="s">
        <v>13</v>
      </c>
      <c r="H4677" t="s">
        <v>13</v>
      </c>
      <c r="I4677">
        <v>58</v>
      </c>
      <c r="J4677">
        <f t="shared" si="513"/>
        <v>-0.58265460348365283</v>
      </c>
      <c r="K4677" t="b">
        <f t="shared" si="514"/>
        <v>0</v>
      </c>
      <c r="L4677">
        <f t="shared" si="515"/>
        <v>1.1358150980194912</v>
      </c>
      <c r="M4677" t="b">
        <f t="shared" si="516"/>
        <v>0</v>
      </c>
      <c r="N4677" s="24">
        <f t="shared" si="517"/>
        <v>185000</v>
      </c>
      <c r="O4677" t="str">
        <f t="shared" si="518"/>
        <v>ASALARIADO</v>
      </c>
      <c r="P4677">
        <f t="shared" si="519"/>
        <v>58</v>
      </c>
      <c r="Q4677"/>
    </row>
    <row r="4678" spans="1:17" x14ac:dyDescent="0.25">
      <c r="A4678">
        <v>4677</v>
      </c>
      <c r="B4678" t="s">
        <v>9</v>
      </c>
      <c r="C4678" s="23">
        <v>117100.8</v>
      </c>
      <c r="D4678" t="s">
        <v>10</v>
      </c>
      <c r="E4678" t="s">
        <v>16</v>
      </c>
      <c r="F4678" t="s">
        <v>12</v>
      </c>
      <c r="G4678" t="s">
        <v>13</v>
      </c>
      <c r="H4678" t="s">
        <v>13</v>
      </c>
      <c r="I4678">
        <v>30</v>
      </c>
      <c r="J4678">
        <f t="shared" si="513"/>
        <v>-0.66637716519301726</v>
      </c>
      <c r="K4678" t="b">
        <f t="shared" si="514"/>
        <v>0</v>
      </c>
      <c r="L4678">
        <f t="shared" si="515"/>
        <v>-0.84029414414035897</v>
      </c>
      <c r="M4678" t="b">
        <f t="shared" si="516"/>
        <v>0</v>
      </c>
      <c r="N4678" s="24">
        <f t="shared" si="517"/>
        <v>117100.8</v>
      </c>
      <c r="O4678" t="str">
        <f t="shared" si="518"/>
        <v>ASALARIADO</v>
      </c>
      <c r="P4678">
        <f t="shared" si="519"/>
        <v>30</v>
      </c>
      <c r="Q4678"/>
    </row>
    <row r="4679" spans="1:17" x14ac:dyDescent="0.25">
      <c r="A4679">
        <v>4678</v>
      </c>
      <c r="B4679" t="s">
        <v>15</v>
      </c>
      <c r="C4679" s="23">
        <v>515840</v>
      </c>
      <c r="D4679" t="s">
        <v>10</v>
      </c>
      <c r="E4679" t="s">
        <v>16</v>
      </c>
      <c r="F4679" t="s">
        <v>12</v>
      </c>
      <c r="G4679" t="s">
        <v>13</v>
      </c>
      <c r="H4679" t="s">
        <v>13</v>
      </c>
      <c r="I4679">
        <v>35</v>
      </c>
      <c r="J4679">
        <f t="shared" si="513"/>
        <v>-0.17471500602262044</v>
      </c>
      <c r="K4679" t="b">
        <f t="shared" si="514"/>
        <v>0</v>
      </c>
      <c r="L4679">
        <f t="shared" si="515"/>
        <v>-0.48741749375467142</v>
      </c>
      <c r="M4679" t="b">
        <f t="shared" si="516"/>
        <v>0</v>
      </c>
      <c r="N4679" s="24">
        <f t="shared" si="517"/>
        <v>515840</v>
      </c>
      <c r="O4679" t="str">
        <f t="shared" si="518"/>
        <v>ASALARIADO</v>
      </c>
      <c r="P4679">
        <f t="shared" si="519"/>
        <v>35</v>
      </c>
      <c r="Q4679"/>
    </row>
    <row r="4680" spans="1:17" x14ac:dyDescent="0.25">
      <c r="A4680">
        <v>4679</v>
      </c>
      <c r="B4680" t="s">
        <v>15</v>
      </c>
      <c r="C4680" s="23">
        <v>817600</v>
      </c>
      <c r="D4680" t="s">
        <v>10</v>
      </c>
      <c r="E4680" t="s">
        <v>16</v>
      </c>
      <c r="F4680" t="s">
        <v>12</v>
      </c>
      <c r="G4680" t="s">
        <v>13</v>
      </c>
      <c r="H4680" t="s">
        <v>13</v>
      </c>
      <c r="I4680">
        <v>23</v>
      </c>
      <c r="J4680">
        <f t="shared" si="513"/>
        <v>0.19736773164465418</v>
      </c>
      <c r="K4680" t="b">
        <f t="shared" si="514"/>
        <v>0</v>
      </c>
      <c r="L4680">
        <f t="shared" si="515"/>
        <v>-1.3343214546803215</v>
      </c>
      <c r="M4680" t="b">
        <f t="shared" si="516"/>
        <v>0</v>
      </c>
      <c r="N4680" s="24">
        <f t="shared" si="517"/>
        <v>817600</v>
      </c>
      <c r="O4680" t="str">
        <f t="shared" si="518"/>
        <v>ASALARIADO</v>
      </c>
      <c r="P4680">
        <f t="shared" si="519"/>
        <v>23</v>
      </c>
      <c r="Q4680"/>
    </row>
    <row r="4681" spans="1:17" x14ac:dyDescent="0.25">
      <c r="A4681">
        <v>4680</v>
      </c>
      <c r="B4681" t="s">
        <v>9</v>
      </c>
      <c r="C4681" s="23">
        <v>424222</v>
      </c>
      <c r="D4681" t="s">
        <v>10</v>
      </c>
      <c r="E4681" t="s">
        <v>16</v>
      </c>
      <c r="F4681" t="s">
        <v>12</v>
      </c>
      <c r="G4681" t="s">
        <v>13</v>
      </c>
      <c r="H4681" t="s">
        <v>13</v>
      </c>
      <c r="I4681">
        <v>59</v>
      </c>
      <c r="J4681">
        <f t="shared" si="513"/>
        <v>-0.28768384304409567</v>
      </c>
      <c r="K4681" t="b">
        <f t="shared" si="514"/>
        <v>0</v>
      </c>
      <c r="L4681">
        <f t="shared" si="515"/>
        <v>1.2063904280966287</v>
      </c>
      <c r="M4681" t="b">
        <f t="shared" si="516"/>
        <v>0</v>
      </c>
      <c r="N4681" s="24">
        <f t="shared" si="517"/>
        <v>424222</v>
      </c>
      <c r="O4681" t="str">
        <f t="shared" si="518"/>
        <v>ASALARIADO</v>
      </c>
      <c r="P4681">
        <f t="shared" si="519"/>
        <v>59</v>
      </c>
      <c r="Q4681"/>
    </row>
    <row r="4682" spans="1:17" x14ac:dyDescent="0.25">
      <c r="A4682">
        <v>4681</v>
      </c>
      <c r="B4682" t="s">
        <v>9</v>
      </c>
      <c r="C4682" s="23">
        <v>298548</v>
      </c>
      <c r="D4682" t="s">
        <v>19</v>
      </c>
      <c r="E4682" t="s">
        <v>16</v>
      </c>
      <c r="F4682" t="s">
        <v>12</v>
      </c>
      <c r="G4682" t="s">
        <v>13</v>
      </c>
      <c r="H4682" t="s">
        <v>13</v>
      </c>
      <c r="I4682">
        <v>60</v>
      </c>
      <c r="J4682">
        <f t="shared" si="513"/>
        <v>-0.44264515658332249</v>
      </c>
      <c r="K4682" t="b">
        <f t="shared" si="514"/>
        <v>0</v>
      </c>
      <c r="L4682">
        <f t="shared" si="515"/>
        <v>1.2769657581737661</v>
      </c>
      <c r="M4682" t="b">
        <f t="shared" si="516"/>
        <v>0</v>
      </c>
      <c r="N4682" s="24">
        <f t="shared" si="517"/>
        <v>298548</v>
      </c>
      <c r="O4682" t="str">
        <f t="shared" si="518"/>
        <v>CONVENIOS ESPECIALES DE TRABAJADORES INDEPENDIENTES</v>
      </c>
      <c r="P4682">
        <f t="shared" si="519"/>
        <v>60</v>
      </c>
      <c r="Q4682"/>
    </row>
    <row r="4683" spans="1:17" x14ac:dyDescent="0.25">
      <c r="A4683">
        <v>4682</v>
      </c>
      <c r="B4683" t="s">
        <v>9</v>
      </c>
      <c r="C4683" s="23">
        <v>408978.27</v>
      </c>
      <c r="D4683" t="s">
        <v>10</v>
      </c>
      <c r="E4683" t="s">
        <v>16</v>
      </c>
      <c r="F4683" t="s">
        <v>12</v>
      </c>
      <c r="G4683" t="s">
        <v>12</v>
      </c>
      <c r="H4683" t="s">
        <v>13</v>
      </c>
      <c r="I4683">
        <v>27</v>
      </c>
      <c r="J4683">
        <f t="shared" si="513"/>
        <v>-0.30648000154973182</v>
      </c>
      <c r="K4683" t="b">
        <f t="shared" si="514"/>
        <v>0</v>
      </c>
      <c r="L4683">
        <f t="shared" si="515"/>
        <v>-1.0520201343717714</v>
      </c>
      <c r="M4683" t="b">
        <f t="shared" si="516"/>
        <v>0</v>
      </c>
      <c r="N4683" s="24">
        <f t="shared" si="517"/>
        <v>408978.27</v>
      </c>
      <c r="O4683" t="str">
        <f t="shared" si="518"/>
        <v>ASALARIADO</v>
      </c>
      <c r="P4683">
        <f t="shared" si="519"/>
        <v>27</v>
      </c>
      <c r="Q4683"/>
    </row>
    <row r="4684" spans="1:17" x14ac:dyDescent="0.25">
      <c r="A4684">
        <v>4683</v>
      </c>
      <c r="B4684" t="s">
        <v>9</v>
      </c>
      <c r="C4684" s="23">
        <v>445000</v>
      </c>
      <c r="D4684" t="s">
        <v>10</v>
      </c>
      <c r="E4684" t="s">
        <v>16</v>
      </c>
      <c r="F4684" t="s">
        <v>12</v>
      </c>
      <c r="G4684" t="s">
        <v>12</v>
      </c>
      <c r="H4684" t="s">
        <v>13</v>
      </c>
      <c r="I4684">
        <v>34</v>
      </c>
      <c r="J4684">
        <f t="shared" si="513"/>
        <v>-0.26206369748719405</v>
      </c>
      <c r="K4684" t="b">
        <f t="shared" si="514"/>
        <v>0</v>
      </c>
      <c r="L4684">
        <f t="shared" si="515"/>
        <v>-0.55799282383180893</v>
      </c>
      <c r="M4684" t="b">
        <f t="shared" si="516"/>
        <v>0</v>
      </c>
      <c r="N4684" s="24">
        <f t="shared" si="517"/>
        <v>445000</v>
      </c>
      <c r="O4684" t="str">
        <f t="shared" si="518"/>
        <v>ASALARIADO</v>
      </c>
      <c r="P4684">
        <f t="shared" si="519"/>
        <v>34</v>
      </c>
      <c r="Q4684"/>
    </row>
    <row r="4685" spans="1:17" x14ac:dyDescent="0.25">
      <c r="A4685">
        <v>4684</v>
      </c>
      <c r="B4685" t="s">
        <v>9</v>
      </c>
      <c r="C4685" s="23">
        <v>534683</v>
      </c>
      <c r="D4685" t="s">
        <v>18</v>
      </c>
      <c r="E4685" t="s">
        <v>16</v>
      </c>
      <c r="F4685" t="s">
        <v>12</v>
      </c>
      <c r="G4685" t="s">
        <v>13</v>
      </c>
      <c r="H4685" t="s">
        <v>12</v>
      </c>
      <c r="I4685">
        <v>62</v>
      </c>
      <c r="J4685">
        <f t="shared" si="513"/>
        <v>-0.15148079663150016</v>
      </c>
      <c r="K4685" t="b">
        <f t="shared" si="514"/>
        <v>0</v>
      </c>
      <c r="L4685">
        <f t="shared" si="515"/>
        <v>1.4181164183280413</v>
      </c>
      <c r="M4685" t="b">
        <f t="shared" si="516"/>
        <v>0</v>
      </c>
      <c r="N4685" s="24">
        <f t="shared" si="517"/>
        <v>534683</v>
      </c>
      <c r="O4685" t="str">
        <f t="shared" si="518"/>
        <v>TRABAJADOR INDEPENDIENTE</v>
      </c>
      <c r="P4685">
        <f t="shared" si="519"/>
        <v>62</v>
      </c>
      <c r="Q4685"/>
    </row>
    <row r="4686" spans="1:17" x14ac:dyDescent="0.25">
      <c r="A4686">
        <v>4685</v>
      </c>
      <c r="B4686" t="s">
        <v>15</v>
      </c>
      <c r="C4686" s="23">
        <v>544761.14</v>
      </c>
      <c r="D4686" t="s">
        <v>10</v>
      </c>
      <c r="E4686" t="s">
        <v>16</v>
      </c>
      <c r="F4686" t="s">
        <v>12</v>
      </c>
      <c r="G4686" t="s">
        <v>13</v>
      </c>
      <c r="H4686" t="s">
        <v>13</v>
      </c>
      <c r="I4686">
        <v>35</v>
      </c>
      <c r="J4686">
        <f t="shared" si="513"/>
        <v>-0.13905402727242649</v>
      </c>
      <c r="K4686" t="b">
        <f t="shared" si="514"/>
        <v>0</v>
      </c>
      <c r="L4686">
        <f t="shared" si="515"/>
        <v>-0.48741749375467142</v>
      </c>
      <c r="M4686" t="b">
        <f t="shared" si="516"/>
        <v>0</v>
      </c>
      <c r="N4686" s="24">
        <f t="shared" si="517"/>
        <v>544761.14</v>
      </c>
      <c r="O4686" t="str">
        <f t="shared" si="518"/>
        <v>ASALARIADO</v>
      </c>
      <c r="P4686">
        <f t="shared" si="519"/>
        <v>35</v>
      </c>
      <c r="Q4686"/>
    </row>
    <row r="4687" spans="1:17" x14ac:dyDescent="0.25">
      <c r="A4687">
        <v>4686</v>
      </c>
      <c r="B4687" t="s">
        <v>15</v>
      </c>
      <c r="C4687" s="23">
        <v>360000</v>
      </c>
      <c r="D4687" t="s">
        <v>10</v>
      </c>
      <c r="E4687" t="s">
        <v>16</v>
      </c>
      <c r="F4687" t="s">
        <v>12</v>
      </c>
      <c r="G4687" t="s">
        <v>13</v>
      </c>
      <c r="H4687" t="s">
        <v>13</v>
      </c>
      <c r="I4687">
        <v>27</v>
      </c>
      <c r="J4687">
        <f t="shared" si="513"/>
        <v>-0.36687226290911329</v>
      </c>
      <c r="K4687" t="b">
        <f t="shared" si="514"/>
        <v>0</v>
      </c>
      <c r="L4687">
        <f t="shared" si="515"/>
        <v>-1.0520201343717714</v>
      </c>
      <c r="M4687" t="b">
        <f t="shared" si="516"/>
        <v>0</v>
      </c>
      <c r="N4687" s="24">
        <f t="shared" si="517"/>
        <v>360000</v>
      </c>
      <c r="O4687" t="str">
        <f t="shared" si="518"/>
        <v>ASALARIADO</v>
      </c>
      <c r="P4687">
        <f t="shared" si="519"/>
        <v>27</v>
      </c>
      <c r="Q4687"/>
    </row>
    <row r="4688" spans="1:17" x14ac:dyDescent="0.25">
      <c r="A4688">
        <v>4687</v>
      </c>
      <c r="B4688" t="s">
        <v>9</v>
      </c>
      <c r="C4688" s="23">
        <v>339594</v>
      </c>
      <c r="D4688" t="s">
        <v>10</v>
      </c>
      <c r="E4688" t="s">
        <v>16</v>
      </c>
      <c r="F4688" t="s">
        <v>12</v>
      </c>
      <c r="G4688" t="s">
        <v>13</v>
      </c>
      <c r="H4688" t="s">
        <v>13</v>
      </c>
      <c r="I4688">
        <v>24</v>
      </c>
      <c r="J4688">
        <f t="shared" si="513"/>
        <v>-0.39203371686205074</v>
      </c>
      <c r="K4688" t="b">
        <f t="shared" si="514"/>
        <v>0</v>
      </c>
      <c r="L4688">
        <f t="shared" si="515"/>
        <v>-1.263746124603184</v>
      </c>
      <c r="M4688" t="b">
        <f t="shared" si="516"/>
        <v>0</v>
      </c>
      <c r="N4688" s="24">
        <f t="shared" si="517"/>
        <v>339594</v>
      </c>
      <c r="O4688" t="str">
        <f t="shared" si="518"/>
        <v>ASALARIADO</v>
      </c>
      <c r="P4688">
        <f t="shared" si="519"/>
        <v>24</v>
      </c>
      <c r="Q4688"/>
    </row>
    <row r="4689" spans="1:17" x14ac:dyDescent="0.25">
      <c r="A4689">
        <v>4688</v>
      </c>
      <c r="B4689" t="s">
        <v>15</v>
      </c>
      <c r="C4689" s="23">
        <v>608956</v>
      </c>
      <c r="D4689" t="s">
        <v>10</v>
      </c>
      <c r="E4689" t="s">
        <v>16</v>
      </c>
      <c r="F4689" t="s">
        <v>12</v>
      </c>
      <c r="G4689" t="s">
        <v>13</v>
      </c>
      <c r="H4689" t="s">
        <v>13</v>
      </c>
      <c r="I4689">
        <v>35</v>
      </c>
      <c r="J4689">
        <f t="shared" si="513"/>
        <v>-5.9899072165827148E-2</v>
      </c>
      <c r="K4689" t="b">
        <f t="shared" si="514"/>
        <v>0</v>
      </c>
      <c r="L4689">
        <f t="shared" si="515"/>
        <v>-0.48741749375467142</v>
      </c>
      <c r="M4689" t="b">
        <f t="shared" si="516"/>
        <v>0</v>
      </c>
      <c r="N4689" s="24">
        <f t="shared" si="517"/>
        <v>608956</v>
      </c>
      <c r="O4689" t="str">
        <f t="shared" si="518"/>
        <v>ASALARIADO</v>
      </c>
      <c r="P4689">
        <f t="shared" si="519"/>
        <v>35</v>
      </c>
      <c r="Q4689"/>
    </row>
    <row r="4690" spans="1:17" x14ac:dyDescent="0.25">
      <c r="A4690">
        <v>4689</v>
      </c>
      <c r="B4690" t="s">
        <v>15</v>
      </c>
      <c r="C4690" s="23">
        <v>149134.75</v>
      </c>
      <c r="D4690" t="s">
        <v>10</v>
      </c>
      <c r="E4690" t="s">
        <v>16</v>
      </c>
      <c r="F4690" t="s">
        <v>12</v>
      </c>
      <c r="G4690" t="s">
        <v>13</v>
      </c>
      <c r="H4690" t="s">
        <v>13</v>
      </c>
      <c r="I4690">
        <v>44</v>
      </c>
      <c r="J4690">
        <f t="shared" si="513"/>
        <v>-0.62687796114245864</v>
      </c>
      <c r="K4690" t="b">
        <f t="shared" si="514"/>
        <v>0</v>
      </c>
      <c r="L4690">
        <f t="shared" si="515"/>
        <v>0.14776047693956615</v>
      </c>
      <c r="M4690" t="b">
        <f t="shared" si="516"/>
        <v>0</v>
      </c>
      <c r="N4690" s="24">
        <f t="shared" si="517"/>
        <v>149134.75</v>
      </c>
      <c r="O4690" t="str">
        <f t="shared" si="518"/>
        <v>ASALARIADO</v>
      </c>
      <c r="P4690">
        <f t="shared" si="519"/>
        <v>44</v>
      </c>
      <c r="Q4690"/>
    </row>
    <row r="4691" spans="1:17" x14ac:dyDescent="0.25">
      <c r="A4691">
        <v>4690</v>
      </c>
      <c r="B4691" t="s">
        <v>9</v>
      </c>
      <c r="C4691" s="23">
        <v>603283.5</v>
      </c>
      <c r="D4691" t="s">
        <v>10</v>
      </c>
      <c r="E4691" t="s">
        <v>11</v>
      </c>
      <c r="F4691" t="s">
        <v>12</v>
      </c>
      <c r="G4691" t="s">
        <v>13</v>
      </c>
      <c r="H4691" t="s">
        <v>13</v>
      </c>
      <c r="I4691">
        <v>30</v>
      </c>
      <c r="J4691">
        <f t="shared" si="513"/>
        <v>-6.6893502605307575E-2</v>
      </c>
      <c r="K4691" t="b">
        <f t="shared" si="514"/>
        <v>0</v>
      </c>
      <c r="L4691">
        <f t="shared" si="515"/>
        <v>-0.84029414414035897</v>
      </c>
      <c r="M4691" t="b">
        <f t="shared" si="516"/>
        <v>0</v>
      </c>
      <c r="N4691" s="24">
        <f t="shared" si="517"/>
        <v>603283.5</v>
      </c>
      <c r="O4691" t="str">
        <f t="shared" si="518"/>
        <v>ASALARIADO</v>
      </c>
      <c r="P4691">
        <f t="shared" si="519"/>
        <v>30</v>
      </c>
      <c r="Q4691"/>
    </row>
    <row r="4692" spans="1:17" x14ac:dyDescent="0.25">
      <c r="A4692">
        <v>4691</v>
      </c>
      <c r="B4692" t="s">
        <v>9</v>
      </c>
      <c r="C4692" s="23">
        <v>897359.35999999999</v>
      </c>
      <c r="D4692" t="s">
        <v>10</v>
      </c>
      <c r="E4692" t="s">
        <v>16</v>
      </c>
      <c r="F4692" t="s">
        <v>12</v>
      </c>
      <c r="G4692" t="s">
        <v>13</v>
      </c>
      <c r="H4692" t="s">
        <v>13</v>
      </c>
      <c r="I4692">
        <v>23</v>
      </c>
      <c r="J4692">
        <f t="shared" si="513"/>
        <v>0.29571436812195306</v>
      </c>
      <c r="K4692" t="b">
        <f t="shared" si="514"/>
        <v>0</v>
      </c>
      <c r="L4692">
        <f t="shared" si="515"/>
        <v>-1.3343214546803215</v>
      </c>
      <c r="M4692" t="b">
        <f t="shared" si="516"/>
        <v>0</v>
      </c>
      <c r="N4692" s="24">
        <f t="shared" si="517"/>
        <v>897359.35999999999</v>
      </c>
      <c r="O4692" t="str">
        <f t="shared" si="518"/>
        <v>ASALARIADO</v>
      </c>
      <c r="P4692">
        <f t="shared" si="519"/>
        <v>23</v>
      </c>
      <c r="Q4692"/>
    </row>
    <row r="4693" spans="1:17" x14ac:dyDescent="0.25">
      <c r="A4693">
        <v>4692</v>
      </c>
      <c r="B4693" t="s">
        <v>15</v>
      </c>
      <c r="C4693" s="23">
        <v>297046</v>
      </c>
      <c r="D4693" t="s">
        <v>17</v>
      </c>
      <c r="E4693" t="s">
        <v>16</v>
      </c>
      <c r="F4693" t="s">
        <v>12</v>
      </c>
      <c r="G4693" t="s">
        <v>13</v>
      </c>
      <c r="H4693" t="s">
        <v>13</v>
      </c>
      <c r="I4693">
        <v>48</v>
      </c>
      <c r="J4693">
        <f t="shared" si="513"/>
        <v>-0.44449718558642509</v>
      </c>
      <c r="K4693" t="b">
        <f t="shared" si="514"/>
        <v>0</v>
      </c>
      <c r="L4693">
        <f t="shared" si="515"/>
        <v>0.43006179724811616</v>
      </c>
      <c r="M4693" t="b">
        <f t="shared" si="516"/>
        <v>0</v>
      </c>
      <c r="N4693" s="24">
        <f t="shared" si="517"/>
        <v>297046</v>
      </c>
      <c r="O4693" t="str">
        <f t="shared" si="518"/>
        <v>ASEGURADO VOLUNTARIO</v>
      </c>
      <c r="P4693">
        <f t="shared" si="519"/>
        <v>48</v>
      </c>
      <c r="Q4693"/>
    </row>
    <row r="4694" spans="1:17" x14ac:dyDescent="0.25">
      <c r="A4694">
        <v>4693</v>
      </c>
      <c r="B4694" t="s">
        <v>15</v>
      </c>
      <c r="C4694" s="23">
        <v>883830.32</v>
      </c>
      <c r="D4694" t="s">
        <v>10</v>
      </c>
      <c r="E4694" t="s">
        <v>11</v>
      </c>
      <c r="F4694" t="s">
        <v>12</v>
      </c>
      <c r="G4694" t="s">
        <v>13</v>
      </c>
      <c r="H4694" t="s">
        <v>13</v>
      </c>
      <c r="I4694">
        <v>40</v>
      </c>
      <c r="J4694">
        <f t="shared" si="513"/>
        <v>0.27903249431094407</v>
      </c>
      <c r="K4694" t="b">
        <f t="shared" si="514"/>
        <v>0</v>
      </c>
      <c r="L4694">
        <f t="shared" si="515"/>
        <v>-0.13454084336898386</v>
      </c>
      <c r="M4694" t="b">
        <f t="shared" si="516"/>
        <v>0</v>
      </c>
      <c r="N4694" s="24">
        <f t="shared" si="517"/>
        <v>883830.32</v>
      </c>
      <c r="O4694" t="str">
        <f t="shared" si="518"/>
        <v>ASALARIADO</v>
      </c>
      <c r="P4694">
        <f t="shared" si="519"/>
        <v>40</v>
      </c>
      <c r="Q4694"/>
    </row>
    <row r="4695" spans="1:17" x14ac:dyDescent="0.25">
      <c r="A4695">
        <v>4694</v>
      </c>
      <c r="B4695" t="s">
        <v>9</v>
      </c>
      <c r="C4695" s="23">
        <v>8962309</v>
      </c>
      <c r="D4695" t="s">
        <v>14</v>
      </c>
      <c r="E4695" t="s">
        <v>11</v>
      </c>
      <c r="F4695" t="s">
        <v>12</v>
      </c>
      <c r="G4695" t="s">
        <v>13</v>
      </c>
      <c r="H4695" t="s">
        <v>13</v>
      </c>
      <c r="I4695">
        <v>68</v>
      </c>
      <c r="J4695">
        <f t="shared" si="513"/>
        <v>10.240135567750469</v>
      </c>
      <c r="K4695" t="b">
        <f t="shared" si="514"/>
        <v>1</v>
      </c>
      <c r="L4695">
        <f t="shared" si="515"/>
        <v>1.8415683987908662</v>
      </c>
      <c r="M4695" t="b">
        <f t="shared" si="516"/>
        <v>0</v>
      </c>
      <c r="N4695" s="24">
        <f t="shared" si="517"/>
        <v>8962309</v>
      </c>
      <c r="O4695" t="str">
        <f t="shared" si="518"/>
        <v>PENSIONADOS EN SU PROPIO SISTEMA</v>
      </c>
      <c r="P4695">
        <f t="shared" si="519"/>
        <v>68</v>
      </c>
      <c r="Q4695"/>
    </row>
    <row r="4696" spans="1:17" x14ac:dyDescent="0.25">
      <c r="A4696">
        <v>4695</v>
      </c>
      <c r="B4696" t="s">
        <v>9</v>
      </c>
      <c r="C4696" s="23">
        <v>297046</v>
      </c>
      <c r="D4696" t="s">
        <v>17</v>
      </c>
      <c r="E4696" t="s">
        <v>16</v>
      </c>
      <c r="F4696" t="s">
        <v>12</v>
      </c>
      <c r="G4696" t="s">
        <v>13</v>
      </c>
      <c r="H4696" t="s">
        <v>12</v>
      </c>
      <c r="I4696">
        <v>54</v>
      </c>
      <c r="J4696">
        <f t="shared" si="513"/>
        <v>-0.44449718558642509</v>
      </c>
      <c r="K4696" t="b">
        <f t="shared" si="514"/>
        <v>0</v>
      </c>
      <c r="L4696">
        <f t="shared" si="515"/>
        <v>0.85351377771094117</v>
      </c>
      <c r="M4696" t="b">
        <f t="shared" si="516"/>
        <v>0</v>
      </c>
      <c r="N4696" s="24">
        <f t="shared" si="517"/>
        <v>297046</v>
      </c>
      <c r="O4696" t="str">
        <f t="shared" si="518"/>
        <v>ASEGURADO VOLUNTARIO</v>
      </c>
      <c r="P4696">
        <f t="shared" si="519"/>
        <v>54</v>
      </c>
      <c r="Q4696"/>
    </row>
    <row r="4697" spans="1:17" x14ac:dyDescent="0.25">
      <c r="A4697">
        <v>4696</v>
      </c>
      <c r="B4697" t="s">
        <v>9</v>
      </c>
      <c r="C4697" s="23">
        <v>432301.35</v>
      </c>
      <c r="D4697" t="s">
        <v>10</v>
      </c>
      <c r="E4697" t="s">
        <v>16</v>
      </c>
      <c r="F4697" t="s">
        <v>12</v>
      </c>
      <c r="G4697" t="s">
        <v>13</v>
      </c>
      <c r="H4697" t="s">
        <v>13</v>
      </c>
      <c r="I4697">
        <v>30</v>
      </c>
      <c r="J4697">
        <f t="shared" si="513"/>
        <v>-0.27772166559654765</v>
      </c>
      <c r="K4697" t="b">
        <f t="shared" si="514"/>
        <v>0</v>
      </c>
      <c r="L4697">
        <f t="shared" si="515"/>
        <v>-0.84029414414035897</v>
      </c>
      <c r="M4697" t="b">
        <f t="shared" si="516"/>
        <v>0</v>
      </c>
      <c r="N4697" s="24">
        <f t="shared" si="517"/>
        <v>432301.35</v>
      </c>
      <c r="O4697" t="str">
        <f t="shared" si="518"/>
        <v>ASALARIADO</v>
      </c>
      <c r="P4697">
        <f t="shared" si="519"/>
        <v>30</v>
      </c>
      <c r="Q4697"/>
    </row>
    <row r="4698" spans="1:17" x14ac:dyDescent="0.25">
      <c r="A4698">
        <v>4697</v>
      </c>
      <c r="B4698" t="s">
        <v>9</v>
      </c>
      <c r="C4698" s="23">
        <v>578941.44999999995</v>
      </c>
      <c r="D4698" t="s">
        <v>10</v>
      </c>
      <c r="E4698" t="s">
        <v>16</v>
      </c>
      <c r="F4698" t="s">
        <v>12</v>
      </c>
      <c r="G4698" t="s">
        <v>13</v>
      </c>
      <c r="H4698" t="s">
        <v>13</v>
      </c>
      <c r="I4698">
        <v>23</v>
      </c>
      <c r="J4698">
        <f t="shared" si="513"/>
        <v>-9.6908271310350333E-2</v>
      </c>
      <c r="K4698" t="b">
        <f t="shared" si="514"/>
        <v>0</v>
      </c>
      <c r="L4698">
        <f t="shared" si="515"/>
        <v>-1.3343214546803215</v>
      </c>
      <c r="M4698" t="b">
        <f t="shared" si="516"/>
        <v>0</v>
      </c>
      <c r="N4698" s="24">
        <f t="shared" si="517"/>
        <v>578941.44999999995</v>
      </c>
      <c r="O4698" t="str">
        <f t="shared" si="518"/>
        <v>ASALARIADO</v>
      </c>
      <c r="P4698">
        <f t="shared" si="519"/>
        <v>23</v>
      </c>
      <c r="Q4698"/>
    </row>
    <row r="4699" spans="1:17" x14ac:dyDescent="0.25">
      <c r="A4699">
        <v>4698</v>
      </c>
      <c r="B4699" t="s">
        <v>15</v>
      </c>
      <c r="C4699" s="23">
        <v>2923075.5</v>
      </c>
      <c r="D4699" t="s">
        <v>10</v>
      </c>
      <c r="E4699" t="s">
        <v>11</v>
      </c>
      <c r="F4699" t="s">
        <v>12</v>
      </c>
      <c r="G4699" t="s">
        <v>13</v>
      </c>
      <c r="H4699" t="s">
        <v>13</v>
      </c>
      <c r="I4699">
        <v>53</v>
      </c>
      <c r="J4699">
        <f t="shared" si="513"/>
        <v>2.7935073397152199</v>
      </c>
      <c r="K4699" t="b">
        <f t="shared" si="514"/>
        <v>1</v>
      </c>
      <c r="L4699">
        <f t="shared" si="515"/>
        <v>0.78293844763380371</v>
      </c>
      <c r="M4699" t="b">
        <f t="shared" si="516"/>
        <v>0</v>
      </c>
      <c r="N4699" s="24">
        <f t="shared" si="517"/>
        <v>2923075.5</v>
      </c>
      <c r="O4699" t="str">
        <f t="shared" si="518"/>
        <v>ASALARIADO</v>
      </c>
      <c r="P4699">
        <f t="shared" si="519"/>
        <v>53</v>
      </c>
      <c r="Q4699"/>
    </row>
    <row r="4700" spans="1:17" x14ac:dyDescent="0.25">
      <c r="A4700">
        <v>4699</v>
      </c>
      <c r="B4700" t="s">
        <v>15</v>
      </c>
      <c r="C4700" s="23">
        <v>540376</v>
      </c>
      <c r="D4700" t="s">
        <v>10</v>
      </c>
      <c r="E4700" t="s">
        <v>16</v>
      </c>
      <c r="F4700" t="s">
        <v>12</v>
      </c>
      <c r="G4700" t="s">
        <v>13</v>
      </c>
      <c r="H4700" t="s">
        <v>13</v>
      </c>
      <c r="I4700">
        <v>35</v>
      </c>
      <c r="J4700">
        <f t="shared" si="513"/>
        <v>-0.14446108883212386</v>
      </c>
      <c r="K4700" t="b">
        <f t="shared" si="514"/>
        <v>0</v>
      </c>
      <c r="L4700">
        <f t="shared" si="515"/>
        <v>-0.48741749375467142</v>
      </c>
      <c r="M4700" t="b">
        <f t="shared" si="516"/>
        <v>0</v>
      </c>
      <c r="N4700" s="24">
        <f t="shared" si="517"/>
        <v>540376</v>
      </c>
      <c r="O4700" t="str">
        <f t="shared" si="518"/>
        <v>ASALARIADO</v>
      </c>
      <c r="P4700">
        <f t="shared" si="519"/>
        <v>35</v>
      </c>
      <c r="Q4700"/>
    </row>
    <row r="4701" spans="1:17" x14ac:dyDescent="0.25">
      <c r="A4701">
        <v>4700</v>
      </c>
      <c r="B4701" t="s">
        <v>15</v>
      </c>
      <c r="C4701" s="23">
        <v>1040470</v>
      </c>
      <c r="D4701" t="s">
        <v>10</v>
      </c>
      <c r="E4701" t="s">
        <v>11</v>
      </c>
      <c r="F4701" t="s">
        <v>12</v>
      </c>
      <c r="G4701" t="s">
        <v>13</v>
      </c>
      <c r="H4701" t="s">
        <v>12</v>
      </c>
      <c r="I4701">
        <v>53</v>
      </c>
      <c r="J4701">
        <f t="shared" si="513"/>
        <v>0.47217579018092637</v>
      </c>
      <c r="K4701" t="b">
        <f t="shared" si="514"/>
        <v>0</v>
      </c>
      <c r="L4701">
        <f t="shared" si="515"/>
        <v>0.78293844763380371</v>
      </c>
      <c r="M4701" t="b">
        <f t="shared" si="516"/>
        <v>0</v>
      </c>
      <c r="N4701" s="24">
        <f t="shared" si="517"/>
        <v>1040470</v>
      </c>
      <c r="O4701" t="str">
        <f t="shared" si="518"/>
        <v>ASALARIADO</v>
      </c>
      <c r="P4701">
        <f t="shared" si="519"/>
        <v>53</v>
      </c>
      <c r="Q4701"/>
    </row>
    <row r="4702" spans="1:17" x14ac:dyDescent="0.25">
      <c r="A4702">
        <v>4701</v>
      </c>
      <c r="B4702" t="s">
        <v>9</v>
      </c>
      <c r="C4702" s="23">
        <v>297046</v>
      </c>
      <c r="D4702" t="s">
        <v>18</v>
      </c>
      <c r="E4702" t="s">
        <v>16</v>
      </c>
      <c r="F4702" t="s">
        <v>12</v>
      </c>
      <c r="G4702" t="s">
        <v>13</v>
      </c>
      <c r="H4702" t="s">
        <v>13</v>
      </c>
      <c r="I4702">
        <v>21</v>
      </c>
      <c r="J4702">
        <f t="shared" si="513"/>
        <v>-0.44449718558642509</v>
      </c>
      <c r="K4702" t="b">
        <f t="shared" si="514"/>
        <v>0</v>
      </c>
      <c r="L4702">
        <f t="shared" si="515"/>
        <v>-1.4754721148345964</v>
      </c>
      <c r="M4702" t="b">
        <f t="shared" si="516"/>
        <v>0</v>
      </c>
      <c r="N4702" s="24">
        <f t="shared" si="517"/>
        <v>297046</v>
      </c>
      <c r="O4702" t="str">
        <f t="shared" si="518"/>
        <v>TRABAJADOR INDEPENDIENTE</v>
      </c>
      <c r="P4702">
        <f t="shared" si="519"/>
        <v>21</v>
      </c>
      <c r="Q4702"/>
    </row>
    <row r="4703" spans="1:17" x14ac:dyDescent="0.25">
      <c r="A4703">
        <v>4702</v>
      </c>
      <c r="B4703" t="s">
        <v>9</v>
      </c>
      <c r="C4703" s="23">
        <v>500136.83</v>
      </c>
      <c r="D4703" t="s">
        <v>10</v>
      </c>
      <c r="E4703" t="s">
        <v>16</v>
      </c>
      <c r="F4703" t="s">
        <v>12</v>
      </c>
      <c r="G4703" t="s">
        <v>13</v>
      </c>
      <c r="H4703" t="s">
        <v>13</v>
      </c>
      <c r="I4703">
        <v>35</v>
      </c>
      <c r="J4703">
        <f t="shared" si="513"/>
        <v>-0.19407767331999123</v>
      </c>
      <c r="K4703" t="b">
        <f t="shared" si="514"/>
        <v>0</v>
      </c>
      <c r="L4703">
        <f t="shared" si="515"/>
        <v>-0.48741749375467142</v>
      </c>
      <c r="M4703" t="b">
        <f t="shared" si="516"/>
        <v>0</v>
      </c>
      <c r="N4703" s="24">
        <f t="shared" si="517"/>
        <v>500136.83</v>
      </c>
      <c r="O4703" t="str">
        <f t="shared" si="518"/>
        <v>ASALARIADO</v>
      </c>
      <c r="P4703">
        <f t="shared" si="519"/>
        <v>35</v>
      </c>
      <c r="Q4703"/>
    </row>
    <row r="4704" spans="1:17" x14ac:dyDescent="0.25">
      <c r="A4704">
        <v>4703</v>
      </c>
      <c r="B4704" t="s">
        <v>9</v>
      </c>
      <c r="C4704" s="23">
        <v>353539</v>
      </c>
      <c r="D4704" t="s">
        <v>18</v>
      </c>
      <c r="E4704" t="s">
        <v>16</v>
      </c>
      <c r="F4704" t="s">
        <v>12</v>
      </c>
      <c r="G4704" t="s">
        <v>13</v>
      </c>
      <c r="H4704" t="s">
        <v>13</v>
      </c>
      <c r="I4704">
        <v>56</v>
      </c>
      <c r="J4704">
        <f t="shared" si="513"/>
        <v>-0.3748389469231253</v>
      </c>
      <c r="K4704" t="b">
        <f t="shared" si="514"/>
        <v>0</v>
      </c>
      <c r="L4704">
        <f t="shared" si="515"/>
        <v>0.99466443786521619</v>
      </c>
      <c r="M4704" t="b">
        <f t="shared" si="516"/>
        <v>0</v>
      </c>
      <c r="N4704" s="24">
        <f t="shared" si="517"/>
        <v>353539</v>
      </c>
      <c r="O4704" t="str">
        <f t="shared" si="518"/>
        <v>TRABAJADOR INDEPENDIENTE</v>
      </c>
      <c r="P4704">
        <f t="shared" si="519"/>
        <v>56</v>
      </c>
      <c r="Q4704"/>
    </row>
    <row r="4705" spans="1:17" x14ac:dyDescent="0.25">
      <c r="A4705">
        <v>4704</v>
      </c>
      <c r="B4705" t="s">
        <v>9</v>
      </c>
      <c r="C4705" s="23">
        <v>450677.08</v>
      </c>
      <c r="D4705" t="s">
        <v>10</v>
      </c>
      <c r="E4705" t="s">
        <v>16</v>
      </c>
      <c r="F4705" t="s">
        <v>12</v>
      </c>
      <c r="G4705" t="s">
        <v>13</v>
      </c>
      <c r="H4705" t="s">
        <v>13</v>
      </c>
      <c r="I4705">
        <v>28</v>
      </c>
      <c r="J4705">
        <f t="shared" si="513"/>
        <v>-0.25506361971560026</v>
      </c>
      <c r="K4705" t="b">
        <f t="shared" si="514"/>
        <v>0</v>
      </c>
      <c r="L4705">
        <f t="shared" si="515"/>
        <v>-0.98144480429463388</v>
      </c>
      <c r="M4705" t="b">
        <f t="shared" si="516"/>
        <v>0</v>
      </c>
      <c r="N4705" s="24">
        <f t="shared" si="517"/>
        <v>450677.08</v>
      </c>
      <c r="O4705" t="str">
        <f t="shared" si="518"/>
        <v>ASALARIADO</v>
      </c>
      <c r="P4705">
        <f t="shared" si="519"/>
        <v>28</v>
      </c>
      <c r="Q4705"/>
    </row>
    <row r="4706" spans="1:17" x14ac:dyDescent="0.25">
      <c r="A4706">
        <v>4705</v>
      </c>
      <c r="B4706" t="s">
        <v>9</v>
      </c>
      <c r="C4706" s="23">
        <v>65449</v>
      </c>
      <c r="D4706" t="s">
        <v>10</v>
      </c>
      <c r="E4706" t="s">
        <v>16</v>
      </c>
      <c r="F4706" t="s">
        <v>12</v>
      </c>
      <c r="G4706" t="s">
        <v>12</v>
      </c>
      <c r="H4706" t="s">
        <v>13</v>
      </c>
      <c r="I4706">
        <v>59</v>
      </c>
      <c r="J4706">
        <f t="shared" si="513"/>
        <v>-0.73006600118666298</v>
      </c>
      <c r="K4706" t="b">
        <f t="shared" si="514"/>
        <v>0</v>
      </c>
      <c r="L4706">
        <f t="shared" si="515"/>
        <v>1.2063904280966287</v>
      </c>
      <c r="M4706" t="b">
        <f t="shared" si="516"/>
        <v>0</v>
      </c>
      <c r="N4706" s="24">
        <f t="shared" si="517"/>
        <v>65449</v>
      </c>
      <c r="O4706" t="str">
        <f t="shared" si="518"/>
        <v>ASALARIADO</v>
      </c>
      <c r="P4706">
        <f t="shared" si="519"/>
        <v>59</v>
      </c>
      <c r="Q4706"/>
    </row>
    <row r="4707" spans="1:17" x14ac:dyDescent="0.25">
      <c r="A4707">
        <v>4706</v>
      </c>
      <c r="B4707" t="s">
        <v>9</v>
      </c>
      <c r="C4707" s="23">
        <v>505464</v>
      </c>
      <c r="D4707" t="s">
        <v>18</v>
      </c>
      <c r="E4707" t="s">
        <v>16</v>
      </c>
      <c r="F4707" t="s">
        <v>12</v>
      </c>
      <c r="G4707" t="s">
        <v>13</v>
      </c>
      <c r="H4707" t="s">
        <v>13</v>
      </c>
      <c r="I4707">
        <v>61</v>
      </c>
      <c r="J4707">
        <f t="shared" si="513"/>
        <v>-0.18750904925577144</v>
      </c>
      <c r="K4707" t="b">
        <f t="shared" si="514"/>
        <v>0</v>
      </c>
      <c r="L4707">
        <f t="shared" si="515"/>
        <v>1.3475410882509038</v>
      </c>
      <c r="M4707" t="b">
        <f t="shared" si="516"/>
        <v>0</v>
      </c>
      <c r="N4707" s="24">
        <f t="shared" si="517"/>
        <v>505464</v>
      </c>
      <c r="O4707" t="str">
        <f t="shared" si="518"/>
        <v>TRABAJADOR INDEPENDIENTE</v>
      </c>
      <c r="P4707">
        <f t="shared" si="519"/>
        <v>61</v>
      </c>
      <c r="Q4707"/>
    </row>
    <row r="4708" spans="1:17" x14ac:dyDescent="0.25">
      <c r="A4708">
        <v>4707</v>
      </c>
      <c r="B4708" t="s">
        <v>9</v>
      </c>
      <c r="C4708" s="23">
        <v>1594555.67</v>
      </c>
      <c r="D4708" t="s">
        <v>10</v>
      </c>
      <c r="E4708" t="s">
        <v>11</v>
      </c>
      <c r="F4708" t="s">
        <v>12</v>
      </c>
      <c r="G4708" t="s">
        <v>13</v>
      </c>
      <c r="H4708" t="s">
        <v>13</v>
      </c>
      <c r="I4708">
        <v>49</v>
      </c>
      <c r="J4708">
        <f t="shared" si="513"/>
        <v>1.1553866630461374</v>
      </c>
      <c r="K4708" t="b">
        <f t="shared" si="514"/>
        <v>0</v>
      </c>
      <c r="L4708">
        <f t="shared" si="515"/>
        <v>0.50063712732525367</v>
      </c>
      <c r="M4708" t="b">
        <f t="shared" si="516"/>
        <v>0</v>
      </c>
      <c r="N4708" s="24">
        <f t="shared" si="517"/>
        <v>1594555.67</v>
      </c>
      <c r="O4708" t="str">
        <f t="shared" si="518"/>
        <v>ASALARIADO</v>
      </c>
      <c r="P4708">
        <f t="shared" si="519"/>
        <v>49</v>
      </c>
      <c r="Q4708"/>
    </row>
    <row r="4709" spans="1:17" x14ac:dyDescent="0.25">
      <c r="A4709">
        <v>4708</v>
      </c>
      <c r="B4709" t="s">
        <v>15</v>
      </c>
      <c r="C4709" s="23">
        <v>359544.27</v>
      </c>
      <c r="D4709" t="s">
        <v>21</v>
      </c>
      <c r="E4709" t="s">
        <v>16</v>
      </c>
      <c r="F4709" t="s">
        <v>12</v>
      </c>
      <c r="G4709" t="s">
        <v>12</v>
      </c>
      <c r="H4709" t="s">
        <v>13</v>
      </c>
      <c r="I4709">
        <v>44</v>
      </c>
      <c r="J4709">
        <f t="shared" si="513"/>
        <v>-0.36743419711522773</v>
      </c>
      <c r="K4709" t="b">
        <f t="shared" si="514"/>
        <v>0</v>
      </c>
      <c r="L4709">
        <f t="shared" si="515"/>
        <v>0.14776047693956615</v>
      </c>
      <c r="M4709" t="b">
        <f t="shared" si="516"/>
        <v>0</v>
      </c>
      <c r="N4709" s="24">
        <f t="shared" si="517"/>
        <v>359544.27</v>
      </c>
      <c r="O4709" t="str">
        <f t="shared" si="518"/>
        <v>CONVENIOS ESPECIALES DE ASEGURADOS VOLUNTARIOS</v>
      </c>
      <c r="P4709">
        <f t="shared" si="519"/>
        <v>44</v>
      </c>
      <c r="Q4709"/>
    </row>
    <row r="4710" spans="1:17" x14ac:dyDescent="0.25">
      <c r="A4710">
        <v>4709</v>
      </c>
      <c r="B4710" t="s">
        <v>9</v>
      </c>
      <c r="C4710" s="23">
        <v>550000</v>
      </c>
      <c r="D4710" t="s">
        <v>10</v>
      </c>
      <c r="E4710" t="s">
        <v>16</v>
      </c>
      <c r="F4710" t="s">
        <v>12</v>
      </c>
      <c r="G4710" t="s">
        <v>13</v>
      </c>
      <c r="H4710" t="s">
        <v>13</v>
      </c>
      <c r="I4710">
        <v>39</v>
      </c>
      <c r="J4710">
        <f t="shared" si="513"/>
        <v>-0.13259429314247032</v>
      </c>
      <c r="K4710" t="b">
        <f t="shared" si="514"/>
        <v>0</v>
      </c>
      <c r="L4710">
        <f t="shared" si="515"/>
        <v>-0.20511617344612137</v>
      </c>
      <c r="M4710" t="b">
        <f t="shared" si="516"/>
        <v>0</v>
      </c>
      <c r="N4710" s="24">
        <f t="shared" si="517"/>
        <v>550000</v>
      </c>
      <c r="O4710" t="str">
        <f t="shared" si="518"/>
        <v>ASALARIADO</v>
      </c>
      <c r="P4710">
        <f t="shared" si="519"/>
        <v>39</v>
      </c>
      <c r="Q4710"/>
    </row>
    <row r="4711" spans="1:17" x14ac:dyDescent="0.25">
      <c r="A4711">
        <v>4710</v>
      </c>
      <c r="B4711" t="s">
        <v>9</v>
      </c>
      <c r="C4711" s="23">
        <v>1482404.13</v>
      </c>
      <c r="D4711" t="s">
        <v>10</v>
      </c>
      <c r="E4711" t="s">
        <v>16</v>
      </c>
      <c r="F4711" t="s">
        <v>12</v>
      </c>
      <c r="G4711" t="s">
        <v>13</v>
      </c>
      <c r="H4711" t="s">
        <v>13</v>
      </c>
      <c r="I4711">
        <v>56</v>
      </c>
      <c r="J4711">
        <f t="shared" si="513"/>
        <v>1.017099109901914</v>
      </c>
      <c r="K4711" t="b">
        <f t="shared" si="514"/>
        <v>0</v>
      </c>
      <c r="L4711">
        <f t="shared" si="515"/>
        <v>0.99466443786521619</v>
      </c>
      <c r="M4711" t="b">
        <f t="shared" si="516"/>
        <v>0</v>
      </c>
      <c r="N4711" s="24">
        <f t="shared" si="517"/>
        <v>1482404.13</v>
      </c>
      <c r="O4711" t="str">
        <f t="shared" si="518"/>
        <v>ASALARIADO</v>
      </c>
      <c r="P4711">
        <f t="shared" si="519"/>
        <v>56</v>
      </c>
      <c r="Q4711"/>
    </row>
    <row r="4712" spans="1:17" x14ac:dyDescent="0.25">
      <c r="A4712">
        <v>4711</v>
      </c>
      <c r="B4712" t="s">
        <v>9</v>
      </c>
      <c r="C4712" s="23">
        <v>562232.44999999995</v>
      </c>
      <c r="D4712" t="s">
        <v>10</v>
      </c>
      <c r="E4712" t="s">
        <v>11</v>
      </c>
      <c r="F4712" t="s">
        <v>12</v>
      </c>
      <c r="G4712" t="s">
        <v>13</v>
      </c>
      <c r="H4712" t="s">
        <v>13</v>
      </c>
      <c r="I4712">
        <v>47</v>
      </c>
      <c r="J4712">
        <f t="shared" si="513"/>
        <v>-0.11751116918840737</v>
      </c>
      <c r="K4712" t="b">
        <f t="shared" si="514"/>
        <v>0</v>
      </c>
      <c r="L4712">
        <f t="shared" si="515"/>
        <v>0.35948646717097865</v>
      </c>
      <c r="M4712" t="b">
        <f t="shared" si="516"/>
        <v>0</v>
      </c>
      <c r="N4712" s="24">
        <f t="shared" si="517"/>
        <v>562232.44999999995</v>
      </c>
      <c r="O4712" t="str">
        <f t="shared" si="518"/>
        <v>ASALARIADO</v>
      </c>
      <c r="P4712">
        <f t="shared" si="519"/>
        <v>47</v>
      </c>
      <c r="Q4712"/>
    </row>
    <row r="4713" spans="1:17" x14ac:dyDescent="0.25">
      <c r="A4713">
        <v>4712</v>
      </c>
      <c r="B4713" t="s">
        <v>15</v>
      </c>
      <c r="C4713" s="23">
        <v>160481</v>
      </c>
      <c r="D4713" t="s">
        <v>10</v>
      </c>
      <c r="E4713" t="s">
        <v>11</v>
      </c>
      <c r="F4713" t="s">
        <v>12</v>
      </c>
      <c r="G4713" t="s">
        <v>13</v>
      </c>
      <c r="H4713" t="s">
        <v>13</v>
      </c>
      <c r="I4713">
        <v>26</v>
      </c>
      <c r="J4713">
        <f t="shared" si="513"/>
        <v>-0.61288755896106506</v>
      </c>
      <c r="K4713" t="b">
        <f t="shared" si="514"/>
        <v>0</v>
      </c>
      <c r="L4713">
        <f t="shared" si="515"/>
        <v>-1.1225954644489089</v>
      </c>
      <c r="M4713" t="b">
        <f t="shared" si="516"/>
        <v>0</v>
      </c>
      <c r="N4713" s="24">
        <f t="shared" si="517"/>
        <v>160481</v>
      </c>
      <c r="O4713" t="str">
        <f t="shared" si="518"/>
        <v>ASALARIADO</v>
      </c>
      <c r="P4713">
        <f t="shared" si="519"/>
        <v>26</v>
      </c>
      <c r="Q4713"/>
    </row>
    <row r="4714" spans="1:17" x14ac:dyDescent="0.25">
      <c r="A4714">
        <v>4713</v>
      </c>
      <c r="B4714" t="s">
        <v>15</v>
      </c>
      <c r="C4714" s="23">
        <v>239681</v>
      </c>
      <c r="D4714" t="s">
        <v>10</v>
      </c>
      <c r="E4714" t="s">
        <v>16</v>
      </c>
      <c r="F4714" t="s">
        <v>12</v>
      </c>
      <c r="G4714" t="s">
        <v>13</v>
      </c>
      <c r="H4714" t="s">
        <v>13</v>
      </c>
      <c r="I4714">
        <v>34</v>
      </c>
      <c r="J4714">
        <f t="shared" si="513"/>
        <v>-0.51523063682675918</v>
      </c>
      <c r="K4714" t="b">
        <f t="shared" si="514"/>
        <v>0</v>
      </c>
      <c r="L4714">
        <f t="shared" si="515"/>
        <v>-0.55799282383180893</v>
      </c>
      <c r="M4714" t="b">
        <f t="shared" si="516"/>
        <v>0</v>
      </c>
      <c r="N4714" s="24">
        <f t="shared" si="517"/>
        <v>239681</v>
      </c>
      <c r="O4714" t="str">
        <f t="shared" si="518"/>
        <v>ASALARIADO</v>
      </c>
      <c r="P4714">
        <f t="shared" si="519"/>
        <v>34</v>
      </c>
      <c r="Q4714"/>
    </row>
    <row r="4715" spans="1:17" x14ac:dyDescent="0.25">
      <c r="A4715">
        <v>4714</v>
      </c>
      <c r="B4715" t="s">
        <v>9</v>
      </c>
      <c r="C4715" s="23">
        <v>331398</v>
      </c>
      <c r="D4715" t="s">
        <v>10</v>
      </c>
      <c r="E4715" t="s">
        <v>16</v>
      </c>
      <c r="F4715" t="s">
        <v>12</v>
      </c>
      <c r="G4715" t="s">
        <v>13</v>
      </c>
      <c r="H4715" t="s">
        <v>13</v>
      </c>
      <c r="I4715">
        <v>30</v>
      </c>
      <c r="J4715">
        <f t="shared" si="513"/>
        <v>-0.40213972865261605</v>
      </c>
      <c r="K4715" t="b">
        <f t="shared" si="514"/>
        <v>0</v>
      </c>
      <c r="L4715">
        <f t="shared" si="515"/>
        <v>-0.84029414414035897</v>
      </c>
      <c r="M4715" t="b">
        <f t="shared" si="516"/>
        <v>0</v>
      </c>
      <c r="N4715" s="24">
        <f t="shared" si="517"/>
        <v>331398</v>
      </c>
      <c r="O4715" t="str">
        <f t="shared" si="518"/>
        <v>ASALARIADO</v>
      </c>
      <c r="P4715">
        <f t="shared" si="519"/>
        <v>30</v>
      </c>
      <c r="Q4715"/>
    </row>
    <row r="4716" spans="1:17" x14ac:dyDescent="0.25">
      <c r="A4716">
        <v>4715</v>
      </c>
      <c r="B4716" t="s">
        <v>15</v>
      </c>
      <c r="C4716" s="23">
        <v>426396.51</v>
      </c>
      <c r="D4716" t="s">
        <v>10</v>
      </c>
      <c r="E4716" t="s">
        <v>16</v>
      </c>
      <c r="F4716" t="s">
        <v>12</v>
      </c>
      <c r="G4716" t="s">
        <v>13</v>
      </c>
      <c r="H4716" t="s">
        <v>13</v>
      </c>
      <c r="I4716">
        <v>22</v>
      </c>
      <c r="J4716">
        <f t="shared" si="513"/>
        <v>-0.28500258100179426</v>
      </c>
      <c r="K4716" t="b">
        <f t="shared" si="514"/>
        <v>0</v>
      </c>
      <c r="L4716">
        <f t="shared" si="515"/>
        <v>-1.4048967847574589</v>
      </c>
      <c r="M4716" t="b">
        <f t="shared" si="516"/>
        <v>0</v>
      </c>
      <c r="N4716" s="24">
        <f t="shared" si="517"/>
        <v>426396.51</v>
      </c>
      <c r="O4716" t="str">
        <f t="shared" si="518"/>
        <v>ASALARIADO</v>
      </c>
      <c r="P4716">
        <f t="shared" si="519"/>
        <v>22</v>
      </c>
      <c r="Q4716"/>
    </row>
    <row r="4717" spans="1:17" x14ac:dyDescent="0.25">
      <c r="A4717">
        <v>4716</v>
      </c>
      <c r="B4717" t="s">
        <v>15</v>
      </c>
      <c r="C4717" s="23">
        <v>297046</v>
      </c>
      <c r="D4717" t="s">
        <v>17</v>
      </c>
      <c r="E4717" t="s">
        <v>16</v>
      </c>
      <c r="F4717" t="s">
        <v>12</v>
      </c>
      <c r="G4717" t="s">
        <v>12</v>
      </c>
      <c r="H4717" t="s">
        <v>13</v>
      </c>
      <c r="I4717">
        <v>27</v>
      </c>
      <c r="J4717">
        <f t="shared" si="513"/>
        <v>-0.44449718558642509</v>
      </c>
      <c r="K4717" t="b">
        <f t="shared" si="514"/>
        <v>0</v>
      </c>
      <c r="L4717">
        <f t="shared" si="515"/>
        <v>-1.0520201343717714</v>
      </c>
      <c r="M4717" t="b">
        <f t="shared" si="516"/>
        <v>0</v>
      </c>
      <c r="N4717" s="24">
        <f t="shared" si="517"/>
        <v>297046</v>
      </c>
      <c r="O4717" t="str">
        <f t="shared" si="518"/>
        <v>ASEGURADO VOLUNTARIO</v>
      </c>
      <c r="P4717">
        <f t="shared" si="519"/>
        <v>27</v>
      </c>
      <c r="Q4717"/>
    </row>
    <row r="4718" spans="1:17" x14ac:dyDescent="0.25">
      <c r="A4718">
        <v>4717</v>
      </c>
      <c r="B4718" t="s">
        <v>9</v>
      </c>
      <c r="C4718" s="23">
        <v>807660.97</v>
      </c>
      <c r="D4718" t="s">
        <v>10</v>
      </c>
      <c r="E4718" t="s">
        <v>16</v>
      </c>
      <c r="F4718" t="s">
        <v>12</v>
      </c>
      <c r="G4718" t="s">
        <v>13</v>
      </c>
      <c r="H4718" t="s">
        <v>13</v>
      </c>
      <c r="I4718">
        <v>28</v>
      </c>
      <c r="J4718">
        <f t="shared" si="513"/>
        <v>0.18511249075070807</v>
      </c>
      <c r="K4718" t="b">
        <f t="shared" si="514"/>
        <v>0</v>
      </c>
      <c r="L4718">
        <f t="shared" si="515"/>
        <v>-0.98144480429463388</v>
      </c>
      <c r="M4718" t="b">
        <f t="shared" si="516"/>
        <v>0</v>
      </c>
      <c r="N4718" s="24">
        <f t="shared" si="517"/>
        <v>807660.97</v>
      </c>
      <c r="O4718" t="str">
        <f t="shared" si="518"/>
        <v>ASALARIADO</v>
      </c>
      <c r="P4718">
        <f t="shared" si="519"/>
        <v>28</v>
      </c>
      <c r="Q4718"/>
    </row>
    <row r="4719" spans="1:17" x14ac:dyDescent="0.25">
      <c r="A4719">
        <v>4718</v>
      </c>
      <c r="B4719" t="s">
        <v>15</v>
      </c>
      <c r="C4719" s="23">
        <v>346508.45</v>
      </c>
      <c r="D4719" t="s">
        <v>10</v>
      </c>
      <c r="E4719" t="s">
        <v>16</v>
      </c>
      <c r="F4719" t="s">
        <v>12</v>
      </c>
      <c r="G4719" t="s">
        <v>13</v>
      </c>
      <c r="H4719" t="s">
        <v>13</v>
      </c>
      <c r="I4719">
        <v>46</v>
      </c>
      <c r="J4719">
        <f t="shared" si="513"/>
        <v>-0.38350790997756146</v>
      </c>
      <c r="K4719" t="b">
        <f t="shared" si="514"/>
        <v>0</v>
      </c>
      <c r="L4719">
        <f t="shared" si="515"/>
        <v>0.28891113709384114</v>
      </c>
      <c r="M4719" t="b">
        <f t="shared" si="516"/>
        <v>0</v>
      </c>
      <c r="N4719" s="24">
        <f t="shared" si="517"/>
        <v>346508.45</v>
      </c>
      <c r="O4719" t="str">
        <f t="shared" si="518"/>
        <v>ASALARIADO</v>
      </c>
      <c r="P4719">
        <f t="shared" si="519"/>
        <v>46</v>
      </c>
      <c r="Q4719"/>
    </row>
    <row r="4720" spans="1:17" x14ac:dyDescent="0.25">
      <c r="A4720">
        <v>4719</v>
      </c>
      <c r="B4720" t="s">
        <v>9</v>
      </c>
      <c r="C4720" s="23">
        <v>578500</v>
      </c>
      <c r="D4720" t="s">
        <v>10</v>
      </c>
      <c r="E4720" t="s">
        <v>16</v>
      </c>
      <c r="F4720" t="s">
        <v>12</v>
      </c>
      <c r="G4720" t="s">
        <v>12</v>
      </c>
      <c r="H4720" t="s">
        <v>13</v>
      </c>
      <c r="I4720">
        <v>56</v>
      </c>
      <c r="J4720">
        <f t="shared" si="513"/>
        <v>-9.7452597677473871E-2</v>
      </c>
      <c r="K4720" t="b">
        <f t="shared" si="514"/>
        <v>0</v>
      </c>
      <c r="L4720">
        <f t="shared" si="515"/>
        <v>0.99466443786521619</v>
      </c>
      <c r="M4720" t="b">
        <f t="shared" si="516"/>
        <v>0</v>
      </c>
      <c r="N4720" s="24">
        <f t="shared" si="517"/>
        <v>578500</v>
      </c>
      <c r="O4720" t="str">
        <f t="shared" si="518"/>
        <v>ASALARIADO</v>
      </c>
      <c r="P4720">
        <f t="shared" si="519"/>
        <v>56</v>
      </c>
      <c r="Q4720"/>
    </row>
    <row r="4721" spans="1:17" x14ac:dyDescent="0.25">
      <c r="A4721">
        <v>4720</v>
      </c>
      <c r="B4721" t="s">
        <v>9</v>
      </c>
      <c r="C4721" s="23">
        <v>278030</v>
      </c>
      <c r="D4721" t="s">
        <v>19</v>
      </c>
      <c r="E4721" t="s">
        <v>16</v>
      </c>
      <c r="F4721" t="s">
        <v>12</v>
      </c>
      <c r="G4721" t="s">
        <v>13</v>
      </c>
      <c r="H4721" t="s">
        <v>13</v>
      </c>
      <c r="I4721">
        <v>36</v>
      </c>
      <c r="J4721">
        <f t="shared" si="513"/>
        <v>-0.46794471123422759</v>
      </c>
      <c r="K4721" t="b">
        <f t="shared" si="514"/>
        <v>0</v>
      </c>
      <c r="L4721">
        <f t="shared" si="515"/>
        <v>-0.41684216367753391</v>
      </c>
      <c r="M4721" t="b">
        <f t="shared" si="516"/>
        <v>0</v>
      </c>
      <c r="N4721" s="24">
        <f t="shared" si="517"/>
        <v>278030</v>
      </c>
      <c r="O4721" t="str">
        <f t="shared" si="518"/>
        <v>CONVENIOS ESPECIALES DE TRABAJADORES INDEPENDIENTES</v>
      </c>
      <c r="P4721">
        <f t="shared" si="519"/>
        <v>36</v>
      </c>
      <c r="Q4721"/>
    </row>
    <row r="4722" spans="1:17" x14ac:dyDescent="0.25">
      <c r="A4722">
        <v>4721</v>
      </c>
      <c r="B4722" t="s">
        <v>9</v>
      </c>
      <c r="C4722" s="23">
        <v>439367.6</v>
      </c>
      <c r="D4722" t="s">
        <v>10</v>
      </c>
      <c r="E4722" t="s">
        <v>16</v>
      </c>
      <c r="F4722" t="s">
        <v>12</v>
      </c>
      <c r="G4722" t="s">
        <v>12</v>
      </c>
      <c r="H4722" t="s">
        <v>13</v>
      </c>
      <c r="I4722">
        <v>57</v>
      </c>
      <c r="J4722">
        <f t="shared" si="513"/>
        <v>-0.26900868294463431</v>
      </c>
      <c r="K4722" t="b">
        <f t="shared" si="514"/>
        <v>0</v>
      </c>
      <c r="L4722">
        <f t="shared" si="515"/>
        <v>1.0652397679423538</v>
      </c>
      <c r="M4722" t="b">
        <f t="shared" si="516"/>
        <v>0</v>
      </c>
      <c r="N4722" s="24">
        <f t="shared" si="517"/>
        <v>439367.6</v>
      </c>
      <c r="O4722" t="str">
        <f t="shared" si="518"/>
        <v>ASALARIADO</v>
      </c>
      <c r="P4722">
        <f t="shared" si="519"/>
        <v>57</v>
      </c>
      <c r="Q4722"/>
    </row>
    <row r="4723" spans="1:17" x14ac:dyDescent="0.25">
      <c r="A4723">
        <v>4722</v>
      </c>
      <c r="B4723" t="s">
        <v>15</v>
      </c>
      <c r="C4723" s="23">
        <v>297046</v>
      </c>
      <c r="D4723" t="s">
        <v>17</v>
      </c>
      <c r="E4723" t="s">
        <v>16</v>
      </c>
      <c r="F4723" t="s">
        <v>12</v>
      </c>
      <c r="G4723" t="s">
        <v>13</v>
      </c>
      <c r="H4723" t="s">
        <v>13</v>
      </c>
      <c r="I4723">
        <v>41</v>
      </c>
      <c r="J4723">
        <f t="shared" si="513"/>
        <v>-0.44449718558642509</v>
      </c>
      <c r="K4723" t="b">
        <f t="shared" si="514"/>
        <v>0</v>
      </c>
      <c r="L4723">
        <f t="shared" si="515"/>
        <v>-6.3965513291846368E-2</v>
      </c>
      <c r="M4723" t="b">
        <f t="shared" si="516"/>
        <v>0</v>
      </c>
      <c r="N4723" s="24">
        <f t="shared" si="517"/>
        <v>297046</v>
      </c>
      <c r="O4723" t="str">
        <f t="shared" si="518"/>
        <v>ASEGURADO VOLUNTARIO</v>
      </c>
      <c r="P4723">
        <f t="shared" si="519"/>
        <v>41</v>
      </c>
      <c r="Q4723"/>
    </row>
    <row r="4724" spans="1:17" x14ac:dyDescent="0.25">
      <c r="A4724">
        <v>4723</v>
      </c>
      <c r="B4724" t="s">
        <v>9</v>
      </c>
      <c r="C4724" s="23">
        <v>744485.75</v>
      </c>
      <c r="D4724" t="s">
        <v>10</v>
      </c>
      <c r="E4724" t="s">
        <v>11</v>
      </c>
      <c r="F4724" t="s">
        <v>12</v>
      </c>
      <c r="G4724" t="s">
        <v>13</v>
      </c>
      <c r="H4724" t="s">
        <v>13</v>
      </c>
      <c r="I4724">
        <v>54</v>
      </c>
      <c r="J4724">
        <f t="shared" si="513"/>
        <v>0.10721479453407116</v>
      </c>
      <c r="K4724" t="b">
        <f t="shared" si="514"/>
        <v>0</v>
      </c>
      <c r="L4724">
        <f t="shared" si="515"/>
        <v>0.85351377771094117</v>
      </c>
      <c r="M4724" t="b">
        <f t="shared" si="516"/>
        <v>0</v>
      </c>
      <c r="N4724" s="24">
        <f t="shared" si="517"/>
        <v>744485.75</v>
      </c>
      <c r="O4724" t="str">
        <f t="shared" si="518"/>
        <v>ASALARIADO</v>
      </c>
      <c r="P4724">
        <f t="shared" si="519"/>
        <v>54</v>
      </c>
      <c r="Q4724"/>
    </row>
    <row r="4725" spans="1:17" x14ac:dyDescent="0.25">
      <c r="A4725">
        <v>4724</v>
      </c>
      <c r="B4725" t="s">
        <v>15</v>
      </c>
      <c r="C4725" s="23">
        <v>587429</v>
      </c>
      <c r="D4725" t="s">
        <v>10</v>
      </c>
      <c r="E4725" t="s">
        <v>16</v>
      </c>
      <c r="F4725" t="s">
        <v>12</v>
      </c>
      <c r="G4725" t="s">
        <v>13</v>
      </c>
      <c r="H4725" t="s">
        <v>13</v>
      </c>
      <c r="I4725">
        <v>43</v>
      </c>
      <c r="J4725">
        <f t="shared" si="513"/>
        <v>-8.6442766140387803E-2</v>
      </c>
      <c r="K4725" t="b">
        <f t="shared" si="514"/>
        <v>0</v>
      </c>
      <c r="L4725">
        <f t="shared" si="515"/>
        <v>7.7185146862428639E-2</v>
      </c>
      <c r="M4725" t="b">
        <f t="shared" si="516"/>
        <v>0</v>
      </c>
      <c r="N4725" s="24">
        <f t="shared" si="517"/>
        <v>587429</v>
      </c>
      <c r="O4725" t="str">
        <f t="shared" si="518"/>
        <v>ASALARIADO</v>
      </c>
      <c r="P4725">
        <f t="shared" si="519"/>
        <v>43</v>
      </c>
      <c r="Q4725"/>
    </row>
    <row r="4726" spans="1:17" x14ac:dyDescent="0.25">
      <c r="A4726">
        <v>4725</v>
      </c>
      <c r="B4726" t="s">
        <v>9</v>
      </c>
      <c r="C4726" s="23">
        <v>297045</v>
      </c>
      <c r="D4726" t="s">
        <v>18</v>
      </c>
      <c r="E4726" t="s">
        <v>16</v>
      </c>
      <c r="F4726" t="s">
        <v>12</v>
      </c>
      <c r="G4726" t="s">
        <v>13</v>
      </c>
      <c r="H4726" t="s">
        <v>13</v>
      </c>
      <c r="I4726">
        <v>45</v>
      </c>
      <c r="J4726">
        <f t="shared" si="513"/>
        <v>-0.44449841862837125</v>
      </c>
      <c r="K4726" t="b">
        <f t="shared" si="514"/>
        <v>0</v>
      </c>
      <c r="L4726">
        <f t="shared" si="515"/>
        <v>0.21833580701670366</v>
      </c>
      <c r="M4726" t="b">
        <f t="shared" si="516"/>
        <v>0</v>
      </c>
      <c r="N4726" s="24">
        <f t="shared" si="517"/>
        <v>297045</v>
      </c>
      <c r="O4726" t="str">
        <f t="shared" si="518"/>
        <v>TRABAJADOR INDEPENDIENTE</v>
      </c>
      <c r="P4726">
        <f t="shared" si="519"/>
        <v>45</v>
      </c>
      <c r="Q4726"/>
    </row>
    <row r="4727" spans="1:17" x14ac:dyDescent="0.25">
      <c r="A4727">
        <v>4726</v>
      </c>
      <c r="B4727" t="s">
        <v>9</v>
      </c>
      <c r="C4727" s="23">
        <v>600000</v>
      </c>
      <c r="D4727" t="s">
        <v>10</v>
      </c>
      <c r="E4727" t="s">
        <v>16</v>
      </c>
      <c r="F4727" t="s">
        <v>12</v>
      </c>
      <c r="G4727" t="s">
        <v>12</v>
      </c>
      <c r="H4727" t="s">
        <v>13</v>
      </c>
      <c r="I4727">
        <v>46</v>
      </c>
      <c r="J4727">
        <f t="shared" si="513"/>
        <v>-7.0942195835459007E-2</v>
      </c>
      <c r="K4727" t="b">
        <f t="shared" si="514"/>
        <v>0</v>
      </c>
      <c r="L4727">
        <f t="shared" si="515"/>
        <v>0.28891113709384114</v>
      </c>
      <c r="M4727" t="b">
        <f t="shared" si="516"/>
        <v>0</v>
      </c>
      <c r="N4727" s="24">
        <f t="shared" si="517"/>
        <v>600000</v>
      </c>
      <c r="O4727" t="str">
        <f t="shared" si="518"/>
        <v>ASALARIADO</v>
      </c>
      <c r="P4727">
        <f t="shared" si="519"/>
        <v>46</v>
      </c>
      <c r="Q4727"/>
    </row>
    <row r="4728" spans="1:17" x14ac:dyDescent="0.25">
      <c r="A4728">
        <v>4727</v>
      </c>
      <c r="B4728" t="s">
        <v>9</v>
      </c>
      <c r="C4728" s="23">
        <v>471303</v>
      </c>
      <c r="D4728" t="s">
        <v>10</v>
      </c>
      <c r="E4728" t="s">
        <v>11</v>
      </c>
      <c r="F4728" t="s">
        <v>12</v>
      </c>
      <c r="G4728" t="s">
        <v>13</v>
      </c>
      <c r="H4728" t="s">
        <v>12</v>
      </c>
      <c r="I4728">
        <v>56</v>
      </c>
      <c r="J4728">
        <f t="shared" si="513"/>
        <v>-0.2296309951778677</v>
      </c>
      <c r="K4728" t="b">
        <f t="shared" si="514"/>
        <v>0</v>
      </c>
      <c r="L4728">
        <f t="shared" si="515"/>
        <v>0.99466443786521619</v>
      </c>
      <c r="M4728" t="b">
        <f t="shared" si="516"/>
        <v>0</v>
      </c>
      <c r="N4728" s="24">
        <f t="shared" si="517"/>
        <v>471303</v>
      </c>
      <c r="O4728" t="str">
        <f t="shared" si="518"/>
        <v>ASALARIADO</v>
      </c>
      <c r="P4728">
        <f t="shared" si="519"/>
        <v>56</v>
      </c>
      <c r="Q4728"/>
    </row>
    <row r="4729" spans="1:17" x14ac:dyDescent="0.25">
      <c r="A4729">
        <v>4728</v>
      </c>
      <c r="B4729" t="s">
        <v>9</v>
      </c>
      <c r="C4729" s="23">
        <v>584267</v>
      </c>
      <c r="D4729" t="s">
        <v>10</v>
      </c>
      <c r="E4729" t="s">
        <v>16</v>
      </c>
      <c r="F4729" t="s">
        <v>12</v>
      </c>
      <c r="G4729" t="s">
        <v>13</v>
      </c>
      <c r="H4729" t="s">
        <v>13</v>
      </c>
      <c r="I4729">
        <v>34</v>
      </c>
      <c r="J4729">
        <f t="shared" si="513"/>
        <v>-9.0341644774083185E-2</v>
      </c>
      <c r="K4729" t="b">
        <f t="shared" si="514"/>
        <v>0</v>
      </c>
      <c r="L4729">
        <f t="shared" si="515"/>
        <v>-0.55799282383180893</v>
      </c>
      <c r="M4729" t="b">
        <f t="shared" si="516"/>
        <v>0</v>
      </c>
      <c r="N4729" s="24">
        <f t="shared" si="517"/>
        <v>584267</v>
      </c>
      <c r="O4729" t="str">
        <f t="shared" si="518"/>
        <v>ASALARIADO</v>
      </c>
      <c r="P4729">
        <f t="shared" si="519"/>
        <v>34</v>
      </c>
      <c r="Q4729"/>
    </row>
    <row r="4730" spans="1:17" x14ac:dyDescent="0.25">
      <c r="A4730">
        <v>4729</v>
      </c>
      <c r="B4730" t="s">
        <v>15</v>
      </c>
      <c r="C4730" s="23">
        <v>455696</v>
      </c>
      <c r="D4730" t="s">
        <v>10</v>
      </c>
      <c r="E4730" t="s">
        <v>11</v>
      </c>
      <c r="F4730" t="s">
        <v>12</v>
      </c>
      <c r="G4730" t="s">
        <v>13</v>
      </c>
      <c r="H4730" t="s">
        <v>13</v>
      </c>
      <c r="I4730">
        <v>35</v>
      </c>
      <c r="J4730">
        <f t="shared" si="513"/>
        <v>-0.24887508083127821</v>
      </c>
      <c r="K4730" t="b">
        <f t="shared" si="514"/>
        <v>0</v>
      </c>
      <c r="L4730">
        <f t="shared" si="515"/>
        <v>-0.48741749375467142</v>
      </c>
      <c r="M4730" t="b">
        <f t="shared" si="516"/>
        <v>0</v>
      </c>
      <c r="N4730" s="24">
        <f t="shared" si="517"/>
        <v>455696</v>
      </c>
      <c r="O4730" t="str">
        <f t="shared" si="518"/>
        <v>ASALARIADO</v>
      </c>
      <c r="P4730">
        <f t="shared" si="519"/>
        <v>35</v>
      </c>
      <c r="Q4730"/>
    </row>
    <row r="4731" spans="1:17" x14ac:dyDescent="0.25">
      <c r="A4731">
        <v>4730</v>
      </c>
      <c r="B4731" t="s">
        <v>9</v>
      </c>
      <c r="C4731" s="23">
        <v>508567.57</v>
      </c>
      <c r="D4731" t="s">
        <v>10</v>
      </c>
      <c r="E4731" t="s">
        <v>16</v>
      </c>
      <c r="F4731" t="s">
        <v>12</v>
      </c>
      <c r="G4731" t="s">
        <v>13</v>
      </c>
      <c r="H4731" t="s">
        <v>13</v>
      </c>
      <c r="I4731">
        <v>28</v>
      </c>
      <c r="J4731">
        <f t="shared" si="513"/>
        <v>-0.183682217262989</v>
      </c>
      <c r="K4731" t="b">
        <f t="shared" si="514"/>
        <v>0</v>
      </c>
      <c r="L4731">
        <f t="shared" si="515"/>
        <v>-0.98144480429463388</v>
      </c>
      <c r="M4731" t="b">
        <f t="shared" si="516"/>
        <v>0</v>
      </c>
      <c r="N4731" s="24">
        <f t="shared" si="517"/>
        <v>508567.57</v>
      </c>
      <c r="O4731" t="str">
        <f t="shared" si="518"/>
        <v>ASALARIADO</v>
      </c>
      <c r="P4731">
        <f t="shared" si="519"/>
        <v>28</v>
      </c>
      <c r="Q4731"/>
    </row>
    <row r="4732" spans="1:17" x14ac:dyDescent="0.25">
      <c r="A4732">
        <v>4731</v>
      </c>
      <c r="B4732" t="s">
        <v>9</v>
      </c>
      <c r="C4732" s="23">
        <v>780062.6</v>
      </c>
      <c r="D4732" t="s">
        <v>10</v>
      </c>
      <c r="E4732" t="s">
        <v>16</v>
      </c>
      <c r="F4732" t="s">
        <v>12</v>
      </c>
      <c r="G4732" t="s">
        <v>13</v>
      </c>
      <c r="H4732" t="s">
        <v>13</v>
      </c>
      <c r="I4732">
        <v>41</v>
      </c>
      <c r="J4732">
        <f t="shared" si="513"/>
        <v>0.15108254289561004</v>
      </c>
      <c r="K4732" t="b">
        <f t="shared" si="514"/>
        <v>0</v>
      </c>
      <c r="L4732">
        <f t="shared" si="515"/>
        <v>-6.3965513291846368E-2</v>
      </c>
      <c r="M4732" t="b">
        <f t="shared" si="516"/>
        <v>0</v>
      </c>
      <c r="N4732" s="24">
        <f t="shared" si="517"/>
        <v>780062.6</v>
      </c>
      <c r="O4732" t="str">
        <f t="shared" si="518"/>
        <v>ASALARIADO</v>
      </c>
      <c r="P4732">
        <f t="shared" si="519"/>
        <v>41</v>
      </c>
      <c r="Q4732"/>
    </row>
    <row r="4733" spans="1:17" x14ac:dyDescent="0.25">
      <c r="A4733">
        <v>4732</v>
      </c>
      <c r="B4733" t="s">
        <v>15</v>
      </c>
      <c r="C4733" s="23">
        <v>299152</v>
      </c>
      <c r="D4733" t="s">
        <v>10</v>
      </c>
      <c r="E4733" t="s">
        <v>11</v>
      </c>
      <c r="F4733" t="s">
        <v>12</v>
      </c>
      <c r="G4733" t="s">
        <v>13</v>
      </c>
      <c r="H4733" t="s">
        <v>13</v>
      </c>
      <c r="I4733">
        <v>48</v>
      </c>
      <c r="J4733">
        <f t="shared" si="513"/>
        <v>-0.44190039924785379</v>
      </c>
      <c r="K4733" t="b">
        <f t="shared" si="514"/>
        <v>0</v>
      </c>
      <c r="L4733">
        <f t="shared" si="515"/>
        <v>0.43006179724811616</v>
      </c>
      <c r="M4733" t="b">
        <f t="shared" si="516"/>
        <v>0</v>
      </c>
      <c r="N4733" s="24">
        <f t="shared" si="517"/>
        <v>299152</v>
      </c>
      <c r="O4733" t="str">
        <f t="shared" si="518"/>
        <v>ASALARIADO</v>
      </c>
      <c r="P4733">
        <f t="shared" si="519"/>
        <v>48</v>
      </c>
      <c r="Q4733"/>
    </row>
    <row r="4734" spans="1:17" x14ac:dyDescent="0.25">
      <c r="A4734">
        <v>4733</v>
      </c>
      <c r="B4734" t="s">
        <v>9</v>
      </c>
      <c r="C4734" s="23">
        <v>83752.679999999993</v>
      </c>
      <c r="D4734" t="s">
        <v>10</v>
      </c>
      <c r="E4734" t="s">
        <v>16</v>
      </c>
      <c r="F4734" t="s">
        <v>12</v>
      </c>
      <c r="G4734" t="s">
        <v>12</v>
      </c>
      <c r="H4734" t="s">
        <v>13</v>
      </c>
      <c r="I4734">
        <v>33</v>
      </c>
      <c r="J4734">
        <f t="shared" si="513"/>
        <v>-0.70749679597793513</v>
      </c>
      <c r="K4734" t="b">
        <f t="shared" si="514"/>
        <v>0</v>
      </c>
      <c r="L4734">
        <f t="shared" si="515"/>
        <v>-0.62856815390894638</v>
      </c>
      <c r="M4734" t="b">
        <f t="shared" si="516"/>
        <v>0</v>
      </c>
      <c r="N4734" s="24">
        <f t="shared" si="517"/>
        <v>83752.679999999993</v>
      </c>
      <c r="O4734" t="str">
        <f t="shared" si="518"/>
        <v>ASALARIADO</v>
      </c>
      <c r="P4734">
        <f t="shared" si="519"/>
        <v>33</v>
      </c>
      <c r="Q4734"/>
    </row>
    <row r="4735" spans="1:17" x14ac:dyDescent="0.25">
      <c r="A4735">
        <v>4734</v>
      </c>
      <c r="B4735" t="s">
        <v>15</v>
      </c>
      <c r="C4735" s="23">
        <v>566297</v>
      </c>
      <c r="D4735" t="s">
        <v>18</v>
      </c>
      <c r="E4735" t="s">
        <v>16</v>
      </c>
      <c r="F4735" t="s">
        <v>12</v>
      </c>
      <c r="G4735" t="s">
        <v>12</v>
      </c>
      <c r="H4735" t="s">
        <v>13</v>
      </c>
      <c r="I4735">
        <v>59</v>
      </c>
      <c r="J4735">
        <f t="shared" si="513"/>
        <v>-0.11249940854622306</v>
      </c>
      <c r="K4735" t="b">
        <f t="shared" si="514"/>
        <v>0</v>
      </c>
      <c r="L4735">
        <f t="shared" si="515"/>
        <v>1.2063904280966287</v>
      </c>
      <c r="M4735" t="b">
        <f t="shared" si="516"/>
        <v>0</v>
      </c>
      <c r="N4735" s="24">
        <f t="shared" si="517"/>
        <v>566297</v>
      </c>
      <c r="O4735" t="str">
        <f t="shared" si="518"/>
        <v>TRABAJADOR INDEPENDIENTE</v>
      </c>
      <c r="P4735">
        <f t="shared" si="519"/>
        <v>59</v>
      </c>
      <c r="Q4735"/>
    </row>
    <row r="4736" spans="1:17" x14ac:dyDescent="0.25">
      <c r="A4736">
        <v>4735</v>
      </c>
      <c r="B4736" t="s">
        <v>9</v>
      </c>
      <c r="C4736" s="23">
        <v>515703.75</v>
      </c>
      <c r="D4736" t="s">
        <v>10</v>
      </c>
      <c r="E4736" t="s">
        <v>11</v>
      </c>
      <c r="F4736" t="s">
        <v>12</v>
      </c>
      <c r="G4736" t="s">
        <v>13</v>
      </c>
      <c r="H4736" t="s">
        <v>13</v>
      </c>
      <c r="I4736">
        <v>49</v>
      </c>
      <c r="J4736">
        <f t="shared" si="513"/>
        <v>-0.17488300798778206</v>
      </c>
      <c r="K4736" t="b">
        <f t="shared" si="514"/>
        <v>0</v>
      </c>
      <c r="L4736">
        <f t="shared" si="515"/>
        <v>0.50063712732525367</v>
      </c>
      <c r="M4736" t="b">
        <f t="shared" si="516"/>
        <v>0</v>
      </c>
      <c r="N4736" s="24">
        <f t="shared" si="517"/>
        <v>515703.75</v>
      </c>
      <c r="O4736" t="str">
        <f t="shared" si="518"/>
        <v>ASALARIADO</v>
      </c>
      <c r="P4736">
        <f t="shared" si="519"/>
        <v>49</v>
      </c>
      <c r="Q4736"/>
    </row>
    <row r="4737" spans="1:17" x14ac:dyDescent="0.25">
      <c r="A4737">
        <v>4736</v>
      </c>
      <c r="B4737" t="s">
        <v>9</v>
      </c>
      <c r="C4737" s="23">
        <v>666888.57999999996</v>
      </c>
      <c r="D4737" t="s">
        <v>10</v>
      </c>
      <c r="E4737" t="s">
        <v>16</v>
      </c>
      <c r="F4737" t="s">
        <v>12</v>
      </c>
      <c r="G4737" t="s">
        <v>13</v>
      </c>
      <c r="H4737" t="s">
        <v>13</v>
      </c>
      <c r="I4737">
        <v>57</v>
      </c>
      <c r="J4737">
        <f t="shared" si="513"/>
        <v>1.1534229022297142E-2</v>
      </c>
      <c r="K4737" t="b">
        <f t="shared" si="514"/>
        <v>0</v>
      </c>
      <c r="L4737">
        <f t="shared" si="515"/>
        <v>1.0652397679423538</v>
      </c>
      <c r="M4737" t="b">
        <f t="shared" si="516"/>
        <v>0</v>
      </c>
      <c r="N4737" s="24">
        <f t="shared" si="517"/>
        <v>666888.57999999996</v>
      </c>
      <c r="O4737" t="str">
        <f t="shared" si="518"/>
        <v>ASALARIADO</v>
      </c>
      <c r="P4737">
        <f t="shared" si="519"/>
        <v>57</v>
      </c>
      <c r="Q4737"/>
    </row>
    <row r="4738" spans="1:17" x14ac:dyDescent="0.25">
      <c r="A4738">
        <v>4737</v>
      </c>
      <c r="B4738" t="s">
        <v>15</v>
      </c>
      <c r="C4738" s="23">
        <v>597692</v>
      </c>
      <c r="D4738" t="s">
        <v>10</v>
      </c>
      <c r="E4738" t="s">
        <v>16</v>
      </c>
      <c r="F4738" t="s">
        <v>12</v>
      </c>
      <c r="G4738" t="s">
        <v>13</v>
      </c>
      <c r="H4738" t="s">
        <v>13</v>
      </c>
      <c r="I4738">
        <v>40</v>
      </c>
      <c r="J4738">
        <f t="shared" ref="J4738:J4801" si="520">(C4738-$S$4)/STDEV($C$2:$C$5001)</f>
        <v>-7.3788056647150657E-2</v>
      </c>
      <c r="K4738" t="b">
        <f t="shared" ref="K4738:K4801" si="521">ABS(J4738)&gt;1.96</f>
        <v>0</v>
      </c>
      <c r="L4738">
        <f t="shared" ref="L4738:L4801" si="522">(I4738-$S$5)/_xlfn.STDEV.S($I$2:$I$5001)</f>
        <v>-0.13454084336898386</v>
      </c>
      <c r="M4738" t="b">
        <f t="shared" ref="M4738:M4801" si="523">ABS(L4738)&gt;1.96</f>
        <v>0</v>
      </c>
      <c r="N4738" s="24">
        <f t="shared" ref="N4738:N4801" si="524">IF(ISBLANK(C4738), $S$4, C4738)</f>
        <v>597692</v>
      </c>
      <c r="O4738" t="str">
        <f t="shared" ref="O4738:O4801" si="525">IF(D4738="", "ASALARIADO", D4738)</f>
        <v>ASALARIADO</v>
      </c>
      <c r="P4738">
        <f t="shared" ref="P4738:P4801" si="526">IF(ISBLANK(I4738), $S$5, I4738)</f>
        <v>40</v>
      </c>
      <c r="Q4738"/>
    </row>
    <row r="4739" spans="1:17" x14ac:dyDescent="0.25">
      <c r="A4739">
        <v>4738</v>
      </c>
      <c r="B4739" t="s">
        <v>9</v>
      </c>
      <c r="C4739" s="23">
        <v>377274.53</v>
      </c>
      <c r="D4739" t="s">
        <v>10</v>
      </c>
      <c r="E4739" t="s">
        <v>16</v>
      </c>
      <c r="F4739" t="s">
        <v>12</v>
      </c>
      <c r="G4739" t="s">
        <v>12</v>
      </c>
      <c r="H4739" t="s">
        <v>13</v>
      </c>
      <c r="I4739">
        <v>21</v>
      </c>
      <c r="J4739">
        <f t="shared" si="520"/>
        <v>-0.34557204281925552</v>
      </c>
      <c r="K4739" t="b">
        <f t="shared" si="521"/>
        <v>0</v>
      </c>
      <c r="L4739">
        <f t="shared" si="522"/>
        <v>-1.4754721148345964</v>
      </c>
      <c r="M4739" t="b">
        <f t="shared" si="523"/>
        <v>0</v>
      </c>
      <c r="N4739" s="24">
        <f t="shared" si="524"/>
        <v>377274.53</v>
      </c>
      <c r="O4739" t="str">
        <f t="shared" si="525"/>
        <v>ASALARIADO</v>
      </c>
      <c r="P4739">
        <f t="shared" si="526"/>
        <v>21</v>
      </c>
      <c r="Q4739"/>
    </row>
    <row r="4740" spans="1:17" x14ac:dyDescent="0.25">
      <c r="A4740">
        <v>4739</v>
      </c>
      <c r="B4740" t="s">
        <v>9</v>
      </c>
      <c r="C4740" s="23">
        <v>426954</v>
      </c>
      <c r="D4740" t="s">
        <v>10</v>
      </c>
      <c r="E4740" t="s">
        <v>11</v>
      </c>
      <c r="F4740" t="s">
        <v>12</v>
      </c>
      <c r="G4740" t="s">
        <v>13</v>
      </c>
      <c r="H4740" t="s">
        <v>13</v>
      </c>
      <c r="I4740">
        <v>27</v>
      </c>
      <c r="J4740">
        <f t="shared" si="520"/>
        <v>-0.28431517244724058</v>
      </c>
      <c r="K4740" t="b">
        <f t="shared" si="521"/>
        <v>0</v>
      </c>
      <c r="L4740">
        <f t="shared" si="522"/>
        <v>-1.0520201343717714</v>
      </c>
      <c r="M4740" t="b">
        <f t="shared" si="523"/>
        <v>0</v>
      </c>
      <c r="N4740" s="24">
        <f t="shared" si="524"/>
        <v>426954</v>
      </c>
      <c r="O4740" t="str">
        <f t="shared" si="525"/>
        <v>ASALARIADO</v>
      </c>
      <c r="P4740">
        <f t="shared" si="526"/>
        <v>27</v>
      </c>
      <c r="Q4740"/>
    </row>
    <row r="4741" spans="1:17" x14ac:dyDescent="0.25">
      <c r="A4741">
        <v>4740</v>
      </c>
      <c r="B4741" t="s">
        <v>9</v>
      </c>
      <c r="C4741" s="23">
        <v>406273.76</v>
      </c>
      <c r="D4741" t="s">
        <v>10</v>
      </c>
      <c r="E4741" t="s">
        <v>16</v>
      </c>
      <c r="F4741" t="s">
        <v>12</v>
      </c>
      <c r="G4741" t="s">
        <v>13</v>
      </c>
      <c r="H4741" t="s">
        <v>13</v>
      </c>
      <c r="I4741">
        <v>30</v>
      </c>
      <c r="J4741">
        <f t="shared" si="520"/>
        <v>-0.30981477582348754</v>
      </c>
      <c r="K4741" t="b">
        <f t="shared" si="521"/>
        <v>0</v>
      </c>
      <c r="L4741">
        <f t="shared" si="522"/>
        <v>-0.84029414414035897</v>
      </c>
      <c r="M4741" t="b">
        <f t="shared" si="523"/>
        <v>0</v>
      </c>
      <c r="N4741" s="24">
        <f t="shared" si="524"/>
        <v>406273.76</v>
      </c>
      <c r="O4741" t="str">
        <f t="shared" si="525"/>
        <v>ASALARIADO</v>
      </c>
      <c r="P4741">
        <f t="shared" si="526"/>
        <v>30</v>
      </c>
      <c r="Q4741"/>
    </row>
    <row r="4742" spans="1:17" x14ac:dyDescent="0.25">
      <c r="A4742">
        <v>4741</v>
      </c>
      <c r="B4742" t="s">
        <v>15</v>
      </c>
      <c r="C4742" s="23">
        <v>278030</v>
      </c>
      <c r="D4742" t="s">
        <v>17</v>
      </c>
      <c r="E4742" t="s">
        <v>16</v>
      </c>
      <c r="F4742" t="s">
        <v>12</v>
      </c>
      <c r="G4742" t="s">
        <v>13</v>
      </c>
      <c r="H4742" t="s">
        <v>13</v>
      </c>
      <c r="I4742">
        <v>34</v>
      </c>
      <c r="J4742">
        <f t="shared" si="520"/>
        <v>-0.46794471123422759</v>
      </c>
      <c r="K4742" t="b">
        <f t="shared" si="521"/>
        <v>0</v>
      </c>
      <c r="L4742">
        <f t="shared" si="522"/>
        <v>-0.55799282383180893</v>
      </c>
      <c r="M4742" t="b">
        <f t="shared" si="523"/>
        <v>0</v>
      </c>
      <c r="N4742" s="24">
        <f t="shared" si="524"/>
        <v>278030</v>
      </c>
      <c r="O4742" t="str">
        <f t="shared" si="525"/>
        <v>ASEGURADO VOLUNTARIO</v>
      </c>
      <c r="P4742">
        <f t="shared" si="526"/>
        <v>34</v>
      </c>
      <c r="Q4742"/>
    </row>
    <row r="4743" spans="1:17" x14ac:dyDescent="0.25">
      <c r="A4743">
        <v>4742</v>
      </c>
      <c r="B4743" t="s">
        <v>9</v>
      </c>
      <c r="C4743" s="23">
        <v>478916.7</v>
      </c>
      <c r="D4743" t="s">
        <v>10</v>
      </c>
      <c r="E4743" t="s">
        <v>16</v>
      </c>
      <c r="F4743" t="s">
        <v>12</v>
      </c>
      <c r="G4743" t="s">
        <v>12</v>
      </c>
      <c r="H4743" t="s">
        <v>13</v>
      </c>
      <c r="I4743">
        <v>48</v>
      </c>
      <c r="J4743">
        <f t="shared" si="520"/>
        <v>-0.22024298371253984</v>
      </c>
      <c r="K4743" t="b">
        <f t="shared" si="521"/>
        <v>0</v>
      </c>
      <c r="L4743">
        <f t="shared" si="522"/>
        <v>0.43006179724811616</v>
      </c>
      <c r="M4743" t="b">
        <f t="shared" si="523"/>
        <v>0</v>
      </c>
      <c r="N4743" s="24">
        <f t="shared" si="524"/>
        <v>478916.7</v>
      </c>
      <c r="O4743" t="str">
        <f t="shared" si="525"/>
        <v>ASALARIADO</v>
      </c>
      <c r="P4743">
        <f t="shared" si="526"/>
        <v>48</v>
      </c>
      <c r="Q4743"/>
    </row>
    <row r="4744" spans="1:17" x14ac:dyDescent="0.25">
      <c r="A4744">
        <v>4743</v>
      </c>
      <c r="B4744" t="s">
        <v>9</v>
      </c>
      <c r="C4744" s="23">
        <v>713217</v>
      </c>
      <c r="D4744" t="s">
        <v>10</v>
      </c>
      <c r="E4744" t="s">
        <v>11</v>
      </c>
      <c r="F4744" t="s">
        <v>12</v>
      </c>
      <c r="G4744" t="s">
        <v>13</v>
      </c>
      <c r="H4744" t="s">
        <v>13</v>
      </c>
      <c r="I4744">
        <v>32</v>
      </c>
      <c r="J4744">
        <f t="shared" si="520"/>
        <v>6.8659114180698963E-2</v>
      </c>
      <c r="K4744" t="b">
        <f t="shared" si="521"/>
        <v>0</v>
      </c>
      <c r="L4744">
        <f t="shared" si="522"/>
        <v>-0.69914348398608395</v>
      </c>
      <c r="M4744" t="b">
        <f t="shared" si="523"/>
        <v>0</v>
      </c>
      <c r="N4744" s="24">
        <f t="shared" si="524"/>
        <v>713217</v>
      </c>
      <c r="O4744" t="str">
        <f t="shared" si="525"/>
        <v>ASALARIADO</v>
      </c>
      <c r="P4744">
        <f t="shared" si="526"/>
        <v>32</v>
      </c>
      <c r="Q4744"/>
    </row>
    <row r="4745" spans="1:17" x14ac:dyDescent="0.25">
      <c r="A4745">
        <v>4744</v>
      </c>
      <c r="B4745" t="s">
        <v>9</v>
      </c>
      <c r="C4745" s="23">
        <v>380000</v>
      </c>
      <c r="D4745" t="s">
        <v>10</v>
      </c>
      <c r="E4745" t="s">
        <v>16</v>
      </c>
      <c r="F4745" t="s">
        <v>12</v>
      </c>
      <c r="G4745" t="s">
        <v>13</v>
      </c>
      <c r="H4745" t="s">
        <v>12</v>
      </c>
      <c r="I4745">
        <v>22</v>
      </c>
      <c r="J4745">
        <f t="shared" si="520"/>
        <v>-0.34221142398630877</v>
      </c>
      <c r="K4745" t="b">
        <f t="shared" si="521"/>
        <v>0</v>
      </c>
      <c r="L4745">
        <f t="shared" si="522"/>
        <v>-1.4048967847574589</v>
      </c>
      <c r="M4745" t="b">
        <f t="shared" si="523"/>
        <v>0</v>
      </c>
      <c r="N4745" s="24">
        <f t="shared" si="524"/>
        <v>380000</v>
      </c>
      <c r="O4745" t="str">
        <f t="shared" si="525"/>
        <v>ASALARIADO</v>
      </c>
      <c r="P4745">
        <f t="shared" si="526"/>
        <v>22</v>
      </c>
      <c r="Q4745"/>
    </row>
    <row r="4746" spans="1:17" x14ac:dyDescent="0.25">
      <c r="A4746">
        <v>4745</v>
      </c>
      <c r="B4746" t="s">
        <v>9</v>
      </c>
      <c r="C4746" s="23">
        <v>371789</v>
      </c>
      <c r="D4746" t="s">
        <v>18</v>
      </c>
      <c r="E4746" t="s">
        <v>16</v>
      </c>
      <c r="F4746" t="s">
        <v>12</v>
      </c>
      <c r="G4746" t="s">
        <v>13</v>
      </c>
      <c r="H4746" t="s">
        <v>13</v>
      </c>
      <c r="I4746">
        <v>55</v>
      </c>
      <c r="J4746">
        <f t="shared" si="520"/>
        <v>-0.35233593140606617</v>
      </c>
      <c r="K4746" t="b">
        <f t="shared" si="521"/>
        <v>0</v>
      </c>
      <c r="L4746">
        <f t="shared" si="522"/>
        <v>0.92408910778807873</v>
      </c>
      <c r="M4746" t="b">
        <f t="shared" si="523"/>
        <v>0</v>
      </c>
      <c r="N4746" s="24">
        <f t="shared" si="524"/>
        <v>371789</v>
      </c>
      <c r="O4746" t="str">
        <f t="shared" si="525"/>
        <v>TRABAJADOR INDEPENDIENTE</v>
      </c>
      <c r="P4746">
        <f t="shared" si="526"/>
        <v>55</v>
      </c>
      <c r="Q4746"/>
    </row>
    <row r="4747" spans="1:17" x14ac:dyDescent="0.25">
      <c r="A4747">
        <v>4746</v>
      </c>
      <c r="B4747" t="s">
        <v>9</v>
      </c>
      <c r="C4747" s="23">
        <v>409656.48</v>
      </c>
      <c r="D4747" t="s">
        <v>10</v>
      </c>
      <c r="E4747" t="s">
        <v>16</v>
      </c>
      <c r="F4747" t="s">
        <v>12</v>
      </c>
      <c r="G4747" t="s">
        <v>12</v>
      </c>
      <c r="H4747" t="s">
        <v>13</v>
      </c>
      <c r="I4747">
        <v>59</v>
      </c>
      <c r="J4747">
        <f t="shared" si="520"/>
        <v>-0.30564374017144008</v>
      </c>
      <c r="K4747" t="b">
        <f t="shared" si="521"/>
        <v>0</v>
      </c>
      <c r="L4747">
        <f t="shared" si="522"/>
        <v>1.2063904280966287</v>
      </c>
      <c r="M4747" t="b">
        <f t="shared" si="523"/>
        <v>0</v>
      </c>
      <c r="N4747" s="24">
        <f t="shared" si="524"/>
        <v>409656.48</v>
      </c>
      <c r="O4747" t="str">
        <f t="shared" si="525"/>
        <v>ASALARIADO</v>
      </c>
      <c r="P4747">
        <f t="shared" si="526"/>
        <v>59</v>
      </c>
      <c r="Q4747"/>
    </row>
    <row r="4748" spans="1:17" x14ac:dyDescent="0.25">
      <c r="A4748">
        <v>4747</v>
      </c>
      <c r="B4748" t="s">
        <v>9</v>
      </c>
      <c r="C4748" s="23">
        <v>297045</v>
      </c>
      <c r="D4748" t="s">
        <v>17</v>
      </c>
      <c r="E4748" t="s">
        <v>16</v>
      </c>
      <c r="F4748" t="s">
        <v>12</v>
      </c>
      <c r="G4748" t="s">
        <v>12</v>
      </c>
      <c r="H4748" t="s">
        <v>13</v>
      </c>
      <c r="I4748">
        <v>27</v>
      </c>
      <c r="J4748">
        <f t="shared" si="520"/>
        <v>-0.44449841862837125</v>
      </c>
      <c r="K4748" t="b">
        <f t="shared" si="521"/>
        <v>0</v>
      </c>
      <c r="L4748">
        <f t="shared" si="522"/>
        <v>-1.0520201343717714</v>
      </c>
      <c r="M4748" t="b">
        <f t="shared" si="523"/>
        <v>0</v>
      </c>
      <c r="N4748" s="24">
        <f t="shared" si="524"/>
        <v>297045</v>
      </c>
      <c r="O4748" t="str">
        <f t="shared" si="525"/>
        <v>ASEGURADO VOLUNTARIO</v>
      </c>
      <c r="P4748">
        <f t="shared" si="526"/>
        <v>27</v>
      </c>
      <c r="Q4748"/>
    </row>
    <row r="4749" spans="1:17" x14ac:dyDescent="0.25">
      <c r="A4749">
        <v>4748</v>
      </c>
      <c r="B4749" t="s">
        <v>9</v>
      </c>
      <c r="C4749" s="23">
        <v>554879.49</v>
      </c>
      <c r="D4749" t="s">
        <v>10</v>
      </c>
      <c r="E4749" t="s">
        <v>16</v>
      </c>
      <c r="F4749" t="s">
        <v>12</v>
      </c>
      <c r="G4749" t="s">
        <v>13</v>
      </c>
      <c r="H4749" t="s">
        <v>13</v>
      </c>
      <c r="I4749">
        <v>30</v>
      </c>
      <c r="J4749">
        <f t="shared" si="520"/>
        <v>-0.12657767729669855</v>
      </c>
      <c r="K4749" t="b">
        <f t="shared" si="521"/>
        <v>0</v>
      </c>
      <c r="L4749">
        <f t="shared" si="522"/>
        <v>-0.84029414414035897</v>
      </c>
      <c r="M4749" t="b">
        <f t="shared" si="523"/>
        <v>0</v>
      </c>
      <c r="N4749" s="24">
        <f t="shared" si="524"/>
        <v>554879.49</v>
      </c>
      <c r="O4749" t="str">
        <f t="shared" si="525"/>
        <v>ASALARIADO</v>
      </c>
      <c r="P4749">
        <f t="shared" si="526"/>
        <v>30</v>
      </c>
      <c r="Q4749"/>
    </row>
    <row r="4750" spans="1:17" x14ac:dyDescent="0.25">
      <c r="A4750">
        <v>4749</v>
      </c>
      <c r="B4750" t="s">
        <v>15</v>
      </c>
      <c r="C4750" s="23">
        <v>686166</v>
      </c>
      <c r="D4750" t="s">
        <v>18</v>
      </c>
      <c r="E4750" t="s">
        <v>16</v>
      </c>
      <c r="F4750" t="s">
        <v>12</v>
      </c>
      <c r="G4750" t="s">
        <v>13</v>
      </c>
      <c r="H4750" t="s">
        <v>13</v>
      </c>
      <c r="I4750">
        <v>37</v>
      </c>
      <c r="J4750">
        <f t="shared" si="520"/>
        <v>3.5304096495659715E-2</v>
      </c>
      <c r="K4750" t="b">
        <f t="shared" si="521"/>
        <v>0</v>
      </c>
      <c r="L4750">
        <f t="shared" si="522"/>
        <v>-0.3462668336003964</v>
      </c>
      <c r="M4750" t="b">
        <f t="shared" si="523"/>
        <v>0</v>
      </c>
      <c r="N4750" s="24">
        <f t="shared" si="524"/>
        <v>686166</v>
      </c>
      <c r="O4750" t="str">
        <f t="shared" si="525"/>
        <v>TRABAJADOR INDEPENDIENTE</v>
      </c>
      <c r="P4750">
        <f t="shared" si="526"/>
        <v>37</v>
      </c>
      <c r="Q4750"/>
    </row>
    <row r="4751" spans="1:17" x14ac:dyDescent="0.25">
      <c r="A4751">
        <v>4750</v>
      </c>
      <c r="B4751" t="s">
        <v>15</v>
      </c>
      <c r="C4751" s="23">
        <v>919460.32</v>
      </c>
      <c r="D4751" t="s">
        <v>10</v>
      </c>
      <c r="E4751" t="s">
        <v>11</v>
      </c>
      <c r="F4751" t="s">
        <v>12</v>
      </c>
      <c r="G4751" t="s">
        <v>13</v>
      </c>
      <c r="H4751" t="s">
        <v>13</v>
      </c>
      <c r="I4751">
        <v>57</v>
      </c>
      <c r="J4751">
        <f t="shared" si="520"/>
        <v>0.32296577885192035</v>
      </c>
      <c r="K4751" t="b">
        <f t="shared" si="521"/>
        <v>0</v>
      </c>
      <c r="L4751">
        <f t="shared" si="522"/>
        <v>1.0652397679423538</v>
      </c>
      <c r="M4751" t="b">
        <f t="shared" si="523"/>
        <v>0</v>
      </c>
      <c r="N4751" s="24">
        <f t="shared" si="524"/>
        <v>919460.32</v>
      </c>
      <c r="O4751" t="str">
        <f t="shared" si="525"/>
        <v>ASALARIADO</v>
      </c>
      <c r="P4751">
        <f t="shared" si="526"/>
        <v>57</v>
      </c>
      <c r="Q4751"/>
    </row>
    <row r="4752" spans="1:17" x14ac:dyDescent="0.25">
      <c r="A4752">
        <v>4751</v>
      </c>
      <c r="B4752" t="s">
        <v>9</v>
      </c>
      <c r="C4752" s="23">
        <v>426614.9</v>
      </c>
      <c r="D4752" t="s">
        <v>10</v>
      </c>
      <c r="E4752" t="s">
        <v>16</v>
      </c>
      <c r="F4752" t="s">
        <v>12</v>
      </c>
      <c r="G4752" t="s">
        <v>13</v>
      </c>
      <c r="H4752" t="s">
        <v>13</v>
      </c>
      <c r="I4752">
        <v>33</v>
      </c>
      <c r="J4752">
        <f t="shared" si="520"/>
        <v>-0.28473329697117672</v>
      </c>
      <c r="K4752" t="b">
        <f t="shared" si="521"/>
        <v>0</v>
      </c>
      <c r="L4752">
        <f t="shared" si="522"/>
        <v>-0.62856815390894638</v>
      </c>
      <c r="M4752" t="b">
        <f t="shared" si="523"/>
        <v>0</v>
      </c>
      <c r="N4752" s="24">
        <f t="shared" si="524"/>
        <v>426614.9</v>
      </c>
      <c r="O4752" t="str">
        <f t="shared" si="525"/>
        <v>ASALARIADO</v>
      </c>
      <c r="P4752">
        <f t="shared" si="526"/>
        <v>33</v>
      </c>
      <c r="Q4752"/>
    </row>
    <row r="4753" spans="1:17" x14ac:dyDescent="0.25">
      <c r="A4753">
        <v>4752</v>
      </c>
      <c r="B4753" t="s">
        <v>15</v>
      </c>
      <c r="C4753" s="23">
        <v>297046</v>
      </c>
      <c r="D4753" t="s">
        <v>17</v>
      </c>
      <c r="E4753" t="s">
        <v>16</v>
      </c>
      <c r="F4753" t="s">
        <v>12</v>
      </c>
      <c r="G4753" t="s">
        <v>13</v>
      </c>
      <c r="H4753" t="s">
        <v>13</v>
      </c>
      <c r="I4753">
        <v>47</v>
      </c>
      <c r="J4753">
        <f t="shared" si="520"/>
        <v>-0.44449718558642509</v>
      </c>
      <c r="K4753" t="b">
        <f t="shared" si="521"/>
        <v>0</v>
      </c>
      <c r="L4753">
        <f t="shared" si="522"/>
        <v>0.35948646717097865</v>
      </c>
      <c r="M4753" t="b">
        <f t="shared" si="523"/>
        <v>0</v>
      </c>
      <c r="N4753" s="24">
        <f t="shared" si="524"/>
        <v>297046</v>
      </c>
      <c r="O4753" t="str">
        <f t="shared" si="525"/>
        <v>ASEGURADO VOLUNTARIO</v>
      </c>
      <c r="P4753">
        <f t="shared" si="526"/>
        <v>47</v>
      </c>
      <c r="Q4753"/>
    </row>
    <row r="4754" spans="1:17" x14ac:dyDescent="0.25">
      <c r="A4754">
        <v>4753</v>
      </c>
      <c r="B4754" t="s">
        <v>9</v>
      </c>
      <c r="C4754" s="23">
        <v>54143</v>
      </c>
      <c r="D4754" t="s">
        <v>10</v>
      </c>
      <c r="E4754" t="s">
        <v>16</v>
      </c>
      <c r="F4754" t="s">
        <v>12</v>
      </c>
      <c r="G4754" t="s">
        <v>13</v>
      </c>
      <c r="H4754" t="s">
        <v>13</v>
      </c>
      <c r="I4754">
        <v>28</v>
      </c>
      <c r="J4754">
        <f t="shared" si="520"/>
        <v>-0.74400677342972443</v>
      </c>
      <c r="K4754" t="b">
        <f t="shared" si="521"/>
        <v>0</v>
      </c>
      <c r="L4754">
        <f t="shared" si="522"/>
        <v>-0.98144480429463388</v>
      </c>
      <c r="M4754" t="b">
        <f t="shared" si="523"/>
        <v>0</v>
      </c>
      <c r="N4754" s="24">
        <f t="shared" si="524"/>
        <v>54143</v>
      </c>
      <c r="O4754" t="str">
        <f t="shared" si="525"/>
        <v>ASALARIADO</v>
      </c>
      <c r="P4754">
        <f t="shared" si="526"/>
        <v>28</v>
      </c>
      <c r="Q4754"/>
    </row>
    <row r="4755" spans="1:17" x14ac:dyDescent="0.25">
      <c r="A4755">
        <v>4754</v>
      </c>
      <c r="B4755" t="s">
        <v>9</v>
      </c>
      <c r="C4755" s="23">
        <v>289033.15000000002</v>
      </c>
      <c r="D4755" t="s">
        <v>10</v>
      </c>
      <c r="E4755" t="s">
        <v>16</v>
      </c>
      <c r="F4755" t="s">
        <v>12</v>
      </c>
      <c r="G4755" t="s">
        <v>12</v>
      </c>
      <c r="H4755" t="s">
        <v>13</v>
      </c>
      <c r="I4755">
        <v>21</v>
      </c>
      <c r="J4755">
        <f t="shared" si="520"/>
        <v>-0.45437736574455478</v>
      </c>
      <c r="K4755" t="b">
        <f t="shared" si="521"/>
        <v>0</v>
      </c>
      <c r="L4755">
        <f t="shared" si="522"/>
        <v>-1.4754721148345964</v>
      </c>
      <c r="M4755" t="b">
        <f t="shared" si="523"/>
        <v>0</v>
      </c>
      <c r="N4755" s="24">
        <f t="shared" si="524"/>
        <v>289033.15000000002</v>
      </c>
      <c r="O4755" t="str">
        <f t="shared" si="525"/>
        <v>ASALARIADO</v>
      </c>
      <c r="P4755">
        <f t="shared" si="526"/>
        <v>21</v>
      </c>
      <c r="Q4755"/>
    </row>
    <row r="4756" spans="1:17" x14ac:dyDescent="0.25">
      <c r="A4756">
        <v>4755</v>
      </c>
      <c r="B4756" t="s">
        <v>9</v>
      </c>
      <c r="C4756" s="23">
        <v>485785</v>
      </c>
      <c r="D4756" t="s">
        <v>10</v>
      </c>
      <c r="E4756" t="s">
        <v>16</v>
      </c>
      <c r="F4756" t="s">
        <v>12</v>
      </c>
      <c r="G4756" t="s">
        <v>13</v>
      </c>
      <c r="H4756" t="s">
        <v>12</v>
      </c>
      <c r="I4756">
        <v>28</v>
      </c>
      <c r="J4756">
        <f t="shared" si="520"/>
        <v>-0.21177408171386494</v>
      </c>
      <c r="K4756" t="b">
        <f t="shared" si="521"/>
        <v>0</v>
      </c>
      <c r="L4756">
        <f t="shared" si="522"/>
        <v>-0.98144480429463388</v>
      </c>
      <c r="M4756" t="b">
        <f t="shared" si="523"/>
        <v>0</v>
      </c>
      <c r="N4756" s="24">
        <f t="shared" si="524"/>
        <v>485785</v>
      </c>
      <c r="O4756" t="str">
        <f t="shared" si="525"/>
        <v>ASALARIADO</v>
      </c>
      <c r="P4756">
        <f t="shared" si="526"/>
        <v>28</v>
      </c>
      <c r="Q4756"/>
    </row>
    <row r="4757" spans="1:17" x14ac:dyDescent="0.25">
      <c r="A4757">
        <v>4756</v>
      </c>
      <c r="B4757" t="s">
        <v>9</v>
      </c>
      <c r="C4757" s="23">
        <v>349627.57</v>
      </c>
      <c r="D4757" t="s">
        <v>10</v>
      </c>
      <c r="E4757" t="s">
        <v>16</v>
      </c>
      <c r="F4757" t="s">
        <v>12</v>
      </c>
      <c r="G4757" t="s">
        <v>13</v>
      </c>
      <c r="H4757" t="s">
        <v>13</v>
      </c>
      <c r="I4757">
        <v>21</v>
      </c>
      <c r="J4757">
        <f t="shared" si="520"/>
        <v>-0.37966190418251655</v>
      </c>
      <c r="K4757" t="b">
        <f t="shared" si="521"/>
        <v>0</v>
      </c>
      <c r="L4757">
        <f t="shared" si="522"/>
        <v>-1.4754721148345964</v>
      </c>
      <c r="M4757" t="b">
        <f t="shared" si="523"/>
        <v>0</v>
      </c>
      <c r="N4757" s="24">
        <f t="shared" si="524"/>
        <v>349627.57</v>
      </c>
      <c r="O4757" t="str">
        <f t="shared" si="525"/>
        <v>ASALARIADO</v>
      </c>
      <c r="P4757">
        <f t="shared" si="526"/>
        <v>21</v>
      </c>
      <c r="Q4757"/>
    </row>
    <row r="4758" spans="1:17" x14ac:dyDescent="0.25">
      <c r="A4758">
        <v>4757</v>
      </c>
      <c r="B4758" t="s">
        <v>15</v>
      </c>
      <c r="C4758" s="23">
        <v>173160</v>
      </c>
      <c r="D4758" t="s">
        <v>10</v>
      </c>
      <c r="E4758" t="s">
        <v>16</v>
      </c>
      <c r="F4758" t="s">
        <v>12</v>
      </c>
      <c r="G4758" t="s">
        <v>13</v>
      </c>
      <c r="H4758" t="s">
        <v>13</v>
      </c>
      <c r="I4758">
        <v>35</v>
      </c>
      <c r="J4758">
        <f t="shared" si="520"/>
        <v>-0.59725382012595318</v>
      </c>
      <c r="K4758" t="b">
        <f t="shared" si="521"/>
        <v>0</v>
      </c>
      <c r="L4758">
        <f t="shared" si="522"/>
        <v>-0.48741749375467142</v>
      </c>
      <c r="M4758" t="b">
        <f t="shared" si="523"/>
        <v>0</v>
      </c>
      <c r="N4758" s="24">
        <f t="shared" si="524"/>
        <v>173160</v>
      </c>
      <c r="O4758" t="str">
        <f t="shared" si="525"/>
        <v>ASALARIADO</v>
      </c>
      <c r="P4758">
        <f t="shared" si="526"/>
        <v>35</v>
      </c>
      <c r="Q4758"/>
    </row>
    <row r="4759" spans="1:17" x14ac:dyDescent="0.25">
      <c r="A4759">
        <v>4758</v>
      </c>
      <c r="B4759" t="s">
        <v>15</v>
      </c>
      <c r="C4759" s="23">
        <v>40000</v>
      </c>
      <c r="D4759" t="s">
        <v>10</v>
      </c>
      <c r="E4759" t="s">
        <v>16</v>
      </c>
      <c r="F4759" t="s">
        <v>12</v>
      </c>
      <c r="G4759" t="s">
        <v>12</v>
      </c>
      <c r="H4759" t="s">
        <v>13</v>
      </c>
      <c r="I4759">
        <v>58</v>
      </c>
      <c r="J4759">
        <f t="shared" si="520"/>
        <v>-0.76144568567398563</v>
      </c>
      <c r="K4759" t="b">
        <f t="shared" si="521"/>
        <v>0</v>
      </c>
      <c r="L4759">
        <f t="shared" si="522"/>
        <v>1.1358150980194912</v>
      </c>
      <c r="M4759" t="b">
        <f t="shared" si="523"/>
        <v>0</v>
      </c>
      <c r="N4759" s="24">
        <f t="shared" si="524"/>
        <v>40000</v>
      </c>
      <c r="O4759" t="str">
        <f t="shared" si="525"/>
        <v>ASALARIADO</v>
      </c>
      <c r="P4759">
        <f t="shared" si="526"/>
        <v>58</v>
      </c>
      <c r="Q4759"/>
    </row>
    <row r="4760" spans="1:17" x14ac:dyDescent="0.25">
      <c r="A4760">
        <v>4759</v>
      </c>
      <c r="B4760" t="s">
        <v>9</v>
      </c>
      <c r="C4760" s="23">
        <v>904989</v>
      </c>
      <c r="D4760" t="s">
        <v>10</v>
      </c>
      <c r="E4760" t="s">
        <v>11</v>
      </c>
      <c r="F4760" t="s">
        <v>12</v>
      </c>
      <c r="G4760" t="s">
        <v>13</v>
      </c>
      <c r="H4760" t="s">
        <v>13</v>
      </c>
      <c r="I4760">
        <v>39</v>
      </c>
      <c r="J4760">
        <f t="shared" si="520"/>
        <v>0.3051220342759024</v>
      </c>
      <c r="K4760" t="b">
        <f t="shared" si="521"/>
        <v>0</v>
      </c>
      <c r="L4760">
        <f t="shared" si="522"/>
        <v>-0.20511617344612137</v>
      </c>
      <c r="M4760" t="b">
        <f t="shared" si="523"/>
        <v>0</v>
      </c>
      <c r="N4760" s="24">
        <f t="shared" si="524"/>
        <v>904989</v>
      </c>
      <c r="O4760" t="str">
        <f t="shared" si="525"/>
        <v>ASALARIADO</v>
      </c>
      <c r="P4760">
        <f t="shared" si="526"/>
        <v>39</v>
      </c>
      <c r="Q4760"/>
    </row>
    <row r="4761" spans="1:17" x14ac:dyDescent="0.25">
      <c r="A4761">
        <v>4760</v>
      </c>
      <c r="B4761" t="s">
        <v>9</v>
      </c>
      <c r="C4761" s="23">
        <v>648302.5</v>
      </c>
      <c r="D4761" t="s">
        <v>10</v>
      </c>
      <c r="E4761" t="s">
        <v>11</v>
      </c>
      <c r="F4761" t="s">
        <v>12</v>
      </c>
      <c r="G4761" t="s">
        <v>13</v>
      </c>
      <c r="H4761" t="s">
        <v>13</v>
      </c>
      <c r="I4761">
        <v>59</v>
      </c>
      <c r="J4761">
        <f t="shared" si="520"/>
        <v>-1.1383187232020741E-2</v>
      </c>
      <c r="K4761" t="b">
        <f t="shared" si="521"/>
        <v>0</v>
      </c>
      <c r="L4761">
        <f t="shared" si="522"/>
        <v>1.2063904280966287</v>
      </c>
      <c r="M4761" t="b">
        <f t="shared" si="523"/>
        <v>0</v>
      </c>
      <c r="N4761" s="24">
        <f t="shared" si="524"/>
        <v>648302.5</v>
      </c>
      <c r="O4761" t="str">
        <f t="shared" si="525"/>
        <v>ASALARIADO</v>
      </c>
      <c r="P4761">
        <f t="shared" si="526"/>
        <v>59</v>
      </c>
      <c r="Q4761"/>
    </row>
    <row r="4762" spans="1:17" x14ac:dyDescent="0.25">
      <c r="A4762">
        <v>4761</v>
      </c>
      <c r="B4762" t="s">
        <v>9</v>
      </c>
      <c r="C4762" s="23">
        <v>278030</v>
      </c>
      <c r="D4762" t="s">
        <v>19</v>
      </c>
      <c r="E4762" t="s">
        <v>16</v>
      </c>
      <c r="F4762" t="s">
        <v>12</v>
      </c>
      <c r="G4762" t="s">
        <v>13</v>
      </c>
      <c r="H4762" t="s">
        <v>13</v>
      </c>
      <c r="I4762">
        <v>55</v>
      </c>
      <c r="J4762">
        <f t="shared" si="520"/>
        <v>-0.46794471123422759</v>
      </c>
      <c r="K4762" t="b">
        <f t="shared" si="521"/>
        <v>0</v>
      </c>
      <c r="L4762">
        <f t="shared" si="522"/>
        <v>0.92408910778807873</v>
      </c>
      <c r="M4762" t="b">
        <f t="shared" si="523"/>
        <v>0</v>
      </c>
      <c r="N4762" s="24">
        <f t="shared" si="524"/>
        <v>278030</v>
      </c>
      <c r="O4762" t="str">
        <f t="shared" si="525"/>
        <v>CONVENIOS ESPECIALES DE TRABAJADORES INDEPENDIENTES</v>
      </c>
      <c r="P4762">
        <f t="shared" si="526"/>
        <v>55</v>
      </c>
      <c r="Q4762"/>
    </row>
    <row r="4763" spans="1:17" x14ac:dyDescent="0.25">
      <c r="A4763">
        <v>4762</v>
      </c>
      <c r="B4763" t="s">
        <v>15</v>
      </c>
      <c r="C4763" s="23">
        <v>639148</v>
      </c>
      <c r="D4763" t="s">
        <v>18</v>
      </c>
      <c r="E4763" t="s">
        <v>16</v>
      </c>
      <c r="F4763" t="s">
        <v>12</v>
      </c>
      <c r="G4763" t="s">
        <v>13</v>
      </c>
      <c r="H4763" t="s">
        <v>12</v>
      </c>
      <c r="I4763">
        <v>73</v>
      </c>
      <c r="J4763">
        <f t="shared" si="520"/>
        <v>-2.267106972796144E-2</v>
      </c>
      <c r="K4763" t="b">
        <f t="shared" si="521"/>
        <v>0</v>
      </c>
      <c r="L4763">
        <f t="shared" si="522"/>
        <v>2.1944450491765539</v>
      </c>
      <c r="M4763" t="b">
        <f t="shared" si="523"/>
        <v>1</v>
      </c>
      <c r="N4763" s="24">
        <f t="shared" si="524"/>
        <v>639148</v>
      </c>
      <c r="O4763" t="str">
        <f t="shared" si="525"/>
        <v>TRABAJADOR INDEPENDIENTE</v>
      </c>
      <c r="P4763">
        <f t="shared" si="526"/>
        <v>73</v>
      </c>
      <c r="Q4763"/>
    </row>
    <row r="4764" spans="1:17" x14ac:dyDescent="0.25">
      <c r="A4764">
        <v>4763</v>
      </c>
      <c r="B4764" t="s">
        <v>9</v>
      </c>
      <c r="C4764" s="23">
        <v>488672.53</v>
      </c>
      <c r="D4764" t="s">
        <v>10</v>
      </c>
      <c r="E4764" t="s">
        <v>16</v>
      </c>
      <c r="F4764" t="s">
        <v>12</v>
      </c>
      <c r="G4764" t="s">
        <v>13</v>
      </c>
      <c r="H4764" t="s">
        <v>13</v>
      </c>
      <c r="I4764">
        <v>34</v>
      </c>
      <c r="J4764">
        <f t="shared" si="520"/>
        <v>-0.20821363610312663</v>
      </c>
      <c r="K4764" t="b">
        <f t="shared" si="521"/>
        <v>0</v>
      </c>
      <c r="L4764">
        <f t="shared" si="522"/>
        <v>-0.55799282383180893</v>
      </c>
      <c r="M4764" t="b">
        <f t="shared" si="523"/>
        <v>0</v>
      </c>
      <c r="N4764" s="24">
        <f t="shared" si="524"/>
        <v>488672.53</v>
      </c>
      <c r="O4764" t="str">
        <f t="shared" si="525"/>
        <v>ASALARIADO</v>
      </c>
      <c r="P4764">
        <f t="shared" si="526"/>
        <v>34</v>
      </c>
      <c r="Q4764"/>
    </row>
    <row r="4765" spans="1:17" x14ac:dyDescent="0.25">
      <c r="A4765">
        <v>4764</v>
      </c>
      <c r="B4765" t="s">
        <v>9</v>
      </c>
      <c r="C4765" s="23">
        <v>278030</v>
      </c>
      <c r="D4765" t="s">
        <v>19</v>
      </c>
      <c r="E4765" t="s">
        <v>16</v>
      </c>
      <c r="F4765" t="s">
        <v>12</v>
      </c>
      <c r="G4765" t="s">
        <v>13</v>
      </c>
      <c r="H4765" t="s">
        <v>12</v>
      </c>
      <c r="I4765">
        <v>49</v>
      </c>
      <c r="J4765">
        <f t="shared" si="520"/>
        <v>-0.46794471123422759</v>
      </c>
      <c r="K4765" t="b">
        <f t="shared" si="521"/>
        <v>0</v>
      </c>
      <c r="L4765">
        <f t="shared" si="522"/>
        <v>0.50063712732525367</v>
      </c>
      <c r="M4765" t="b">
        <f t="shared" si="523"/>
        <v>0</v>
      </c>
      <c r="N4765" s="24">
        <f t="shared" si="524"/>
        <v>278030</v>
      </c>
      <c r="O4765" t="str">
        <f t="shared" si="525"/>
        <v>CONVENIOS ESPECIALES DE TRABAJADORES INDEPENDIENTES</v>
      </c>
      <c r="P4765">
        <f t="shared" si="526"/>
        <v>49</v>
      </c>
      <c r="Q4765"/>
    </row>
    <row r="4766" spans="1:17" x14ac:dyDescent="0.25">
      <c r="A4766">
        <v>4765</v>
      </c>
      <c r="B4766" t="s">
        <v>15</v>
      </c>
      <c r="C4766" s="23">
        <v>700000</v>
      </c>
      <c r="D4766" t="s">
        <v>10</v>
      </c>
      <c r="E4766" t="s">
        <v>16</v>
      </c>
      <c r="F4766" t="s">
        <v>12</v>
      </c>
      <c r="G4766" t="s">
        <v>13</v>
      </c>
      <c r="H4766" t="s">
        <v>13</v>
      </c>
      <c r="I4766">
        <v>32</v>
      </c>
      <c r="J4766">
        <f t="shared" si="520"/>
        <v>5.2361998778563602E-2</v>
      </c>
      <c r="K4766" t="b">
        <f t="shared" si="521"/>
        <v>0</v>
      </c>
      <c r="L4766">
        <f t="shared" si="522"/>
        <v>-0.69914348398608395</v>
      </c>
      <c r="M4766" t="b">
        <f t="shared" si="523"/>
        <v>0</v>
      </c>
      <c r="N4766" s="24">
        <f t="shared" si="524"/>
        <v>700000</v>
      </c>
      <c r="O4766" t="str">
        <f t="shared" si="525"/>
        <v>ASALARIADO</v>
      </c>
      <c r="P4766">
        <f t="shared" si="526"/>
        <v>32</v>
      </c>
      <c r="Q4766"/>
    </row>
    <row r="4767" spans="1:17" x14ac:dyDescent="0.25">
      <c r="A4767">
        <v>4766</v>
      </c>
      <c r="B4767" t="s">
        <v>15</v>
      </c>
      <c r="C4767" s="23">
        <v>1214806</v>
      </c>
      <c r="D4767" t="s">
        <v>10</v>
      </c>
      <c r="E4767" t="s">
        <v>11</v>
      </c>
      <c r="F4767" t="s">
        <v>12</v>
      </c>
      <c r="G4767" t="s">
        <v>13</v>
      </c>
      <c r="H4767" t="s">
        <v>13</v>
      </c>
      <c r="I4767">
        <v>32</v>
      </c>
      <c r="J4767">
        <f t="shared" si="520"/>
        <v>0.68713939090322884</v>
      </c>
      <c r="K4767" t="b">
        <f t="shared" si="521"/>
        <v>0</v>
      </c>
      <c r="L4767">
        <f t="shared" si="522"/>
        <v>-0.69914348398608395</v>
      </c>
      <c r="M4767" t="b">
        <f t="shared" si="523"/>
        <v>0</v>
      </c>
      <c r="N4767" s="24">
        <f t="shared" si="524"/>
        <v>1214806</v>
      </c>
      <c r="O4767" t="str">
        <f t="shared" si="525"/>
        <v>ASALARIADO</v>
      </c>
      <c r="P4767">
        <f t="shared" si="526"/>
        <v>32</v>
      </c>
      <c r="Q4767"/>
    </row>
    <row r="4768" spans="1:17" x14ac:dyDescent="0.25">
      <c r="A4768">
        <v>4767</v>
      </c>
      <c r="B4768" t="s">
        <v>15</v>
      </c>
      <c r="C4768" s="23">
        <v>299784</v>
      </c>
      <c r="D4768" t="s">
        <v>18</v>
      </c>
      <c r="E4768" t="s">
        <v>16</v>
      </c>
      <c r="F4768" t="s">
        <v>12</v>
      </c>
      <c r="G4768" t="s">
        <v>12</v>
      </c>
      <c r="H4768" t="s">
        <v>12</v>
      </c>
      <c r="I4768">
        <v>32</v>
      </c>
      <c r="J4768">
        <f t="shared" si="520"/>
        <v>-0.44112111673789317</v>
      </c>
      <c r="K4768" t="b">
        <f t="shared" si="521"/>
        <v>0</v>
      </c>
      <c r="L4768">
        <f t="shared" si="522"/>
        <v>-0.69914348398608395</v>
      </c>
      <c r="M4768" t="b">
        <f t="shared" si="523"/>
        <v>0</v>
      </c>
      <c r="N4768" s="24">
        <f t="shared" si="524"/>
        <v>299784</v>
      </c>
      <c r="O4768" t="str">
        <f t="shared" si="525"/>
        <v>TRABAJADOR INDEPENDIENTE</v>
      </c>
      <c r="P4768">
        <f t="shared" si="526"/>
        <v>32</v>
      </c>
      <c r="Q4768"/>
    </row>
    <row r="4769" spans="1:17" x14ac:dyDescent="0.25">
      <c r="A4769">
        <v>4768</v>
      </c>
      <c r="B4769" t="s">
        <v>15</v>
      </c>
      <c r="C4769" s="23">
        <v>1590894.7</v>
      </c>
      <c r="D4769" t="s">
        <v>10</v>
      </c>
      <c r="E4769" t="s">
        <v>11</v>
      </c>
      <c r="F4769" t="s">
        <v>12</v>
      </c>
      <c r="G4769" t="s">
        <v>13</v>
      </c>
      <c r="H4769" t="s">
        <v>13</v>
      </c>
      <c r="I4769">
        <v>44</v>
      </c>
      <c r="J4769">
        <f t="shared" si="520"/>
        <v>1.1508725334725765</v>
      </c>
      <c r="K4769" t="b">
        <f t="shared" si="521"/>
        <v>0</v>
      </c>
      <c r="L4769">
        <f t="shared" si="522"/>
        <v>0.14776047693956615</v>
      </c>
      <c r="M4769" t="b">
        <f t="shared" si="523"/>
        <v>0</v>
      </c>
      <c r="N4769" s="24">
        <f t="shared" si="524"/>
        <v>1590894.7</v>
      </c>
      <c r="O4769" t="str">
        <f t="shared" si="525"/>
        <v>ASALARIADO</v>
      </c>
      <c r="P4769">
        <f t="shared" si="526"/>
        <v>44</v>
      </c>
      <c r="Q4769"/>
    </row>
    <row r="4770" spans="1:17" x14ac:dyDescent="0.25">
      <c r="A4770">
        <v>4769</v>
      </c>
      <c r="B4770" t="s">
        <v>9</v>
      </c>
      <c r="C4770" s="23">
        <v>259227</v>
      </c>
      <c r="D4770" t="s">
        <v>10</v>
      </c>
      <c r="E4770" t="s">
        <v>16</v>
      </c>
      <c r="F4770" t="s">
        <v>12</v>
      </c>
      <c r="G4770" t="s">
        <v>13</v>
      </c>
      <c r="H4770" t="s">
        <v>13</v>
      </c>
      <c r="I4770">
        <v>31</v>
      </c>
      <c r="J4770">
        <f t="shared" si="520"/>
        <v>-0.4911295989475023</v>
      </c>
      <c r="K4770" t="b">
        <f t="shared" si="521"/>
        <v>0</v>
      </c>
      <c r="L4770">
        <f t="shared" si="522"/>
        <v>-0.7697188140632214</v>
      </c>
      <c r="M4770" t="b">
        <f t="shared" si="523"/>
        <v>0</v>
      </c>
      <c r="N4770" s="24">
        <f t="shared" si="524"/>
        <v>259227</v>
      </c>
      <c r="O4770" t="str">
        <f t="shared" si="525"/>
        <v>ASALARIADO</v>
      </c>
      <c r="P4770">
        <f t="shared" si="526"/>
        <v>31</v>
      </c>
      <c r="Q4770"/>
    </row>
    <row r="4771" spans="1:17" x14ac:dyDescent="0.25">
      <c r="A4771">
        <v>4770</v>
      </c>
      <c r="B4771" t="s">
        <v>15</v>
      </c>
      <c r="C4771" s="23">
        <v>756936.6</v>
      </c>
      <c r="D4771" t="s">
        <v>10</v>
      </c>
      <c r="E4771" t="s">
        <v>11</v>
      </c>
      <c r="F4771" t="s">
        <v>12</v>
      </c>
      <c r="G4771" t="s">
        <v>13</v>
      </c>
      <c r="H4771" t="s">
        <v>13</v>
      </c>
      <c r="I4771">
        <v>48</v>
      </c>
      <c r="J4771">
        <f t="shared" si="520"/>
        <v>0.12256721484917117</v>
      </c>
      <c r="K4771" t="b">
        <f t="shared" si="521"/>
        <v>0</v>
      </c>
      <c r="L4771">
        <f t="shared" si="522"/>
        <v>0.43006179724811616</v>
      </c>
      <c r="M4771" t="b">
        <f t="shared" si="523"/>
        <v>0</v>
      </c>
      <c r="N4771" s="24">
        <f t="shared" si="524"/>
        <v>756936.6</v>
      </c>
      <c r="O4771" t="str">
        <f t="shared" si="525"/>
        <v>ASALARIADO</v>
      </c>
      <c r="P4771">
        <f t="shared" si="526"/>
        <v>48</v>
      </c>
      <c r="Q4771"/>
    </row>
    <row r="4772" spans="1:17" x14ac:dyDescent="0.25">
      <c r="A4772">
        <v>4771</v>
      </c>
      <c r="B4772" t="s">
        <v>9</v>
      </c>
      <c r="C4772" s="23">
        <v>1744589.38</v>
      </c>
      <c r="D4772" t="s">
        <v>10</v>
      </c>
      <c r="E4772" t="s">
        <v>11</v>
      </c>
      <c r="F4772" t="s">
        <v>12</v>
      </c>
      <c r="G4772" t="s">
        <v>13</v>
      </c>
      <c r="H4772" t="s">
        <v>13</v>
      </c>
      <c r="I4772">
        <v>35</v>
      </c>
      <c r="J4772">
        <f t="shared" si="520"/>
        <v>1.3403845208111758</v>
      </c>
      <c r="K4772" t="b">
        <f t="shared" si="521"/>
        <v>0</v>
      </c>
      <c r="L4772">
        <f t="shared" si="522"/>
        <v>-0.48741749375467142</v>
      </c>
      <c r="M4772" t="b">
        <f t="shared" si="523"/>
        <v>0</v>
      </c>
      <c r="N4772" s="24">
        <f t="shared" si="524"/>
        <v>1744589.38</v>
      </c>
      <c r="O4772" t="str">
        <f t="shared" si="525"/>
        <v>ASALARIADO</v>
      </c>
      <c r="P4772">
        <f t="shared" si="526"/>
        <v>35</v>
      </c>
      <c r="Q4772"/>
    </row>
    <row r="4773" spans="1:17" x14ac:dyDescent="0.25">
      <c r="A4773">
        <v>4772</v>
      </c>
      <c r="B4773" t="s">
        <v>9</v>
      </c>
      <c r="C4773" s="23">
        <v>288287</v>
      </c>
      <c r="D4773" t="s">
        <v>10</v>
      </c>
      <c r="E4773" t="s">
        <v>16</v>
      </c>
      <c r="F4773" t="s">
        <v>12</v>
      </c>
      <c r="G4773" t="s">
        <v>13</v>
      </c>
      <c r="H4773" t="s">
        <v>13</v>
      </c>
      <c r="I4773">
        <v>21</v>
      </c>
      <c r="J4773">
        <f t="shared" si="520"/>
        <v>-0.45529739999266733</v>
      </c>
      <c r="K4773" t="b">
        <f t="shared" si="521"/>
        <v>0</v>
      </c>
      <c r="L4773">
        <f t="shared" si="522"/>
        <v>-1.4754721148345964</v>
      </c>
      <c r="M4773" t="b">
        <f t="shared" si="523"/>
        <v>0</v>
      </c>
      <c r="N4773" s="24">
        <f t="shared" si="524"/>
        <v>288287</v>
      </c>
      <c r="O4773" t="str">
        <f t="shared" si="525"/>
        <v>ASALARIADO</v>
      </c>
      <c r="P4773">
        <f t="shared" si="526"/>
        <v>21</v>
      </c>
      <c r="Q4773"/>
    </row>
    <row r="4774" spans="1:17" x14ac:dyDescent="0.25">
      <c r="A4774">
        <v>4773</v>
      </c>
      <c r="B4774" t="s">
        <v>9</v>
      </c>
      <c r="C4774" s="23">
        <v>278031</v>
      </c>
      <c r="D4774" t="s">
        <v>17</v>
      </c>
      <c r="E4774" t="s">
        <v>16</v>
      </c>
      <c r="F4774" t="s">
        <v>12</v>
      </c>
      <c r="G4774" t="s">
        <v>13</v>
      </c>
      <c r="H4774" t="s">
        <v>13</v>
      </c>
      <c r="I4774">
        <v>39</v>
      </c>
      <c r="J4774">
        <f t="shared" si="520"/>
        <v>-0.46794347819228149</v>
      </c>
      <c r="K4774" t="b">
        <f t="shared" si="521"/>
        <v>0</v>
      </c>
      <c r="L4774">
        <f t="shared" si="522"/>
        <v>-0.20511617344612137</v>
      </c>
      <c r="M4774" t="b">
        <f t="shared" si="523"/>
        <v>0</v>
      </c>
      <c r="N4774" s="24">
        <f t="shared" si="524"/>
        <v>278031</v>
      </c>
      <c r="O4774" t="str">
        <f t="shared" si="525"/>
        <v>ASEGURADO VOLUNTARIO</v>
      </c>
      <c r="P4774">
        <f t="shared" si="526"/>
        <v>39</v>
      </c>
      <c r="Q4774"/>
    </row>
    <row r="4775" spans="1:17" x14ac:dyDescent="0.25">
      <c r="A4775">
        <v>4774</v>
      </c>
      <c r="B4775" t="s">
        <v>15</v>
      </c>
      <c r="C4775" s="23">
        <v>297046</v>
      </c>
      <c r="D4775" t="s">
        <v>18</v>
      </c>
      <c r="E4775" t="s">
        <v>16</v>
      </c>
      <c r="F4775" t="s">
        <v>12</v>
      </c>
      <c r="G4775" t="s">
        <v>13</v>
      </c>
      <c r="H4775" t="s">
        <v>12</v>
      </c>
      <c r="I4775">
        <v>24</v>
      </c>
      <c r="J4775">
        <f t="shared" si="520"/>
        <v>-0.44449718558642509</v>
      </c>
      <c r="K4775" t="b">
        <f t="shared" si="521"/>
        <v>0</v>
      </c>
      <c r="L4775">
        <f t="shared" si="522"/>
        <v>-1.263746124603184</v>
      </c>
      <c r="M4775" t="b">
        <f t="shared" si="523"/>
        <v>0</v>
      </c>
      <c r="N4775" s="24">
        <f t="shared" si="524"/>
        <v>297046</v>
      </c>
      <c r="O4775" t="str">
        <f t="shared" si="525"/>
        <v>TRABAJADOR INDEPENDIENTE</v>
      </c>
      <c r="P4775">
        <f t="shared" si="526"/>
        <v>24</v>
      </c>
      <c r="Q4775"/>
    </row>
    <row r="4776" spans="1:17" x14ac:dyDescent="0.25">
      <c r="A4776">
        <v>4775</v>
      </c>
      <c r="B4776" t="s">
        <v>15</v>
      </c>
      <c r="C4776" s="23">
        <v>334110</v>
      </c>
      <c r="D4776" t="s">
        <v>10</v>
      </c>
      <c r="E4776" t="s">
        <v>16</v>
      </c>
      <c r="F4776" t="s">
        <v>12</v>
      </c>
      <c r="G4776" t="s">
        <v>13</v>
      </c>
      <c r="H4776" t="s">
        <v>12</v>
      </c>
      <c r="I4776">
        <v>31</v>
      </c>
      <c r="J4776">
        <f t="shared" si="520"/>
        <v>-0.39879571889468374</v>
      </c>
      <c r="K4776" t="b">
        <f t="shared" si="521"/>
        <v>0</v>
      </c>
      <c r="L4776">
        <f t="shared" si="522"/>
        <v>-0.7697188140632214</v>
      </c>
      <c r="M4776" t="b">
        <f t="shared" si="523"/>
        <v>0</v>
      </c>
      <c r="N4776" s="24">
        <f t="shared" si="524"/>
        <v>334110</v>
      </c>
      <c r="O4776" t="str">
        <f t="shared" si="525"/>
        <v>ASALARIADO</v>
      </c>
      <c r="P4776">
        <f t="shared" si="526"/>
        <v>31</v>
      </c>
      <c r="Q4776"/>
    </row>
    <row r="4777" spans="1:17" x14ac:dyDescent="0.25">
      <c r="A4777">
        <v>4776</v>
      </c>
      <c r="B4777" t="s">
        <v>9</v>
      </c>
      <c r="C4777" s="23">
        <v>121288.4</v>
      </c>
      <c r="D4777" t="s">
        <v>10</v>
      </c>
      <c r="E4777" t="s">
        <v>16</v>
      </c>
      <c r="F4777" t="s">
        <v>12</v>
      </c>
      <c r="G4777" t="s">
        <v>12</v>
      </c>
      <c r="H4777" t="s">
        <v>13</v>
      </c>
      <c r="I4777">
        <v>28</v>
      </c>
      <c r="J4777">
        <f t="shared" si="520"/>
        <v>-0.66121367873936043</v>
      </c>
      <c r="K4777" t="b">
        <f t="shared" si="521"/>
        <v>0</v>
      </c>
      <c r="L4777">
        <f t="shared" si="522"/>
        <v>-0.98144480429463388</v>
      </c>
      <c r="M4777" t="b">
        <f t="shared" si="523"/>
        <v>0</v>
      </c>
      <c r="N4777" s="24">
        <f t="shared" si="524"/>
        <v>121288.4</v>
      </c>
      <c r="O4777" t="str">
        <f t="shared" si="525"/>
        <v>ASALARIADO</v>
      </c>
      <c r="P4777">
        <f t="shared" si="526"/>
        <v>28</v>
      </c>
      <c r="Q4777"/>
    </row>
    <row r="4778" spans="1:17" x14ac:dyDescent="0.25">
      <c r="A4778">
        <v>4777</v>
      </c>
      <c r="B4778" t="s">
        <v>9</v>
      </c>
      <c r="C4778" s="23">
        <v>617386</v>
      </c>
      <c r="D4778" t="s">
        <v>18</v>
      </c>
      <c r="E4778" t="s">
        <v>16</v>
      </c>
      <c r="F4778" t="s">
        <v>12</v>
      </c>
      <c r="G4778" t="s">
        <v>13</v>
      </c>
      <c r="H4778" t="s">
        <v>13</v>
      </c>
      <c r="I4778">
        <v>40</v>
      </c>
      <c r="J4778">
        <f t="shared" si="520"/>
        <v>-4.9504528559865042E-2</v>
      </c>
      <c r="K4778" t="b">
        <f t="shared" si="521"/>
        <v>0</v>
      </c>
      <c r="L4778">
        <f t="shared" si="522"/>
        <v>-0.13454084336898386</v>
      </c>
      <c r="M4778" t="b">
        <f t="shared" si="523"/>
        <v>0</v>
      </c>
      <c r="N4778" s="24">
        <f t="shared" si="524"/>
        <v>617386</v>
      </c>
      <c r="O4778" t="str">
        <f t="shared" si="525"/>
        <v>TRABAJADOR INDEPENDIENTE</v>
      </c>
      <c r="P4778">
        <f t="shared" si="526"/>
        <v>40</v>
      </c>
      <c r="Q4778"/>
    </row>
    <row r="4779" spans="1:17" x14ac:dyDescent="0.25">
      <c r="A4779">
        <v>4778</v>
      </c>
      <c r="B4779" t="s">
        <v>9</v>
      </c>
      <c r="C4779" s="23">
        <v>50000</v>
      </c>
      <c r="D4779" t="s">
        <v>10</v>
      </c>
      <c r="E4779" t="s">
        <v>16</v>
      </c>
      <c r="F4779" t="s">
        <v>12</v>
      </c>
      <c r="G4779" t="s">
        <v>12</v>
      </c>
      <c r="H4779" t="s">
        <v>12</v>
      </c>
      <c r="I4779">
        <v>41</v>
      </c>
      <c r="J4779">
        <f t="shared" si="520"/>
        <v>-0.7491152662125834</v>
      </c>
      <c r="K4779" t="b">
        <f t="shared" si="521"/>
        <v>0</v>
      </c>
      <c r="L4779">
        <f t="shared" si="522"/>
        <v>-6.3965513291846368E-2</v>
      </c>
      <c r="M4779" t="b">
        <f t="shared" si="523"/>
        <v>0</v>
      </c>
      <c r="N4779" s="24">
        <f t="shared" si="524"/>
        <v>50000</v>
      </c>
      <c r="O4779" t="str">
        <f t="shared" si="525"/>
        <v>ASALARIADO</v>
      </c>
      <c r="P4779">
        <f t="shared" si="526"/>
        <v>41</v>
      </c>
      <c r="Q4779"/>
    </row>
    <row r="4780" spans="1:17" x14ac:dyDescent="0.25">
      <c r="A4780">
        <v>4779</v>
      </c>
      <c r="B4780" t="s">
        <v>15</v>
      </c>
      <c r="C4780" s="23">
        <v>179772.13</v>
      </c>
      <c r="D4780" t="s">
        <v>10</v>
      </c>
      <c r="E4780" t="s">
        <v>16</v>
      </c>
      <c r="F4780" t="s">
        <v>12</v>
      </c>
      <c r="G4780" t="s">
        <v>13</v>
      </c>
      <c r="H4780" t="s">
        <v>13</v>
      </c>
      <c r="I4780">
        <v>23</v>
      </c>
      <c r="J4780">
        <f t="shared" si="520"/>
        <v>-0.58910078648262099</v>
      </c>
      <c r="K4780" t="b">
        <f t="shared" si="521"/>
        <v>0</v>
      </c>
      <c r="L4780">
        <f t="shared" si="522"/>
        <v>-1.3343214546803215</v>
      </c>
      <c r="M4780" t="b">
        <f t="shared" si="523"/>
        <v>0</v>
      </c>
      <c r="N4780" s="24">
        <f t="shared" si="524"/>
        <v>179772.13</v>
      </c>
      <c r="O4780" t="str">
        <f t="shared" si="525"/>
        <v>ASALARIADO</v>
      </c>
      <c r="P4780">
        <f t="shared" si="526"/>
        <v>23</v>
      </c>
      <c r="Q4780"/>
    </row>
    <row r="4781" spans="1:17" x14ac:dyDescent="0.25">
      <c r="A4781">
        <v>4780</v>
      </c>
      <c r="B4781" t="s">
        <v>15</v>
      </c>
      <c r="C4781" s="23">
        <v>1602859</v>
      </c>
      <c r="D4781" t="s">
        <v>10</v>
      </c>
      <c r="E4781" t="s">
        <v>11</v>
      </c>
      <c r="F4781" t="s">
        <v>12</v>
      </c>
      <c r="G4781" t="s">
        <v>13</v>
      </c>
      <c r="H4781" t="s">
        <v>12</v>
      </c>
      <c r="I4781">
        <v>36</v>
      </c>
      <c r="J4781">
        <f t="shared" si="520"/>
        <v>1.1656250172287821</v>
      </c>
      <c r="K4781" t="b">
        <f t="shared" si="521"/>
        <v>0</v>
      </c>
      <c r="L4781">
        <f t="shared" si="522"/>
        <v>-0.41684216367753391</v>
      </c>
      <c r="M4781" t="b">
        <f t="shared" si="523"/>
        <v>0</v>
      </c>
      <c r="N4781" s="24">
        <f t="shared" si="524"/>
        <v>1602859</v>
      </c>
      <c r="O4781" t="str">
        <f t="shared" si="525"/>
        <v>ASALARIADO</v>
      </c>
      <c r="P4781">
        <f t="shared" si="526"/>
        <v>36</v>
      </c>
      <c r="Q4781"/>
    </row>
    <row r="4782" spans="1:17" x14ac:dyDescent="0.25">
      <c r="A4782">
        <v>4781</v>
      </c>
      <c r="B4782" t="s">
        <v>15</v>
      </c>
      <c r="C4782" s="23">
        <v>410351</v>
      </c>
      <c r="D4782" t="s">
        <v>18</v>
      </c>
      <c r="E4782" t="s">
        <v>16</v>
      </c>
      <c r="F4782" t="s">
        <v>12</v>
      </c>
      <c r="G4782" t="s">
        <v>12</v>
      </c>
      <c r="H4782" t="s">
        <v>13</v>
      </c>
      <c r="I4782">
        <v>54</v>
      </c>
      <c r="J4782">
        <f t="shared" si="520"/>
        <v>-0.30478736787900679</v>
      </c>
      <c r="K4782" t="b">
        <f t="shared" si="521"/>
        <v>0</v>
      </c>
      <c r="L4782">
        <f t="shared" si="522"/>
        <v>0.85351377771094117</v>
      </c>
      <c r="M4782" t="b">
        <f t="shared" si="523"/>
        <v>0</v>
      </c>
      <c r="N4782" s="24">
        <f t="shared" si="524"/>
        <v>410351</v>
      </c>
      <c r="O4782" t="str">
        <f t="shared" si="525"/>
        <v>TRABAJADOR INDEPENDIENTE</v>
      </c>
      <c r="P4782">
        <f t="shared" si="526"/>
        <v>54</v>
      </c>
      <c r="Q4782"/>
    </row>
    <row r="4783" spans="1:17" x14ac:dyDescent="0.25">
      <c r="A4783">
        <v>4782</v>
      </c>
      <c r="B4783" t="s">
        <v>9</v>
      </c>
      <c r="C4783" s="23">
        <v>339953</v>
      </c>
      <c r="D4783" t="s">
        <v>10</v>
      </c>
      <c r="E4783" t="s">
        <v>16</v>
      </c>
      <c r="F4783" t="s">
        <v>12</v>
      </c>
      <c r="G4783" t="s">
        <v>13</v>
      </c>
      <c r="H4783" t="s">
        <v>13</v>
      </c>
      <c r="I4783">
        <v>33</v>
      </c>
      <c r="J4783">
        <f t="shared" si="520"/>
        <v>-0.39159105480338641</v>
      </c>
      <c r="K4783" t="b">
        <f t="shared" si="521"/>
        <v>0</v>
      </c>
      <c r="L4783">
        <f t="shared" si="522"/>
        <v>-0.62856815390894638</v>
      </c>
      <c r="M4783" t="b">
        <f t="shared" si="523"/>
        <v>0</v>
      </c>
      <c r="N4783" s="24">
        <f t="shared" si="524"/>
        <v>339953</v>
      </c>
      <c r="O4783" t="str">
        <f t="shared" si="525"/>
        <v>ASALARIADO</v>
      </c>
      <c r="P4783">
        <f t="shared" si="526"/>
        <v>33</v>
      </c>
      <c r="Q4783"/>
    </row>
    <row r="4784" spans="1:17" x14ac:dyDescent="0.25">
      <c r="A4784">
        <v>4783</v>
      </c>
      <c r="B4784" t="s">
        <v>9</v>
      </c>
      <c r="C4784" s="23">
        <v>753198</v>
      </c>
      <c r="D4784" t="s">
        <v>10</v>
      </c>
      <c r="E4784" t="s">
        <v>11</v>
      </c>
      <c r="F4784" t="s">
        <v>12</v>
      </c>
      <c r="G4784" t="s">
        <v>13</v>
      </c>
      <c r="H4784" t="s">
        <v>13</v>
      </c>
      <c r="I4784">
        <v>51</v>
      </c>
      <c r="J4784">
        <f t="shared" si="520"/>
        <v>0.11795736422933135</v>
      </c>
      <c r="K4784" t="b">
        <f t="shared" si="521"/>
        <v>0</v>
      </c>
      <c r="L4784">
        <f t="shared" si="522"/>
        <v>0.64178778747952869</v>
      </c>
      <c r="M4784" t="b">
        <f t="shared" si="523"/>
        <v>0</v>
      </c>
      <c r="N4784" s="24">
        <f t="shared" si="524"/>
        <v>753198</v>
      </c>
      <c r="O4784" t="str">
        <f t="shared" si="525"/>
        <v>ASALARIADO</v>
      </c>
      <c r="P4784">
        <f t="shared" si="526"/>
        <v>51</v>
      </c>
      <c r="Q4784"/>
    </row>
    <row r="4785" spans="1:17" x14ac:dyDescent="0.25">
      <c r="A4785">
        <v>4784</v>
      </c>
      <c r="B4785" t="s">
        <v>9</v>
      </c>
      <c r="C4785" s="23">
        <v>697743.71</v>
      </c>
      <c r="D4785" t="s">
        <v>10</v>
      </c>
      <c r="E4785" t="s">
        <v>16</v>
      </c>
      <c r="F4785" t="s">
        <v>12</v>
      </c>
      <c r="G4785" t="s">
        <v>12</v>
      </c>
      <c r="H4785" t="s">
        <v>13</v>
      </c>
      <c r="I4785">
        <v>29</v>
      </c>
      <c r="J4785">
        <f t="shared" si="520"/>
        <v>4.9579898565906826E-2</v>
      </c>
      <c r="K4785" t="b">
        <f t="shared" si="521"/>
        <v>0</v>
      </c>
      <c r="L4785">
        <f t="shared" si="522"/>
        <v>-0.91086947421749642</v>
      </c>
      <c r="M4785" t="b">
        <f t="shared" si="523"/>
        <v>0</v>
      </c>
      <c r="N4785" s="24">
        <f t="shared" si="524"/>
        <v>697743.71</v>
      </c>
      <c r="O4785" t="str">
        <f t="shared" si="525"/>
        <v>ASALARIADO</v>
      </c>
      <c r="P4785">
        <f t="shared" si="526"/>
        <v>29</v>
      </c>
      <c r="Q4785"/>
    </row>
    <row r="4786" spans="1:17" x14ac:dyDescent="0.25">
      <c r="A4786">
        <v>4785</v>
      </c>
      <c r="B4786" t="s">
        <v>15</v>
      </c>
      <c r="C4786" s="23">
        <v>445739.84</v>
      </c>
      <c r="D4786" t="s">
        <v>10</v>
      </c>
      <c r="E4786" t="s">
        <v>16</v>
      </c>
      <c r="F4786" t="s">
        <v>12</v>
      </c>
      <c r="G4786" t="s">
        <v>13</v>
      </c>
      <c r="H4786" t="s">
        <v>13</v>
      </c>
      <c r="I4786">
        <v>29</v>
      </c>
      <c r="J4786">
        <f t="shared" si="520"/>
        <v>-0.26115144373376165</v>
      </c>
      <c r="K4786" t="b">
        <f t="shared" si="521"/>
        <v>0</v>
      </c>
      <c r="L4786">
        <f t="shared" si="522"/>
        <v>-0.91086947421749642</v>
      </c>
      <c r="M4786" t="b">
        <f t="shared" si="523"/>
        <v>0</v>
      </c>
      <c r="N4786" s="24">
        <f t="shared" si="524"/>
        <v>445739.84</v>
      </c>
      <c r="O4786" t="str">
        <f t="shared" si="525"/>
        <v>ASALARIADO</v>
      </c>
      <c r="P4786">
        <f t="shared" si="526"/>
        <v>29</v>
      </c>
      <c r="Q4786"/>
    </row>
    <row r="4787" spans="1:17" x14ac:dyDescent="0.25">
      <c r="A4787">
        <v>4786</v>
      </c>
      <c r="B4787" t="s">
        <v>15</v>
      </c>
      <c r="C4787" s="23">
        <v>660555.53</v>
      </c>
      <c r="D4787" t="s">
        <v>10</v>
      </c>
      <c r="E4787" t="s">
        <v>16</v>
      </c>
      <c r="F4787" t="s">
        <v>12</v>
      </c>
      <c r="G4787" t="s">
        <v>13</v>
      </c>
      <c r="H4787" t="s">
        <v>13</v>
      </c>
      <c r="I4787">
        <v>20</v>
      </c>
      <c r="J4787">
        <f t="shared" si="520"/>
        <v>3.7253127252938685E-3</v>
      </c>
      <c r="K4787" t="b">
        <f t="shared" si="521"/>
        <v>0</v>
      </c>
      <c r="L4787">
        <f t="shared" si="522"/>
        <v>-1.5460474449117341</v>
      </c>
      <c r="M4787" t="b">
        <f t="shared" si="523"/>
        <v>0</v>
      </c>
      <c r="N4787" s="24">
        <f t="shared" si="524"/>
        <v>660555.53</v>
      </c>
      <c r="O4787" t="str">
        <f t="shared" si="525"/>
        <v>ASALARIADO</v>
      </c>
      <c r="P4787">
        <f t="shared" si="526"/>
        <v>20</v>
      </c>
      <c r="Q4787"/>
    </row>
    <row r="4788" spans="1:17" x14ac:dyDescent="0.25">
      <c r="A4788">
        <v>4787</v>
      </c>
      <c r="B4788" t="s">
        <v>15</v>
      </c>
      <c r="C4788" s="23">
        <v>278030</v>
      </c>
      <c r="D4788" t="s">
        <v>19</v>
      </c>
      <c r="E4788" t="s">
        <v>16</v>
      </c>
      <c r="F4788" t="s">
        <v>12</v>
      </c>
      <c r="G4788" t="s">
        <v>13</v>
      </c>
      <c r="H4788" t="s">
        <v>13</v>
      </c>
      <c r="I4788">
        <v>60</v>
      </c>
      <c r="J4788">
        <f t="shared" si="520"/>
        <v>-0.46794471123422759</v>
      </c>
      <c r="K4788" t="b">
        <f t="shared" si="521"/>
        <v>0</v>
      </c>
      <c r="L4788">
        <f t="shared" si="522"/>
        <v>1.2769657581737661</v>
      </c>
      <c r="M4788" t="b">
        <f t="shared" si="523"/>
        <v>0</v>
      </c>
      <c r="N4788" s="24">
        <f t="shared" si="524"/>
        <v>278030</v>
      </c>
      <c r="O4788" t="str">
        <f t="shared" si="525"/>
        <v>CONVENIOS ESPECIALES DE TRABAJADORES INDEPENDIENTES</v>
      </c>
      <c r="P4788">
        <f t="shared" si="526"/>
        <v>60</v>
      </c>
      <c r="Q4788"/>
    </row>
    <row r="4789" spans="1:17" x14ac:dyDescent="0.25">
      <c r="A4789">
        <v>4788</v>
      </c>
      <c r="B4789" t="s">
        <v>9</v>
      </c>
      <c r="C4789" s="23">
        <v>666625.48</v>
      </c>
      <c r="D4789" t="s">
        <v>10</v>
      </c>
      <c r="E4789" t="s">
        <v>11</v>
      </c>
      <c r="F4789" t="s">
        <v>12</v>
      </c>
      <c r="G4789" t="s">
        <v>13</v>
      </c>
      <c r="H4789" t="s">
        <v>13</v>
      </c>
      <c r="I4789">
        <v>37</v>
      </c>
      <c r="J4789">
        <f t="shared" si="520"/>
        <v>1.1209815686267676E-2</v>
      </c>
      <c r="K4789" t="b">
        <f t="shared" si="521"/>
        <v>0</v>
      </c>
      <c r="L4789">
        <f t="shared" si="522"/>
        <v>-0.3462668336003964</v>
      </c>
      <c r="M4789" t="b">
        <f t="shared" si="523"/>
        <v>0</v>
      </c>
      <c r="N4789" s="24">
        <f t="shared" si="524"/>
        <v>666625.48</v>
      </c>
      <c r="O4789" t="str">
        <f t="shared" si="525"/>
        <v>ASALARIADO</v>
      </c>
      <c r="P4789">
        <f t="shared" si="526"/>
        <v>37</v>
      </c>
      <c r="Q4789"/>
    </row>
    <row r="4790" spans="1:17" x14ac:dyDescent="0.25">
      <c r="A4790">
        <v>4789</v>
      </c>
      <c r="B4790" t="s">
        <v>9</v>
      </c>
      <c r="C4790" s="23">
        <v>1024313.1</v>
      </c>
      <c r="D4790" t="s">
        <v>10</v>
      </c>
      <c r="E4790" t="s">
        <v>16</v>
      </c>
      <c r="F4790" t="s">
        <v>12</v>
      </c>
      <c r="G4790" t="s">
        <v>13</v>
      </c>
      <c r="H4790" t="s">
        <v>13</v>
      </c>
      <c r="I4790">
        <v>26</v>
      </c>
      <c r="J4790">
        <f t="shared" si="520"/>
        <v>0.45225365476133333</v>
      </c>
      <c r="K4790" t="b">
        <f t="shared" si="521"/>
        <v>0</v>
      </c>
      <c r="L4790">
        <f t="shared" si="522"/>
        <v>-1.1225954644489089</v>
      </c>
      <c r="M4790" t="b">
        <f t="shared" si="523"/>
        <v>0</v>
      </c>
      <c r="N4790" s="24">
        <f t="shared" si="524"/>
        <v>1024313.1</v>
      </c>
      <c r="O4790" t="str">
        <f t="shared" si="525"/>
        <v>ASALARIADO</v>
      </c>
      <c r="P4790">
        <f t="shared" si="526"/>
        <v>26</v>
      </c>
      <c r="Q4790"/>
    </row>
    <row r="4791" spans="1:17" x14ac:dyDescent="0.25">
      <c r="A4791">
        <v>4790</v>
      </c>
      <c r="B4791" t="s">
        <v>9</v>
      </c>
      <c r="C4791" s="23">
        <v>375000</v>
      </c>
      <c r="D4791" t="s">
        <v>10</v>
      </c>
      <c r="E4791" t="s">
        <v>16</v>
      </c>
      <c r="F4791" t="s">
        <v>12</v>
      </c>
      <c r="G4791" t="s">
        <v>13</v>
      </c>
      <c r="H4791" t="s">
        <v>13</v>
      </c>
      <c r="I4791">
        <v>60</v>
      </c>
      <c r="J4791">
        <f t="shared" si="520"/>
        <v>-0.34837663371700989</v>
      </c>
      <c r="K4791" t="b">
        <f t="shared" si="521"/>
        <v>0</v>
      </c>
      <c r="L4791">
        <f t="shared" si="522"/>
        <v>1.2769657581737661</v>
      </c>
      <c r="M4791" t="b">
        <f t="shared" si="523"/>
        <v>0</v>
      </c>
      <c r="N4791" s="24">
        <f t="shared" si="524"/>
        <v>375000</v>
      </c>
      <c r="O4791" t="str">
        <f t="shared" si="525"/>
        <v>ASALARIADO</v>
      </c>
      <c r="P4791">
        <f t="shared" si="526"/>
        <v>60</v>
      </c>
      <c r="Q4791"/>
    </row>
    <row r="4792" spans="1:17" x14ac:dyDescent="0.25">
      <c r="A4792">
        <v>4791</v>
      </c>
      <c r="B4792" t="s">
        <v>9</v>
      </c>
      <c r="C4792" s="23">
        <v>445567</v>
      </c>
      <c r="D4792" t="s">
        <v>17</v>
      </c>
      <c r="E4792" t="s">
        <v>16</v>
      </c>
      <c r="F4792" t="s">
        <v>12</v>
      </c>
      <c r="G4792" t="s">
        <v>13</v>
      </c>
      <c r="H4792" t="s">
        <v>13</v>
      </c>
      <c r="I4792">
        <v>54</v>
      </c>
      <c r="J4792">
        <f t="shared" si="520"/>
        <v>-0.26136456270373254</v>
      </c>
      <c r="K4792" t="b">
        <f t="shared" si="521"/>
        <v>0</v>
      </c>
      <c r="L4792">
        <f t="shared" si="522"/>
        <v>0.85351377771094117</v>
      </c>
      <c r="M4792" t="b">
        <f t="shared" si="523"/>
        <v>0</v>
      </c>
      <c r="N4792" s="24">
        <f t="shared" si="524"/>
        <v>445567</v>
      </c>
      <c r="O4792" t="str">
        <f t="shared" si="525"/>
        <v>ASEGURADO VOLUNTARIO</v>
      </c>
      <c r="P4792">
        <f t="shared" si="526"/>
        <v>54</v>
      </c>
      <c r="Q4792"/>
    </row>
    <row r="4793" spans="1:17" x14ac:dyDescent="0.25">
      <c r="A4793">
        <v>4792</v>
      </c>
      <c r="B4793" t="s">
        <v>9</v>
      </c>
      <c r="C4793" s="23">
        <v>297139</v>
      </c>
      <c r="D4793" t="s">
        <v>17</v>
      </c>
      <c r="E4793" t="s">
        <v>16</v>
      </c>
      <c r="F4793" t="s">
        <v>12</v>
      </c>
      <c r="G4793" t="s">
        <v>13</v>
      </c>
      <c r="H4793" t="s">
        <v>13</v>
      </c>
      <c r="I4793">
        <v>56</v>
      </c>
      <c r="J4793">
        <f t="shared" si="520"/>
        <v>-0.44438251268543405</v>
      </c>
      <c r="K4793" t="b">
        <f t="shared" si="521"/>
        <v>0</v>
      </c>
      <c r="L4793">
        <f t="shared" si="522"/>
        <v>0.99466443786521619</v>
      </c>
      <c r="M4793" t="b">
        <f t="shared" si="523"/>
        <v>0</v>
      </c>
      <c r="N4793" s="24">
        <f t="shared" si="524"/>
        <v>297139</v>
      </c>
      <c r="O4793" t="str">
        <f t="shared" si="525"/>
        <v>ASEGURADO VOLUNTARIO</v>
      </c>
      <c r="P4793">
        <f t="shared" si="526"/>
        <v>56</v>
      </c>
      <c r="Q4793"/>
    </row>
    <row r="4794" spans="1:17" x14ac:dyDescent="0.25">
      <c r="A4794">
        <v>4793</v>
      </c>
      <c r="B4794" t="s">
        <v>9</v>
      </c>
      <c r="C4794" s="23">
        <v>2250000</v>
      </c>
      <c r="D4794" t="s">
        <v>10</v>
      </c>
      <c r="E4794" t="s">
        <v>16</v>
      </c>
      <c r="F4794" t="s">
        <v>12</v>
      </c>
      <c r="G4794" t="s">
        <v>13</v>
      </c>
      <c r="H4794" t="s">
        <v>13</v>
      </c>
      <c r="I4794">
        <v>54</v>
      </c>
      <c r="J4794">
        <f t="shared" si="520"/>
        <v>1.9635770152959142</v>
      </c>
      <c r="K4794" t="b">
        <f t="shared" si="521"/>
        <v>1</v>
      </c>
      <c r="L4794">
        <f t="shared" si="522"/>
        <v>0.85351377771094117</v>
      </c>
      <c r="M4794" t="b">
        <f t="shared" si="523"/>
        <v>0</v>
      </c>
      <c r="N4794" s="24">
        <f t="shared" si="524"/>
        <v>2250000</v>
      </c>
      <c r="O4794" t="str">
        <f t="shared" si="525"/>
        <v>ASALARIADO</v>
      </c>
      <c r="P4794">
        <f t="shared" si="526"/>
        <v>54</v>
      </c>
      <c r="Q4794"/>
    </row>
    <row r="4795" spans="1:17" x14ac:dyDescent="0.25">
      <c r="A4795">
        <v>4794</v>
      </c>
      <c r="B4795" t="s">
        <v>9</v>
      </c>
      <c r="C4795" s="23">
        <v>534619.65</v>
      </c>
      <c r="D4795" t="s">
        <v>10</v>
      </c>
      <c r="E4795" t="s">
        <v>16</v>
      </c>
      <c r="F4795" t="s">
        <v>12</v>
      </c>
      <c r="G4795" t="s">
        <v>13</v>
      </c>
      <c r="H4795" t="s">
        <v>13</v>
      </c>
      <c r="I4795">
        <v>25</v>
      </c>
      <c r="J4795">
        <f t="shared" si="520"/>
        <v>-0.15155890983878811</v>
      </c>
      <c r="K4795" t="b">
        <f t="shared" si="521"/>
        <v>0</v>
      </c>
      <c r="L4795">
        <f t="shared" si="522"/>
        <v>-1.1931707945260464</v>
      </c>
      <c r="M4795" t="b">
        <f t="shared" si="523"/>
        <v>0</v>
      </c>
      <c r="N4795" s="24">
        <f t="shared" si="524"/>
        <v>534619.65</v>
      </c>
      <c r="O4795" t="str">
        <f t="shared" si="525"/>
        <v>ASALARIADO</v>
      </c>
      <c r="P4795">
        <f t="shared" si="526"/>
        <v>25</v>
      </c>
      <c r="Q4795"/>
    </row>
    <row r="4796" spans="1:17" x14ac:dyDescent="0.25">
      <c r="A4796">
        <v>4795</v>
      </c>
      <c r="B4796" t="s">
        <v>9</v>
      </c>
      <c r="C4796" s="23">
        <v>408532</v>
      </c>
      <c r="D4796" t="s">
        <v>10</v>
      </c>
      <c r="E4796" t="s">
        <v>16</v>
      </c>
      <c r="F4796" t="s">
        <v>12</v>
      </c>
      <c r="G4796" t="s">
        <v>13</v>
      </c>
      <c r="H4796" t="s">
        <v>13</v>
      </c>
      <c r="I4796">
        <v>29</v>
      </c>
      <c r="J4796">
        <f t="shared" si="520"/>
        <v>-0.30703027117903581</v>
      </c>
      <c r="K4796" t="b">
        <f t="shared" si="521"/>
        <v>0</v>
      </c>
      <c r="L4796">
        <f t="shared" si="522"/>
        <v>-0.91086947421749642</v>
      </c>
      <c r="M4796" t="b">
        <f t="shared" si="523"/>
        <v>0</v>
      </c>
      <c r="N4796" s="24">
        <f t="shared" si="524"/>
        <v>408532</v>
      </c>
      <c r="O4796" t="str">
        <f t="shared" si="525"/>
        <v>ASALARIADO</v>
      </c>
      <c r="P4796">
        <f t="shared" si="526"/>
        <v>29</v>
      </c>
      <c r="Q4796"/>
    </row>
    <row r="4797" spans="1:17" x14ac:dyDescent="0.25">
      <c r="A4797">
        <v>4796</v>
      </c>
      <c r="B4797" t="s">
        <v>15</v>
      </c>
      <c r="C4797" s="23">
        <v>308439</v>
      </c>
      <c r="D4797" t="s">
        <v>17</v>
      </c>
      <c r="E4797" t="s">
        <v>16</v>
      </c>
      <c r="F4797" t="s">
        <v>12</v>
      </c>
      <c r="G4797" t="s">
        <v>13</v>
      </c>
      <c r="H4797" t="s">
        <v>13</v>
      </c>
      <c r="I4797">
        <v>31</v>
      </c>
      <c r="J4797">
        <f t="shared" si="520"/>
        <v>-0.43044913869404949</v>
      </c>
      <c r="K4797" t="b">
        <f t="shared" si="521"/>
        <v>0</v>
      </c>
      <c r="L4797">
        <f t="shared" si="522"/>
        <v>-0.7697188140632214</v>
      </c>
      <c r="M4797" t="b">
        <f t="shared" si="523"/>
        <v>0</v>
      </c>
      <c r="N4797" s="24">
        <f t="shared" si="524"/>
        <v>308439</v>
      </c>
      <c r="O4797" t="str">
        <f t="shared" si="525"/>
        <v>ASEGURADO VOLUNTARIO</v>
      </c>
      <c r="P4797">
        <f t="shared" si="526"/>
        <v>31</v>
      </c>
      <c r="Q4797"/>
    </row>
    <row r="4798" spans="1:17" x14ac:dyDescent="0.25">
      <c r="A4798">
        <v>4797</v>
      </c>
      <c r="B4798" t="s">
        <v>9</v>
      </c>
      <c r="C4798" s="23">
        <v>489279</v>
      </c>
      <c r="D4798" t="s">
        <v>10</v>
      </c>
      <c r="E4798" t="s">
        <v>16</v>
      </c>
      <c r="F4798" t="s">
        <v>12</v>
      </c>
      <c r="G4798" t="s">
        <v>13</v>
      </c>
      <c r="H4798" t="s">
        <v>13</v>
      </c>
      <c r="I4798">
        <v>49</v>
      </c>
      <c r="J4798">
        <f t="shared" si="520"/>
        <v>-0.20746583315405098</v>
      </c>
      <c r="K4798" t="b">
        <f t="shared" si="521"/>
        <v>0</v>
      </c>
      <c r="L4798">
        <f t="shared" si="522"/>
        <v>0.50063712732525367</v>
      </c>
      <c r="M4798" t="b">
        <f t="shared" si="523"/>
        <v>0</v>
      </c>
      <c r="N4798" s="24">
        <f t="shared" si="524"/>
        <v>489279</v>
      </c>
      <c r="O4798" t="str">
        <f t="shared" si="525"/>
        <v>ASALARIADO</v>
      </c>
      <c r="P4798">
        <f t="shared" si="526"/>
        <v>49</v>
      </c>
      <c r="Q4798"/>
    </row>
    <row r="4799" spans="1:17" x14ac:dyDescent="0.25">
      <c r="A4799">
        <v>4798</v>
      </c>
      <c r="B4799" t="s">
        <v>15</v>
      </c>
      <c r="C4799" s="23">
        <v>56667</v>
      </c>
      <c r="D4799" t="s">
        <v>10</v>
      </c>
      <c r="E4799" t="s">
        <v>16</v>
      </c>
      <c r="F4799" t="s">
        <v>12</v>
      </c>
      <c r="G4799" t="s">
        <v>13</v>
      </c>
      <c r="H4799" t="s">
        <v>13</v>
      </c>
      <c r="I4799">
        <v>28</v>
      </c>
      <c r="J4799">
        <f t="shared" si="520"/>
        <v>-0.74089457555766647</v>
      </c>
      <c r="K4799" t="b">
        <f t="shared" si="521"/>
        <v>0</v>
      </c>
      <c r="L4799">
        <f t="shared" si="522"/>
        <v>-0.98144480429463388</v>
      </c>
      <c r="M4799" t="b">
        <f t="shared" si="523"/>
        <v>0</v>
      </c>
      <c r="N4799" s="24">
        <f t="shared" si="524"/>
        <v>56667</v>
      </c>
      <c r="O4799" t="str">
        <f t="shared" si="525"/>
        <v>ASALARIADO</v>
      </c>
      <c r="P4799">
        <f t="shared" si="526"/>
        <v>28</v>
      </c>
      <c r="Q4799"/>
    </row>
    <row r="4800" spans="1:17" x14ac:dyDescent="0.25">
      <c r="A4800">
        <v>4799</v>
      </c>
      <c r="B4800" t="s">
        <v>15</v>
      </c>
      <c r="C4800" s="23">
        <v>297045</v>
      </c>
      <c r="D4800" t="s">
        <v>18</v>
      </c>
      <c r="E4800" t="s">
        <v>16</v>
      </c>
      <c r="F4800" t="s">
        <v>12</v>
      </c>
      <c r="G4800" t="s">
        <v>13</v>
      </c>
      <c r="H4800" t="s">
        <v>12</v>
      </c>
      <c r="I4800">
        <v>50</v>
      </c>
      <c r="J4800">
        <f t="shared" si="520"/>
        <v>-0.44449841862837125</v>
      </c>
      <c r="K4800" t="b">
        <f t="shared" si="521"/>
        <v>0</v>
      </c>
      <c r="L4800">
        <f t="shared" si="522"/>
        <v>0.57121245740239113</v>
      </c>
      <c r="M4800" t="b">
        <f t="shared" si="523"/>
        <v>0</v>
      </c>
      <c r="N4800" s="24">
        <f t="shared" si="524"/>
        <v>297045</v>
      </c>
      <c r="O4800" t="str">
        <f t="shared" si="525"/>
        <v>TRABAJADOR INDEPENDIENTE</v>
      </c>
      <c r="P4800">
        <f t="shared" si="526"/>
        <v>50</v>
      </c>
      <c r="Q4800"/>
    </row>
    <row r="4801" spans="1:17" x14ac:dyDescent="0.25">
      <c r="A4801">
        <v>4800</v>
      </c>
      <c r="B4801" t="s">
        <v>15</v>
      </c>
      <c r="C4801" s="23">
        <v>278030</v>
      </c>
      <c r="D4801" t="s">
        <v>19</v>
      </c>
      <c r="E4801" t="s">
        <v>16</v>
      </c>
      <c r="F4801" t="s">
        <v>12</v>
      </c>
      <c r="G4801" t="s">
        <v>13</v>
      </c>
      <c r="H4801" t="s">
        <v>13</v>
      </c>
      <c r="I4801">
        <v>55</v>
      </c>
      <c r="J4801">
        <f t="shared" si="520"/>
        <v>-0.46794471123422759</v>
      </c>
      <c r="K4801" t="b">
        <f t="shared" si="521"/>
        <v>0</v>
      </c>
      <c r="L4801">
        <f t="shared" si="522"/>
        <v>0.92408910778807873</v>
      </c>
      <c r="M4801" t="b">
        <f t="shared" si="523"/>
        <v>0</v>
      </c>
      <c r="N4801" s="24">
        <f t="shared" si="524"/>
        <v>278030</v>
      </c>
      <c r="O4801" t="str">
        <f t="shared" si="525"/>
        <v>CONVENIOS ESPECIALES DE TRABAJADORES INDEPENDIENTES</v>
      </c>
      <c r="P4801">
        <f t="shared" si="526"/>
        <v>55</v>
      </c>
      <c r="Q4801"/>
    </row>
    <row r="4802" spans="1:17" x14ac:dyDescent="0.25">
      <c r="A4802">
        <v>4801</v>
      </c>
      <c r="B4802" t="s">
        <v>15</v>
      </c>
      <c r="C4802" s="23">
        <v>468369</v>
      </c>
      <c r="D4802" t="s">
        <v>10</v>
      </c>
      <c r="E4802" t="s">
        <v>16</v>
      </c>
      <c r="F4802" t="s">
        <v>12</v>
      </c>
      <c r="G4802" t="s">
        <v>13</v>
      </c>
      <c r="H4802" t="s">
        <v>13</v>
      </c>
      <c r="I4802">
        <v>30</v>
      </c>
      <c r="J4802">
        <f t="shared" ref="J4802:J4865" si="527">(C4802-$S$4)/STDEV($C$2:$C$5001)</f>
        <v>-0.23324874024784312</v>
      </c>
      <c r="K4802" t="b">
        <f t="shared" ref="K4802:K4865" si="528">ABS(J4802)&gt;1.96</f>
        <v>0</v>
      </c>
      <c r="L4802">
        <f t="shared" ref="L4802:L4865" si="529">(I4802-$S$5)/_xlfn.STDEV.S($I$2:$I$5001)</f>
        <v>-0.84029414414035897</v>
      </c>
      <c r="M4802" t="b">
        <f t="shared" ref="M4802:M4865" si="530">ABS(L4802)&gt;1.96</f>
        <v>0</v>
      </c>
      <c r="N4802" s="24">
        <f t="shared" ref="N4802:N4865" si="531">IF(ISBLANK(C4802), $S$4, C4802)</f>
        <v>468369</v>
      </c>
      <c r="O4802" t="str">
        <f t="shared" ref="O4802:O4865" si="532">IF(D4802="", "ASALARIADO", D4802)</f>
        <v>ASALARIADO</v>
      </c>
      <c r="P4802">
        <f t="shared" ref="P4802:P4865" si="533">IF(ISBLANK(I4802), $S$5, I4802)</f>
        <v>30</v>
      </c>
      <c r="Q4802"/>
    </row>
    <row r="4803" spans="1:17" x14ac:dyDescent="0.25">
      <c r="A4803">
        <v>4802</v>
      </c>
      <c r="B4803" t="s">
        <v>15</v>
      </c>
      <c r="C4803" s="23">
        <v>559270.94999999995</v>
      </c>
      <c r="D4803" t="s">
        <v>10</v>
      </c>
      <c r="E4803" t="s">
        <v>16</v>
      </c>
      <c r="F4803" t="s">
        <v>12</v>
      </c>
      <c r="G4803" t="s">
        <v>13</v>
      </c>
      <c r="H4803" t="s">
        <v>13</v>
      </c>
      <c r="I4803">
        <v>30</v>
      </c>
      <c r="J4803">
        <f t="shared" si="527"/>
        <v>-0.12116282291190165</v>
      </c>
      <c r="K4803" t="b">
        <f t="shared" si="528"/>
        <v>0</v>
      </c>
      <c r="L4803">
        <f t="shared" si="529"/>
        <v>-0.84029414414035897</v>
      </c>
      <c r="M4803" t="b">
        <f t="shared" si="530"/>
        <v>0</v>
      </c>
      <c r="N4803" s="24">
        <f t="shared" si="531"/>
        <v>559270.94999999995</v>
      </c>
      <c r="O4803" t="str">
        <f t="shared" si="532"/>
        <v>ASALARIADO</v>
      </c>
      <c r="P4803">
        <f t="shared" si="533"/>
        <v>30</v>
      </c>
      <c r="Q4803"/>
    </row>
    <row r="4804" spans="1:17" x14ac:dyDescent="0.25">
      <c r="A4804">
        <v>4803</v>
      </c>
      <c r="B4804" t="s">
        <v>9</v>
      </c>
      <c r="C4804" s="23">
        <v>352855</v>
      </c>
      <c r="D4804" t="s">
        <v>10</v>
      </c>
      <c r="E4804" t="s">
        <v>16</v>
      </c>
      <c r="F4804" t="s">
        <v>12</v>
      </c>
      <c r="G4804" t="s">
        <v>13</v>
      </c>
      <c r="H4804" t="s">
        <v>13</v>
      </c>
      <c r="I4804">
        <v>35</v>
      </c>
      <c r="J4804">
        <f t="shared" si="527"/>
        <v>-0.37568234761428521</v>
      </c>
      <c r="K4804" t="b">
        <f t="shared" si="528"/>
        <v>0</v>
      </c>
      <c r="L4804">
        <f t="shared" si="529"/>
        <v>-0.48741749375467142</v>
      </c>
      <c r="M4804" t="b">
        <f t="shared" si="530"/>
        <v>0</v>
      </c>
      <c r="N4804" s="24">
        <f t="shared" si="531"/>
        <v>352855</v>
      </c>
      <c r="O4804" t="str">
        <f t="shared" si="532"/>
        <v>ASALARIADO</v>
      </c>
      <c r="P4804">
        <f t="shared" si="533"/>
        <v>35</v>
      </c>
      <c r="Q4804"/>
    </row>
    <row r="4805" spans="1:17" x14ac:dyDescent="0.25">
      <c r="A4805">
        <v>4804</v>
      </c>
      <c r="B4805" t="s">
        <v>9</v>
      </c>
      <c r="C4805" s="23">
        <v>685483.06</v>
      </c>
      <c r="D4805" t="s">
        <v>10</v>
      </c>
      <c r="E4805" t="s">
        <v>11</v>
      </c>
      <c r="F4805" t="s">
        <v>12</v>
      </c>
      <c r="G4805" t="s">
        <v>13</v>
      </c>
      <c r="H4805" t="s">
        <v>13</v>
      </c>
      <c r="I4805">
        <v>41</v>
      </c>
      <c r="J4805">
        <f t="shared" si="527"/>
        <v>3.4462002828962772E-2</v>
      </c>
      <c r="K4805" t="b">
        <f t="shared" si="528"/>
        <v>0</v>
      </c>
      <c r="L4805">
        <f t="shared" si="529"/>
        <v>-6.3965513291846368E-2</v>
      </c>
      <c r="M4805" t="b">
        <f t="shared" si="530"/>
        <v>0</v>
      </c>
      <c r="N4805" s="24">
        <f t="shared" si="531"/>
        <v>685483.06</v>
      </c>
      <c r="O4805" t="str">
        <f t="shared" si="532"/>
        <v>ASALARIADO</v>
      </c>
      <c r="P4805">
        <f t="shared" si="533"/>
        <v>41</v>
      </c>
      <c r="Q4805"/>
    </row>
    <row r="4806" spans="1:17" x14ac:dyDescent="0.25">
      <c r="A4806">
        <v>4805</v>
      </c>
      <c r="B4806" t="s">
        <v>9</v>
      </c>
      <c r="C4806" s="23">
        <v>105542.83</v>
      </c>
      <c r="D4806" t="s">
        <v>14</v>
      </c>
      <c r="E4806" t="s">
        <v>11</v>
      </c>
      <c r="F4806" t="s">
        <v>12</v>
      </c>
      <c r="G4806" t="s">
        <v>13</v>
      </c>
      <c r="H4806" t="s">
        <v>13</v>
      </c>
      <c r="I4806">
        <v>69</v>
      </c>
      <c r="J4806">
        <f t="shared" si="527"/>
        <v>-0.68062862701524773</v>
      </c>
      <c r="K4806" t="b">
        <f t="shared" si="528"/>
        <v>0</v>
      </c>
      <c r="L4806">
        <f t="shared" si="529"/>
        <v>1.9121437288680037</v>
      </c>
      <c r="M4806" t="b">
        <f t="shared" si="530"/>
        <v>0</v>
      </c>
      <c r="N4806" s="24">
        <f t="shared" si="531"/>
        <v>105542.83</v>
      </c>
      <c r="O4806" t="str">
        <f t="shared" si="532"/>
        <v>PENSIONADOS EN SU PROPIO SISTEMA</v>
      </c>
      <c r="P4806">
        <f t="shared" si="533"/>
        <v>69</v>
      </c>
      <c r="Q4806"/>
    </row>
    <row r="4807" spans="1:17" x14ac:dyDescent="0.25">
      <c r="A4807">
        <v>4806</v>
      </c>
      <c r="B4807" t="s">
        <v>9</v>
      </c>
      <c r="C4807" s="23">
        <v>639148</v>
      </c>
      <c r="D4807" t="s">
        <v>18</v>
      </c>
      <c r="E4807" t="s">
        <v>16</v>
      </c>
      <c r="F4807" t="s">
        <v>12</v>
      </c>
      <c r="G4807" t="s">
        <v>13</v>
      </c>
      <c r="H4807" t="s">
        <v>13</v>
      </c>
      <c r="I4807">
        <v>64</v>
      </c>
      <c r="J4807">
        <f t="shared" si="527"/>
        <v>-2.267106972796144E-2</v>
      </c>
      <c r="K4807" t="b">
        <f t="shared" si="528"/>
        <v>0</v>
      </c>
      <c r="L4807">
        <f t="shared" si="529"/>
        <v>1.5592670784823162</v>
      </c>
      <c r="M4807" t="b">
        <f t="shared" si="530"/>
        <v>0</v>
      </c>
      <c r="N4807" s="24">
        <f t="shared" si="531"/>
        <v>639148</v>
      </c>
      <c r="O4807" t="str">
        <f t="shared" si="532"/>
        <v>TRABAJADOR INDEPENDIENTE</v>
      </c>
      <c r="P4807">
        <f t="shared" si="533"/>
        <v>64</v>
      </c>
      <c r="Q4807"/>
    </row>
    <row r="4808" spans="1:17" x14ac:dyDescent="0.25">
      <c r="A4808">
        <v>4807</v>
      </c>
      <c r="B4808" t="s">
        <v>9</v>
      </c>
      <c r="C4808" s="23">
        <v>80000</v>
      </c>
      <c r="D4808" t="s">
        <v>10</v>
      </c>
      <c r="E4808" t="s">
        <v>16</v>
      </c>
      <c r="F4808" t="s">
        <v>12</v>
      </c>
      <c r="G4808" t="s">
        <v>12</v>
      </c>
      <c r="H4808" t="s">
        <v>13</v>
      </c>
      <c r="I4808">
        <v>44</v>
      </c>
      <c r="J4808">
        <f t="shared" si="527"/>
        <v>-0.71212400782837659</v>
      </c>
      <c r="K4808" t="b">
        <f t="shared" si="528"/>
        <v>0</v>
      </c>
      <c r="L4808">
        <f t="shared" si="529"/>
        <v>0.14776047693956615</v>
      </c>
      <c r="M4808" t="b">
        <f t="shared" si="530"/>
        <v>0</v>
      </c>
      <c r="N4808" s="24">
        <f t="shared" si="531"/>
        <v>80000</v>
      </c>
      <c r="O4808" t="str">
        <f t="shared" si="532"/>
        <v>ASALARIADO</v>
      </c>
      <c r="P4808">
        <f t="shared" si="533"/>
        <v>44</v>
      </c>
      <c r="Q4808"/>
    </row>
    <row r="4809" spans="1:17" x14ac:dyDescent="0.25">
      <c r="A4809">
        <v>4808</v>
      </c>
      <c r="B4809" t="s">
        <v>9</v>
      </c>
      <c r="C4809" s="23">
        <v>2624502</v>
      </c>
      <c r="D4809" t="s">
        <v>10</v>
      </c>
      <c r="E4809" t="s">
        <v>16</v>
      </c>
      <c r="F4809" t="s">
        <v>12</v>
      </c>
      <c r="G4809" t="s">
        <v>13</v>
      </c>
      <c r="H4809" t="s">
        <v>13</v>
      </c>
      <c r="I4809">
        <v>49</v>
      </c>
      <c r="J4809">
        <f t="shared" si="527"/>
        <v>2.4253536902093211</v>
      </c>
      <c r="K4809" t="b">
        <f t="shared" si="528"/>
        <v>1</v>
      </c>
      <c r="L4809">
        <f t="shared" si="529"/>
        <v>0.50063712732525367</v>
      </c>
      <c r="M4809" t="b">
        <f t="shared" si="530"/>
        <v>0</v>
      </c>
      <c r="N4809" s="24">
        <f t="shared" si="531"/>
        <v>2624502</v>
      </c>
      <c r="O4809" t="str">
        <f t="shared" si="532"/>
        <v>ASALARIADO</v>
      </c>
      <c r="P4809">
        <f t="shared" si="533"/>
        <v>49</v>
      </c>
      <c r="Q4809"/>
    </row>
    <row r="4810" spans="1:17" x14ac:dyDescent="0.25">
      <c r="A4810">
        <v>4809</v>
      </c>
      <c r="B4810" t="s">
        <v>9</v>
      </c>
      <c r="C4810" s="23">
        <v>536035.42000000004</v>
      </c>
      <c r="D4810" t="s">
        <v>10</v>
      </c>
      <c r="E4810" t="s">
        <v>16</v>
      </c>
      <c r="F4810" t="s">
        <v>12</v>
      </c>
      <c r="G4810" t="s">
        <v>13</v>
      </c>
      <c r="H4810" t="s">
        <v>13</v>
      </c>
      <c r="I4810">
        <v>61</v>
      </c>
      <c r="J4810">
        <f t="shared" si="527"/>
        <v>-0.14981320604270115</v>
      </c>
      <c r="K4810" t="b">
        <f t="shared" si="528"/>
        <v>0</v>
      </c>
      <c r="L4810">
        <f t="shared" si="529"/>
        <v>1.3475410882509038</v>
      </c>
      <c r="M4810" t="b">
        <f t="shared" si="530"/>
        <v>0</v>
      </c>
      <c r="N4810" s="24">
        <f t="shared" si="531"/>
        <v>536035.42000000004</v>
      </c>
      <c r="O4810" t="str">
        <f t="shared" si="532"/>
        <v>ASALARIADO</v>
      </c>
      <c r="P4810">
        <f t="shared" si="533"/>
        <v>61</v>
      </c>
      <c r="Q4810"/>
    </row>
    <row r="4811" spans="1:17" x14ac:dyDescent="0.25">
      <c r="A4811">
        <v>4810</v>
      </c>
      <c r="B4811" t="s">
        <v>15</v>
      </c>
      <c r="C4811" s="23">
        <v>371041.65</v>
      </c>
      <c r="D4811" t="s">
        <v>10</v>
      </c>
      <c r="E4811" t="s">
        <v>16</v>
      </c>
      <c r="F4811" t="s">
        <v>12</v>
      </c>
      <c r="G4811" t="s">
        <v>13</v>
      </c>
      <c r="H4811" t="s">
        <v>13</v>
      </c>
      <c r="I4811">
        <v>32</v>
      </c>
      <c r="J4811">
        <f t="shared" si="527"/>
        <v>-0.35325744530451403</v>
      </c>
      <c r="K4811" t="b">
        <f t="shared" si="528"/>
        <v>0</v>
      </c>
      <c r="L4811">
        <f t="shared" si="529"/>
        <v>-0.69914348398608395</v>
      </c>
      <c r="M4811" t="b">
        <f t="shared" si="530"/>
        <v>0</v>
      </c>
      <c r="N4811" s="24">
        <f t="shared" si="531"/>
        <v>371041.65</v>
      </c>
      <c r="O4811" t="str">
        <f t="shared" si="532"/>
        <v>ASALARIADO</v>
      </c>
      <c r="P4811">
        <f t="shared" si="533"/>
        <v>32</v>
      </c>
      <c r="Q4811"/>
    </row>
    <row r="4812" spans="1:17" x14ac:dyDescent="0.25">
      <c r="A4812">
        <v>4811</v>
      </c>
      <c r="B4812" t="s">
        <v>15</v>
      </c>
      <c r="C4812" s="23">
        <v>696716</v>
      </c>
      <c r="D4812" t="s">
        <v>10</v>
      </c>
      <c r="E4812" t="s">
        <v>11</v>
      </c>
      <c r="F4812" t="s">
        <v>12</v>
      </c>
      <c r="G4812" t="s">
        <v>13</v>
      </c>
      <c r="H4812" t="s">
        <v>12</v>
      </c>
      <c r="I4812">
        <v>42</v>
      </c>
      <c r="J4812">
        <f t="shared" si="527"/>
        <v>4.8312689027439099E-2</v>
      </c>
      <c r="K4812" t="b">
        <f t="shared" si="528"/>
        <v>0</v>
      </c>
      <c r="L4812">
        <f t="shared" si="529"/>
        <v>6.6098167852911317E-3</v>
      </c>
      <c r="M4812" t="b">
        <f t="shared" si="530"/>
        <v>0</v>
      </c>
      <c r="N4812" s="24">
        <f t="shared" si="531"/>
        <v>696716</v>
      </c>
      <c r="O4812" t="str">
        <f t="shared" si="532"/>
        <v>ASALARIADO</v>
      </c>
      <c r="P4812">
        <f t="shared" si="533"/>
        <v>42</v>
      </c>
      <c r="Q4812"/>
    </row>
    <row r="4813" spans="1:17" x14ac:dyDescent="0.25">
      <c r="A4813">
        <v>4812</v>
      </c>
      <c r="B4813" t="s">
        <v>9</v>
      </c>
      <c r="C4813" s="23">
        <v>384348.31</v>
      </c>
      <c r="D4813" t="s">
        <v>10</v>
      </c>
      <c r="E4813" t="s">
        <v>16</v>
      </c>
      <c r="F4813" t="s">
        <v>12</v>
      </c>
      <c r="G4813" t="s">
        <v>13</v>
      </c>
      <c r="H4813" t="s">
        <v>13</v>
      </c>
      <c r="I4813">
        <v>27</v>
      </c>
      <c r="J4813">
        <f t="shared" si="527"/>
        <v>-0.33684977536148775</v>
      </c>
      <c r="K4813" t="b">
        <f t="shared" si="528"/>
        <v>0</v>
      </c>
      <c r="L4813">
        <f t="shared" si="529"/>
        <v>-1.0520201343717714</v>
      </c>
      <c r="M4813" t="b">
        <f t="shared" si="530"/>
        <v>0</v>
      </c>
      <c r="N4813" s="24">
        <f t="shared" si="531"/>
        <v>384348.31</v>
      </c>
      <c r="O4813" t="str">
        <f t="shared" si="532"/>
        <v>ASALARIADO</v>
      </c>
      <c r="P4813">
        <f t="shared" si="533"/>
        <v>27</v>
      </c>
      <c r="Q4813"/>
    </row>
    <row r="4814" spans="1:17" x14ac:dyDescent="0.25">
      <c r="A4814">
        <v>4813</v>
      </c>
      <c r="B4814" t="s">
        <v>15</v>
      </c>
      <c r="C4814" s="23">
        <v>240000</v>
      </c>
      <c r="D4814" t="s">
        <v>10</v>
      </c>
      <c r="E4814" t="s">
        <v>16</v>
      </c>
      <c r="F4814" t="s">
        <v>12</v>
      </c>
      <c r="G4814" t="s">
        <v>12</v>
      </c>
      <c r="H4814" t="s">
        <v>13</v>
      </c>
      <c r="I4814">
        <v>27</v>
      </c>
      <c r="J4814">
        <f t="shared" si="527"/>
        <v>-0.51483729644594045</v>
      </c>
      <c r="K4814" t="b">
        <f t="shared" si="528"/>
        <v>0</v>
      </c>
      <c r="L4814">
        <f t="shared" si="529"/>
        <v>-1.0520201343717714</v>
      </c>
      <c r="M4814" t="b">
        <f t="shared" si="530"/>
        <v>0</v>
      </c>
      <c r="N4814" s="24">
        <f t="shared" si="531"/>
        <v>240000</v>
      </c>
      <c r="O4814" t="str">
        <f t="shared" si="532"/>
        <v>ASALARIADO</v>
      </c>
      <c r="P4814">
        <f t="shared" si="533"/>
        <v>27</v>
      </c>
      <c r="Q4814"/>
    </row>
    <row r="4815" spans="1:17" x14ac:dyDescent="0.25">
      <c r="A4815">
        <v>4814</v>
      </c>
      <c r="B4815" t="s">
        <v>9</v>
      </c>
      <c r="C4815" s="23">
        <v>141509.48000000001</v>
      </c>
      <c r="D4815" t="s">
        <v>14</v>
      </c>
      <c r="E4815" t="s">
        <v>11</v>
      </c>
      <c r="F4815" t="s">
        <v>12</v>
      </c>
      <c r="G4815" t="s">
        <v>13</v>
      </c>
      <c r="H4815" t="s">
        <v>13</v>
      </c>
      <c r="I4815">
        <v>82</v>
      </c>
      <c r="J4815">
        <f t="shared" si="527"/>
        <v>-0.63628023890310326</v>
      </c>
      <c r="K4815" t="b">
        <f t="shared" si="528"/>
        <v>0</v>
      </c>
      <c r="L4815">
        <f t="shared" si="529"/>
        <v>2.8296230198707915</v>
      </c>
      <c r="M4815" t="b">
        <f t="shared" si="530"/>
        <v>1</v>
      </c>
      <c r="N4815" s="24">
        <f t="shared" si="531"/>
        <v>141509.48000000001</v>
      </c>
      <c r="O4815" t="str">
        <f t="shared" si="532"/>
        <v>PENSIONADOS EN SU PROPIO SISTEMA</v>
      </c>
      <c r="P4815">
        <f t="shared" si="533"/>
        <v>82</v>
      </c>
      <c r="Q4815"/>
    </row>
    <row r="4816" spans="1:17" x14ac:dyDescent="0.25">
      <c r="A4816">
        <v>4815</v>
      </c>
      <c r="B4816" t="s">
        <v>15</v>
      </c>
      <c r="C4816" s="23">
        <v>2803065.68</v>
      </c>
      <c r="D4816" t="s">
        <v>10</v>
      </c>
      <c r="E4816" t="s">
        <v>11</v>
      </c>
      <c r="F4816" t="s">
        <v>12</v>
      </c>
      <c r="G4816" t="s">
        <v>13</v>
      </c>
      <c r="H4816" t="s">
        <v>13</v>
      </c>
      <c r="I4816">
        <v>49</v>
      </c>
      <c r="J4816">
        <f t="shared" si="527"/>
        <v>2.6455301977064818</v>
      </c>
      <c r="K4816" t="b">
        <f t="shared" si="528"/>
        <v>1</v>
      </c>
      <c r="L4816">
        <f t="shared" si="529"/>
        <v>0.50063712732525367</v>
      </c>
      <c r="M4816" t="b">
        <f t="shared" si="530"/>
        <v>0</v>
      </c>
      <c r="N4816" s="24">
        <f t="shared" si="531"/>
        <v>2803065.68</v>
      </c>
      <c r="O4816" t="str">
        <f t="shared" si="532"/>
        <v>ASALARIADO</v>
      </c>
      <c r="P4816">
        <f t="shared" si="533"/>
        <v>49</v>
      </c>
      <c r="Q4816"/>
    </row>
    <row r="4817" spans="1:17" x14ac:dyDescent="0.25">
      <c r="A4817">
        <v>4816</v>
      </c>
      <c r="B4817" t="s">
        <v>9</v>
      </c>
      <c r="C4817" s="23">
        <v>806339.27</v>
      </c>
      <c r="D4817" t="s">
        <v>10</v>
      </c>
      <c r="E4817" t="s">
        <v>11</v>
      </c>
      <c r="F4817" t="s">
        <v>12</v>
      </c>
      <c r="G4817" t="s">
        <v>13</v>
      </c>
      <c r="H4817" t="s">
        <v>13</v>
      </c>
      <c r="I4817">
        <v>51</v>
      </c>
      <c r="J4817">
        <f t="shared" si="527"/>
        <v>0.18348277921049458</v>
      </c>
      <c r="K4817" t="b">
        <f t="shared" si="528"/>
        <v>0</v>
      </c>
      <c r="L4817">
        <f t="shared" si="529"/>
        <v>0.64178778747952869</v>
      </c>
      <c r="M4817" t="b">
        <f t="shared" si="530"/>
        <v>0</v>
      </c>
      <c r="N4817" s="24">
        <f t="shared" si="531"/>
        <v>806339.27</v>
      </c>
      <c r="O4817" t="str">
        <f t="shared" si="532"/>
        <v>ASALARIADO</v>
      </c>
      <c r="P4817">
        <f t="shared" si="533"/>
        <v>51</v>
      </c>
      <c r="Q4817"/>
    </row>
    <row r="4818" spans="1:17" x14ac:dyDescent="0.25">
      <c r="A4818">
        <v>4817</v>
      </c>
      <c r="B4818" t="s">
        <v>9</v>
      </c>
      <c r="C4818" s="23">
        <v>509509</v>
      </c>
      <c r="D4818" t="s">
        <v>18</v>
      </c>
      <c r="E4818" t="s">
        <v>16</v>
      </c>
      <c r="F4818" t="s">
        <v>12</v>
      </c>
      <c r="G4818" t="s">
        <v>13</v>
      </c>
      <c r="H4818" t="s">
        <v>12</v>
      </c>
      <c r="I4818">
        <v>58</v>
      </c>
      <c r="J4818">
        <f t="shared" si="527"/>
        <v>-0.18252139458363423</v>
      </c>
      <c r="K4818" t="b">
        <f t="shared" si="528"/>
        <v>0</v>
      </c>
      <c r="L4818">
        <f t="shared" si="529"/>
        <v>1.1358150980194912</v>
      </c>
      <c r="M4818" t="b">
        <f t="shared" si="530"/>
        <v>0</v>
      </c>
      <c r="N4818" s="24">
        <f t="shared" si="531"/>
        <v>509509</v>
      </c>
      <c r="O4818" t="str">
        <f t="shared" si="532"/>
        <v>TRABAJADOR INDEPENDIENTE</v>
      </c>
      <c r="P4818">
        <f t="shared" si="533"/>
        <v>58</v>
      </c>
      <c r="Q4818"/>
    </row>
    <row r="4819" spans="1:17" x14ac:dyDescent="0.25">
      <c r="A4819">
        <v>4818</v>
      </c>
      <c r="B4819" t="s">
        <v>9</v>
      </c>
      <c r="C4819" s="23">
        <v>384956</v>
      </c>
      <c r="D4819" t="s">
        <v>18</v>
      </c>
      <c r="E4819" t="s">
        <v>16</v>
      </c>
      <c r="F4819" t="s">
        <v>12</v>
      </c>
      <c r="G4819" t="s">
        <v>13</v>
      </c>
      <c r="H4819" t="s">
        <v>12</v>
      </c>
      <c r="I4819">
        <v>42</v>
      </c>
      <c r="J4819">
        <f t="shared" si="527"/>
        <v>-0.33610046810123778</v>
      </c>
      <c r="K4819" t="b">
        <f t="shared" si="528"/>
        <v>0</v>
      </c>
      <c r="L4819">
        <f t="shared" si="529"/>
        <v>6.6098167852911317E-3</v>
      </c>
      <c r="M4819" t="b">
        <f t="shared" si="530"/>
        <v>0</v>
      </c>
      <c r="N4819" s="24">
        <f t="shared" si="531"/>
        <v>384956</v>
      </c>
      <c r="O4819" t="str">
        <f t="shared" si="532"/>
        <v>TRABAJADOR INDEPENDIENTE</v>
      </c>
      <c r="P4819">
        <f t="shared" si="533"/>
        <v>42</v>
      </c>
      <c r="Q4819"/>
    </row>
    <row r="4820" spans="1:17" x14ac:dyDescent="0.25">
      <c r="A4820">
        <v>4819</v>
      </c>
      <c r="B4820" t="s">
        <v>15</v>
      </c>
      <c r="C4820" s="23">
        <v>1399635</v>
      </c>
      <c r="D4820" t="s">
        <v>14</v>
      </c>
      <c r="E4820" t="s">
        <v>11</v>
      </c>
      <c r="F4820" t="s">
        <v>12</v>
      </c>
      <c r="G4820" t="s">
        <v>13</v>
      </c>
      <c r="H4820" t="s">
        <v>13</v>
      </c>
      <c r="I4820">
        <v>66</v>
      </c>
      <c r="J4820">
        <f t="shared" si="527"/>
        <v>0.91504130076638068</v>
      </c>
      <c r="K4820" t="b">
        <f t="shared" si="528"/>
        <v>0</v>
      </c>
      <c r="L4820">
        <f t="shared" si="529"/>
        <v>1.7004177386365913</v>
      </c>
      <c r="M4820" t="b">
        <f t="shared" si="530"/>
        <v>0</v>
      </c>
      <c r="N4820" s="24">
        <f t="shared" si="531"/>
        <v>1399635</v>
      </c>
      <c r="O4820" t="str">
        <f t="shared" si="532"/>
        <v>PENSIONADOS EN SU PROPIO SISTEMA</v>
      </c>
      <c r="P4820">
        <f t="shared" si="533"/>
        <v>66</v>
      </c>
      <c r="Q4820"/>
    </row>
    <row r="4821" spans="1:17" x14ac:dyDescent="0.25">
      <c r="A4821">
        <v>4820</v>
      </c>
      <c r="B4821" t="s">
        <v>9</v>
      </c>
      <c r="C4821" s="23">
        <v>336308.54</v>
      </c>
      <c r="D4821" t="s">
        <v>10</v>
      </c>
      <c r="E4821" t="s">
        <v>16</v>
      </c>
      <c r="F4821" t="s">
        <v>12</v>
      </c>
      <c r="G4821" t="s">
        <v>12</v>
      </c>
      <c r="H4821" t="s">
        <v>13</v>
      </c>
      <c r="I4821">
        <v>21</v>
      </c>
      <c r="J4821">
        <f t="shared" si="527"/>
        <v>-0.39608482685441665</v>
      </c>
      <c r="K4821" t="b">
        <f t="shared" si="528"/>
        <v>0</v>
      </c>
      <c r="L4821">
        <f t="shared" si="529"/>
        <v>-1.4754721148345964</v>
      </c>
      <c r="M4821" t="b">
        <f t="shared" si="530"/>
        <v>0</v>
      </c>
      <c r="N4821" s="24">
        <f t="shared" si="531"/>
        <v>336308.54</v>
      </c>
      <c r="O4821" t="str">
        <f t="shared" si="532"/>
        <v>ASALARIADO</v>
      </c>
      <c r="P4821">
        <f t="shared" si="533"/>
        <v>21</v>
      </c>
      <c r="Q4821"/>
    </row>
    <row r="4822" spans="1:17" x14ac:dyDescent="0.25">
      <c r="A4822">
        <v>4821</v>
      </c>
      <c r="B4822" t="s">
        <v>9</v>
      </c>
      <c r="C4822" s="23">
        <v>388655.68</v>
      </c>
      <c r="D4822" t="s">
        <v>10</v>
      </c>
      <c r="E4822" t="s">
        <v>16</v>
      </c>
      <c r="F4822" t="s">
        <v>12</v>
      </c>
      <c r="G4822" t="s">
        <v>13</v>
      </c>
      <c r="H4822" t="s">
        <v>13</v>
      </c>
      <c r="I4822">
        <v>36</v>
      </c>
      <c r="J4822">
        <f t="shared" si="527"/>
        <v>-0.33153860747394176</v>
      </c>
      <c r="K4822" t="b">
        <f t="shared" si="528"/>
        <v>0</v>
      </c>
      <c r="L4822">
        <f t="shared" si="529"/>
        <v>-0.41684216367753391</v>
      </c>
      <c r="M4822" t="b">
        <f t="shared" si="530"/>
        <v>0</v>
      </c>
      <c r="N4822" s="24">
        <f t="shared" si="531"/>
        <v>388655.68</v>
      </c>
      <c r="O4822" t="str">
        <f t="shared" si="532"/>
        <v>ASALARIADO</v>
      </c>
      <c r="P4822">
        <f t="shared" si="533"/>
        <v>36</v>
      </c>
      <c r="Q4822"/>
    </row>
    <row r="4823" spans="1:17" x14ac:dyDescent="0.25">
      <c r="A4823">
        <v>4822</v>
      </c>
      <c r="B4823" t="s">
        <v>9</v>
      </c>
      <c r="C4823" s="23">
        <v>458950</v>
      </c>
      <c r="D4823" t="s">
        <v>10</v>
      </c>
      <c r="E4823" t="s">
        <v>16</v>
      </c>
      <c r="F4823" t="s">
        <v>12</v>
      </c>
      <c r="G4823" t="s">
        <v>13</v>
      </c>
      <c r="H4823" t="s">
        <v>13</v>
      </c>
      <c r="I4823">
        <v>40</v>
      </c>
      <c r="J4823">
        <f t="shared" si="527"/>
        <v>-0.2448627623385379</v>
      </c>
      <c r="K4823" t="b">
        <f t="shared" si="528"/>
        <v>0</v>
      </c>
      <c r="L4823">
        <f t="shared" si="529"/>
        <v>-0.13454084336898386</v>
      </c>
      <c r="M4823" t="b">
        <f t="shared" si="530"/>
        <v>0</v>
      </c>
      <c r="N4823" s="24">
        <f t="shared" si="531"/>
        <v>458950</v>
      </c>
      <c r="O4823" t="str">
        <f t="shared" si="532"/>
        <v>ASALARIADO</v>
      </c>
      <c r="P4823">
        <f t="shared" si="533"/>
        <v>40</v>
      </c>
      <c r="Q4823"/>
    </row>
    <row r="4824" spans="1:17" x14ac:dyDescent="0.25">
      <c r="A4824">
        <v>4823</v>
      </c>
      <c r="B4824" t="s">
        <v>9</v>
      </c>
      <c r="C4824" s="23">
        <v>205604.33</v>
      </c>
      <c r="D4824" t="s">
        <v>10</v>
      </c>
      <c r="E4824" t="s">
        <v>16</v>
      </c>
      <c r="F4824" t="s">
        <v>12</v>
      </c>
      <c r="G4824" t="s">
        <v>13</v>
      </c>
      <c r="H4824" t="s">
        <v>13</v>
      </c>
      <c r="I4824">
        <v>31</v>
      </c>
      <c r="J4824">
        <f t="shared" si="527"/>
        <v>-0.55724860032153745</v>
      </c>
      <c r="K4824" t="b">
        <f t="shared" si="528"/>
        <v>0</v>
      </c>
      <c r="L4824">
        <f t="shared" si="529"/>
        <v>-0.7697188140632214</v>
      </c>
      <c r="M4824" t="b">
        <f t="shared" si="530"/>
        <v>0</v>
      </c>
      <c r="N4824" s="24">
        <f t="shared" si="531"/>
        <v>205604.33</v>
      </c>
      <c r="O4824" t="str">
        <f t="shared" si="532"/>
        <v>ASALARIADO</v>
      </c>
      <c r="P4824">
        <f t="shared" si="533"/>
        <v>31</v>
      </c>
      <c r="Q4824"/>
    </row>
    <row r="4825" spans="1:17" x14ac:dyDescent="0.25">
      <c r="A4825">
        <v>4824</v>
      </c>
      <c r="B4825" t="s">
        <v>15</v>
      </c>
      <c r="C4825" s="23">
        <v>459530.58</v>
      </c>
      <c r="D4825" t="s">
        <v>10</v>
      </c>
      <c r="E4825" t="s">
        <v>16</v>
      </c>
      <c r="F4825" t="s">
        <v>12</v>
      </c>
      <c r="G4825" t="s">
        <v>13</v>
      </c>
      <c r="H4825" t="s">
        <v>13</v>
      </c>
      <c r="I4825">
        <v>50</v>
      </c>
      <c r="J4825">
        <f t="shared" si="527"/>
        <v>-0.2441468828454478</v>
      </c>
      <c r="K4825" t="b">
        <f t="shared" si="528"/>
        <v>0</v>
      </c>
      <c r="L4825">
        <f t="shared" si="529"/>
        <v>0.57121245740239113</v>
      </c>
      <c r="M4825" t="b">
        <f t="shared" si="530"/>
        <v>0</v>
      </c>
      <c r="N4825" s="24">
        <f t="shared" si="531"/>
        <v>459530.58</v>
      </c>
      <c r="O4825" t="str">
        <f t="shared" si="532"/>
        <v>ASALARIADO</v>
      </c>
      <c r="P4825">
        <f t="shared" si="533"/>
        <v>50</v>
      </c>
      <c r="Q4825"/>
    </row>
    <row r="4826" spans="1:17" x14ac:dyDescent="0.25">
      <c r="A4826">
        <v>4825</v>
      </c>
      <c r="B4826" t="s">
        <v>9</v>
      </c>
      <c r="C4826" s="23">
        <v>507184</v>
      </c>
      <c r="D4826" t="s">
        <v>10</v>
      </c>
      <c r="E4826" t="s">
        <v>11</v>
      </c>
      <c r="F4826" t="s">
        <v>12</v>
      </c>
      <c r="G4826" t="s">
        <v>13</v>
      </c>
      <c r="H4826" t="s">
        <v>12</v>
      </c>
      <c r="I4826">
        <v>60</v>
      </c>
      <c r="J4826">
        <f t="shared" si="527"/>
        <v>-0.18538821710841025</v>
      </c>
      <c r="K4826" t="b">
        <f t="shared" si="528"/>
        <v>0</v>
      </c>
      <c r="L4826">
        <f t="shared" si="529"/>
        <v>1.2769657581737661</v>
      </c>
      <c r="M4826" t="b">
        <f t="shared" si="530"/>
        <v>0</v>
      </c>
      <c r="N4826" s="24">
        <f t="shared" si="531"/>
        <v>507184</v>
      </c>
      <c r="O4826" t="str">
        <f t="shared" si="532"/>
        <v>ASALARIADO</v>
      </c>
      <c r="P4826">
        <f t="shared" si="533"/>
        <v>60</v>
      </c>
      <c r="Q4826"/>
    </row>
    <row r="4827" spans="1:17" x14ac:dyDescent="0.25">
      <c r="A4827">
        <v>4826</v>
      </c>
      <c r="B4827" t="s">
        <v>9</v>
      </c>
      <c r="C4827" s="23">
        <v>302709.55</v>
      </c>
      <c r="D4827" t="s">
        <v>10</v>
      </c>
      <c r="E4827" t="s">
        <v>16</v>
      </c>
      <c r="F4827" t="s">
        <v>12</v>
      </c>
      <c r="G4827" t="s">
        <v>13</v>
      </c>
      <c r="H4827" t="s">
        <v>13</v>
      </c>
      <c r="I4827">
        <v>32</v>
      </c>
      <c r="J4827">
        <f t="shared" si="527"/>
        <v>-0.43751379087236264</v>
      </c>
      <c r="K4827" t="b">
        <f t="shared" si="528"/>
        <v>0</v>
      </c>
      <c r="L4827">
        <f t="shared" si="529"/>
        <v>-0.69914348398608395</v>
      </c>
      <c r="M4827" t="b">
        <f t="shared" si="530"/>
        <v>0</v>
      </c>
      <c r="N4827" s="24">
        <f t="shared" si="531"/>
        <v>302709.55</v>
      </c>
      <c r="O4827" t="str">
        <f t="shared" si="532"/>
        <v>ASALARIADO</v>
      </c>
      <c r="P4827">
        <f t="shared" si="533"/>
        <v>32</v>
      </c>
      <c r="Q4827"/>
    </row>
    <row r="4828" spans="1:17" x14ac:dyDescent="0.25">
      <c r="A4828">
        <v>4827</v>
      </c>
      <c r="B4828" t="s">
        <v>9</v>
      </c>
      <c r="C4828" s="23">
        <v>430371</v>
      </c>
      <c r="D4828" t="s">
        <v>18</v>
      </c>
      <c r="E4828" t="s">
        <v>16</v>
      </c>
      <c r="F4828" t="s">
        <v>12</v>
      </c>
      <c r="G4828" t="s">
        <v>13</v>
      </c>
      <c r="H4828" t="s">
        <v>13</v>
      </c>
      <c r="I4828">
        <v>35</v>
      </c>
      <c r="J4828">
        <f t="shared" si="527"/>
        <v>-0.28010186811727944</v>
      </c>
      <c r="K4828" t="b">
        <f t="shared" si="528"/>
        <v>0</v>
      </c>
      <c r="L4828">
        <f t="shared" si="529"/>
        <v>-0.48741749375467142</v>
      </c>
      <c r="M4828" t="b">
        <f t="shared" si="530"/>
        <v>0</v>
      </c>
      <c r="N4828" s="24">
        <f t="shared" si="531"/>
        <v>430371</v>
      </c>
      <c r="O4828" t="str">
        <f t="shared" si="532"/>
        <v>TRABAJADOR INDEPENDIENTE</v>
      </c>
      <c r="P4828">
        <f t="shared" si="533"/>
        <v>35</v>
      </c>
      <c r="Q4828"/>
    </row>
    <row r="4829" spans="1:17" x14ac:dyDescent="0.25">
      <c r="A4829">
        <v>4828</v>
      </c>
      <c r="B4829" t="s">
        <v>9</v>
      </c>
      <c r="C4829" s="23">
        <v>440373</v>
      </c>
      <c r="D4829" t="s">
        <v>10</v>
      </c>
      <c r="E4829" t="s">
        <v>11</v>
      </c>
      <c r="F4829" t="s">
        <v>12</v>
      </c>
      <c r="G4829" t="s">
        <v>13</v>
      </c>
      <c r="H4829" t="s">
        <v>13</v>
      </c>
      <c r="I4829">
        <v>35</v>
      </c>
      <c r="J4829">
        <f t="shared" si="527"/>
        <v>-0.26776898257198489</v>
      </c>
      <c r="K4829" t="b">
        <f t="shared" si="528"/>
        <v>0</v>
      </c>
      <c r="L4829">
        <f t="shared" si="529"/>
        <v>-0.48741749375467142</v>
      </c>
      <c r="M4829" t="b">
        <f t="shared" si="530"/>
        <v>0</v>
      </c>
      <c r="N4829" s="24">
        <f t="shared" si="531"/>
        <v>440373</v>
      </c>
      <c r="O4829" t="str">
        <f t="shared" si="532"/>
        <v>ASALARIADO</v>
      </c>
      <c r="P4829">
        <f t="shared" si="533"/>
        <v>35</v>
      </c>
      <c r="Q4829"/>
    </row>
    <row r="4830" spans="1:17" x14ac:dyDescent="0.25">
      <c r="A4830">
        <v>4829</v>
      </c>
      <c r="B4830" t="s">
        <v>9</v>
      </c>
      <c r="C4830" s="23">
        <v>1871180.58</v>
      </c>
      <c r="D4830" t="s">
        <v>10</v>
      </c>
      <c r="E4830" t="s">
        <v>16</v>
      </c>
      <c r="F4830" t="s">
        <v>12</v>
      </c>
      <c r="G4830" t="s">
        <v>13</v>
      </c>
      <c r="H4830" t="s">
        <v>13</v>
      </c>
      <c r="I4830">
        <v>39</v>
      </c>
      <c r="J4830">
        <f t="shared" si="527"/>
        <v>1.4964767804234025</v>
      </c>
      <c r="K4830" t="b">
        <f t="shared" si="528"/>
        <v>0</v>
      </c>
      <c r="L4830">
        <f t="shared" si="529"/>
        <v>-0.20511617344612137</v>
      </c>
      <c r="M4830" t="b">
        <f t="shared" si="530"/>
        <v>0</v>
      </c>
      <c r="N4830" s="24">
        <f t="shared" si="531"/>
        <v>1871180.58</v>
      </c>
      <c r="O4830" t="str">
        <f t="shared" si="532"/>
        <v>ASALARIADO</v>
      </c>
      <c r="P4830">
        <f t="shared" si="533"/>
        <v>39</v>
      </c>
      <c r="Q4830"/>
    </row>
    <row r="4831" spans="1:17" x14ac:dyDescent="0.25">
      <c r="A4831">
        <v>4830</v>
      </c>
      <c r="B4831" t="s">
        <v>15</v>
      </c>
      <c r="C4831" s="23">
        <v>504571</v>
      </c>
      <c r="D4831" t="s">
        <v>10</v>
      </c>
      <c r="E4831" t="s">
        <v>11</v>
      </c>
      <c r="F4831" t="s">
        <v>12</v>
      </c>
      <c r="G4831" t="s">
        <v>13</v>
      </c>
      <c r="H4831" t="s">
        <v>12</v>
      </c>
      <c r="I4831">
        <v>59</v>
      </c>
      <c r="J4831">
        <f t="shared" si="527"/>
        <v>-0.18861015571367465</v>
      </c>
      <c r="K4831" t="b">
        <f t="shared" si="528"/>
        <v>0</v>
      </c>
      <c r="L4831">
        <f t="shared" si="529"/>
        <v>1.2063904280966287</v>
      </c>
      <c r="M4831" t="b">
        <f t="shared" si="530"/>
        <v>0</v>
      </c>
      <c r="N4831" s="24">
        <f t="shared" si="531"/>
        <v>504571</v>
      </c>
      <c r="O4831" t="str">
        <f t="shared" si="532"/>
        <v>ASALARIADO</v>
      </c>
      <c r="P4831">
        <f t="shared" si="533"/>
        <v>59</v>
      </c>
      <c r="Q4831"/>
    </row>
    <row r="4832" spans="1:17" x14ac:dyDescent="0.25">
      <c r="A4832">
        <v>4831</v>
      </c>
      <c r="B4832" t="s">
        <v>15</v>
      </c>
      <c r="C4832" s="23">
        <v>686170</v>
      </c>
      <c r="D4832" t="s">
        <v>18</v>
      </c>
      <c r="E4832" t="s">
        <v>16</v>
      </c>
      <c r="F4832" t="s">
        <v>12</v>
      </c>
      <c r="G4832" t="s">
        <v>13</v>
      </c>
      <c r="H4832" t="s">
        <v>12</v>
      </c>
      <c r="I4832">
        <v>38</v>
      </c>
      <c r="J4832">
        <f t="shared" si="527"/>
        <v>3.5309028663444271E-2</v>
      </c>
      <c r="K4832" t="b">
        <f t="shared" si="528"/>
        <v>0</v>
      </c>
      <c r="L4832">
        <f t="shared" si="529"/>
        <v>-0.27569150352325889</v>
      </c>
      <c r="M4832" t="b">
        <f t="shared" si="530"/>
        <v>0</v>
      </c>
      <c r="N4832" s="24">
        <f t="shared" si="531"/>
        <v>686170</v>
      </c>
      <c r="O4832" t="str">
        <f t="shared" si="532"/>
        <v>TRABAJADOR INDEPENDIENTE</v>
      </c>
      <c r="P4832">
        <f t="shared" si="533"/>
        <v>38</v>
      </c>
      <c r="Q4832"/>
    </row>
    <row r="4833" spans="1:17" x14ac:dyDescent="0.25">
      <c r="A4833">
        <v>4832</v>
      </c>
      <c r="B4833" t="s">
        <v>15</v>
      </c>
      <c r="C4833" s="23">
        <v>1072765</v>
      </c>
      <c r="D4833" t="s">
        <v>10</v>
      </c>
      <c r="E4833" t="s">
        <v>11</v>
      </c>
      <c r="F4833" t="s">
        <v>12</v>
      </c>
      <c r="G4833" t="s">
        <v>13</v>
      </c>
      <c r="H4833" t="s">
        <v>12</v>
      </c>
      <c r="I4833">
        <v>41</v>
      </c>
      <c r="J4833">
        <f t="shared" si="527"/>
        <v>0.51199687983152498</v>
      </c>
      <c r="K4833" t="b">
        <f t="shared" si="528"/>
        <v>0</v>
      </c>
      <c r="L4833">
        <f t="shared" si="529"/>
        <v>-6.3965513291846368E-2</v>
      </c>
      <c r="M4833" t="b">
        <f t="shared" si="530"/>
        <v>0</v>
      </c>
      <c r="N4833" s="24">
        <f t="shared" si="531"/>
        <v>1072765</v>
      </c>
      <c r="O4833" t="str">
        <f t="shared" si="532"/>
        <v>ASALARIADO</v>
      </c>
      <c r="P4833">
        <f t="shared" si="533"/>
        <v>41</v>
      </c>
      <c r="Q4833"/>
    </row>
    <row r="4834" spans="1:17" x14ac:dyDescent="0.25">
      <c r="A4834">
        <v>4833</v>
      </c>
      <c r="B4834" t="s">
        <v>9</v>
      </c>
      <c r="C4834" s="23">
        <v>665586.97</v>
      </c>
      <c r="D4834" t="s">
        <v>10</v>
      </c>
      <c r="E4834" t="s">
        <v>16</v>
      </c>
      <c r="F4834" t="s">
        <v>12</v>
      </c>
      <c r="G4834" t="s">
        <v>13</v>
      </c>
      <c r="H4834" t="s">
        <v>13</v>
      </c>
      <c r="I4834">
        <v>27</v>
      </c>
      <c r="J4834">
        <f t="shared" si="527"/>
        <v>9.9292892947815785E-3</v>
      </c>
      <c r="K4834" t="b">
        <f t="shared" si="528"/>
        <v>0</v>
      </c>
      <c r="L4834">
        <f t="shared" si="529"/>
        <v>-1.0520201343717714</v>
      </c>
      <c r="M4834" t="b">
        <f t="shared" si="530"/>
        <v>0</v>
      </c>
      <c r="N4834" s="24">
        <f t="shared" si="531"/>
        <v>665586.97</v>
      </c>
      <c r="O4834" t="str">
        <f t="shared" si="532"/>
        <v>ASALARIADO</v>
      </c>
      <c r="P4834">
        <f t="shared" si="533"/>
        <v>27</v>
      </c>
      <c r="Q4834"/>
    </row>
    <row r="4835" spans="1:17" x14ac:dyDescent="0.25">
      <c r="A4835">
        <v>4834</v>
      </c>
      <c r="B4835" t="s">
        <v>15</v>
      </c>
      <c r="C4835" s="23">
        <v>317915</v>
      </c>
      <c r="D4835" t="s">
        <v>10</v>
      </c>
      <c r="E4835" t="s">
        <v>16</v>
      </c>
      <c r="F4835" t="s">
        <v>12</v>
      </c>
      <c r="G4835" t="s">
        <v>12</v>
      </c>
      <c r="H4835" t="s">
        <v>13</v>
      </c>
      <c r="I4835">
        <v>54</v>
      </c>
      <c r="J4835">
        <f t="shared" si="527"/>
        <v>-0.41876483321242469</v>
      </c>
      <c r="K4835" t="b">
        <f t="shared" si="528"/>
        <v>0</v>
      </c>
      <c r="L4835">
        <f t="shared" si="529"/>
        <v>0.85351377771094117</v>
      </c>
      <c r="M4835" t="b">
        <f t="shared" si="530"/>
        <v>0</v>
      </c>
      <c r="N4835" s="24">
        <f t="shared" si="531"/>
        <v>317915</v>
      </c>
      <c r="O4835" t="str">
        <f t="shared" si="532"/>
        <v>ASALARIADO</v>
      </c>
      <c r="P4835">
        <f t="shared" si="533"/>
        <v>54</v>
      </c>
      <c r="Q4835"/>
    </row>
    <row r="4836" spans="1:17" x14ac:dyDescent="0.25">
      <c r="A4836">
        <v>4835</v>
      </c>
      <c r="B4836" t="s">
        <v>9</v>
      </c>
      <c r="C4836" s="23">
        <v>297046</v>
      </c>
      <c r="D4836" t="s">
        <v>17</v>
      </c>
      <c r="E4836" t="s">
        <v>16</v>
      </c>
      <c r="F4836" t="s">
        <v>12</v>
      </c>
      <c r="G4836" t="s">
        <v>13</v>
      </c>
      <c r="H4836" t="s">
        <v>13</v>
      </c>
      <c r="I4836">
        <v>51</v>
      </c>
      <c r="J4836">
        <f t="shared" si="527"/>
        <v>-0.44449718558642509</v>
      </c>
      <c r="K4836" t="b">
        <f t="shared" si="528"/>
        <v>0</v>
      </c>
      <c r="L4836">
        <f t="shared" si="529"/>
        <v>0.64178778747952869</v>
      </c>
      <c r="M4836" t="b">
        <f t="shared" si="530"/>
        <v>0</v>
      </c>
      <c r="N4836" s="24">
        <f t="shared" si="531"/>
        <v>297046</v>
      </c>
      <c r="O4836" t="str">
        <f t="shared" si="532"/>
        <v>ASEGURADO VOLUNTARIO</v>
      </c>
      <c r="P4836">
        <f t="shared" si="533"/>
        <v>51</v>
      </c>
      <c r="Q4836"/>
    </row>
    <row r="4837" spans="1:17" x14ac:dyDescent="0.25">
      <c r="A4837">
        <v>4836</v>
      </c>
      <c r="B4837" t="s">
        <v>15</v>
      </c>
      <c r="C4837" s="23">
        <v>1182150</v>
      </c>
      <c r="D4837" t="s">
        <v>10</v>
      </c>
      <c r="E4837" t="s">
        <v>16</v>
      </c>
      <c r="F4837" t="s">
        <v>12</v>
      </c>
      <c r="G4837" t="s">
        <v>13</v>
      </c>
      <c r="H4837" t="s">
        <v>13</v>
      </c>
      <c r="I4837">
        <v>47</v>
      </c>
      <c r="J4837">
        <f t="shared" si="527"/>
        <v>0.64687317311007364</v>
      </c>
      <c r="K4837" t="b">
        <f t="shared" si="528"/>
        <v>0</v>
      </c>
      <c r="L4837">
        <f t="shared" si="529"/>
        <v>0.35948646717097865</v>
      </c>
      <c r="M4837" t="b">
        <f t="shared" si="530"/>
        <v>0</v>
      </c>
      <c r="N4837" s="24">
        <f t="shared" si="531"/>
        <v>1182150</v>
      </c>
      <c r="O4837" t="str">
        <f t="shared" si="532"/>
        <v>ASALARIADO</v>
      </c>
      <c r="P4837">
        <f t="shared" si="533"/>
        <v>47</v>
      </c>
      <c r="Q4837"/>
    </row>
    <row r="4838" spans="1:17" x14ac:dyDescent="0.25">
      <c r="A4838">
        <v>4837</v>
      </c>
      <c r="B4838" t="s">
        <v>9</v>
      </c>
      <c r="C4838" s="23">
        <v>278030</v>
      </c>
      <c r="D4838" t="s">
        <v>19</v>
      </c>
      <c r="E4838" t="s">
        <v>16</v>
      </c>
      <c r="F4838" t="s">
        <v>12</v>
      </c>
      <c r="G4838" t="s">
        <v>13</v>
      </c>
      <c r="H4838" t="s">
        <v>13</v>
      </c>
      <c r="I4838">
        <v>67</v>
      </c>
      <c r="J4838">
        <f t="shared" si="527"/>
        <v>-0.46794471123422759</v>
      </c>
      <c r="K4838" t="b">
        <f t="shared" si="528"/>
        <v>0</v>
      </c>
      <c r="L4838">
        <f t="shared" si="529"/>
        <v>1.7709930687137287</v>
      </c>
      <c r="M4838" t="b">
        <f t="shared" si="530"/>
        <v>0</v>
      </c>
      <c r="N4838" s="24">
        <f t="shared" si="531"/>
        <v>278030</v>
      </c>
      <c r="O4838" t="str">
        <f t="shared" si="532"/>
        <v>CONVENIOS ESPECIALES DE TRABAJADORES INDEPENDIENTES</v>
      </c>
      <c r="P4838">
        <f t="shared" si="533"/>
        <v>67</v>
      </c>
      <c r="Q4838"/>
    </row>
    <row r="4839" spans="1:17" x14ac:dyDescent="0.25">
      <c r="A4839">
        <v>4838</v>
      </c>
      <c r="B4839" t="s">
        <v>9</v>
      </c>
      <c r="C4839" s="23">
        <v>925292.5</v>
      </c>
      <c r="D4839" t="s">
        <v>10</v>
      </c>
      <c r="E4839" t="s">
        <v>11</v>
      </c>
      <c r="F4839" t="s">
        <v>12</v>
      </c>
      <c r="G4839" t="s">
        <v>13</v>
      </c>
      <c r="H4839" t="s">
        <v>13</v>
      </c>
      <c r="I4839">
        <v>59</v>
      </c>
      <c r="J4839">
        <f t="shared" si="527"/>
        <v>0.3301571014293605</v>
      </c>
      <c r="K4839" t="b">
        <f t="shared" si="528"/>
        <v>0</v>
      </c>
      <c r="L4839">
        <f t="shared" si="529"/>
        <v>1.2063904280966287</v>
      </c>
      <c r="M4839" t="b">
        <f t="shared" si="530"/>
        <v>0</v>
      </c>
      <c r="N4839" s="24">
        <f t="shared" si="531"/>
        <v>925292.5</v>
      </c>
      <c r="O4839" t="str">
        <f t="shared" si="532"/>
        <v>ASALARIADO</v>
      </c>
      <c r="P4839">
        <f t="shared" si="533"/>
        <v>59</v>
      </c>
      <c r="Q4839"/>
    </row>
    <row r="4840" spans="1:17" x14ac:dyDescent="0.25">
      <c r="A4840">
        <v>4839</v>
      </c>
      <c r="B4840" t="s">
        <v>9</v>
      </c>
      <c r="C4840" s="23">
        <v>278030</v>
      </c>
      <c r="D4840" t="s">
        <v>18</v>
      </c>
      <c r="E4840" t="s">
        <v>16</v>
      </c>
      <c r="F4840" t="s">
        <v>12</v>
      </c>
      <c r="G4840" t="s">
        <v>13</v>
      </c>
      <c r="H4840" t="s">
        <v>13</v>
      </c>
      <c r="I4840">
        <v>46</v>
      </c>
      <c r="J4840">
        <f t="shared" si="527"/>
        <v>-0.46794471123422759</v>
      </c>
      <c r="K4840" t="b">
        <f t="shared" si="528"/>
        <v>0</v>
      </c>
      <c r="L4840">
        <f t="shared" si="529"/>
        <v>0.28891113709384114</v>
      </c>
      <c r="M4840" t="b">
        <f t="shared" si="530"/>
        <v>0</v>
      </c>
      <c r="N4840" s="24">
        <f t="shared" si="531"/>
        <v>278030</v>
      </c>
      <c r="O4840" t="str">
        <f t="shared" si="532"/>
        <v>TRABAJADOR INDEPENDIENTE</v>
      </c>
      <c r="P4840">
        <f t="shared" si="533"/>
        <v>46</v>
      </c>
      <c r="Q4840"/>
    </row>
    <row r="4841" spans="1:17" x14ac:dyDescent="0.25">
      <c r="A4841">
        <v>4840</v>
      </c>
      <c r="B4841" t="s">
        <v>9</v>
      </c>
      <c r="C4841" s="23">
        <v>411350</v>
      </c>
      <c r="D4841" t="s">
        <v>10</v>
      </c>
      <c r="E4841" t="s">
        <v>16</v>
      </c>
      <c r="F4841" t="s">
        <v>12</v>
      </c>
      <c r="G4841" t="s">
        <v>13</v>
      </c>
      <c r="H4841" t="s">
        <v>13</v>
      </c>
      <c r="I4841">
        <v>44</v>
      </c>
      <c r="J4841">
        <f t="shared" si="527"/>
        <v>-0.30355555897481268</v>
      </c>
      <c r="K4841" t="b">
        <f t="shared" si="528"/>
        <v>0</v>
      </c>
      <c r="L4841">
        <f t="shared" si="529"/>
        <v>0.14776047693956615</v>
      </c>
      <c r="M4841" t="b">
        <f t="shared" si="530"/>
        <v>0</v>
      </c>
      <c r="N4841" s="24">
        <f t="shared" si="531"/>
        <v>411350</v>
      </c>
      <c r="O4841" t="str">
        <f t="shared" si="532"/>
        <v>ASALARIADO</v>
      </c>
      <c r="P4841">
        <f t="shared" si="533"/>
        <v>44</v>
      </c>
      <c r="Q4841"/>
    </row>
    <row r="4842" spans="1:17" x14ac:dyDescent="0.25">
      <c r="A4842">
        <v>4841</v>
      </c>
      <c r="B4842" t="s">
        <v>15</v>
      </c>
      <c r="C4842" s="23">
        <v>2186234</v>
      </c>
      <c r="D4842" t="s">
        <v>10</v>
      </c>
      <c r="E4842" t="s">
        <v>16</v>
      </c>
      <c r="F4842" t="s">
        <v>12</v>
      </c>
      <c r="G4842" t="s">
        <v>13</v>
      </c>
      <c r="H4842" t="s">
        <v>13</v>
      </c>
      <c r="I4842">
        <v>39</v>
      </c>
      <c r="J4842">
        <f t="shared" si="527"/>
        <v>1.8849508625583364</v>
      </c>
      <c r="K4842" t="b">
        <f t="shared" si="528"/>
        <v>0</v>
      </c>
      <c r="L4842">
        <f t="shared" si="529"/>
        <v>-0.20511617344612137</v>
      </c>
      <c r="M4842" t="b">
        <f t="shared" si="530"/>
        <v>0</v>
      </c>
      <c r="N4842" s="24">
        <f t="shared" si="531"/>
        <v>2186234</v>
      </c>
      <c r="O4842" t="str">
        <f t="shared" si="532"/>
        <v>ASALARIADO</v>
      </c>
      <c r="P4842">
        <f t="shared" si="533"/>
        <v>39</v>
      </c>
      <c r="Q4842"/>
    </row>
    <row r="4843" spans="1:17" x14ac:dyDescent="0.25">
      <c r="A4843">
        <v>4842</v>
      </c>
      <c r="B4843" t="s">
        <v>9</v>
      </c>
      <c r="C4843" s="23">
        <v>2153787.6800000002</v>
      </c>
      <c r="D4843" t="s">
        <v>10</v>
      </c>
      <c r="E4843" t="s">
        <v>16</v>
      </c>
      <c r="F4843" t="s">
        <v>12</v>
      </c>
      <c r="G4843" t="s">
        <v>13</v>
      </c>
      <c r="H4843" t="s">
        <v>13</v>
      </c>
      <c r="I4843">
        <v>41</v>
      </c>
      <c r="J4843">
        <f t="shared" si="527"/>
        <v>1.8449431890004482</v>
      </c>
      <c r="K4843" t="b">
        <f t="shared" si="528"/>
        <v>0</v>
      </c>
      <c r="L4843">
        <f t="shared" si="529"/>
        <v>-6.3965513291846368E-2</v>
      </c>
      <c r="M4843" t="b">
        <f t="shared" si="530"/>
        <v>0</v>
      </c>
      <c r="N4843" s="24">
        <f t="shared" si="531"/>
        <v>2153787.6800000002</v>
      </c>
      <c r="O4843" t="str">
        <f t="shared" si="532"/>
        <v>ASALARIADO</v>
      </c>
      <c r="P4843">
        <f t="shared" si="533"/>
        <v>41</v>
      </c>
      <c r="Q4843"/>
    </row>
    <row r="4844" spans="1:17" x14ac:dyDescent="0.25">
      <c r="A4844">
        <v>4843</v>
      </c>
      <c r="B4844" t="s">
        <v>15</v>
      </c>
      <c r="C4844" s="23">
        <v>258118.56</v>
      </c>
      <c r="D4844" t="s">
        <v>10</v>
      </c>
      <c r="E4844" t="s">
        <v>16</v>
      </c>
      <c r="F4844" t="s">
        <v>12</v>
      </c>
      <c r="G4844" t="s">
        <v>13</v>
      </c>
      <c r="H4844" t="s">
        <v>13</v>
      </c>
      <c r="I4844">
        <v>21</v>
      </c>
      <c r="J4844">
        <f t="shared" si="527"/>
        <v>-0.49249635196228198</v>
      </c>
      <c r="K4844" t="b">
        <f t="shared" si="528"/>
        <v>0</v>
      </c>
      <c r="L4844">
        <f t="shared" si="529"/>
        <v>-1.4754721148345964</v>
      </c>
      <c r="M4844" t="b">
        <f t="shared" si="530"/>
        <v>0</v>
      </c>
      <c r="N4844" s="24">
        <f t="shared" si="531"/>
        <v>258118.56</v>
      </c>
      <c r="O4844" t="str">
        <f t="shared" si="532"/>
        <v>ASALARIADO</v>
      </c>
      <c r="P4844">
        <f t="shared" si="533"/>
        <v>21</v>
      </c>
      <c r="Q4844"/>
    </row>
    <row r="4845" spans="1:17" x14ac:dyDescent="0.25">
      <c r="A4845">
        <v>4844</v>
      </c>
      <c r="B4845" t="s">
        <v>9</v>
      </c>
      <c r="C4845" s="23">
        <v>420248</v>
      </c>
      <c r="D4845" t="s">
        <v>18</v>
      </c>
      <c r="E4845" t="s">
        <v>16</v>
      </c>
      <c r="F4845" t="s">
        <v>12</v>
      </c>
      <c r="G4845" t="s">
        <v>13</v>
      </c>
      <c r="H4845" t="s">
        <v>12</v>
      </c>
      <c r="I4845">
        <v>33</v>
      </c>
      <c r="J4845">
        <f t="shared" si="527"/>
        <v>-0.29258395173805696</v>
      </c>
      <c r="K4845" t="b">
        <f t="shared" si="528"/>
        <v>0</v>
      </c>
      <c r="L4845">
        <f t="shared" si="529"/>
        <v>-0.62856815390894638</v>
      </c>
      <c r="M4845" t="b">
        <f t="shared" si="530"/>
        <v>0</v>
      </c>
      <c r="N4845" s="24">
        <f t="shared" si="531"/>
        <v>420248</v>
      </c>
      <c r="O4845" t="str">
        <f t="shared" si="532"/>
        <v>TRABAJADOR INDEPENDIENTE</v>
      </c>
      <c r="P4845">
        <f t="shared" si="533"/>
        <v>33</v>
      </c>
      <c r="Q4845"/>
    </row>
    <row r="4846" spans="1:17" x14ac:dyDescent="0.25">
      <c r="A4846">
        <v>4845</v>
      </c>
      <c r="B4846" t="s">
        <v>9</v>
      </c>
      <c r="C4846" s="23">
        <v>734210</v>
      </c>
      <c r="D4846" t="s">
        <v>10</v>
      </c>
      <c r="E4846" t="s">
        <v>16</v>
      </c>
      <c r="F4846" t="s">
        <v>12</v>
      </c>
      <c r="G4846" t="s">
        <v>13</v>
      </c>
      <c r="H4846" t="s">
        <v>13</v>
      </c>
      <c r="I4846">
        <v>54</v>
      </c>
      <c r="J4846">
        <f t="shared" si="527"/>
        <v>9.4544363756020738E-2</v>
      </c>
      <c r="K4846" t="b">
        <f t="shared" si="528"/>
        <v>0</v>
      </c>
      <c r="L4846">
        <f t="shared" si="529"/>
        <v>0.85351377771094117</v>
      </c>
      <c r="M4846" t="b">
        <f t="shared" si="530"/>
        <v>0</v>
      </c>
      <c r="N4846" s="24">
        <f t="shared" si="531"/>
        <v>734210</v>
      </c>
      <c r="O4846" t="str">
        <f t="shared" si="532"/>
        <v>ASALARIADO</v>
      </c>
      <c r="P4846">
        <f t="shared" si="533"/>
        <v>54</v>
      </c>
      <c r="Q4846"/>
    </row>
    <row r="4847" spans="1:17" x14ac:dyDescent="0.25">
      <c r="A4847">
        <v>4846</v>
      </c>
      <c r="B4847" t="s">
        <v>15</v>
      </c>
      <c r="C4847" s="23">
        <v>406011</v>
      </c>
      <c r="D4847" t="s">
        <v>10</v>
      </c>
      <c r="E4847" t="s">
        <v>16</v>
      </c>
      <c r="F4847" t="s">
        <v>12</v>
      </c>
      <c r="G4847" t="s">
        <v>13</v>
      </c>
      <c r="H4847" t="s">
        <v>13</v>
      </c>
      <c r="I4847">
        <v>33</v>
      </c>
      <c r="J4847">
        <f t="shared" si="527"/>
        <v>-0.31013876992525535</v>
      </c>
      <c r="K4847" t="b">
        <f t="shared" si="528"/>
        <v>0</v>
      </c>
      <c r="L4847">
        <f t="shared" si="529"/>
        <v>-0.62856815390894638</v>
      </c>
      <c r="M4847" t="b">
        <f t="shared" si="530"/>
        <v>0</v>
      </c>
      <c r="N4847" s="24">
        <f t="shared" si="531"/>
        <v>406011</v>
      </c>
      <c r="O4847" t="str">
        <f t="shared" si="532"/>
        <v>ASALARIADO</v>
      </c>
      <c r="P4847">
        <f t="shared" si="533"/>
        <v>33</v>
      </c>
      <c r="Q4847"/>
    </row>
    <row r="4848" spans="1:17" x14ac:dyDescent="0.25">
      <c r="A4848">
        <v>4847</v>
      </c>
      <c r="B4848" t="s">
        <v>9</v>
      </c>
      <c r="C4848" s="23">
        <v>500000</v>
      </c>
      <c r="D4848" t="s">
        <v>10</v>
      </c>
      <c r="E4848" t="s">
        <v>16</v>
      </c>
      <c r="F4848" t="s">
        <v>12</v>
      </c>
      <c r="G4848" t="s">
        <v>13</v>
      </c>
      <c r="H4848" t="s">
        <v>13</v>
      </c>
      <c r="I4848">
        <v>40</v>
      </c>
      <c r="J4848">
        <f t="shared" si="527"/>
        <v>-0.19424639044948164</v>
      </c>
      <c r="K4848" t="b">
        <f t="shared" si="528"/>
        <v>0</v>
      </c>
      <c r="L4848">
        <f t="shared" si="529"/>
        <v>-0.13454084336898386</v>
      </c>
      <c r="M4848" t="b">
        <f t="shared" si="530"/>
        <v>0</v>
      </c>
      <c r="N4848" s="24">
        <f t="shared" si="531"/>
        <v>500000</v>
      </c>
      <c r="O4848" t="str">
        <f t="shared" si="532"/>
        <v>ASALARIADO</v>
      </c>
      <c r="P4848">
        <f t="shared" si="533"/>
        <v>40</v>
      </c>
      <c r="Q4848"/>
    </row>
    <row r="4849" spans="1:17" x14ac:dyDescent="0.25">
      <c r="A4849">
        <v>4848</v>
      </c>
      <c r="B4849" t="s">
        <v>9</v>
      </c>
      <c r="C4849" s="23">
        <v>81932.259999999995</v>
      </c>
      <c r="D4849" t="s">
        <v>10</v>
      </c>
      <c r="E4849" t="s">
        <v>16</v>
      </c>
      <c r="F4849" t="s">
        <v>12</v>
      </c>
      <c r="G4849" t="s">
        <v>13</v>
      </c>
      <c r="H4849" t="s">
        <v>13</v>
      </c>
      <c r="I4849">
        <v>39</v>
      </c>
      <c r="J4849">
        <f t="shared" si="527"/>
        <v>-0.70974145019752766</v>
      </c>
      <c r="K4849" t="b">
        <f t="shared" si="528"/>
        <v>0</v>
      </c>
      <c r="L4849">
        <f t="shared" si="529"/>
        <v>-0.20511617344612137</v>
      </c>
      <c r="M4849" t="b">
        <f t="shared" si="530"/>
        <v>0</v>
      </c>
      <c r="N4849" s="24">
        <f t="shared" si="531"/>
        <v>81932.259999999995</v>
      </c>
      <c r="O4849" t="str">
        <f t="shared" si="532"/>
        <v>ASALARIADO</v>
      </c>
      <c r="P4849">
        <f t="shared" si="533"/>
        <v>39</v>
      </c>
      <c r="Q4849"/>
    </row>
    <row r="4850" spans="1:17" x14ac:dyDescent="0.25">
      <c r="A4850">
        <v>4849</v>
      </c>
      <c r="B4850" t="s">
        <v>9</v>
      </c>
      <c r="C4850" s="23">
        <v>316920</v>
      </c>
      <c r="D4850" t="s">
        <v>10</v>
      </c>
      <c r="E4850" t="s">
        <v>16</v>
      </c>
      <c r="F4850" t="s">
        <v>12</v>
      </c>
      <c r="G4850" t="s">
        <v>13</v>
      </c>
      <c r="H4850" t="s">
        <v>13</v>
      </c>
      <c r="I4850">
        <v>34</v>
      </c>
      <c r="J4850">
        <f t="shared" si="527"/>
        <v>-0.41999170994883422</v>
      </c>
      <c r="K4850" t="b">
        <f t="shared" si="528"/>
        <v>0</v>
      </c>
      <c r="L4850">
        <f t="shared" si="529"/>
        <v>-0.55799282383180893</v>
      </c>
      <c r="M4850" t="b">
        <f t="shared" si="530"/>
        <v>0</v>
      </c>
      <c r="N4850" s="24">
        <f t="shared" si="531"/>
        <v>316920</v>
      </c>
      <c r="O4850" t="str">
        <f t="shared" si="532"/>
        <v>ASALARIADO</v>
      </c>
      <c r="P4850">
        <f t="shared" si="533"/>
        <v>34</v>
      </c>
      <c r="Q4850"/>
    </row>
    <row r="4851" spans="1:17" x14ac:dyDescent="0.25">
      <c r="A4851">
        <v>4850</v>
      </c>
      <c r="B4851" t="s">
        <v>9</v>
      </c>
      <c r="C4851" s="23">
        <v>417792.18</v>
      </c>
      <c r="D4851" t="s">
        <v>10</v>
      </c>
      <c r="E4851" t="s">
        <v>16</v>
      </c>
      <c r="F4851" t="s">
        <v>12</v>
      </c>
      <c r="G4851" t="s">
        <v>13</v>
      </c>
      <c r="H4851" t="s">
        <v>13</v>
      </c>
      <c r="I4851">
        <v>37</v>
      </c>
      <c r="J4851">
        <f t="shared" si="527"/>
        <v>-0.29561208081022705</v>
      </c>
      <c r="K4851" t="b">
        <f t="shared" si="528"/>
        <v>0</v>
      </c>
      <c r="L4851">
        <f t="shared" si="529"/>
        <v>-0.3462668336003964</v>
      </c>
      <c r="M4851" t="b">
        <f t="shared" si="530"/>
        <v>0</v>
      </c>
      <c r="N4851" s="24">
        <f t="shared" si="531"/>
        <v>417792.18</v>
      </c>
      <c r="O4851" t="str">
        <f t="shared" si="532"/>
        <v>ASALARIADO</v>
      </c>
      <c r="P4851">
        <f t="shared" si="533"/>
        <v>37</v>
      </c>
      <c r="Q4851"/>
    </row>
    <row r="4852" spans="1:17" x14ac:dyDescent="0.25">
      <c r="A4852">
        <v>4851</v>
      </c>
      <c r="B4852" t="s">
        <v>15</v>
      </c>
      <c r="C4852" s="23">
        <v>297046</v>
      </c>
      <c r="D4852" t="s">
        <v>17</v>
      </c>
      <c r="E4852" t="s">
        <v>16</v>
      </c>
      <c r="F4852" t="s">
        <v>12</v>
      </c>
      <c r="G4852" t="s">
        <v>13</v>
      </c>
      <c r="H4852" t="s">
        <v>13</v>
      </c>
      <c r="I4852">
        <v>55</v>
      </c>
      <c r="J4852">
        <f t="shared" si="527"/>
        <v>-0.44449718558642509</v>
      </c>
      <c r="K4852" t="b">
        <f t="shared" si="528"/>
        <v>0</v>
      </c>
      <c r="L4852">
        <f t="shared" si="529"/>
        <v>0.92408910778807873</v>
      </c>
      <c r="M4852" t="b">
        <f t="shared" si="530"/>
        <v>0</v>
      </c>
      <c r="N4852" s="24">
        <f t="shared" si="531"/>
        <v>297046</v>
      </c>
      <c r="O4852" t="str">
        <f t="shared" si="532"/>
        <v>ASEGURADO VOLUNTARIO</v>
      </c>
      <c r="P4852">
        <f t="shared" si="533"/>
        <v>55</v>
      </c>
      <c r="Q4852"/>
    </row>
    <row r="4853" spans="1:17" x14ac:dyDescent="0.25">
      <c r="A4853">
        <v>4852</v>
      </c>
      <c r="B4853" t="s">
        <v>9</v>
      </c>
      <c r="C4853" s="23">
        <v>371296.25</v>
      </c>
      <c r="D4853" t="s">
        <v>10</v>
      </c>
      <c r="E4853" t="s">
        <v>11</v>
      </c>
      <c r="F4853" t="s">
        <v>12</v>
      </c>
      <c r="G4853" t="s">
        <v>13</v>
      </c>
      <c r="H4853" t="s">
        <v>13</v>
      </c>
      <c r="I4853">
        <v>49</v>
      </c>
      <c r="J4853">
        <f t="shared" si="527"/>
        <v>-0.35294351282502678</v>
      </c>
      <c r="K4853" t="b">
        <f t="shared" si="528"/>
        <v>0</v>
      </c>
      <c r="L4853">
        <f t="shared" si="529"/>
        <v>0.50063712732525367</v>
      </c>
      <c r="M4853" t="b">
        <f t="shared" si="530"/>
        <v>0</v>
      </c>
      <c r="N4853" s="24">
        <f t="shared" si="531"/>
        <v>371296.25</v>
      </c>
      <c r="O4853" t="str">
        <f t="shared" si="532"/>
        <v>ASALARIADO</v>
      </c>
      <c r="P4853">
        <f t="shared" si="533"/>
        <v>49</v>
      </c>
      <c r="Q4853"/>
    </row>
    <row r="4854" spans="1:17" x14ac:dyDescent="0.25">
      <c r="A4854">
        <v>4853</v>
      </c>
      <c r="B4854" t="s">
        <v>9</v>
      </c>
      <c r="C4854" s="23">
        <v>639148</v>
      </c>
      <c r="D4854" t="s">
        <v>18</v>
      </c>
      <c r="E4854" t="s">
        <v>16</v>
      </c>
      <c r="F4854" t="s">
        <v>12</v>
      </c>
      <c r="G4854" t="s">
        <v>13</v>
      </c>
      <c r="H4854" t="s">
        <v>13</v>
      </c>
      <c r="I4854">
        <v>63</v>
      </c>
      <c r="J4854">
        <f t="shared" si="527"/>
        <v>-2.267106972796144E-2</v>
      </c>
      <c r="K4854" t="b">
        <f t="shared" si="528"/>
        <v>0</v>
      </c>
      <c r="L4854">
        <f t="shared" si="529"/>
        <v>1.4886917484051787</v>
      </c>
      <c r="M4854" t="b">
        <f t="shared" si="530"/>
        <v>0</v>
      </c>
      <c r="N4854" s="24">
        <f t="shared" si="531"/>
        <v>639148</v>
      </c>
      <c r="O4854" t="str">
        <f t="shared" si="532"/>
        <v>TRABAJADOR INDEPENDIENTE</v>
      </c>
      <c r="P4854">
        <f t="shared" si="533"/>
        <v>63</v>
      </c>
      <c r="Q4854"/>
    </row>
    <row r="4855" spans="1:17" x14ac:dyDescent="0.25">
      <c r="A4855">
        <v>4854</v>
      </c>
      <c r="B4855" t="s">
        <v>15</v>
      </c>
      <c r="C4855" s="23">
        <v>453750</v>
      </c>
      <c r="D4855" t="s">
        <v>10</v>
      </c>
      <c r="E4855" t="s">
        <v>16</v>
      </c>
      <c r="F4855" t="s">
        <v>12</v>
      </c>
      <c r="G4855" t="s">
        <v>12</v>
      </c>
      <c r="H4855" t="s">
        <v>13</v>
      </c>
      <c r="I4855">
        <v>27</v>
      </c>
      <c r="J4855">
        <f t="shared" si="527"/>
        <v>-0.25127458045846707</v>
      </c>
      <c r="K4855" t="b">
        <f t="shared" si="528"/>
        <v>0</v>
      </c>
      <c r="L4855">
        <f t="shared" si="529"/>
        <v>-1.0520201343717714</v>
      </c>
      <c r="M4855" t="b">
        <f t="shared" si="530"/>
        <v>0</v>
      </c>
      <c r="N4855" s="24">
        <f t="shared" si="531"/>
        <v>453750</v>
      </c>
      <c r="O4855" t="str">
        <f t="shared" si="532"/>
        <v>ASALARIADO</v>
      </c>
      <c r="P4855">
        <f t="shared" si="533"/>
        <v>27</v>
      </c>
      <c r="Q4855"/>
    </row>
    <row r="4856" spans="1:17" x14ac:dyDescent="0.25">
      <c r="A4856">
        <v>4855</v>
      </c>
      <c r="B4856" t="s">
        <v>9</v>
      </c>
      <c r="C4856" s="23">
        <v>889043.09</v>
      </c>
      <c r="D4856" t="s">
        <v>10</v>
      </c>
      <c r="E4856" t="s">
        <v>11</v>
      </c>
      <c r="F4856" t="s">
        <v>12</v>
      </c>
      <c r="G4856" t="s">
        <v>13</v>
      </c>
      <c r="H4856" t="s">
        <v>13</v>
      </c>
      <c r="I4856">
        <v>32</v>
      </c>
      <c r="J4856">
        <f t="shared" si="527"/>
        <v>0.28546005837652549</v>
      </c>
      <c r="K4856" t="b">
        <f t="shared" si="528"/>
        <v>0</v>
      </c>
      <c r="L4856">
        <f t="shared" si="529"/>
        <v>-0.69914348398608395</v>
      </c>
      <c r="M4856" t="b">
        <f t="shared" si="530"/>
        <v>0</v>
      </c>
      <c r="N4856" s="24">
        <f t="shared" si="531"/>
        <v>889043.09</v>
      </c>
      <c r="O4856" t="str">
        <f t="shared" si="532"/>
        <v>ASALARIADO</v>
      </c>
      <c r="P4856">
        <f t="shared" si="533"/>
        <v>32</v>
      </c>
      <c r="Q4856"/>
    </row>
    <row r="4857" spans="1:17" x14ac:dyDescent="0.25">
      <c r="A4857">
        <v>4856</v>
      </c>
      <c r="B4857" t="s">
        <v>9</v>
      </c>
      <c r="C4857" s="23">
        <v>278030</v>
      </c>
      <c r="D4857" t="s">
        <v>17</v>
      </c>
      <c r="E4857" t="s">
        <v>16</v>
      </c>
      <c r="F4857" t="s">
        <v>12</v>
      </c>
      <c r="G4857" t="s">
        <v>12</v>
      </c>
      <c r="H4857" t="s">
        <v>13</v>
      </c>
      <c r="I4857">
        <v>48</v>
      </c>
      <c r="J4857">
        <f t="shared" si="527"/>
        <v>-0.46794471123422759</v>
      </c>
      <c r="K4857" t="b">
        <f t="shared" si="528"/>
        <v>0</v>
      </c>
      <c r="L4857">
        <f t="shared" si="529"/>
        <v>0.43006179724811616</v>
      </c>
      <c r="M4857" t="b">
        <f t="shared" si="530"/>
        <v>0</v>
      </c>
      <c r="N4857" s="24">
        <f t="shared" si="531"/>
        <v>278030</v>
      </c>
      <c r="O4857" t="str">
        <f t="shared" si="532"/>
        <v>ASEGURADO VOLUNTARIO</v>
      </c>
      <c r="P4857">
        <f t="shared" si="533"/>
        <v>48</v>
      </c>
      <c r="Q4857"/>
    </row>
    <row r="4858" spans="1:17" x14ac:dyDescent="0.25">
      <c r="A4858">
        <v>4857</v>
      </c>
      <c r="B4858" t="s">
        <v>9</v>
      </c>
      <c r="C4858" s="23">
        <v>660392</v>
      </c>
      <c r="D4858" t="s">
        <v>17</v>
      </c>
      <c r="E4858" t="s">
        <v>16</v>
      </c>
      <c r="F4858" t="s">
        <v>12</v>
      </c>
      <c r="G4858" t="s">
        <v>12</v>
      </c>
      <c r="H4858" t="s">
        <v>13</v>
      </c>
      <c r="I4858">
        <v>53</v>
      </c>
      <c r="J4858">
        <f t="shared" si="527"/>
        <v>3.523673375841523E-3</v>
      </c>
      <c r="K4858" t="b">
        <f t="shared" si="528"/>
        <v>0</v>
      </c>
      <c r="L4858">
        <f t="shared" si="529"/>
        <v>0.78293844763380371</v>
      </c>
      <c r="M4858" t="b">
        <f t="shared" si="530"/>
        <v>0</v>
      </c>
      <c r="N4858" s="24">
        <f t="shared" si="531"/>
        <v>660392</v>
      </c>
      <c r="O4858" t="str">
        <f t="shared" si="532"/>
        <v>ASEGURADO VOLUNTARIO</v>
      </c>
      <c r="P4858">
        <f t="shared" si="533"/>
        <v>53</v>
      </c>
      <c r="Q4858"/>
    </row>
    <row r="4859" spans="1:17" x14ac:dyDescent="0.25">
      <c r="A4859">
        <v>4858</v>
      </c>
      <c r="B4859" t="s">
        <v>9</v>
      </c>
      <c r="C4859" s="23">
        <v>491840</v>
      </c>
      <c r="D4859" t="s">
        <v>14</v>
      </c>
      <c r="E4859" t="s">
        <v>11</v>
      </c>
      <c r="F4859" t="s">
        <v>12</v>
      </c>
      <c r="G4859" t="s">
        <v>13</v>
      </c>
      <c r="H4859" t="s">
        <v>13</v>
      </c>
      <c r="I4859">
        <v>72</v>
      </c>
      <c r="J4859">
        <f t="shared" si="527"/>
        <v>-0.20430801272998586</v>
      </c>
      <c r="K4859" t="b">
        <f t="shared" si="528"/>
        <v>0</v>
      </c>
      <c r="L4859">
        <f t="shared" si="529"/>
        <v>2.1238697190994165</v>
      </c>
      <c r="M4859" t="b">
        <f t="shared" si="530"/>
        <v>1</v>
      </c>
      <c r="N4859" s="24">
        <f t="shared" si="531"/>
        <v>491840</v>
      </c>
      <c r="O4859" t="str">
        <f t="shared" si="532"/>
        <v>PENSIONADOS EN SU PROPIO SISTEMA</v>
      </c>
      <c r="P4859">
        <f t="shared" si="533"/>
        <v>72</v>
      </c>
      <c r="Q4859"/>
    </row>
    <row r="4860" spans="1:17" x14ac:dyDescent="0.25">
      <c r="A4860">
        <v>4859</v>
      </c>
      <c r="B4860" t="s">
        <v>9</v>
      </c>
      <c r="C4860" s="23">
        <v>1089300</v>
      </c>
      <c r="D4860" t="s">
        <v>10</v>
      </c>
      <c r="E4860" t="s">
        <v>16</v>
      </c>
      <c r="F4860" t="s">
        <v>12</v>
      </c>
      <c r="G4860" t="s">
        <v>13</v>
      </c>
      <c r="H4860" t="s">
        <v>13</v>
      </c>
      <c r="I4860">
        <v>49</v>
      </c>
      <c r="J4860">
        <f t="shared" si="527"/>
        <v>0.53238522841095359</v>
      </c>
      <c r="K4860" t="b">
        <f t="shared" si="528"/>
        <v>0</v>
      </c>
      <c r="L4860">
        <f t="shared" si="529"/>
        <v>0.50063712732525367</v>
      </c>
      <c r="M4860" t="b">
        <f t="shared" si="530"/>
        <v>0</v>
      </c>
      <c r="N4860" s="24">
        <f t="shared" si="531"/>
        <v>1089300</v>
      </c>
      <c r="O4860" t="str">
        <f t="shared" si="532"/>
        <v>ASALARIADO</v>
      </c>
      <c r="P4860">
        <f t="shared" si="533"/>
        <v>49</v>
      </c>
      <c r="Q4860"/>
    </row>
    <row r="4861" spans="1:17" x14ac:dyDescent="0.25">
      <c r="A4861">
        <v>4860</v>
      </c>
      <c r="B4861" t="s">
        <v>15</v>
      </c>
      <c r="C4861" s="23">
        <v>352830</v>
      </c>
      <c r="D4861" t="s">
        <v>10</v>
      </c>
      <c r="E4861" t="s">
        <v>16</v>
      </c>
      <c r="F4861" t="s">
        <v>12</v>
      </c>
      <c r="G4861" t="s">
        <v>13</v>
      </c>
      <c r="H4861" t="s">
        <v>13</v>
      </c>
      <c r="I4861">
        <v>22</v>
      </c>
      <c r="J4861">
        <f t="shared" si="527"/>
        <v>-0.37571317366293872</v>
      </c>
      <c r="K4861" t="b">
        <f t="shared" si="528"/>
        <v>0</v>
      </c>
      <c r="L4861">
        <f t="shared" si="529"/>
        <v>-1.4048967847574589</v>
      </c>
      <c r="M4861" t="b">
        <f t="shared" si="530"/>
        <v>0</v>
      </c>
      <c r="N4861" s="24">
        <f t="shared" si="531"/>
        <v>352830</v>
      </c>
      <c r="O4861" t="str">
        <f t="shared" si="532"/>
        <v>ASALARIADO</v>
      </c>
      <c r="P4861">
        <f t="shared" si="533"/>
        <v>22</v>
      </c>
      <c r="Q4861"/>
    </row>
    <row r="4862" spans="1:17" x14ac:dyDescent="0.25">
      <c r="A4862">
        <v>4861</v>
      </c>
      <c r="B4862" t="s">
        <v>9</v>
      </c>
      <c r="C4862" s="23">
        <v>1417056.5</v>
      </c>
      <c r="D4862" t="s">
        <v>10</v>
      </c>
      <c r="E4862" t="s">
        <v>11</v>
      </c>
      <c r="F4862" t="s">
        <v>12</v>
      </c>
      <c r="G4862" t="s">
        <v>13</v>
      </c>
      <c r="H4862" t="s">
        <v>13</v>
      </c>
      <c r="I4862">
        <v>55</v>
      </c>
      <c r="J4862">
        <f t="shared" si="527"/>
        <v>0.9365227410310627</v>
      </c>
      <c r="K4862" t="b">
        <f t="shared" si="528"/>
        <v>0</v>
      </c>
      <c r="L4862">
        <f t="shared" si="529"/>
        <v>0.92408910778807873</v>
      </c>
      <c r="M4862" t="b">
        <f t="shared" si="530"/>
        <v>0</v>
      </c>
      <c r="N4862" s="24">
        <f t="shared" si="531"/>
        <v>1417056.5</v>
      </c>
      <c r="O4862" t="str">
        <f t="shared" si="532"/>
        <v>ASALARIADO</v>
      </c>
      <c r="P4862">
        <f t="shared" si="533"/>
        <v>55</v>
      </c>
      <c r="Q4862"/>
    </row>
    <row r="4863" spans="1:17" x14ac:dyDescent="0.25">
      <c r="A4863">
        <v>4862</v>
      </c>
      <c r="B4863" t="s">
        <v>15</v>
      </c>
      <c r="C4863" s="23">
        <v>974906</v>
      </c>
      <c r="D4863" t="s">
        <v>10</v>
      </c>
      <c r="E4863" t="s">
        <v>11</v>
      </c>
      <c r="F4863" t="s">
        <v>12</v>
      </c>
      <c r="G4863" t="s">
        <v>13</v>
      </c>
      <c r="H4863" t="s">
        <v>13</v>
      </c>
      <c r="I4863">
        <v>50</v>
      </c>
      <c r="J4863">
        <f t="shared" si="527"/>
        <v>0.39133262802418861</v>
      </c>
      <c r="K4863" t="b">
        <f t="shared" si="528"/>
        <v>0</v>
      </c>
      <c r="L4863">
        <f t="shared" si="529"/>
        <v>0.57121245740239113</v>
      </c>
      <c r="M4863" t="b">
        <f t="shared" si="530"/>
        <v>0</v>
      </c>
      <c r="N4863" s="24">
        <f t="shared" si="531"/>
        <v>974906</v>
      </c>
      <c r="O4863" t="str">
        <f t="shared" si="532"/>
        <v>ASALARIADO</v>
      </c>
      <c r="P4863">
        <f t="shared" si="533"/>
        <v>50</v>
      </c>
      <c r="Q4863"/>
    </row>
    <row r="4864" spans="1:17" x14ac:dyDescent="0.25">
      <c r="A4864">
        <v>4863</v>
      </c>
      <c r="B4864" t="s">
        <v>15</v>
      </c>
      <c r="C4864" s="23">
        <v>430924</v>
      </c>
      <c r="D4864" t="s">
        <v>10</v>
      </c>
      <c r="E4864" t="s">
        <v>16</v>
      </c>
      <c r="F4864" t="s">
        <v>12</v>
      </c>
      <c r="G4864" t="s">
        <v>13</v>
      </c>
      <c r="H4864" t="s">
        <v>13</v>
      </c>
      <c r="I4864">
        <v>45</v>
      </c>
      <c r="J4864">
        <f t="shared" si="527"/>
        <v>-0.27941999592106387</v>
      </c>
      <c r="K4864" t="b">
        <f t="shared" si="528"/>
        <v>0</v>
      </c>
      <c r="L4864">
        <f t="shared" si="529"/>
        <v>0.21833580701670366</v>
      </c>
      <c r="M4864" t="b">
        <f t="shared" si="530"/>
        <v>0</v>
      </c>
      <c r="N4864" s="24">
        <f t="shared" si="531"/>
        <v>430924</v>
      </c>
      <c r="O4864" t="str">
        <f t="shared" si="532"/>
        <v>ASALARIADO</v>
      </c>
      <c r="P4864">
        <f t="shared" si="533"/>
        <v>45</v>
      </c>
      <c r="Q4864"/>
    </row>
    <row r="4865" spans="1:17" x14ac:dyDescent="0.25">
      <c r="A4865">
        <v>4864</v>
      </c>
      <c r="B4865" t="s">
        <v>15</v>
      </c>
      <c r="C4865" s="23">
        <v>218650</v>
      </c>
      <c r="D4865" t="s">
        <v>10</v>
      </c>
      <c r="E4865" t="s">
        <v>16</v>
      </c>
      <c r="F4865" t="s">
        <v>12</v>
      </c>
      <c r="G4865" t="s">
        <v>13</v>
      </c>
      <c r="H4865" t="s">
        <v>12</v>
      </c>
      <c r="I4865">
        <v>50</v>
      </c>
      <c r="J4865">
        <f t="shared" si="527"/>
        <v>-0.5411627419960342</v>
      </c>
      <c r="K4865" t="b">
        <f t="shared" si="528"/>
        <v>0</v>
      </c>
      <c r="L4865">
        <f t="shared" si="529"/>
        <v>0.57121245740239113</v>
      </c>
      <c r="M4865" t="b">
        <f t="shared" si="530"/>
        <v>0</v>
      </c>
      <c r="N4865" s="24">
        <f t="shared" si="531"/>
        <v>218650</v>
      </c>
      <c r="O4865" t="str">
        <f t="shared" si="532"/>
        <v>ASALARIADO</v>
      </c>
      <c r="P4865">
        <f t="shared" si="533"/>
        <v>50</v>
      </c>
      <c r="Q4865"/>
    </row>
    <row r="4866" spans="1:17" x14ac:dyDescent="0.25">
      <c r="A4866">
        <v>4865</v>
      </c>
      <c r="B4866" t="s">
        <v>9</v>
      </c>
      <c r="C4866" s="23">
        <v>459223</v>
      </c>
      <c r="D4866" t="s">
        <v>18</v>
      </c>
      <c r="E4866" t="s">
        <v>16</v>
      </c>
      <c r="F4866" t="s">
        <v>12</v>
      </c>
      <c r="G4866" t="s">
        <v>13</v>
      </c>
      <c r="H4866" t="s">
        <v>13</v>
      </c>
      <c r="I4866">
        <v>58</v>
      </c>
      <c r="J4866">
        <f t="shared" ref="J4866:J4929" si="534">(C4866-$S$4)/STDEV($C$2:$C$5001)</f>
        <v>-0.24452614188724162</v>
      </c>
      <c r="K4866" t="b">
        <f t="shared" ref="K4866:K4929" si="535">ABS(J4866)&gt;1.96</f>
        <v>0</v>
      </c>
      <c r="L4866">
        <f t="shared" ref="L4866:L4929" si="536">(I4866-$S$5)/_xlfn.STDEV.S($I$2:$I$5001)</f>
        <v>1.1358150980194912</v>
      </c>
      <c r="M4866" t="b">
        <f t="shared" ref="M4866:M4929" si="537">ABS(L4866)&gt;1.96</f>
        <v>0</v>
      </c>
      <c r="N4866" s="24">
        <f t="shared" ref="N4866:N4929" si="538">IF(ISBLANK(C4866), $S$4, C4866)</f>
        <v>459223</v>
      </c>
      <c r="O4866" t="str">
        <f t="shared" ref="O4866:O4929" si="539">IF(D4866="", "ASALARIADO", D4866)</f>
        <v>TRABAJADOR INDEPENDIENTE</v>
      </c>
      <c r="P4866">
        <f t="shared" ref="P4866:P4929" si="540">IF(ISBLANK(I4866), $S$5, I4866)</f>
        <v>58</v>
      </c>
      <c r="Q4866"/>
    </row>
    <row r="4867" spans="1:17" x14ac:dyDescent="0.25">
      <c r="A4867">
        <v>4866</v>
      </c>
      <c r="B4867" t="s">
        <v>9</v>
      </c>
      <c r="C4867" s="23">
        <v>105750</v>
      </c>
      <c r="D4867" t="s">
        <v>10</v>
      </c>
      <c r="E4867" t="s">
        <v>16</v>
      </c>
      <c r="F4867" t="s">
        <v>12</v>
      </c>
      <c r="G4867" t="s">
        <v>13</v>
      </c>
      <c r="H4867" t="s">
        <v>13</v>
      </c>
      <c r="I4867">
        <v>38</v>
      </c>
      <c r="J4867">
        <f t="shared" si="534"/>
        <v>-0.68037317771526573</v>
      </c>
      <c r="K4867" t="b">
        <f t="shared" si="535"/>
        <v>0</v>
      </c>
      <c r="L4867">
        <f t="shared" si="536"/>
        <v>-0.27569150352325889</v>
      </c>
      <c r="M4867" t="b">
        <f t="shared" si="537"/>
        <v>0</v>
      </c>
      <c r="N4867" s="24">
        <f t="shared" si="538"/>
        <v>105750</v>
      </c>
      <c r="O4867" t="str">
        <f t="shared" si="539"/>
        <v>ASALARIADO</v>
      </c>
      <c r="P4867">
        <f t="shared" si="540"/>
        <v>38</v>
      </c>
      <c r="Q4867"/>
    </row>
    <row r="4868" spans="1:17" x14ac:dyDescent="0.25">
      <c r="A4868">
        <v>4867</v>
      </c>
      <c r="B4868" t="s">
        <v>9</v>
      </c>
      <c r="C4868" s="23">
        <v>341002</v>
      </c>
      <c r="D4868" t="s">
        <v>10</v>
      </c>
      <c r="E4868" t="s">
        <v>16</v>
      </c>
      <c r="F4868" t="s">
        <v>12</v>
      </c>
      <c r="G4868" t="s">
        <v>13</v>
      </c>
      <c r="H4868" t="s">
        <v>13</v>
      </c>
      <c r="I4868">
        <v>36</v>
      </c>
      <c r="J4868">
        <f t="shared" si="534"/>
        <v>-0.39029759380188528</v>
      </c>
      <c r="K4868" t="b">
        <f t="shared" si="535"/>
        <v>0</v>
      </c>
      <c r="L4868">
        <f t="shared" si="536"/>
        <v>-0.41684216367753391</v>
      </c>
      <c r="M4868" t="b">
        <f t="shared" si="537"/>
        <v>0</v>
      </c>
      <c r="N4868" s="24">
        <f t="shared" si="538"/>
        <v>341002</v>
      </c>
      <c r="O4868" t="str">
        <f t="shared" si="539"/>
        <v>ASALARIADO</v>
      </c>
      <c r="P4868">
        <f t="shared" si="540"/>
        <v>36</v>
      </c>
      <c r="Q4868"/>
    </row>
    <row r="4869" spans="1:17" x14ac:dyDescent="0.25">
      <c r="A4869">
        <v>4868</v>
      </c>
      <c r="B4869" t="s">
        <v>9</v>
      </c>
      <c r="C4869" s="23">
        <v>497566.22</v>
      </c>
      <c r="D4869" t="s">
        <v>10</v>
      </c>
      <c r="E4869" t="s">
        <v>16</v>
      </c>
      <c r="F4869" t="s">
        <v>12</v>
      </c>
      <c r="G4869" t="s">
        <v>13</v>
      </c>
      <c r="H4869" t="s">
        <v>13</v>
      </c>
      <c r="I4869">
        <v>34</v>
      </c>
      <c r="J4869">
        <f t="shared" si="534"/>
        <v>-0.19724734327715882</v>
      </c>
      <c r="K4869" t="b">
        <f t="shared" si="535"/>
        <v>0</v>
      </c>
      <c r="L4869">
        <f t="shared" si="536"/>
        <v>-0.55799282383180893</v>
      </c>
      <c r="M4869" t="b">
        <f t="shared" si="537"/>
        <v>0</v>
      </c>
      <c r="N4869" s="24">
        <f t="shared" si="538"/>
        <v>497566.22</v>
      </c>
      <c r="O4869" t="str">
        <f t="shared" si="539"/>
        <v>ASALARIADO</v>
      </c>
      <c r="P4869">
        <f t="shared" si="540"/>
        <v>34</v>
      </c>
      <c r="Q4869"/>
    </row>
    <row r="4870" spans="1:17" x14ac:dyDescent="0.25">
      <c r="A4870">
        <v>4869</v>
      </c>
      <c r="B4870" t="s">
        <v>15</v>
      </c>
      <c r="C4870" s="23">
        <v>407547.36</v>
      </c>
      <c r="D4870" t="s">
        <v>10</v>
      </c>
      <c r="E4870" t="s">
        <v>11</v>
      </c>
      <c r="F4870" t="s">
        <v>12</v>
      </c>
      <c r="G4870" t="s">
        <v>13</v>
      </c>
      <c r="H4870" t="s">
        <v>13</v>
      </c>
      <c r="I4870">
        <v>61</v>
      </c>
      <c r="J4870">
        <f t="shared" si="534"/>
        <v>-0.30824437360088336</v>
      </c>
      <c r="K4870" t="b">
        <f t="shared" si="535"/>
        <v>0</v>
      </c>
      <c r="L4870">
        <f t="shared" si="536"/>
        <v>1.3475410882509038</v>
      </c>
      <c r="M4870" t="b">
        <f t="shared" si="537"/>
        <v>0</v>
      </c>
      <c r="N4870" s="24">
        <f t="shared" si="538"/>
        <v>407547.36</v>
      </c>
      <c r="O4870" t="str">
        <f t="shared" si="539"/>
        <v>ASALARIADO</v>
      </c>
      <c r="P4870">
        <f t="shared" si="540"/>
        <v>61</v>
      </c>
      <c r="Q4870"/>
    </row>
    <row r="4871" spans="1:17" x14ac:dyDescent="0.25">
      <c r="A4871">
        <v>4870</v>
      </c>
      <c r="B4871" t="s">
        <v>9</v>
      </c>
      <c r="C4871" s="23">
        <v>1190858.8</v>
      </c>
      <c r="D4871" t="s">
        <v>10</v>
      </c>
      <c r="E4871" t="s">
        <v>11</v>
      </c>
      <c r="F4871" t="s">
        <v>12</v>
      </c>
      <c r="G4871" t="s">
        <v>13</v>
      </c>
      <c r="H4871" t="s">
        <v>13</v>
      </c>
      <c r="I4871">
        <v>59</v>
      </c>
      <c r="J4871">
        <f t="shared" si="534"/>
        <v>0.6576114888106197</v>
      </c>
      <c r="K4871" t="b">
        <f t="shared" si="535"/>
        <v>0</v>
      </c>
      <c r="L4871">
        <f t="shared" si="536"/>
        <v>1.2063904280966287</v>
      </c>
      <c r="M4871" t="b">
        <f t="shared" si="537"/>
        <v>0</v>
      </c>
      <c r="N4871" s="24">
        <f t="shared" si="538"/>
        <v>1190858.8</v>
      </c>
      <c r="O4871" t="str">
        <f t="shared" si="539"/>
        <v>ASALARIADO</v>
      </c>
      <c r="P4871">
        <f t="shared" si="540"/>
        <v>59</v>
      </c>
      <c r="Q4871"/>
    </row>
    <row r="4872" spans="1:17" x14ac:dyDescent="0.25">
      <c r="A4872">
        <v>4871</v>
      </c>
      <c r="B4872" t="s">
        <v>15</v>
      </c>
      <c r="C4872" s="23">
        <v>297139</v>
      </c>
      <c r="D4872" t="s">
        <v>18</v>
      </c>
      <c r="E4872" t="s">
        <v>16</v>
      </c>
      <c r="F4872" t="s">
        <v>12</v>
      </c>
      <c r="G4872" t="s">
        <v>12</v>
      </c>
      <c r="H4872" t="s">
        <v>12</v>
      </c>
      <c r="I4872">
        <v>63</v>
      </c>
      <c r="J4872">
        <f t="shared" si="534"/>
        <v>-0.44438251268543405</v>
      </c>
      <c r="K4872" t="b">
        <f t="shared" si="535"/>
        <v>0</v>
      </c>
      <c r="L4872">
        <f t="shared" si="536"/>
        <v>1.4886917484051787</v>
      </c>
      <c r="M4872" t="b">
        <f t="shared" si="537"/>
        <v>0</v>
      </c>
      <c r="N4872" s="24">
        <f t="shared" si="538"/>
        <v>297139</v>
      </c>
      <c r="O4872" t="str">
        <f t="shared" si="539"/>
        <v>TRABAJADOR INDEPENDIENTE</v>
      </c>
      <c r="P4872">
        <f t="shared" si="540"/>
        <v>63</v>
      </c>
      <c r="Q4872"/>
    </row>
    <row r="4873" spans="1:17" x14ac:dyDescent="0.25">
      <c r="A4873">
        <v>4872</v>
      </c>
      <c r="B4873" t="s">
        <v>15</v>
      </c>
      <c r="C4873" s="23">
        <v>199099.7</v>
      </c>
      <c r="D4873" t="s">
        <v>10</v>
      </c>
      <c r="E4873" t="s">
        <v>11</v>
      </c>
      <c r="F4873" t="s">
        <v>12</v>
      </c>
      <c r="G4873" t="s">
        <v>13</v>
      </c>
      <c r="H4873" t="s">
        <v>13</v>
      </c>
      <c r="I4873">
        <v>24</v>
      </c>
      <c r="J4873">
        <f t="shared" si="534"/>
        <v>-0.5652690819556595</v>
      </c>
      <c r="K4873" t="b">
        <f t="shared" si="535"/>
        <v>0</v>
      </c>
      <c r="L4873">
        <f t="shared" si="536"/>
        <v>-1.263746124603184</v>
      </c>
      <c r="M4873" t="b">
        <f t="shared" si="537"/>
        <v>0</v>
      </c>
      <c r="N4873" s="24">
        <f t="shared" si="538"/>
        <v>199099.7</v>
      </c>
      <c r="O4873" t="str">
        <f t="shared" si="539"/>
        <v>ASALARIADO</v>
      </c>
      <c r="P4873">
        <f t="shared" si="540"/>
        <v>24</v>
      </c>
      <c r="Q4873"/>
    </row>
    <row r="4874" spans="1:17" x14ac:dyDescent="0.25">
      <c r="A4874">
        <v>4873</v>
      </c>
      <c r="B4874" t="s">
        <v>15</v>
      </c>
      <c r="C4874" s="23">
        <v>368050</v>
      </c>
      <c r="D4874" t="s">
        <v>10</v>
      </c>
      <c r="E4874" t="s">
        <v>16</v>
      </c>
      <c r="F4874" t="s">
        <v>12</v>
      </c>
      <c r="G4874" t="s">
        <v>13</v>
      </c>
      <c r="H4874" t="s">
        <v>13</v>
      </c>
      <c r="I4874">
        <v>42</v>
      </c>
      <c r="J4874">
        <f t="shared" si="534"/>
        <v>-0.35694627524268446</v>
      </c>
      <c r="K4874" t="b">
        <f t="shared" si="535"/>
        <v>0</v>
      </c>
      <c r="L4874">
        <f t="shared" si="536"/>
        <v>6.6098167852911317E-3</v>
      </c>
      <c r="M4874" t="b">
        <f t="shared" si="537"/>
        <v>0</v>
      </c>
      <c r="N4874" s="24">
        <f t="shared" si="538"/>
        <v>368050</v>
      </c>
      <c r="O4874" t="str">
        <f t="shared" si="539"/>
        <v>ASALARIADO</v>
      </c>
      <c r="P4874">
        <f t="shared" si="540"/>
        <v>42</v>
      </c>
      <c r="Q4874"/>
    </row>
    <row r="4875" spans="1:17" x14ac:dyDescent="0.25">
      <c r="A4875">
        <v>4874</v>
      </c>
      <c r="B4875" t="s">
        <v>9</v>
      </c>
      <c r="C4875" s="23">
        <v>433136</v>
      </c>
      <c r="D4875" t="s">
        <v>10</v>
      </c>
      <c r="E4875" t="s">
        <v>16</v>
      </c>
      <c r="F4875" t="s">
        <v>12</v>
      </c>
      <c r="G4875" t="s">
        <v>13</v>
      </c>
      <c r="H4875" t="s">
        <v>13</v>
      </c>
      <c r="I4875">
        <v>50</v>
      </c>
      <c r="J4875">
        <f t="shared" si="534"/>
        <v>-0.27669250713620169</v>
      </c>
      <c r="K4875" t="b">
        <f t="shared" si="535"/>
        <v>0</v>
      </c>
      <c r="L4875">
        <f t="shared" si="536"/>
        <v>0.57121245740239113</v>
      </c>
      <c r="M4875" t="b">
        <f t="shared" si="537"/>
        <v>0</v>
      </c>
      <c r="N4875" s="24">
        <f t="shared" si="538"/>
        <v>433136</v>
      </c>
      <c r="O4875" t="str">
        <f t="shared" si="539"/>
        <v>ASALARIADO</v>
      </c>
      <c r="P4875">
        <f t="shared" si="540"/>
        <v>50</v>
      </c>
      <c r="Q4875"/>
    </row>
    <row r="4876" spans="1:17" x14ac:dyDescent="0.25">
      <c r="A4876">
        <v>4875</v>
      </c>
      <c r="B4876" t="s">
        <v>9</v>
      </c>
      <c r="C4876" s="23">
        <v>1295895</v>
      </c>
      <c r="D4876" t="s">
        <v>10</v>
      </c>
      <c r="E4876" t="s">
        <v>16</v>
      </c>
      <c r="F4876" t="s">
        <v>12</v>
      </c>
      <c r="G4876" t="s">
        <v>13</v>
      </c>
      <c r="H4876" t="s">
        <v>13</v>
      </c>
      <c r="I4876">
        <v>32</v>
      </c>
      <c r="J4876">
        <f t="shared" si="534"/>
        <v>0.78712552927379364</v>
      </c>
      <c r="K4876" t="b">
        <f t="shared" si="535"/>
        <v>0</v>
      </c>
      <c r="L4876">
        <f t="shared" si="536"/>
        <v>-0.69914348398608395</v>
      </c>
      <c r="M4876" t="b">
        <f t="shared" si="537"/>
        <v>0</v>
      </c>
      <c r="N4876" s="24">
        <f t="shared" si="538"/>
        <v>1295895</v>
      </c>
      <c r="O4876" t="str">
        <f t="shared" si="539"/>
        <v>ASALARIADO</v>
      </c>
      <c r="P4876">
        <f t="shared" si="540"/>
        <v>32</v>
      </c>
      <c r="Q4876"/>
    </row>
    <row r="4877" spans="1:17" x14ac:dyDescent="0.25">
      <c r="A4877">
        <v>4876</v>
      </c>
      <c r="B4877" t="s">
        <v>9</v>
      </c>
      <c r="C4877" s="23">
        <v>898140</v>
      </c>
      <c r="D4877" t="s">
        <v>10</v>
      </c>
      <c r="E4877" t="s">
        <v>16</v>
      </c>
      <c r="F4877" t="s">
        <v>12</v>
      </c>
      <c r="G4877" t="s">
        <v>13</v>
      </c>
      <c r="H4877" t="s">
        <v>13</v>
      </c>
      <c r="I4877">
        <v>28</v>
      </c>
      <c r="J4877">
        <f t="shared" si="534"/>
        <v>0.29667692998678802</v>
      </c>
      <c r="K4877" t="b">
        <f t="shared" si="535"/>
        <v>0</v>
      </c>
      <c r="L4877">
        <f t="shared" si="536"/>
        <v>-0.98144480429463388</v>
      </c>
      <c r="M4877" t="b">
        <f t="shared" si="537"/>
        <v>0</v>
      </c>
      <c r="N4877" s="24">
        <f t="shared" si="538"/>
        <v>898140</v>
      </c>
      <c r="O4877" t="str">
        <f t="shared" si="539"/>
        <v>ASALARIADO</v>
      </c>
      <c r="P4877">
        <f t="shared" si="540"/>
        <v>28</v>
      </c>
      <c r="Q4877"/>
    </row>
    <row r="4878" spans="1:17" x14ac:dyDescent="0.25">
      <c r="A4878">
        <v>4877</v>
      </c>
      <c r="B4878" t="s">
        <v>9</v>
      </c>
      <c r="C4878" s="23">
        <v>532775.64</v>
      </c>
      <c r="D4878" t="s">
        <v>10</v>
      </c>
      <c r="E4878" t="s">
        <v>16</v>
      </c>
      <c r="F4878" t="s">
        <v>12</v>
      </c>
      <c r="G4878" t="s">
        <v>13</v>
      </c>
      <c r="H4878" t="s">
        <v>13</v>
      </c>
      <c r="I4878">
        <v>47</v>
      </c>
      <c r="J4878">
        <f t="shared" si="534"/>
        <v>-0.15383265151789016</v>
      </c>
      <c r="K4878" t="b">
        <f t="shared" si="535"/>
        <v>0</v>
      </c>
      <c r="L4878">
        <f t="shared" si="536"/>
        <v>0.35948646717097865</v>
      </c>
      <c r="M4878" t="b">
        <f t="shared" si="537"/>
        <v>0</v>
      </c>
      <c r="N4878" s="24">
        <f t="shared" si="538"/>
        <v>532775.64</v>
      </c>
      <c r="O4878" t="str">
        <f t="shared" si="539"/>
        <v>ASALARIADO</v>
      </c>
      <c r="P4878">
        <f t="shared" si="540"/>
        <v>47</v>
      </c>
      <c r="Q4878"/>
    </row>
    <row r="4879" spans="1:17" x14ac:dyDescent="0.25">
      <c r="A4879">
        <v>4878</v>
      </c>
      <c r="B4879" t="s">
        <v>15</v>
      </c>
      <c r="C4879" s="23">
        <v>635080.35</v>
      </c>
      <c r="D4879" t="s">
        <v>14</v>
      </c>
      <c r="E4879" t="s">
        <v>11</v>
      </c>
      <c r="F4879" t="s">
        <v>12</v>
      </c>
      <c r="G4879" t="s">
        <v>13</v>
      </c>
      <c r="H4879" t="s">
        <v>13</v>
      </c>
      <c r="I4879">
        <v>65</v>
      </c>
      <c r="J4879">
        <f t="shared" si="534"/>
        <v>-2.7686652800178759E-2</v>
      </c>
      <c r="K4879" t="b">
        <f t="shared" si="535"/>
        <v>0</v>
      </c>
      <c r="L4879">
        <f t="shared" si="536"/>
        <v>1.6298424085594538</v>
      </c>
      <c r="M4879" t="b">
        <f t="shared" si="537"/>
        <v>0</v>
      </c>
      <c r="N4879" s="24">
        <f t="shared" si="538"/>
        <v>635080.35</v>
      </c>
      <c r="O4879" t="str">
        <f t="shared" si="539"/>
        <v>PENSIONADOS EN SU PROPIO SISTEMA</v>
      </c>
      <c r="P4879">
        <f t="shared" si="540"/>
        <v>65</v>
      </c>
      <c r="Q4879"/>
    </row>
    <row r="4880" spans="1:17" x14ac:dyDescent="0.25">
      <c r="A4880">
        <v>4879</v>
      </c>
      <c r="B4880" t="s">
        <v>15</v>
      </c>
      <c r="C4880" s="23">
        <v>278030</v>
      </c>
      <c r="D4880" t="s">
        <v>19</v>
      </c>
      <c r="E4880" t="s">
        <v>16</v>
      </c>
      <c r="F4880" t="s">
        <v>12</v>
      </c>
      <c r="G4880" t="s">
        <v>13</v>
      </c>
      <c r="H4880" t="s">
        <v>13</v>
      </c>
      <c r="I4880">
        <v>59</v>
      </c>
      <c r="J4880">
        <f t="shared" si="534"/>
        <v>-0.46794471123422759</v>
      </c>
      <c r="K4880" t="b">
        <f t="shared" si="535"/>
        <v>0</v>
      </c>
      <c r="L4880">
        <f t="shared" si="536"/>
        <v>1.2063904280966287</v>
      </c>
      <c r="M4880" t="b">
        <f t="shared" si="537"/>
        <v>0</v>
      </c>
      <c r="N4880" s="24">
        <f t="shared" si="538"/>
        <v>278030</v>
      </c>
      <c r="O4880" t="str">
        <f t="shared" si="539"/>
        <v>CONVENIOS ESPECIALES DE TRABAJADORES INDEPENDIENTES</v>
      </c>
      <c r="P4880">
        <f t="shared" si="540"/>
        <v>59</v>
      </c>
      <c r="Q4880"/>
    </row>
    <row r="4881" spans="1:17" x14ac:dyDescent="0.25">
      <c r="A4881">
        <v>4880</v>
      </c>
      <c r="B4881" t="s">
        <v>9</v>
      </c>
      <c r="C4881" s="23">
        <v>3082593.2</v>
      </c>
      <c r="D4881" t="s">
        <v>10</v>
      </c>
      <c r="E4881" t="s">
        <v>11</v>
      </c>
      <c r="F4881" t="s">
        <v>12</v>
      </c>
      <c r="G4881" t="s">
        <v>13</v>
      </c>
      <c r="H4881" t="s">
        <v>13</v>
      </c>
      <c r="I4881">
        <v>55</v>
      </c>
      <c r="J4881">
        <f t="shared" si="534"/>
        <v>2.9901993549670327</v>
      </c>
      <c r="K4881" t="b">
        <f t="shared" si="535"/>
        <v>1</v>
      </c>
      <c r="L4881">
        <f t="shared" si="536"/>
        <v>0.92408910778807873</v>
      </c>
      <c r="M4881" t="b">
        <f t="shared" si="537"/>
        <v>0</v>
      </c>
      <c r="N4881" s="24">
        <f t="shared" si="538"/>
        <v>3082593.2</v>
      </c>
      <c r="O4881" t="str">
        <f t="shared" si="539"/>
        <v>ASALARIADO</v>
      </c>
      <c r="P4881">
        <f t="shared" si="540"/>
        <v>55</v>
      </c>
      <c r="Q4881"/>
    </row>
    <row r="4882" spans="1:17" x14ac:dyDescent="0.25">
      <c r="A4882">
        <v>4881</v>
      </c>
      <c r="B4882" t="s">
        <v>9</v>
      </c>
      <c r="C4882" s="23">
        <v>457783.1</v>
      </c>
      <c r="D4882" t="s">
        <v>10</v>
      </c>
      <c r="E4882" t="s">
        <v>16</v>
      </c>
      <c r="F4882" t="s">
        <v>12</v>
      </c>
      <c r="G4882" t="s">
        <v>13</v>
      </c>
      <c r="H4882" t="s">
        <v>13</v>
      </c>
      <c r="I4882">
        <v>30</v>
      </c>
      <c r="J4882">
        <f t="shared" si="534"/>
        <v>-0.24630159898548898</v>
      </c>
      <c r="K4882" t="b">
        <f t="shared" si="535"/>
        <v>0</v>
      </c>
      <c r="L4882">
        <f t="shared" si="536"/>
        <v>-0.84029414414035897</v>
      </c>
      <c r="M4882" t="b">
        <f t="shared" si="537"/>
        <v>0</v>
      </c>
      <c r="N4882" s="24">
        <f t="shared" si="538"/>
        <v>457783.1</v>
      </c>
      <c r="O4882" t="str">
        <f t="shared" si="539"/>
        <v>ASALARIADO</v>
      </c>
      <c r="P4882">
        <f t="shared" si="540"/>
        <v>30</v>
      </c>
      <c r="Q4882"/>
    </row>
    <row r="4883" spans="1:17" x14ac:dyDescent="0.25">
      <c r="A4883">
        <v>4882</v>
      </c>
      <c r="B4883" t="s">
        <v>15</v>
      </c>
      <c r="C4883" s="23">
        <v>452286.93</v>
      </c>
      <c r="D4883" t="s">
        <v>10</v>
      </c>
      <c r="E4883" t="s">
        <v>11</v>
      </c>
      <c r="F4883" t="s">
        <v>12</v>
      </c>
      <c r="G4883" t="s">
        <v>13</v>
      </c>
      <c r="H4883" t="s">
        <v>13</v>
      </c>
      <c r="I4883">
        <v>40</v>
      </c>
      <c r="J4883">
        <f t="shared" si="534"/>
        <v>-0.25307860713860647</v>
      </c>
      <c r="K4883" t="b">
        <f t="shared" si="535"/>
        <v>0</v>
      </c>
      <c r="L4883">
        <f t="shared" si="536"/>
        <v>-0.13454084336898386</v>
      </c>
      <c r="M4883" t="b">
        <f t="shared" si="537"/>
        <v>0</v>
      </c>
      <c r="N4883" s="24">
        <f t="shared" si="538"/>
        <v>452286.93</v>
      </c>
      <c r="O4883" t="str">
        <f t="shared" si="539"/>
        <v>ASALARIADO</v>
      </c>
      <c r="P4883">
        <f t="shared" si="540"/>
        <v>40</v>
      </c>
      <c r="Q4883"/>
    </row>
    <row r="4884" spans="1:17" x14ac:dyDescent="0.25">
      <c r="A4884">
        <v>4883</v>
      </c>
      <c r="B4884" t="s">
        <v>9</v>
      </c>
      <c r="C4884" s="23">
        <v>389877.39</v>
      </c>
      <c r="D4884" t="s">
        <v>10</v>
      </c>
      <c r="E4884" t="s">
        <v>16</v>
      </c>
      <c r="F4884" t="s">
        <v>12</v>
      </c>
      <c r="G4884" t="s">
        <v>13</v>
      </c>
      <c r="H4884" t="s">
        <v>13</v>
      </c>
      <c r="I4884">
        <v>31</v>
      </c>
      <c r="J4884">
        <f t="shared" si="534"/>
        <v>-0.33003218779792276</v>
      </c>
      <c r="K4884" t="b">
        <f t="shared" si="535"/>
        <v>0</v>
      </c>
      <c r="L4884">
        <f t="shared" si="536"/>
        <v>-0.7697188140632214</v>
      </c>
      <c r="M4884" t="b">
        <f t="shared" si="537"/>
        <v>0</v>
      </c>
      <c r="N4884" s="24">
        <f t="shared" si="538"/>
        <v>389877.39</v>
      </c>
      <c r="O4884" t="str">
        <f t="shared" si="539"/>
        <v>ASALARIADO</v>
      </c>
      <c r="P4884">
        <f t="shared" si="540"/>
        <v>31</v>
      </c>
      <c r="Q4884"/>
    </row>
    <row r="4885" spans="1:17" x14ac:dyDescent="0.25">
      <c r="A4885">
        <v>4884</v>
      </c>
      <c r="B4885" t="s">
        <v>9</v>
      </c>
      <c r="C4885" s="23">
        <v>693332.47999999998</v>
      </c>
      <c r="D4885" t="s">
        <v>10</v>
      </c>
      <c r="E4885" t="s">
        <v>16</v>
      </c>
      <c r="F4885" t="s">
        <v>12</v>
      </c>
      <c r="G4885" t="s">
        <v>13</v>
      </c>
      <c r="H4885" t="s">
        <v>13</v>
      </c>
      <c r="I4885">
        <v>20</v>
      </c>
      <c r="J4885">
        <f t="shared" si="534"/>
        <v>4.4140666941834696E-2</v>
      </c>
      <c r="K4885" t="b">
        <f t="shared" si="535"/>
        <v>0</v>
      </c>
      <c r="L4885">
        <f t="shared" si="536"/>
        <v>-1.5460474449117341</v>
      </c>
      <c r="M4885" t="b">
        <f t="shared" si="537"/>
        <v>0</v>
      </c>
      <c r="N4885" s="24">
        <f t="shared" si="538"/>
        <v>693332.47999999998</v>
      </c>
      <c r="O4885" t="str">
        <f t="shared" si="539"/>
        <v>ASALARIADO</v>
      </c>
      <c r="P4885">
        <f t="shared" si="540"/>
        <v>20</v>
      </c>
      <c r="Q4885"/>
    </row>
    <row r="4886" spans="1:17" x14ac:dyDescent="0.25">
      <c r="A4886">
        <v>4885</v>
      </c>
      <c r="B4886" t="s">
        <v>9</v>
      </c>
      <c r="C4886" s="23">
        <v>278030</v>
      </c>
      <c r="D4886" t="s">
        <v>19</v>
      </c>
      <c r="E4886" t="s">
        <v>16</v>
      </c>
      <c r="F4886" t="s">
        <v>12</v>
      </c>
      <c r="G4886" t="s">
        <v>13</v>
      </c>
      <c r="H4886" t="s">
        <v>13</v>
      </c>
      <c r="I4886">
        <v>49</v>
      </c>
      <c r="J4886">
        <f t="shared" si="534"/>
        <v>-0.46794471123422759</v>
      </c>
      <c r="K4886" t="b">
        <f t="shared" si="535"/>
        <v>0</v>
      </c>
      <c r="L4886">
        <f t="shared" si="536"/>
        <v>0.50063712732525367</v>
      </c>
      <c r="M4886" t="b">
        <f t="shared" si="537"/>
        <v>0</v>
      </c>
      <c r="N4886" s="24">
        <f t="shared" si="538"/>
        <v>278030</v>
      </c>
      <c r="O4886" t="str">
        <f t="shared" si="539"/>
        <v>CONVENIOS ESPECIALES DE TRABAJADORES INDEPENDIENTES</v>
      </c>
      <c r="P4886">
        <f t="shared" si="540"/>
        <v>49</v>
      </c>
      <c r="Q4886"/>
    </row>
    <row r="4887" spans="1:17" x14ac:dyDescent="0.25">
      <c r="A4887">
        <v>4886</v>
      </c>
      <c r="B4887" t="s">
        <v>9</v>
      </c>
      <c r="C4887" s="23">
        <v>394319</v>
      </c>
      <c r="D4887" t="s">
        <v>10</v>
      </c>
      <c r="E4887" t="s">
        <v>16</v>
      </c>
      <c r="F4887" t="s">
        <v>12</v>
      </c>
      <c r="G4887" t="s">
        <v>13</v>
      </c>
      <c r="H4887" t="s">
        <v>13</v>
      </c>
      <c r="I4887">
        <v>34</v>
      </c>
      <c r="J4887">
        <f t="shared" si="534"/>
        <v>-0.32455549635952685</v>
      </c>
      <c r="K4887" t="b">
        <f t="shared" si="535"/>
        <v>0</v>
      </c>
      <c r="L4887">
        <f t="shared" si="536"/>
        <v>-0.55799282383180893</v>
      </c>
      <c r="M4887" t="b">
        <f t="shared" si="537"/>
        <v>0</v>
      </c>
      <c r="N4887" s="24">
        <f t="shared" si="538"/>
        <v>394319</v>
      </c>
      <c r="O4887" t="str">
        <f t="shared" si="539"/>
        <v>ASALARIADO</v>
      </c>
      <c r="P4887">
        <f t="shared" si="540"/>
        <v>34</v>
      </c>
      <c r="Q4887"/>
    </row>
    <row r="4888" spans="1:17" x14ac:dyDescent="0.25">
      <c r="A4888">
        <v>4887</v>
      </c>
      <c r="B4888" t="s">
        <v>15</v>
      </c>
      <c r="C4888" s="23">
        <v>351823</v>
      </c>
      <c r="D4888" t="s">
        <v>10</v>
      </c>
      <c r="E4888" t="s">
        <v>11</v>
      </c>
      <c r="F4888" t="s">
        <v>12</v>
      </c>
      <c r="G4888" t="s">
        <v>13</v>
      </c>
      <c r="H4888" t="s">
        <v>13</v>
      </c>
      <c r="I4888">
        <v>27</v>
      </c>
      <c r="J4888">
        <f t="shared" si="534"/>
        <v>-0.37695484690270192</v>
      </c>
      <c r="K4888" t="b">
        <f t="shared" si="535"/>
        <v>0</v>
      </c>
      <c r="L4888">
        <f t="shared" si="536"/>
        <v>-1.0520201343717714</v>
      </c>
      <c r="M4888" t="b">
        <f t="shared" si="537"/>
        <v>0</v>
      </c>
      <c r="N4888" s="24">
        <f t="shared" si="538"/>
        <v>351823</v>
      </c>
      <c r="O4888" t="str">
        <f t="shared" si="539"/>
        <v>ASALARIADO</v>
      </c>
      <c r="P4888">
        <f t="shared" si="540"/>
        <v>27</v>
      </c>
      <c r="Q4888"/>
    </row>
    <row r="4889" spans="1:17" x14ac:dyDescent="0.25">
      <c r="A4889">
        <v>4888</v>
      </c>
      <c r="B4889" t="s">
        <v>9</v>
      </c>
      <c r="C4889" s="23">
        <v>2326097.7000000002</v>
      </c>
      <c r="D4889" t="s">
        <v>10</v>
      </c>
      <c r="E4889" t="s">
        <v>11</v>
      </c>
      <c r="F4889" t="s">
        <v>12</v>
      </c>
      <c r="G4889" t="s">
        <v>13</v>
      </c>
      <c r="H4889" t="s">
        <v>13</v>
      </c>
      <c r="I4889">
        <v>54</v>
      </c>
      <c r="J4889">
        <f t="shared" si="534"/>
        <v>2.0574086714007094</v>
      </c>
      <c r="K4889" t="b">
        <f t="shared" si="535"/>
        <v>1</v>
      </c>
      <c r="L4889">
        <f t="shared" si="536"/>
        <v>0.85351377771094117</v>
      </c>
      <c r="M4889" t="b">
        <f t="shared" si="537"/>
        <v>0</v>
      </c>
      <c r="N4889" s="24">
        <f t="shared" si="538"/>
        <v>2326097.7000000002</v>
      </c>
      <c r="O4889" t="str">
        <f t="shared" si="539"/>
        <v>ASALARIADO</v>
      </c>
      <c r="P4889">
        <f t="shared" si="540"/>
        <v>54</v>
      </c>
      <c r="Q4889"/>
    </row>
    <row r="4890" spans="1:17" x14ac:dyDescent="0.25">
      <c r="A4890">
        <v>4889</v>
      </c>
      <c r="B4890" t="s">
        <v>9</v>
      </c>
      <c r="C4890" s="23">
        <v>267520</v>
      </c>
      <c r="D4890" t="s">
        <v>10</v>
      </c>
      <c r="E4890" t="s">
        <v>16</v>
      </c>
      <c r="F4890" t="s">
        <v>12</v>
      </c>
      <c r="G4890" t="s">
        <v>13</v>
      </c>
      <c r="H4890" t="s">
        <v>13</v>
      </c>
      <c r="I4890">
        <v>56</v>
      </c>
      <c r="J4890">
        <f t="shared" si="534"/>
        <v>-0.48090398208816137</v>
      </c>
      <c r="K4890" t="b">
        <f t="shared" si="535"/>
        <v>0</v>
      </c>
      <c r="L4890">
        <f t="shared" si="536"/>
        <v>0.99466443786521619</v>
      </c>
      <c r="M4890" t="b">
        <f t="shared" si="537"/>
        <v>0</v>
      </c>
      <c r="N4890" s="24">
        <f t="shared" si="538"/>
        <v>267520</v>
      </c>
      <c r="O4890" t="str">
        <f t="shared" si="539"/>
        <v>ASALARIADO</v>
      </c>
      <c r="P4890">
        <f t="shared" si="540"/>
        <v>56</v>
      </c>
      <c r="Q4890"/>
    </row>
    <row r="4891" spans="1:17" x14ac:dyDescent="0.25">
      <c r="A4891">
        <v>4890</v>
      </c>
      <c r="B4891" t="s">
        <v>9</v>
      </c>
      <c r="C4891" s="23">
        <v>1645618</v>
      </c>
      <c r="D4891" t="s">
        <v>10</v>
      </c>
      <c r="E4891" t="s">
        <v>16</v>
      </c>
      <c r="F4891" t="s">
        <v>12</v>
      </c>
      <c r="G4891" t="s">
        <v>13</v>
      </c>
      <c r="H4891" t="s">
        <v>13</v>
      </c>
      <c r="I4891">
        <v>28</v>
      </c>
      <c r="J4891">
        <f t="shared" si="534"/>
        <v>1.2183486578037919</v>
      </c>
      <c r="K4891" t="b">
        <f t="shared" si="535"/>
        <v>0</v>
      </c>
      <c r="L4891">
        <f t="shared" si="536"/>
        <v>-0.98144480429463388</v>
      </c>
      <c r="M4891" t="b">
        <f t="shared" si="537"/>
        <v>0</v>
      </c>
      <c r="N4891" s="24">
        <f t="shared" si="538"/>
        <v>1645618</v>
      </c>
      <c r="O4891" t="str">
        <f t="shared" si="539"/>
        <v>ASALARIADO</v>
      </c>
      <c r="P4891">
        <f t="shared" si="540"/>
        <v>28</v>
      </c>
      <c r="Q4891"/>
    </row>
    <row r="4892" spans="1:17" x14ac:dyDescent="0.25">
      <c r="A4892">
        <v>4891</v>
      </c>
      <c r="B4892" t="s">
        <v>9</v>
      </c>
      <c r="C4892" s="23">
        <v>278030</v>
      </c>
      <c r="D4892" t="s">
        <v>19</v>
      </c>
      <c r="E4892" t="s">
        <v>16</v>
      </c>
      <c r="F4892" t="s">
        <v>12</v>
      </c>
      <c r="G4892" t="s">
        <v>13</v>
      </c>
      <c r="H4892" t="s">
        <v>13</v>
      </c>
      <c r="I4892">
        <v>58</v>
      </c>
      <c r="J4892">
        <f t="shared" si="534"/>
        <v>-0.46794471123422759</v>
      </c>
      <c r="K4892" t="b">
        <f t="shared" si="535"/>
        <v>0</v>
      </c>
      <c r="L4892">
        <f t="shared" si="536"/>
        <v>1.1358150980194912</v>
      </c>
      <c r="M4892" t="b">
        <f t="shared" si="537"/>
        <v>0</v>
      </c>
      <c r="N4892" s="24">
        <f t="shared" si="538"/>
        <v>278030</v>
      </c>
      <c r="O4892" t="str">
        <f t="shared" si="539"/>
        <v>CONVENIOS ESPECIALES DE TRABAJADORES INDEPENDIENTES</v>
      </c>
      <c r="P4892">
        <f t="shared" si="540"/>
        <v>58</v>
      </c>
      <c r="Q4892"/>
    </row>
    <row r="4893" spans="1:17" x14ac:dyDescent="0.25">
      <c r="A4893">
        <v>4892</v>
      </c>
      <c r="B4893" t="s">
        <v>9</v>
      </c>
      <c r="C4893" s="23">
        <v>38615</v>
      </c>
      <c r="D4893" t="s">
        <v>10</v>
      </c>
      <c r="E4893" t="s">
        <v>16</v>
      </c>
      <c r="F4893" t="s">
        <v>12</v>
      </c>
      <c r="G4893" t="s">
        <v>13</v>
      </c>
      <c r="H4893" t="s">
        <v>13</v>
      </c>
      <c r="I4893">
        <v>26</v>
      </c>
      <c r="J4893">
        <f t="shared" si="534"/>
        <v>-0.76315344876938984</v>
      </c>
      <c r="K4893" t="b">
        <f t="shared" si="535"/>
        <v>0</v>
      </c>
      <c r="L4893">
        <f t="shared" si="536"/>
        <v>-1.1225954644489089</v>
      </c>
      <c r="M4893" t="b">
        <f t="shared" si="537"/>
        <v>0</v>
      </c>
      <c r="N4893" s="24">
        <f t="shared" si="538"/>
        <v>38615</v>
      </c>
      <c r="O4893" t="str">
        <f t="shared" si="539"/>
        <v>ASALARIADO</v>
      </c>
      <c r="P4893">
        <f t="shared" si="540"/>
        <v>26</v>
      </c>
      <c r="Q4893"/>
    </row>
    <row r="4894" spans="1:17" x14ac:dyDescent="0.25">
      <c r="A4894">
        <v>4893</v>
      </c>
      <c r="B4894" t="s">
        <v>9</v>
      </c>
      <c r="C4894" s="23">
        <v>586357</v>
      </c>
      <c r="D4894" t="s">
        <v>14</v>
      </c>
      <c r="E4894" t="s">
        <v>11</v>
      </c>
      <c r="F4894" t="s">
        <v>12</v>
      </c>
      <c r="G4894" t="s">
        <v>13</v>
      </c>
      <c r="H4894" t="s">
        <v>13</v>
      </c>
      <c r="I4894">
        <v>91</v>
      </c>
      <c r="J4894">
        <f t="shared" si="534"/>
        <v>-8.7764587106650124E-2</v>
      </c>
      <c r="K4894" t="b">
        <f t="shared" si="535"/>
        <v>0</v>
      </c>
      <c r="L4894">
        <f t="shared" si="536"/>
        <v>3.464800990565029</v>
      </c>
      <c r="M4894" t="b">
        <f t="shared" si="537"/>
        <v>1</v>
      </c>
      <c r="N4894" s="24">
        <f t="shared" si="538"/>
        <v>586357</v>
      </c>
      <c r="O4894" t="str">
        <f t="shared" si="539"/>
        <v>PENSIONADOS EN SU PROPIO SISTEMA</v>
      </c>
      <c r="P4894">
        <f t="shared" si="540"/>
        <v>91</v>
      </c>
      <c r="Q4894"/>
    </row>
    <row r="4895" spans="1:17" x14ac:dyDescent="0.25">
      <c r="A4895">
        <v>4894</v>
      </c>
      <c r="B4895" t="s">
        <v>9</v>
      </c>
      <c r="C4895" s="23">
        <v>633542.55000000005</v>
      </c>
      <c r="D4895" t="s">
        <v>10</v>
      </c>
      <c r="E4895" t="s">
        <v>16</v>
      </c>
      <c r="F4895" t="s">
        <v>12</v>
      </c>
      <c r="G4895" t="s">
        <v>13</v>
      </c>
      <c r="H4895" t="s">
        <v>13</v>
      </c>
      <c r="I4895">
        <v>37</v>
      </c>
      <c r="J4895">
        <f t="shared" si="534"/>
        <v>-2.9582824704953114E-2</v>
      </c>
      <c r="K4895" t="b">
        <f t="shared" si="535"/>
        <v>0</v>
      </c>
      <c r="L4895">
        <f t="shared" si="536"/>
        <v>-0.3462668336003964</v>
      </c>
      <c r="M4895" t="b">
        <f t="shared" si="537"/>
        <v>0</v>
      </c>
      <c r="N4895" s="24">
        <f t="shared" si="538"/>
        <v>633542.55000000005</v>
      </c>
      <c r="O4895" t="str">
        <f t="shared" si="539"/>
        <v>ASALARIADO</v>
      </c>
      <c r="P4895">
        <f t="shared" si="540"/>
        <v>37</v>
      </c>
      <c r="Q4895"/>
    </row>
    <row r="4896" spans="1:17" x14ac:dyDescent="0.25">
      <c r="A4896">
        <v>4895</v>
      </c>
      <c r="B4896" t="s">
        <v>9</v>
      </c>
      <c r="C4896" s="23">
        <v>501669</v>
      </c>
      <c r="D4896" t="s">
        <v>18</v>
      </c>
      <c r="E4896" t="s">
        <v>16</v>
      </c>
      <c r="F4896" t="s">
        <v>12</v>
      </c>
      <c r="G4896" t="s">
        <v>13</v>
      </c>
      <c r="H4896" t="s">
        <v>13</v>
      </c>
      <c r="I4896">
        <v>44</v>
      </c>
      <c r="J4896">
        <f t="shared" si="534"/>
        <v>-0.19218844344137359</v>
      </c>
      <c r="K4896" t="b">
        <f t="shared" si="535"/>
        <v>0</v>
      </c>
      <c r="L4896">
        <f t="shared" si="536"/>
        <v>0.14776047693956615</v>
      </c>
      <c r="M4896" t="b">
        <f t="shared" si="537"/>
        <v>0</v>
      </c>
      <c r="N4896" s="24">
        <f t="shared" si="538"/>
        <v>501669</v>
      </c>
      <c r="O4896" t="str">
        <f t="shared" si="539"/>
        <v>TRABAJADOR INDEPENDIENTE</v>
      </c>
      <c r="P4896">
        <f t="shared" si="540"/>
        <v>44</v>
      </c>
      <c r="Q4896"/>
    </row>
    <row r="4897" spans="1:17" x14ac:dyDescent="0.25">
      <c r="A4897">
        <v>4896</v>
      </c>
      <c r="B4897" t="s">
        <v>15</v>
      </c>
      <c r="C4897" s="23">
        <v>787199</v>
      </c>
      <c r="D4897" t="s">
        <v>14</v>
      </c>
      <c r="E4897" t="s">
        <v>11</v>
      </c>
      <c r="F4897" t="s">
        <v>12</v>
      </c>
      <c r="G4897" t="s">
        <v>13</v>
      </c>
      <c r="H4897" t="s">
        <v>13</v>
      </c>
      <c r="I4897">
        <v>78</v>
      </c>
      <c r="J4897">
        <f t="shared" si="534"/>
        <v>0.15988202344004518</v>
      </c>
      <c r="K4897" t="b">
        <f t="shared" si="535"/>
        <v>0</v>
      </c>
      <c r="L4897">
        <f t="shared" si="536"/>
        <v>2.5473216995622412</v>
      </c>
      <c r="M4897" t="b">
        <f t="shared" si="537"/>
        <v>1</v>
      </c>
      <c r="N4897" s="24">
        <f t="shared" si="538"/>
        <v>787199</v>
      </c>
      <c r="O4897" t="str">
        <f t="shared" si="539"/>
        <v>PENSIONADOS EN SU PROPIO SISTEMA</v>
      </c>
      <c r="P4897">
        <f t="shared" si="540"/>
        <v>78</v>
      </c>
      <c r="Q4897"/>
    </row>
    <row r="4898" spans="1:17" x14ac:dyDescent="0.25">
      <c r="A4898">
        <v>4897</v>
      </c>
      <c r="B4898" t="s">
        <v>9</v>
      </c>
      <c r="C4898" s="23">
        <v>230792.07</v>
      </c>
      <c r="D4898" t="s">
        <v>10</v>
      </c>
      <c r="E4898" t="s">
        <v>11</v>
      </c>
      <c r="F4898" t="s">
        <v>12</v>
      </c>
      <c r="G4898" t="s">
        <v>13</v>
      </c>
      <c r="H4898" t="s">
        <v>13</v>
      </c>
      <c r="I4898">
        <v>48</v>
      </c>
      <c r="J4898">
        <f t="shared" si="534"/>
        <v>-0.5261910603730634</v>
      </c>
      <c r="K4898" t="b">
        <f t="shared" si="535"/>
        <v>0</v>
      </c>
      <c r="L4898">
        <f t="shared" si="536"/>
        <v>0.43006179724811616</v>
      </c>
      <c r="M4898" t="b">
        <f t="shared" si="537"/>
        <v>0</v>
      </c>
      <c r="N4898" s="24">
        <f t="shared" si="538"/>
        <v>230792.07</v>
      </c>
      <c r="O4898" t="str">
        <f t="shared" si="539"/>
        <v>ASALARIADO</v>
      </c>
      <c r="P4898">
        <f t="shared" si="540"/>
        <v>48</v>
      </c>
      <c r="Q4898"/>
    </row>
    <row r="4899" spans="1:17" x14ac:dyDescent="0.25">
      <c r="A4899">
        <v>4898</v>
      </c>
      <c r="B4899" t="s">
        <v>9</v>
      </c>
      <c r="C4899" s="23">
        <v>295503</v>
      </c>
      <c r="D4899" t="s">
        <v>10</v>
      </c>
      <c r="E4899" t="s">
        <v>16</v>
      </c>
      <c r="F4899" t="s">
        <v>12</v>
      </c>
      <c r="G4899" t="s">
        <v>13</v>
      </c>
      <c r="H4899" t="s">
        <v>13</v>
      </c>
      <c r="I4899">
        <v>34</v>
      </c>
      <c r="J4899">
        <f t="shared" si="534"/>
        <v>-0.44639976930931946</v>
      </c>
      <c r="K4899" t="b">
        <f t="shared" si="535"/>
        <v>0</v>
      </c>
      <c r="L4899">
        <f t="shared" si="536"/>
        <v>-0.55799282383180893</v>
      </c>
      <c r="M4899" t="b">
        <f t="shared" si="537"/>
        <v>0</v>
      </c>
      <c r="N4899" s="24">
        <f t="shared" si="538"/>
        <v>295503</v>
      </c>
      <c r="O4899" t="str">
        <f t="shared" si="539"/>
        <v>ASALARIADO</v>
      </c>
      <c r="P4899">
        <f t="shared" si="540"/>
        <v>34</v>
      </c>
      <c r="Q4899"/>
    </row>
    <row r="4900" spans="1:17" x14ac:dyDescent="0.25">
      <c r="A4900">
        <v>4899</v>
      </c>
      <c r="B4900" t="s">
        <v>9</v>
      </c>
      <c r="C4900" s="23">
        <v>1220204</v>
      </c>
      <c r="D4900" t="s">
        <v>10</v>
      </c>
      <c r="E4900" t="s">
        <v>11</v>
      </c>
      <c r="F4900" t="s">
        <v>12</v>
      </c>
      <c r="G4900" t="s">
        <v>13</v>
      </c>
      <c r="H4900" t="s">
        <v>13</v>
      </c>
      <c r="I4900">
        <v>45</v>
      </c>
      <c r="J4900">
        <f t="shared" si="534"/>
        <v>0.69379535132849379</v>
      </c>
      <c r="K4900" t="b">
        <f t="shared" si="535"/>
        <v>0</v>
      </c>
      <c r="L4900">
        <f t="shared" si="536"/>
        <v>0.21833580701670366</v>
      </c>
      <c r="M4900" t="b">
        <f t="shared" si="537"/>
        <v>0</v>
      </c>
      <c r="N4900" s="24">
        <f t="shared" si="538"/>
        <v>1220204</v>
      </c>
      <c r="O4900" t="str">
        <f t="shared" si="539"/>
        <v>ASALARIADO</v>
      </c>
      <c r="P4900">
        <f t="shared" si="540"/>
        <v>45</v>
      </c>
      <c r="Q4900"/>
    </row>
    <row r="4901" spans="1:17" x14ac:dyDescent="0.25">
      <c r="A4901">
        <v>4900</v>
      </c>
      <c r="B4901" t="s">
        <v>9</v>
      </c>
      <c r="C4901" s="23">
        <v>639148</v>
      </c>
      <c r="D4901" t="s">
        <v>18</v>
      </c>
      <c r="E4901" t="s">
        <v>16</v>
      </c>
      <c r="F4901" t="s">
        <v>12</v>
      </c>
      <c r="G4901" t="s">
        <v>13</v>
      </c>
      <c r="H4901" t="s">
        <v>12</v>
      </c>
      <c r="I4901">
        <v>60</v>
      </c>
      <c r="J4901">
        <f t="shared" si="534"/>
        <v>-2.267106972796144E-2</v>
      </c>
      <c r="K4901" t="b">
        <f t="shared" si="535"/>
        <v>0</v>
      </c>
      <c r="L4901">
        <f t="shared" si="536"/>
        <v>1.2769657581737661</v>
      </c>
      <c r="M4901" t="b">
        <f t="shared" si="537"/>
        <v>0</v>
      </c>
      <c r="N4901" s="24">
        <f t="shared" si="538"/>
        <v>639148</v>
      </c>
      <c r="O4901" t="str">
        <f t="shared" si="539"/>
        <v>TRABAJADOR INDEPENDIENTE</v>
      </c>
      <c r="P4901">
        <f t="shared" si="540"/>
        <v>60</v>
      </c>
      <c r="Q4901"/>
    </row>
    <row r="4902" spans="1:17" x14ac:dyDescent="0.25">
      <c r="A4902">
        <v>4901</v>
      </c>
      <c r="B4902" t="s">
        <v>15</v>
      </c>
      <c r="C4902" s="23">
        <v>898639.65</v>
      </c>
      <c r="D4902" t="s">
        <v>10</v>
      </c>
      <c r="E4902" t="s">
        <v>11</v>
      </c>
      <c r="F4902" t="s">
        <v>12</v>
      </c>
      <c r="G4902" t="s">
        <v>13</v>
      </c>
      <c r="H4902" t="s">
        <v>13</v>
      </c>
      <c r="I4902">
        <v>32</v>
      </c>
      <c r="J4902">
        <f t="shared" si="534"/>
        <v>0.29729301939517699</v>
      </c>
      <c r="K4902" t="b">
        <f t="shared" si="535"/>
        <v>0</v>
      </c>
      <c r="L4902">
        <f t="shared" si="536"/>
        <v>-0.69914348398608395</v>
      </c>
      <c r="M4902" t="b">
        <f t="shared" si="537"/>
        <v>0</v>
      </c>
      <c r="N4902" s="24">
        <f t="shared" si="538"/>
        <v>898639.65</v>
      </c>
      <c r="O4902" t="str">
        <f t="shared" si="539"/>
        <v>ASALARIADO</v>
      </c>
      <c r="P4902">
        <f t="shared" si="540"/>
        <v>32</v>
      </c>
      <c r="Q4902"/>
    </row>
    <row r="4903" spans="1:17" x14ac:dyDescent="0.25">
      <c r="A4903">
        <v>4902</v>
      </c>
      <c r="B4903" t="s">
        <v>9</v>
      </c>
      <c r="C4903" s="23">
        <v>278030</v>
      </c>
      <c r="D4903" t="s">
        <v>19</v>
      </c>
      <c r="E4903" t="s">
        <v>16</v>
      </c>
      <c r="F4903" t="s">
        <v>12</v>
      </c>
      <c r="G4903" t="s">
        <v>13</v>
      </c>
      <c r="H4903" t="s">
        <v>13</v>
      </c>
      <c r="I4903">
        <v>53</v>
      </c>
      <c r="J4903">
        <f t="shared" si="534"/>
        <v>-0.46794471123422759</v>
      </c>
      <c r="K4903" t="b">
        <f t="shared" si="535"/>
        <v>0</v>
      </c>
      <c r="L4903">
        <f t="shared" si="536"/>
        <v>0.78293844763380371</v>
      </c>
      <c r="M4903" t="b">
        <f t="shared" si="537"/>
        <v>0</v>
      </c>
      <c r="N4903" s="24">
        <f t="shared" si="538"/>
        <v>278030</v>
      </c>
      <c r="O4903" t="str">
        <f t="shared" si="539"/>
        <v>CONVENIOS ESPECIALES DE TRABAJADORES INDEPENDIENTES</v>
      </c>
      <c r="P4903">
        <f t="shared" si="540"/>
        <v>53</v>
      </c>
      <c r="Q4903"/>
    </row>
    <row r="4904" spans="1:17" x14ac:dyDescent="0.25">
      <c r="A4904">
        <v>4903</v>
      </c>
      <c r="B4904" t="s">
        <v>9</v>
      </c>
      <c r="C4904" s="23">
        <v>310124</v>
      </c>
      <c r="D4904" t="s">
        <v>18</v>
      </c>
      <c r="E4904" t="s">
        <v>16</v>
      </c>
      <c r="F4904" t="s">
        <v>12</v>
      </c>
      <c r="G4904" t="s">
        <v>13</v>
      </c>
      <c r="H4904" t="s">
        <v>13</v>
      </c>
      <c r="I4904">
        <v>57</v>
      </c>
      <c r="J4904">
        <f t="shared" si="534"/>
        <v>-0.42837146301480322</v>
      </c>
      <c r="K4904" t="b">
        <f t="shared" si="535"/>
        <v>0</v>
      </c>
      <c r="L4904">
        <f t="shared" si="536"/>
        <v>1.0652397679423538</v>
      </c>
      <c r="M4904" t="b">
        <f t="shared" si="537"/>
        <v>0</v>
      </c>
      <c r="N4904" s="24">
        <f t="shared" si="538"/>
        <v>310124</v>
      </c>
      <c r="O4904" t="str">
        <f t="shared" si="539"/>
        <v>TRABAJADOR INDEPENDIENTE</v>
      </c>
      <c r="P4904">
        <f t="shared" si="540"/>
        <v>57</v>
      </c>
      <c r="Q4904"/>
    </row>
    <row r="4905" spans="1:17" x14ac:dyDescent="0.25">
      <c r="A4905">
        <v>4904</v>
      </c>
      <c r="B4905" t="s">
        <v>9</v>
      </c>
      <c r="C4905" s="23">
        <v>991376.88</v>
      </c>
      <c r="D4905" t="s">
        <v>10</v>
      </c>
      <c r="E4905" t="s">
        <v>16</v>
      </c>
      <c r="F4905" t="s">
        <v>12</v>
      </c>
      <c r="G4905" t="s">
        <v>13</v>
      </c>
      <c r="H4905" t="s">
        <v>13</v>
      </c>
      <c r="I4905">
        <v>45</v>
      </c>
      <c r="J4905">
        <f t="shared" si="534"/>
        <v>0.41164191395403071</v>
      </c>
      <c r="K4905" t="b">
        <f t="shared" si="535"/>
        <v>0</v>
      </c>
      <c r="L4905">
        <f t="shared" si="536"/>
        <v>0.21833580701670366</v>
      </c>
      <c r="M4905" t="b">
        <f t="shared" si="537"/>
        <v>0</v>
      </c>
      <c r="N4905" s="24">
        <f t="shared" si="538"/>
        <v>991376.88</v>
      </c>
      <c r="O4905" t="str">
        <f t="shared" si="539"/>
        <v>ASALARIADO</v>
      </c>
      <c r="P4905">
        <f t="shared" si="540"/>
        <v>45</v>
      </c>
      <c r="Q4905"/>
    </row>
    <row r="4906" spans="1:17" x14ac:dyDescent="0.25">
      <c r="A4906">
        <v>4905</v>
      </c>
      <c r="B4906" t="s">
        <v>9</v>
      </c>
      <c r="C4906" s="23">
        <v>308921.96000000002</v>
      </c>
      <c r="D4906" t="s">
        <v>10</v>
      </c>
      <c r="E4906" t="s">
        <v>16</v>
      </c>
      <c r="F4906" t="s">
        <v>12</v>
      </c>
      <c r="G4906" t="s">
        <v>13</v>
      </c>
      <c r="H4906" t="s">
        <v>13</v>
      </c>
      <c r="I4906">
        <v>24</v>
      </c>
      <c r="J4906">
        <f t="shared" si="534"/>
        <v>-0.42985362875574157</v>
      </c>
      <c r="K4906" t="b">
        <f t="shared" si="535"/>
        <v>0</v>
      </c>
      <c r="L4906">
        <f t="shared" si="536"/>
        <v>-1.263746124603184</v>
      </c>
      <c r="M4906" t="b">
        <f t="shared" si="537"/>
        <v>0</v>
      </c>
      <c r="N4906" s="24">
        <f t="shared" si="538"/>
        <v>308921.96000000002</v>
      </c>
      <c r="O4906" t="str">
        <f t="shared" si="539"/>
        <v>ASALARIADO</v>
      </c>
      <c r="P4906">
        <f t="shared" si="540"/>
        <v>24</v>
      </c>
      <c r="Q4906"/>
    </row>
    <row r="4907" spans="1:17" x14ac:dyDescent="0.25">
      <c r="A4907">
        <v>4906</v>
      </c>
      <c r="B4907" t="s">
        <v>15</v>
      </c>
      <c r="C4907" s="23">
        <v>297046</v>
      </c>
      <c r="D4907" t="s">
        <v>17</v>
      </c>
      <c r="E4907" t="s">
        <v>16</v>
      </c>
      <c r="F4907" t="s">
        <v>12</v>
      </c>
      <c r="G4907" t="s">
        <v>12</v>
      </c>
      <c r="H4907" t="s">
        <v>13</v>
      </c>
      <c r="I4907">
        <v>39</v>
      </c>
      <c r="J4907">
        <f t="shared" si="534"/>
        <v>-0.44449718558642509</v>
      </c>
      <c r="K4907" t="b">
        <f t="shared" si="535"/>
        <v>0</v>
      </c>
      <c r="L4907">
        <f t="shared" si="536"/>
        <v>-0.20511617344612137</v>
      </c>
      <c r="M4907" t="b">
        <f t="shared" si="537"/>
        <v>0</v>
      </c>
      <c r="N4907" s="24">
        <f t="shared" si="538"/>
        <v>297046</v>
      </c>
      <c r="O4907" t="str">
        <f t="shared" si="539"/>
        <v>ASEGURADO VOLUNTARIO</v>
      </c>
      <c r="P4907">
        <f t="shared" si="540"/>
        <v>39</v>
      </c>
      <c r="Q4907"/>
    </row>
    <row r="4908" spans="1:17" x14ac:dyDescent="0.25">
      <c r="A4908">
        <v>4907</v>
      </c>
      <c r="B4908" t="s">
        <v>9</v>
      </c>
      <c r="C4908" s="23">
        <v>347568.48</v>
      </c>
      <c r="D4908" t="s">
        <v>10</v>
      </c>
      <c r="E4908" t="s">
        <v>16</v>
      </c>
      <c r="F4908" t="s">
        <v>12</v>
      </c>
      <c r="G4908" t="s">
        <v>13</v>
      </c>
      <c r="H4908" t="s">
        <v>13</v>
      </c>
      <c r="I4908">
        <v>27</v>
      </c>
      <c r="J4908">
        <f t="shared" si="534"/>
        <v>-0.38220084852339448</v>
      </c>
      <c r="K4908" t="b">
        <f t="shared" si="535"/>
        <v>0</v>
      </c>
      <c r="L4908">
        <f t="shared" si="536"/>
        <v>-1.0520201343717714</v>
      </c>
      <c r="M4908" t="b">
        <f t="shared" si="537"/>
        <v>0</v>
      </c>
      <c r="N4908" s="24">
        <f t="shared" si="538"/>
        <v>347568.48</v>
      </c>
      <c r="O4908" t="str">
        <f t="shared" si="539"/>
        <v>ASALARIADO</v>
      </c>
      <c r="P4908">
        <f t="shared" si="540"/>
        <v>27</v>
      </c>
      <c r="Q4908"/>
    </row>
    <row r="4909" spans="1:17" x14ac:dyDescent="0.25">
      <c r="A4909">
        <v>4908</v>
      </c>
      <c r="B4909" t="s">
        <v>9</v>
      </c>
      <c r="C4909" s="23">
        <v>297045</v>
      </c>
      <c r="D4909" t="s">
        <v>18</v>
      </c>
      <c r="E4909" t="s">
        <v>16</v>
      </c>
      <c r="F4909" t="s">
        <v>12</v>
      </c>
      <c r="G4909" t="s">
        <v>13</v>
      </c>
      <c r="H4909" t="s">
        <v>12</v>
      </c>
      <c r="I4909">
        <v>57</v>
      </c>
      <c r="J4909">
        <f t="shared" si="534"/>
        <v>-0.44449841862837125</v>
      </c>
      <c r="K4909" t="b">
        <f t="shared" si="535"/>
        <v>0</v>
      </c>
      <c r="L4909">
        <f t="shared" si="536"/>
        <v>1.0652397679423538</v>
      </c>
      <c r="M4909" t="b">
        <f t="shared" si="537"/>
        <v>0</v>
      </c>
      <c r="N4909" s="24">
        <f t="shared" si="538"/>
        <v>297045</v>
      </c>
      <c r="O4909" t="str">
        <f t="shared" si="539"/>
        <v>TRABAJADOR INDEPENDIENTE</v>
      </c>
      <c r="P4909">
        <f t="shared" si="540"/>
        <v>57</v>
      </c>
      <c r="Q4909"/>
    </row>
    <row r="4910" spans="1:17" x14ac:dyDescent="0.25">
      <c r="A4910">
        <v>4909</v>
      </c>
      <c r="B4910" t="s">
        <v>9</v>
      </c>
      <c r="C4910" s="23">
        <v>353906</v>
      </c>
      <c r="D4910" t="s">
        <v>18</v>
      </c>
      <c r="E4910" t="s">
        <v>16</v>
      </c>
      <c r="F4910" t="s">
        <v>12</v>
      </c>
      <c r="G4910" t="s">
        <v>13</v>
      </c>
      <c r="H4910" t="s">
        <v>13</v>
      </c>
      <c r="I4910">
        <v>42</v>
      </c>
      <c r="J4910">
        <f t="shared" si="534"/>
        <v>-0.37438642052889182</v>
      </c>
      <c r="K4910" t="b">
        <f t="shared" si="535"/>
        <v>0</v>
      </c>
      <c r="L4910">
        <f t="shared" si="536"/>
        <v>6.6098167852911317E-3</v>
      </c>
      <c r="M4910" t="b">
        <f t="shared" si="537"/>
        <v>0</v>
      </c>
      <c r="N4910" s="24">
        <f t="shared" si="538"/>
        <v>353906</v>
      </c>
      <c r="O4910" t="str">
        <f t="shared" si="539"/>
        <v>TRABAJADOR INDEPENDIENTE</v>
      </c>
      <c r="P4910">
        <f t="shared" si="540"/>
        <v>42</v>
      </c>
      <c r="Q4910"/>
    </row>
    <row r="4911" spans="1:17" x14ac:dyDescent="0.25">
      <c r="A4911">
        <v>4910</v>
      </c>
      <c r="B4911" t="s">
        <v>9</v>
      </c>
      <c r="C4911" s="23">
        <v>77230</v>
      </c>
      <c r="D4911" t="s">
        <v>10</v>
      </c>
      <c r="E4911" t="s">
        <v>16</v>
      </c>
      <c r="F4911" t="s">
        <v>12</v>
      </c>
      <c r="G4911" t="s">
        <v>13</v>
      </c>
      <c r="H4911" t="s">
        <v>13</v>
      </c>
      <c r="I4911">
        <v>22</v>
      </c>
      <c r="J4911">
        <f t="shared" si="534"/>
        <v>-0.71553953401918502</v>
      </c>
      <c r="K4911" t="b">
        <f t="shared" si="535"/>
        <v>0</v>
      </c>
      <c r="L4911">
        <f t="shared" si="536"/>
        <v>-1.4048967847574589</v>
      </c>
      <c r="M4911" t="b">
        <f t="shared" si="537"/>
        <v>0</v>
      </c>
      <c r="N4911" s="24">
        <f t="shared" si="538"/>
        <v>77230</v>
      </c>
      <c r="O4911" t="str">
        <f t="shared" si="539"/>
        <v>ASALARIADO</v>
      </c>
      <c r="P4911">
        <f t="shared" si="540"/>
        <v>22</v>
      </c>
      <c r="Q4911"/>
    </row>
    <row r="4912" spans="1:17" x14ac:dyDescent="0.25">
      <c r="A4912">
        <v>4911</v>
      </c>
      <c r="B4912" t="s">
        <v>9</v>
      </c>
      <c r="C4912" s="23">
        <v>335206</v>
      </c>
      <c r="D4912" t="s">
        <v>10</v>
      </c>
      <c r="E4912" t="s">
        <v>16</v>
      </c>
      <c r="F4912" t="s">
        <v>12</v>
      </c>
      <c r="G4912" t="s">
        <v>13</v>
      </c>
      <c r="H4912" t="s">
        <v>13</v>
      </c>
      <c r="I4912">
        <v>37</v>
      </c>
      <c r="J4912">
        <f t="shared" si="534"/>
        <v>-0.39744430492171406</v>
      </c>
      <c r="K4912" t="b">
        <f t="shared" si="535"/>
        <v>0</v>
      </c>
      <c r="L4912">
        <f t="shared" si="536"/>
        <v>-0.3462668336003964</v>
      </c>
      <c r="M4912" t="b">
        <f t="shared" si="537"/>
        <v>0</v>
      </c>
      <c r="N4912" s="24">
        <f t="shared" si="538"/>
        <v>335206</v>
      </c>
      <c r="O4912" t="str">
        <f t="shared" si="539"/>
        <v>ASALARIADO</v>
      </c>
      <c r="P4912">
        <f t="shared" si="540"/>
        <v>37</v>
      </c>
      <c r="Q4912"/>
    </row>
    <row r="4913" spans="1:17" x14ac:dyDescent="0.25">
      <c r="A4913">
        <v>4912</v>
      </c>
      <c r="B4913" t="s">
        <v>9</v>
      </c>
      <c r="C4913" s="23">
        <v>328196</v>
      </c>
      <c r="D4913" t="s">
        <v>18</v>
      </c>
      <c r="E4913" t="s">
        <v>16</v>
      </c>
      <c r="F4913" t="s">
        <v>12</v>
      </c>
      <c r="G4913" t="s">
        <v>12</v>
      </c>
      <c r="H4913" t="s">
        <v>12</v>
      </c>
      <c r="I4913">
        <v>37</v>
      </c>
      <c r="J4913">
        <f t="shared" si="534"/>
        <v>-0.40608792896415702</v>
      </c>
      <c r="K4913" t="b">
        <f t="shared" si="535"/>
        <v>0</v>
      </c>
      <c r="L4913">
        <f t="shared" si="536"/>
        <v>-0.3462668336003964</v>
      </c>
      <c r="M4913" t="b">
        <f t="shared" si="537"/>
        <v>0</v>
      </c>
      <c r="N4913" s="24">
        <f t="shared" si="538"/>
        <v>328196</v>
      </c>
      <c r="O4913" t="str">
        <f t="shared" si="539"/>
        <v>TRABAJADOR INDEPENDIENTE</v>
      </c>
      <c r="P4913">
        <f t="shared" si="540"/>
        <v>37</v>
      </c>
      <c r="Q4913"/>
    </row>
    <row r="4914" spans="1:17" x14ac:dyDescent="0.25">
      <c r="A4914">
        <v>4913</v>
      </c>
      <c r="B4914" t="s">
        <v>15</v>
      </c>
      <c r="C4914" s="23">
        <v>1354854</v>
      </c>
      <c r="D4914" t="s">
        <v>10</v>
      </c>
      <c r="E4914" t="s">
        <v>11</v>
      </c>
      <c r="F4914" t="s">
        <v>12</v>
      </c>
      <c r="G4914" t="s">
        <v>13</v>
      </c>
      <c r="H4914" t="s">
        <v>12</v>
      </c>
      <c r="I4914">
        <v>42</v>
      </c>
      <c r="J4914">
        <f t="shared" si="534"/>
        <v>0.85982444937627522</v>
      </c>
      <c r="K4914" t="b">
        <f t="shared" si="535"/>
        <v>0</v>
      </c>
      <c r="L4914">
        <f t="shared" si="536"/>
        <v>6.6098167852911317E-3</v>
      </c>
      <c r="M4914" t="b">
        <f t="shared" si="537"/>
        <v>0</v>
      </c>
      <c r="N4914" s="24">
        <f t="shared" si="538"/>
        <v>1354854</v>
      </c>
      <c r="O4914" t="str">
        <f t="shared" si="539"/>
        <v>ASALARIADO</v>
      </c>
      <c r="P4914">
        <f t="shared" si="540"/>
        <v>42</v>
      </c>
      <c r="Q4914"/>
    </row>
    <row r="4915" spans="1:17" x14ac:dyDescent="0.25">
      <c r="A4915">
        <v>4914</v>
      </c>
      <c r="B4915" t="s">
        <v>15</v>
      </c>
      <c r="C4915" s="23">
        <v>2021471.57</v>
      </c>
      <c r="D4915" t="s">
        <v>10</v>
      </c>
      <c r="E4915" t="s">
        <v>11</v>
      </c>
      <c r="F4915" t="s">
        <v>12</v>
      </c>
      <c r="G4915" t="s">
        <v>13</v>
      </c>
      <c r="H4915" t="s">
        <v>13</v>
      </c>
      <c r="I4915">
        <v>38</v>
      </c>
      <c r="J4915">
        <f t="shared" si="534"/>
        <v>1.6817918752203438</v>
      </c>
      <c r="K4915" t="b">
        <f t="shared" si="535"/>
        <v>0</v>
      </c>
      <c r="L4915">
        <f t="shared" si="536"/>
        <v>-0.27569150352325889</v>
      </c>
      <c r="M4915" t="b">
        <f t="shared" si="537"/>
        <v>0</v>
      </c>
      <c r="N4915" s="24">
        <f t="shared" si="538"/>
        <v>2021471.57</v>
      </c>
      <c r="O4915" t="str">
        <f t="shared" si="539"/>
        <v>ASALARIADO</v>
      </c>
      <c r="P4915">
        <f t="shared" si="540"/>
        <v>38</v>
      </c>
      <c r="Q4915"/>
    </row>
    <row r="4916" spans="1:17" x14ac:dyDescent="0.25">
      <c r="A4916">
        <v>4915</v>
      </c>
      <c r="B4916" t="s">
        <v>9</v>
      </c>
      <c r="C4916" s="23">
        <v>2753365.06</v>
      </c>
      <c r="D4916" t="s">
        <v>10</v>
      </c>
      <c r="E4916" t="s">
        <v>11</v>
      </c>
      <c r="F4916" t="s">
        <v>12</v>
      </c>
      <c r="G4916" t="s">
        <v>13</v>
      </c>
      <c r="H4916" t="s">
        <v>13</v>
      </c>
      <c r="I4916">
        <v>27</v>
      </c>
      <c r="J4916">
        <f t="shared" si="534"/>
        <v>2.5842472484973058</v>
      </c>
      <c r="K4916" t="b">
        <f t="shared" si="535"/>
        <v>1</v>
      </c>
      <c r="L4916">
        <f t="shared" si="536"/>
        <v>-1.0520201343717714</v>
      </c>
      <c r="M4916" t="b">
        <f t="shared" si="537"/>
        <v>0</v>
      </c>
      <c r="N4916" s="24">
        <f t="shared" si="538"/>
        <v>2753365.06</v>
      </c>
      <c r="O4916" t="str">
        <f t="shared" si="539"/>
        <v>ASALARIADO</v>
      </c>
      <c r="P4916">
        <f t="shared" si="540"/>
        <v>27</v>
      </c>
      <c r="Q4916"/>
    </row>
    <row r="4917" spans="1:17" x14ac:dyDescent="0.25">
      <c r="A4917">
        <v>4916</v>
      </c>
      <c r="B4917" t="s">
        <v>9</v>
      </c>
      <c r="C4917" s="23">
        <v>242000</v>
      </c>
      <c r="D4917" t="s">
        <v>10</v>
      </c>
      <c r="E4917" t="s">
        <v>16</v>
      </c>
      <c r="F4917" t="s">
        <v>12</v>
      </c>
      <c r="G4917" t="s">
        <v>13</v>
      </c>
      <c r="H4917" t="s">
        <v>13</v>
      </c>
      <c r="I4917">
        <v>22</v>
      </c>
      <c r="J4917">
        <f t="shared" si="534"/>
        <v>-0.51237121255365992</v>
      </c>
      <c r="K4917" t="b">
        <f t="shared" si="535"/>
        <v>0</v>
      </c>
      <c r="L4917">
        <f t="shared" si="536"/>
        <v>-1.4048967847574589</v>
      </c>
      <c r="M4917" t="b">
        <f t="shared" si="537"/>
        <v>0</v>
      </c>
      <c r="N4917" s="24">
        <f t="shared" si="538"/>
        <v>242000</v>
      </c>
      <c r="O4917" t="str">
        <f t="shared" si="539"/>
        <v>ASALARIADO</v>
      </c>
      <c r="P4917">
        <f t="shared" si="540"/>
        <v>22</v>
      </c>
      <c r="Q4917"/>
    </row>
    <row r="4918" spans="1:17" x14ac:dyDescent="0.25">
      <c r="A4918">
        <v>4917</v>
      </c>
      <c r="B4918" t="s">
        <v>15</v>
      </c>
      <c r="C4918" s="23">
        <v>278030</v>
      </c>
      <c r="D4918" t="s">
        <v>17</v>
      </c>
      <c r="E4918" t="s">
        <v>16</v>
      </c>
      <c r="F4918" t="s">
        <v>12</v>
      </c>
      <c r="G4918" t="s">
        <v>13</v>
      </c>
      <c r="H4918" t="s">
        <v>13</v>
      </c>
      <c r="I4918">
        <v>60</v>
      </c>
      <c r="J4918">
        <f t="shared" si="534"/>
        <v>-0.46794471123422759</v>
      </c>
      <c r="K4918" t="b">
        <f t="shared" si="535"/>
        <v>0</v>
      </c>
      <c r="L4918">
        <f t="shared" si="536"/>
        <v>1.2769657581737661</v>
      </c>
      <c r="M4918" t="b">
        <f t="shared" si="537"/>
        <v>0</v>
      </c>
      <c r="N4918" s="24">
        <f t="shared" si="538"/>
        <v>278030</v>
      </c>
      <c r="O4918" t="str">
        <f t="shared" si="539"/>
        <v>ASEGURADO VOLUNTARIO</v>
      </c>
      <c r="P4918">
        <f t="shared" si="540"/>
        <v>60</v>
      </c>
      <c r="Q4918"/>
    </row>
    <row r="4919" spans="1:17" x14ac:dyDescent="0.25">
      <c r="A4919">
        <v>4918</v>
      </c>
      <c r="B4919" t="s">
        <v>9</v>
      </c>
      <c r="C4919" s="23">
        <v>370681.59999999998</v>
      </c>
      <c r="D4919" t="s">
        <v>10</v>
      </c>
      <c r="E4919" t="s">
        <v>16</v>
      </c>
      <c r="F4919" t="s">
        <v>12</v>
      </c>
      <c r="G4919" t="s">
        <v>13</v>
      </c>
      <c r="H4919" t="s">
        <v>13</v>
      </c>
      <c r="I4919">
        <v>28</v>
      </c>
      <c r="J4919">
        <f t="shared" si="534"/>
        <v>-0.35370140205722189</v>
      </c>
      <c r="K4919" t="b">
        <f t="shared" si="535"/>
        <v>0</v>
      </c>
      <c r="L4919">
        <f t="shared" si="536"/>
        <v>-0.98144480429463388</v>
      </c>
      <c r="M4919" t="b">
        <f t="shared" si="537"/>
        <v>0</v>
      </c>
      <c r="N4919" s="24">
        <f t="shared" si="538"/>
        <v>370681.59999999998</v>
      </c>
      <c r="O4919" t="str">
        <f t="shared" si="539"/>
        <v>ASALARIADO</v>
      </c>
      <c r="P4919">
        <f t="shared" si="540"/>
        <v>28</v>
      </c>
      <c r="Q4919"/>
    </row>
    <row r="4920" spans="1:17" x14ac:dyDescent="0.25">
      <c r="A4920">
        <v>4919</v>
      </c>
      <c r="B4920" t="s">
        <v>9</v>
      </c>
      <c r="C4920" s="23">
        <v>195150</v>
      </c>
      <c r="D4920" t="s">
        <v>10</v>
      </c>
      <c r="E4920" t="s">
        <v>16</v>
      </c>
      <c r="F4920" t="s">
        <v>12</v>
      </c>
      <c r="G4920" t="s">
        <v>13</v>
      </c>
      <c r="H4920" t="s">
        <v>13</v>
      </c>
      <c r="I4920">
        <v>36</v>
      </c>
      <c r="J4920">
        <f t="shared" si="534"/>
        <v>-0.57013922773032955</v>
      </c>
      <c r="K4920" t="b">
        <f t="shared" si="535"/>
        <v>0</v>
      </c>
      <c r="L4920">
        <f t="shared" si="536"/>
        <v>-0.41684216367753391</v>
      </c>
      <c r="M4920" t="b">
        <f t="shared" si="537"/>
        <v>0</v>
      </c>
      <c r="N4920" s="24">
        <f t="shared" si="538"/>
        <v>195150</v>
      </c>
      <c r="O4920" t="str">
        <f t="shared" si="539"/>
        <v>ASALARIADO</v>
      </c>
      <c r="P4920">
        <f t="shared" si="540"/>
        <v>36</v>
      </c>
      <c r="Q4920"/>
    </row>
    <row r="4921" spans="1:17" x14ac:dyDescent="0.25">
      <c r="A4921">
        <v>4920</v>
      </c>
      <c r="B4921" t="s">
        <v>9</v>
      </c>
      <c r="C4921" s="23">
        <v>404463</v>
      </c>
      <c r="D4921" t="s">
        <v>18</v>
      </c>
      <c r="E4921" t="s">
        <v>16</v>
      </c>
      <c r="F4921" t="s">
        <v>12</v>
      </c>
      <c r="G4921" t="s">
        <v>13</v>
      </c>
      <c r="H4921" t="s">
        <v>13</v>
      </c>
      <c r="I4921">
        <v>43</v>
      </c>
      <c r="J4921">
        <f t="shared" si="534"/>
        <v>-0.3120475188578804</v>
      </c>
      <c r="K4921" t="b">
        <f t="shared" si="535"/>
        <v>0</v>
      </c>
      <c r="L4921">
        <f t="shared" si="536"/>
        <v>7.7185146862428639E-2</v>
      </c>
      <c r="M4921" t="b">
        <f t="shared" si="537"/>
        <v>0</v>
      </c>
      <c r="N4921" s="24">
        <f t="shared" si="538"/>
        <v>404463</v>
      </c>
      <c r="O4921" t="str">
        <f t="shared" si="539"/>
        <v>TRABAJADOR INDEPENDIENTE</v>
      </c>
      <c r="P4921">
        <f t="shared" si="540"/>
        <v>43</v>
      </c>
      <c r="Q4921"/>
    </row>
    <row r="4922" spans="1:17" x14ac:dyDescent="0.25">
      <c r="A4922">
        <v>4921</v>
      </c>
      <c r="B4922" t="s">
        <v>9</v>
      </c>
      <c r="C4922" s="23">
        <v>581349.26</v>
      </c>
      <c r="D4922" t="s">
        <v>10</v>
      </c>
      <c r="E4922" t="s">
        <v>16</v>
      </c>
      <c r="F4922" t="s">
        <v>12</v>
      </c>
      <c r="G4922" t="s">
        <v>13</v>
      </c>
      <c r="H4922" t="s">
        <v>13</v>
      </c>
      <c r="I4922">
        <v>46</v>
      </c>
      <c r="J4922">
        <f t="shared" si="534"/>
        <v>-9.3939340582014363E-2</v>
      </c>
      <c r="K4922" t="b">
        <f t="shared" si="535"/>
        <v>0</v>
      </c>
      <c r="L4922">
        <f t="shared" si="536"/>
        <v>0.28891113709384114</v>
      </c>
      <c r="M4922" t="b">
        <f t="shared" si="537"/>
        <v>0</v>
      </c>
      <c r="N4922" s="24">
        <f t="shared" si="538"/>
        <v>581349.26</v>
      </c>
      <c r="O4922" t="str">
        <f t="shared" si="539"/>
        <v>ASALARIADO</v>
      </c>
      <c r="P4922">
        <f t="shared" si="540"/>
        <v>46</v>
      </c>
      <c r="Q4922"/>
    </row>
    <row r="4923" spans="1:17" x14ac:dyDescent="0.25">
      <c r="A4923">
        <v>4922</v>
      </c>
      <c r="B4923" t="s">
        <v>9</v>
      </c>
      <c r="C4923" s="23">
        <v>903746</v>
      </c>
      <c r="D4923" t="s">
        <v>10</v>
      </c>
      <c r="E4923" t="s">
        <v>16</v>
      </c>
      <c r="F4923" t="s">
        <v>12</v>
      </c>
      <c r="G4923" t="s">
        <v>13</v>
      </c>
      <c r="H4923" t="s">
        <v>13</v>
      </c>
      <c r="I4923">
        <v>32</v>
      </c>
      <c r="J4923">
        <f t="shared" si="534"/>
        <v>0.30358936313685009</v>
      </c>
      <c r="K4923" t="b">
        <f t="shared" si="535"/>
        <v>0</v>
      </c>
      <c r="L4923">
        <f t="shared" si="536"/>
        <v>-0.69914348398608395</v>
      </c>
      <c r="M4923" t="b">
        <f t="shared" si="537"/>
        <v>0</v>
      </c>
      <c r="N4923" s="24">
        <f t="shared" si="538"/>
        <v>903746</v>
      </c>
      <c r="O4923" t="str">
        <f t="shared" si="539"/>
        <v>ASALARIADO</v>
      </c>
      <c r="P4923">
        <f t="shared" si="540"/>
        <v>32</v>
      </c>
      <c r="Q4923"/>
    </row>
    <row r="4924" spans="1:17" x14ac:dyDescent="0.25">
      <c r="A4924">
        <v>4923</v>
      </c>
      <c r="B4924" t="s">
        <v>9</v>
      </c>
      <c r="C4924" s="23">
        <v>278030</v>
      </c>
      <c r="D4924" t="s">
        <v>19</v>
      </c>
      <c r="E4924" t="s">
        <v>16</v>
      </c>
      <c r="F4924" t="s">
        <v>12</v>
      </c>
      <c r="G4924" t="s">
        <v>13</v>
      </c>
      <c r="H4924" t="s">
        <v>13</v>
      </c>
      <c r="I4924">
        <v>69</v>
      </c>
      <c r="J4924">
        <f t="shared" si="534"/>
        <v>-0.46794471123422759</v>
      </c>
      <c r="K4924" t="b">
        <f t="shared" si="535"/>
        <v>0</v>
      </c>
      <c r="L4924">
        <f t="shared" si="536"/>
        <v>1.9121437288680037</v>
      </c>
      <c r="M4924" t="b">
        <f t="shared" si="537"/>
        <v>0</v>
      </c>
      <c r="N4924" s="24">
        <f t="shared" si="538"/>
        <v>278030</v>
      </c>
      <c r="O4924" t="str">
        <f t="shared" si="539"/>
        <v>CONVENIOS ESPECIALES DE TRABAJADORES INDEPENDIENTES</v>
      </c>
      <c r="P4924">
        <f t="shared" si="540"/>
        <v>69</v>
      </c>
      <c r="Q4924"/>
    </row>
    <row r="4925" spans="1:17" x14ac:dyDescent="0.25">
      <c r="A4925">
        <v>4924</v>
      </c>
      <c r="B4925" t="s">
        <v>15</v>
      </c>
      <c r="C4925" s="23">
        <v>25000</v>
      </c>
      <c r="D4925" t="s">
        <v>10</v>
      </c>
      <c r="E4925" t="s">
        <v>16</v>
      </c>
      <c r="F4925" t="s">
        <v>12</v>
      </c>
      <c r="G4925" t="s">
        <v>13</v>
      </c>
      <c r="H4925" t="s">
        <v>13</v>
      </c>
      <c r="I4925">
        <v>49</v>
      </c>
      <c r="J4925">
        <f t="shared" si="534"/>
        <v>-0.77994131486608909</v>
      </c>
      <c r="K4925" t="b">
        <f t="shared" si="535"/>
        <v>0</v>
      </c>
      <c r="L4925">
        <f t="shared" si="536"/>
        <v>0.50063712732525367</v>
      </c>
      <c r="M4925" t="b">
        <f t="shared" si="537"/>
        <v>0</v>
      </c>
      <c r="N4925" s="24">
        <f t="shared" si="538"/>
        <v>25000</v>
      </c>
      <c r="O4925" t="str">
        <f t="shared" si="539"/>
        <v>ASALARIADO</v>
      </c>
      <c r="P4925">
        <f t="shared" si="540"/>
        <v>49</v>
      </c>
      <c r="Q4925"/>
    </row>
    <row r="4926" spans="1:17" x14ac:dyDescent="0.25">
      <c r="A4926">
        <v>4925</v>
      </c>
      <c r="B4926" t="s">
        <v>9</v>
      </c>
      <c r="C4926" s="23">
        <v>1558990</v>
      </c>
      <c r="D4926" t="s">
        <v>10</v>
      </c>
      <c r="E4926" t="s">
        <v>11</v>
      </c>
      <c r="F4926" t="s">
        <v>12</v>
      </c>
      <c r="G4926" t="s">
        <v>13</v>
      </c>
      <c r="H4926" t="s">
        <v>13</v>
      </c>
      <c r="I4926">
        <v>43</v>
      </c>
      <c r="J4926">
        <f t="shared" si="534"/>
        <v>1.1115327000935564</v>
      </c>
      <c r="K4926" t="b">
        <f t="shared" si="535"/>
        <v>0</v>
      </c>
      <c r="L4926">
        <f t="shared" si="536"/>
        <v>7.7185146862428639E-2</v>
      </c>
      <c r="M4926" t="b">
        <f t="shared" si="537"/>
        <v>0</v>
      </c>
      <c r="N4926" s="24">
        <f t="shared" si="538"/>
        <v>1558990</v>
      </c>
      <c r="O4926" t="str">
        <f t="shared" si="539"/>
        <v>ASALARIADO</v>
      </c>
      <c r="P4926">
        <f t="shared" si="540"/>
        <v>43</v>
      </c>
      <c r="Q4926"/>
    </row>
    <row r="4927" spans="1:17" x14ac:dyDescent="0.25">
      <c r="A4927">
        <v>4926</v>
      </c>
      <c r="B4927" t="s">
        <v>9</v>
      </c>
      <c r="C4927" s="23">
        <v>1177435.8899999999</v>
      </c>
      <c r="D4927" t="s">
        <v>10</v>
      </c>
      <c r="E4927" t="s">
        <v>16</v>
      </c>
      <c r="F4927" t="s">
        <v>12</v>
      </c>
      <c r="G4927" t="s">
        <v>13</v>
      </c>
      <c r="H4927" t="s">
        <v>13</v>
      </c>
      <c r="I4927">
        <v>28</v>
      </c>
      <c r="J4927">
        <f t="shared" si="534"/>
        <v>0.64106047774135444</v>
      </c>
      <c r="K4927" t="b">
        <f t="shared" si="535"/>
        <v>0</v>
      </c>
      <c r="L4927">
        <f t="shared" si="536"/>
        <v>-0.98144480429463388</v>
      </c>
      <c r="M4927" t="b">
        <f t="shared" si="537"/>
        <v>0</v>
      </c>
      <c r="N4927" s="24">
        <f t="shared" si="538"/>
        <v>1177435.8899999999</v>
      </c>
      <c r="O4927" t="str">
        <f t="shared" si="539"/>
        <v>ASALARIADO</v>
      </c>
      <c r="P4927">
        <f t="shared" si="540"/>
        <v>28</v>
      </c>
      <c r="Q4927"/>
    </row>
    <row r="4928" spans="1:17" x14ac:dyDescent="0.25">
      <c r="A4928">
        <v>4927</v>
      </c>
      <c r="B4928" t="s">
        <v>15</v>
      </c>
      <c r="C4928" s="23">
        <v>199760.73</v>
      </c>
      <c r="D4928" t="s">
        <v>10</v>
      </c>
      <c r="E4928" t="s">
        <v>16</v>
      </c>
      <c r="F4928" t="s">
        <v>12</v>
      </c>
      <c r="G4928" t="s">
        <v>13</v>
      </c>
      <c r="H4928" t="s">
        <v>13</v>
      </c>
      <c r="I4928">
        <v>46</v>
      </c>
      <c r="J4928">
        <f t="shared" si="534"/>
        <v>-0.56445400423800252</v>
      </c>
      <c r="K4928" t="b">
        <f t="shared" si="535"/>
        <v>0</v>
      </c>
      <c r="L4928">
        <f t="shared" si="536"/>
        <v>0.28891113709384114</v>
      </c>
      <c r="M4928" t="b">
        <f t="shared" si="537"/>
        <v>0</v>
      </c>
      <c r="N4928" s="24">
        <f t="shared" si="538"/>
        <v>199760.73</v>
      </c>
      <c r="O4928" t="str">
        <f t="shared" si="539"/>
        <v>ASALARIADO</v>
      </c>
      <c r="P4928">
        <f t="shared" si="540"/>
        <v>46</v>
      </c>
      <c r="Q4928"/>
    </row>
    <row r="4929" spans="1:17" x14ac:dyDescent="0.25">
      <c r="A4929">
        <v>4928</v>
      </c>
      <c r="B4929" t="s">
        <v>9</v>
      </c>
      <c r="C4929" s="23">
        <v>827454</v>
      </c>
      <c r="D4929" t="s">
        <v>10</v>
      </c>
      <c r="E4929" t="s">
        <v>16</v>
      </c>
      <c r="F4929" t="s">
        <v>12</v>
      </c>
      <c r="G4929" t="s">
        <v>13</v>
      </c>
      <c r="H4929" t="s">
        <v>13</v>
      </c>
      <c r="I4929">
        <v>22</v>
      </c>
      <c r="J4929">
        <f t="shared" si="534"/>
        <v>0.20951812698191999</v>
      </c>
      <c r="K4929" t="b">
        <f t="shared" si="535"/>
        <v>0</v>
      </c>
      <c r="L4929">
        <f t="shared" si="536"/>
        <v>-1.4048967847574589</v>
      </c>
      <c r="M4929" t="b">
        <f t="shared" si="537"/>
        <v>0</v>
      </c>
      <c r="N4929" s="24">
        <f t="shared" si="538"/>
        <v>827454</v>
      </c>
      <c r="O4929" t="str">
        <f t="shared" si="539"/>
        <v>ASALARIADO</v>
      </c>
      <c r="P4929">
        <f t="shared" si="540"/>
        <v>22</v>
      </c>
      <c r="Q4929"/>
    </row>
    <row r="4930" spans="1:17" x14ac:dyDescent="0.25">
      <c r="A4930">
        <v>4929</v>
      </c>
      <c r="B4930" t="s">
        <v>9</v>
      </c>
      <c r="C4930" s="23">
        <v>297045</v>
      </c>
      <c r="D4930" t="s">
        <v>17</v>
      </c>
      <c r="E4930" t="s">
        <v>16</v>
      </c>
      <c r="F4930" t="s">
        <v>12</v>
      </c>
      <c r="G4930" t="s">
        <v>13</v>
      </c>
      <c r="H4930" t="s">
        <v>13</v>
      </c>
      <c r="I4930">
        <v>59</v>
      </c>
      <c r="J4930">
        <f t="shared" ref="J4930:J4993" si="541">(C4930-$S$4)/STDEV($C$2:$C$5001)</f>
        <v>-0.44449841862837125</v>
      </c>
      <c r="K4930" t="b">
        <f t="shared" ref="K4930:K4993" si="542">ABS(J4930)&gt;1.96</f>
        <v>0</v>
      </c>
      <c r="L4930">
        <f t="shared" ref="L4930:L4993" si="543">(I4930-$S$5)/_xlfn.STDEV.S($I$2:$I$5001)</f>
        <v>1.2063904280966287</v>
      </c>
      <c r="M4930" t="b">
        <f t="shared" ref="M4930:M4993" si="544">ABS(L4930)&gt;1.96</f>
        <v>0</v>
      </c>
      <c r="N4930" s="24">
        <f t="shared" ref="N4930:N4993" si="545">IF(ISBLANK(C4930), $S$4, C4930)</f>
        <v>297045</v>
      </c>
      <c r="O4930" t="str">
        <f t="shared" ref="O4930:O4993" si="546">IF(D4930="", "ASALARIADO", D4930)</f>
        <v>ASEGURADO VOLUNTARIO</v>
      </c>
      <c r="P4930">
        <f t="shared" ref="P4930:P4993" si="547">IF(ISBLANK(I4930), $S$5, I4930)</f>
        <v>59</v>
      </c>
      <c r="Q4930"/>
    </row>
    <row r="4931" spans="1:17" x14ac:dyDescent="0.25">
      <c r="A4931">
        <v>4930</v>
      </c>
      <c r="B4931" t="s">
        <v>9</v>
      </c>
      <c r="C4931" s="23">
        <v>842792.5</v>
      </c>
      <c r="D4931" t="s">
        <v>10</v>
      </c>
      <c r="E4931" t="s">
        <v>11</v>
      </c>
      <c r="F4931" t="s">
        <v>12</v>
      </c>
      <c r="G4931" t="s">
        <v>13</v>
      </c>
      <c r="H4931" t="s">
        <v>13</v>
      </c>
      <c r="I4931">
        <v>33</v>
      </c>
      <c r="J4931">
        <f t="shared" si="541"/>
        <v>0.22843114087279184</v>
      </c>
      <c r="K4931" t="b">
        <f t="shared" si="542"/>
        <v>0</v>
      </c>
      <c r="L4931">
        <f t="shared" si="543"/>
        <v>-0.62856815390894638</v>
      </c>
      <c r="M4931" t="b">
        <f t="shared" si="544"/>
        <v>0</v>
      </c>
      <c r="N4931" s="24">
        <f t="shared" si="545"/>
        <v>842792.5</v>
      </c>
      <c r="O4931" t="str">
        <f t="shared" si="546"/>
        <v>ASALARIADO</v>
      </c>
      <c r="P4931">
        <f t="shared" si="547"/>
        <v>33</v>
      </c>
      <c r="Q4931"/>
    </row>
    <row r="4932" spans="1:17" x14ac:dyDescent="0.25">
      <c r="A4932">
        <v>4931</v>
      </c>
      <c r="B4932" t="s">
        <v>15</v>
      </c>
      <c r="C4932" s="23">
        <v>297046</v>
      </c>
      <c r="D4932" t="s">
        <v>17</v>
      </c>
      <c r="E4932" t="s">
        <v>16</v>
      </c>
      <c r="F4932" t="s">
        <v>12</v>
      </c>
      <c r="G4932" t="s">
        <v>12</v>
      </c>
      <c r="H4932" t="s">
        <v>13</v>
      </c>
      <c r="I4932">
        <v>33</v>
      </c>
      <c r="J4932">
        <f t="shared" si="541"/>
        <v>-0.44449718558642509</v>
      </c>
      <c r="K4932" t="b">
        <f t="shared" si="542"/>
        <v>0</v>
      </c>
      <c r="L4932">
        <f t="shared" si="543"/>
        <v>-0.62856815390894638</v>
      </c>
      <c r="M4932" t="b">
        <f t="shared" si="544"/>
        <v>0</v>
      </c>
      <c r="N4932" s="24">
        <f t="shared" si="545"/>
        <v>297046</v>
      </c>
      <c r="O4932" t="str">
        <f t="shared" si="546"/>
        <v>ASEGURADO VOLUNTARIO</v>
      </c>
      <c r="P4932">
        <f t="shared" si="547"/>
        <v>33</v>
      </c>
      <c r="Q4932"/>
    </row>
    <row r="4933" spans="1:17" x14ac:dyDescent="0.25">
      <c r="A4933">
        <v>4932</v>
      </c>
      <c r="B4933" t="s">
        <v>9</v>
      </c>
      <c r="C4933" s="23">
        <v>268990.86</v>
      </c>
      <c r="D4933" t="s">
        <v>10</v>
      </c>
      <c r="E4933" t="s">
        <v>16</v>
      </c>
      <c r="F4933" t="s">
        <v>12</v>
      </c>
      <c r="G4933" t="s">
        <v>13</v>
      </c>
      <c r="H4933" t="s">
        <v>13</v>
      </c>
      <c r="I4933">
        <v>26</v>
      </c>
      <c r="J4933">
        <f t="shared" si="541"/>
        <v>-0.4790903500112616</v>
      </c>
      <c r="K4933" t="b">
        <f t="shared" si="542"/>
        <v>0</v>
      </c>
      <c r="L4933">
        <f t="shared" si="543"/>
        <v>-1.1225954644489089</v>
      </c>
      <c r="M4933" t="b">
        <f t="shared" si="544"/>
        <v>0</v>
      </c>
      <c r="N4933" s="24">
        <f t="shared" si="545"/>
        <v>268990.86</v>
      </c>
      <c r="O4933" t="str">
        <f t="shared" si="546"/>
        <v>ASALARIADO</v>
      </c>
      <c r="P4933">
        <f t="shared" si="547"/>
        <v>26</v>
      </c>
      <c r="Q4933"/>
    </row>
    <row r="4934" spans="1:17" x14ac:dyDescent="0.25">
      <c r="A4934">
        <v>4933</v>
      </c>
      <c r="B4934" t="s">
        <v>15</v>
      </c>
      <c r="C4934" s="23">
        <v>953508</v>
      </c>
      <c r="D4934" t="s">
        <v>14</v>
      </c>
      <c r="E4934" t="s">
        <v>11</v>
      </c>
      <c r="F4934" t="s">
        <v>12</v>
      </c>
      <c r="G4934" t="s">
        <v>13</v>
      </c>
      <c r="H4934" t="s">
        <v>13</v>
      </c>
      <c r="I4934">
        <v>70</v>
      </c>
      <c r="J4934">
        <f t="shared" si="541"/>
        <v>0.36494799646068005</v>
      </c>
      <c r="K4934" t="b">
        <f t="shared" si="542"/>
        <v>0</v>
      </c>
      <c r="L4934">
        <f t="shared" si="543"/>
        <v>1.9827190589451413</v>
      </c>
      <c r="M4934" t="b">
        <f t="shared" si="544"/>
        <v>1</v>
      </c>
      <c r="N4934" s="24">
        <f t="shared" si="545"/>
        <v>953508</v>
      </c>
      <c r="O4934" t="str">
        <f t="shared" si="546"/>
        <v>PENSIONADOS EN SU PROPIO SISTEMA</v>
      </c>
      <c r="P4934">
        <f t="shared" si="547"/>
        <v>70</v>
      </c>
      <c r="Q4934"/>
    </row>
    <row r="4935" spans="1:17" x14ac:dyDescent="0.25">
      <c r="A4935">
        <v>4934</v>
      </c>
      <c r="B4935" t="s">
        <v>15</v>
      </c>
      <c r="C4935" s="23">
        <v>292120</v>
      </c>
      <c r="D4935" t="s">
        <v>10</v>
      </c>
      <c r="E4935" t="s">
        <v>16</v>
      </c>
      <c r="F4935" t="s">
        <v>12</v>
      </c>
      <c r="G4935" t="s">
        <v>13</v>
      </c>
      <c r="H4935" t="s">
        <v>13</v>
      </c>
      <c r="I4935">
        <v>26</v>
      </c>
      <c r="J4935">
        <f t="shared" si="541"/>
        <v>-0.45057115021311184</v>
      </c>
      <c r="K4935" t="b">
        <f t="shared" si="542"/>
        <v>0</v>
      </c>
      <c r="L4935">
        <f t="shared" si="543"/>
        <v>-1.1225954644489089</v>
      </c>
      <c r="M4935" t="b">
        <f t="shared" si="544"/>
        <v>0</v>
      </c>
      <c r="N4935" s="24">
        <f t="shared" si="545"/>
        <v>292120</v>
      </c>
      <c r="O4935" t="str">
        <f t="shared" si="546"/>
        <v>ASALARIADO</v>
      </c>
      <c r="P4935">
        <f t="shared" si="547"/>
        <v>26</v>
      </c>
      <c r="Q4935"/>
    </row>
    <row r="4936" spans="1:17" x14ac:dyDescent="0.25">
      <c r="A4936">
        <v>4935</v>
      </c>
      <c r="B4936" t="s">
        <v>15</v>
      </c>
      <c r="C4936" s="23">
        <v>2417560.34</v>
      </c>
      <c r="D4936" t="s">
        <v>10</v>
      </c>
      <c r="E4936" t="s">
        <v>11</v>
      </c>
      <c r="F4936" t="s">
        <v>12</v>
      </c>
      <c r="G4936" t="s">
        <v>13</v>
      </c>
      <c r="H4936" t="s">
        <v>13</v>
      </c>
      <c r="I4936">
        <v>53</v>
      </c>
      <c r="J4936">
        <f t="shared" si="541"/>
        <v>2.170185943025432</v>
      </c>
      <c r="K4936" t="b">
        <f t="shared" si="542"/>
        <v>1</v>
      </c>
      <c r="L4936">
        <f t="shared" si="543"/>
        <v>0.78293844763380371</v>
      </c>
      <c r="M4936" t="b">
        <f t="shared" si="544"/>
        <v>0</v>
      </c>
      <c r="N4936" s="24">
        <f t="shared" si="545"/>
        <v>2417560.34</v>
      </c>
      <c r="O4936" t="str">
        <f t="shared" si="546"/>
        <v>ASALARIADO</v>
      </c>
      <c r="P4936">
        <f t="shared" si="547"/>
        <v>53</v>
      </c>
      <c r="Q4936"/>
    </row>
    <row r="4937" spans="1:17" x14ac:dyDescent="0.25">
      <c r="A4937">
        <v>4936</v>
      </c>
      <c r="B4937" t="s">
        <v>15</v>
      </c>
      <c r="C4937" s="23">
        <v>5000</v>
      </c>
      <c r="D4937" t="s">
        <v>10</v>
      </c>
      <c r="E4937" t="s">
        <v>16</v>
      </c>
      <c r="F4937" t="s">
        <v>12</v>
      </c>
      <c r="G4937" t="s">
        <v>13</v>
      </c>
      <c r="H4937" t="s">
        <v>13</v>
      </c>
      <c r="I4937">
        <v>39</v>
      </c>
      <c r="J4937">
        <f t="shared" si="541"/>
        <v>-0.80460215378889355</v>
      </c>
      <c r="K4937" t="b">
        <f t="shared" si="542"/>
        <v>0</v>
      </c>
      <c r="L4937">
        <f t="shared" si="543"/>
        <v>-0.20511617344612137</v>
      </c>
      <c r="M4937" t="b">
        <f t="shared" si="544"/>
        <v>0</v>
      </c>
      <c r="N4937" s="24">
        <f t="shared" si="545"/>
        <v>5000</v>
      </c>
      <c r="O4937" t="str">
        <f t="shared" si="546"/>
        <v>ASALARIADO</v>
      </c>
      <c r="P4937">
        <f t="shared" si="547"/>
        <v>39</v>
      </c>
      <c r="Q4937"/>
    </row>
    <row r="4938" spans="1:17" x14ac:dyDescent="0.25">
      <c r="A4938">
        <v>4937</v>
      </c>
      <c r="B4938" t="s">
        <v>9</v>
      </c>
      <c r="C4938" s="23">
        <v>631606.25</v>
      </c>
      <c r="D4938" t="s">
        <v>10</v>
      </c>
      <c r="E4938" t="s">
        <v>16</v>
      </c>
      <c r="F4938" t="s">
        <v>12</v>
      </c>
      <c r="G4938" t="s">
        <v>12</v>
      </c>
      <c r="H4938" t="s">
        <v>13</v>
      </c>
      <c r="I4938">
        <v>20</v>
      </c>
      <c r="J4938">
        <f t="shared" si="541"/>
        <v>-3.197036382526449E-2</v>
      </c>
      <c r="K4938" t="b">
        <f t="shared" si="542"/>
        <v>0</v>
      </c>
      <c r="L4938">
        <f t="shared" si="543"/>
        <v>-1.5460474449117341</v>
      </c>
      <c r="M4938" t="b">
        <f t="shared" si="544"/>
        <v>0</v>
      </c>
      <c r="N4938" s="24">
        <f t="shared" si="545"/>
        <v>631606.25</v>
      </c>
      <c r="O4938" t="str">
        <f t="shared" si="546"/>
        <v>ASALARIADO</v>
      </c>
      <c r="P4938">
        <f t="shared" si="547"/>
        <v>20</v>
      </c>
      <c r="Q4938"/>
    </row>
    <row r="4939" spans="1:17" x14ac:dyDescent="0.25">
      <c r="A4939">
        <v>4938</v>
      </c>
      <c r="B4939" t="s">
        <v>9</v>
      </c>
      <c r="C4939" s="23">
        <v>299441</v>
      </c>
      <c r="D4939" t="s">
        <v>18</v>
      </c>
      <c r="E4939" t="s">
        <v>16</v>
      </c>
      <c r="F4939" t="s">
        <v>12</v>
      </c>
      <c r="G4939" t="s">
        <v>13</v>
      </c>
      <c r="H4939" t="s">
        <v>13</v>
      </c>
      <c r="I4939">
        <v>31</v>
      </c>
      <c r="J4939">
        <f t="shared" si="541"/>
        <v>-0.44154405012541925</v>
      </c>
      <c r="K4939" t="b">
        <f t="shared" si="542"/>
        <v>0</v>
      </c>
      <c r="L4939">
        <f t="shared" si="543"/>
        <v>-0.7697188140632214</v>
      </c>
      <c r="M4939" t="b">
        <f t="shared" si="544"/>
        <v>0</v>
      </c>
      <c r="N4939" s="24">
        <f t="shared" si="545"/>
        <v>299441</v>
      </c>
      <c r="O4939" t="str">
        <f t="shared" si="546"/>
        <v>TRABAJADOR INDEPENDIENTE</v>
      </c>
      <c r="P4939">
        <f t="shared" si="547"/>
        <v>31</v>
      </c>
      <c r="Q4939"/>
    </row>
    <row r="4940" spans="1:17" x14ac:dyDescent="0.25">
      <c r="A4940">
        <v>4939</v>
      </c>
      <c r="B4940" t="s">
        <v>15</v>
      </c>
      <c r="C4940" s="23">
        <v>233740</v>
      </c>
      <c r="D4940" t="s">
        <v>10</v>
      </c>
      <c r="E4940" t="s">
        <v>16</v>
      </c>
      <c r="F4940" t="s">
        <v>12</v>
      </c>
      <c r="G4940" t="s">
        <v>13</v>
      </c>
      <c r="H4940" t="s">
        <v>13</v>
      </c>
      <c r="I4940">
        <v>18</v>
      </c>
      <c r="J4940">
        <f t="shared" si="541"/>
        <v>-0.52255613902877829</v>
      </c>
      <c r="K4940" t="b">
        <f t="shared" si="542"/>
        <v>0</v>
      </c>
      <c r="L4940">
        <f t="shared" si="543"/>
        <v>-1.687198105066009</v>
      </c>
      <c r="M4940" t="b">
        <f t="shared" si="544"/>
        <v>0</v>
      </c>
      <c r="N4940" s="24">
        <f t="shared" si="545"/>
        <v>233740</v>
      </c>
      <c r="O4940" t="str">
        <f t="shared" si="546"/>
        <v>ASALARIADO</v>
      </c>
      <c r="P4940">
        <f t="shared" si="547"/>
        <v>18</v>
      </c>
      <c r="Q4940"/>
    </row>
    <row r="4941" spans="1:17" x14ac:dyDescent="0.25">
      <c r="A4941">
        <v>4940</v>
      </c>
      <c r="B4941" t="s">
        <v>9</v>
      </c>
      <c r="C4941" s="23">
        <v>297046</v>
      </c>
      <c r="D4941" t="s">
        <v>17</v>
      </c>
      <c r="E4941" t="s">
        <v>16</v>
      </c>
      <c r="F4941" t="s">
        <v>12</v>
      </c>
      <c r="G4941" t="s">
        <v>13</v>
      </c>
      <c r="H4941" t="s">
        <v>13</v>
      </c>
      <c r="I4941">
        <v>40</v>
      </c>
      <c r="J4941">
        <f t="shared" si="541"/>
        <v>-0.44449718558642509</v>
      </c>
      <c r="K4941" t="b">
        <f t="shared" si="542"/>
        <v>0</v>
      </c>
      <c r="L4941">
        <f t="shared" si="543"/>
        <v>-0.13454084336898386</v>
      </c>
      <c r="M4941" t="b">
        <f t="shared" si="544"/>
        <v>0</v>
      </c>
      <c r="N4941" s="24">
        <f t="shared" si="545"/>
        <v>297046</v>
      </c>
      <c r="O4941" t="str">
        <f t="shared" si="546"/>
        <v>ASEGURADO VOLUNTARIO</v>
      </c>
      <c r="P4941">
        <f t="shared" si="547"/>
        <v>40</v>
      </c>
      <c r="Q4941"/>
    </row>
    <row r="4942" spans="1:17" x14ac:dyDescent="0.25">
      <c r="A4942">
        <v>4941</v>
      </c>
      <c r="B4942" t="s">
        <v>15</v>
      </c>
      <c r="C4942" s="23">
        <v>278030</v>
      </c>
      <c r="D4942" t="s">
        <v>17</v>
      </c>
      <c r="E4942" t="s">
        <v>16</v>
      </c>
      <c r="F4942" t="s">
        <v>12</v>
      </c>
      <c r="G4942" t="s">
        <v>13</v>
      </c>
      <c r="H4942" t="s">
        <v>13</v>
      </c>
      <c r="I4942">
        <v>50</v>
      </c>
      <c r="J4942">
        <f t="shared" si="541"/>
        <v>-0.46794471123422759</v>
      </c>
      <c r="K4942" t="b">
        <f t="shared" si="542"/>
        <v>0</v>
      </c>
      <c r="L4942">
        <f t="shared" si="543"/>
        <v>0.57121245740239113</v>
      </c>
      <c r="M4942" t="b">
        <f t="shared" si="544"/>
        <v>0</v>
      </c>
      <c r="N4942" s="24">
        <f t="shared" si="545"/>
        <v>278030</v>
      </c>
      <c r="O4942" t="str">
        <f t="shared" si="546"/>
        <v>ASEGURADO VOLUNTARIO</v>
      </c>
      <c r="P4942">
        <f t="shared" si="547"/>
        <v>50</v>
      </c>
      <c r="Q4942"/>
    </row>
    <row r="4943" spans="1:17" x14ac:dyDescent="0.25">
      <c r="A4943">
        <v>4942</v>
      </c>
      <c r="B4943" t="s">
        <v>9</v>
      </c>
      <c r="C4943" s="23">
        <v>3670341.6</v>
      </c>
      <c r="D4943" t="s">
        <v>10</v>
      </c>
      <c r="E4943" t="s">
        <v>16</v>
      </c>
      <c r="F4943" t="s">
        <v>12</v>
      </c>
      <c r="G4943" t="s">
        <v>13</v>
      </c>
      <c r="H4943" t="s">
        <v>13</v>
      </c>
      <c r="I4943">
        <v>42</v>
      </c>
      <c r="J4943">
        <f t="shared" si="541"/>
        <v>3.7149177859438369</v>
      </c>
      <c r="K4943" t="b">
        <f t="shared" si="542"/>
        <v>1</v>
      </c>
      <c r="L4943">
        <f t="shared" si="543"/>
        <v>6.6098167852911317E-3</v>
      </c>
      <c r="M4943" t="b">
        <f t="shared" si="544"/>
        <v>0</v>
      </c>
      <c r="N4943" s="24">
        <f t="shared" si="545"/>
        <v>3670341.6</v>
      </c>
      <c r="O4943" t="str">
        <f t="shared" si="546"/>
        <v>ASALARIADO</v>
      </c>
      <c r="P4943">
        <f t="shared" si="547"/>
        <v>42</v>
      </c>
      <c r="Q4943"/>
    </row>
    <row r="4944" spans="1:17" x14ac:dyDescent="0.25">
      <c r="A4944">
        <v>4943</v>
      </c>
      <c r="B4944" t="s">
        <v>9</v>
      </c>
      <c r="C4944" s="23">
        <v>350050.88</v>
      </c>
      <c r="D4944" t="s">
        <v>10</v>
      </c>
      <c r="E4944" t="s">
        <v>16</v>
      </c>
      <c r="F4944" t="s">
        <v>12</v>
      </c>
      <c r="G4944" t="s">
        <v>13</v>
      </c>
      <c r="H4944" t="s">
        <v>13</v>
      </c>
      <c r="I4944">
        <v>26</v>
      </c>
      <c r="J4944">
        <f t="shared" si="541"/>
        <v>-0.3791399451962959</v>
      </c>
      <c r="K4944" t="b">
        <f t="shared" si="542"/>
        <v>0</v>
      </c>
      <c r="L4944">
        <f t="shared" si="543"/>
        <v>-1.1225954644489089</v>
      </c>
      <c r="M4944" t="b">
        <f t="shared" si="544"/>
        <v>0</v>
      </c>
      <c r="N4944" s="24">
        <f t="shared" si="545"/>
        <v>350050.88</v>
      </c>
      <c r="O4944" t="str">
        <f t="shared" si="546"/>
        <v>ASALARIADO</v>
      </c>
      <c r="P4944">
        <f t="shared" si="547"/>
        <v>26</v>
      </c>
      <c r="Q4944"/>
    </row>
    <row r="4945" spans="1:17" x14ac:dyDescent="0.25">
      <c r="A4945">
        <v>4944</v>
      </c>
      <c r="B4945" t="s">
        <v>9</v>
      </c>
      <c r="C4945" s="23">
        <v>1225741</v>
      </c>
      <c r="D4945" t="s">
        <v>10</v>
      </c>
      <c r="E4945" t="s">
        <v>16</v>
      </c>
      <c r="F4945" t="s">
        <v>12</v>
      </c>
      <c r="G4945" t="s">
        <v>13</v>
      </c>
      <c r="H4945" t="s">
        <v>13</v>
      </c>
      <c r="I4945">
        <v>57</v>
      </c>
      <c r="J4945">
        <f t="shared" si="541"/>
        <v>0.70062270458427223</v>
      </c>
      <c r="K4945" t="b">
        <f t="shared" si="542"/>
        <v>0</v>
      </c>
      <c r="L4945">
        <f t="shared" si="543"/>
        <v>1.0652397679423538</v>
      </c>
      <c r="M4945" t="b">
        <f t="shared" si="544"/>
        <v>0</v>
      </c>
      <c r="N4945" s="24">
        <f t="shared" si="545"/>
        <v>1225741</v>
      </c>
      <c r="O4945" t="str">
        <f t="shared" si="546"/>
        <v>ASALARIADO</v>
      </c>
      <c r="P4945">
        <f t="shared" si="547"/>
        <v>57</v>
      </c>
      <c r="Q4945"/>
    </row>
    <row r="4946" spans="1:17" x14ac:dyDescent="0.25">
      <c r="A4946">
        <v>4945</v>
      </c>
      <c r="B4946" t="s">
        <v>15</v>
      </c>
      <c r="C4946" s="23">
        <v>297045</v>
      </c>
      <c r="D4946" t="s">
        <v>17</v>
      </c>
      <c r="E4946" t="s">
        <v>16</v>
      </c>
      <c r="F4946" t="s">
        <v>12</v>
      </c>
      <c r="G4946" t="s">
        <v>13</v>
      </c>
      <c r="H4946" t="s">
        <v>13</v>
      </c>
      <c r="I4946">
        <v>35</v>
      </c>
      <c r="J4946">
        <f t="shared" si="541"/>
        <v>-0.44449841862837125</v>
      </c>
      <c r="K4946" t="b">
        <f t="shared" si="542"/>
        <v>0</v>
      </c>
      <c r="L4946">
        <f t="shared" si="543"/>
        <v>-0.48741749375467142</v>
      </c>
      <c r="M4946" t="b">
        <f t="shared" si="544"/>
        <v>0</v>
      </c>
      <c r="N4946" s="24">
        <f t="shared" si="545"/>
        <v>297045</v>
      </c>
      <c r="O4946" t="str">
        <f t="shared" si="546"/>
        <v>ASEGURADO VOLUNTARIO</v>
      </c>
      <c r="P4946">
        <f t="shared" si="547"/>
        <v>35</v>
      </c>
      <c r="Q4946"/>
    </row>
    <row r="4947" spans="1:17" x14ac:dyDescent="0.25">
      <c r="A4947">
        <v>4946</v>
      </c>
      <c r="B4947" t="s">
        <v>9</v>
      </c>
      <c r="C4947" s="23">
        <v>278030</v>
      </c>
      <c r="D4947" t="s">
        <v>19</v>
      </c>
      <c r="E4947" t="s">
        <v>16</v>
      </c>
      <c r="F4947" t="s">
        <v>12</v>
      </c>
      <c r="G4947" t="s">
        <v>13</v>
      </c>
      <c r="H4947" t="s">
        <v>13</v>
      </c>
      <c r="I4947">
        <v>37</v>
      </c>
      <c r="J4947">
        <f t="shared" si="541"/>
        <v>-0.46794471123422759</v>
      </c>
      <c r="K4947" t="b">
        <f t="shared" si="542"/>
        <v>0</v>
      </c>
      <c r="L4947">
        <f t="shared" si="543"/>
        <v>-0.3462668336003964</v>
      </c>
      <c r="M4947" t="b">
        <f t="shared" si="544"/>
        <v>0</v>
      </c>
      <c r="N4947" s="24">
        <f t="shared" si="545"/>
        <v>278030</v>
      </c>
      <c r="O4947" t="str">
        <f t="shared" si="546"/>
        <v>CONVENIOS ESPECIALES DE TRABAJADORES INDEPENDIENTES</v>
      </c>
      <c r="P4947">
        <f t="shared" si="547"/>
        <v>37</v>
      </c>
      <c r="Q4947"/>
    </row>
    <row r="4948" spans="1:17" x14ac:dyDescent="0.25">
      <c r="A4948">
        <v>4947</v>
      </c>
      <c r="B4948" t="s">
        <v>15</v>
      </c>
      <c r="C4948" s="23">
        <v>1158417</v>
      </c>
      <c r="D4948" t="s">
        <v>10</v>
      </c>
      <c r="E4948" t="s">
        <v>11</v>
      </c>
      <c r="F4948" t="s">
        <v>12</v>
      </c>
      <c r="G4948" t="s">
        <v>13</v>
      </c>
      <c r="H4948" t="s">
        <v>13</v>
      </c>
      <c r="I4948">
        <v>39</v>
      </c>
      <c r="J4948">
        <f t="shared" si="541"/>
        <v>0.61760938860232761</v>
      </c>
      <c r="K4948" t="b">
        <f t="shared" si="542"/>
        <v>0</v>
      </c>
      <c r="L4948">
        <f t="shared" si="543"/>
        <v>-0.20511617344612137</v>
      </c>
      <c r="M4948" t="b">
        <f t="shared" si="544"/>
        <v>0</v>
      </c>
      <c r="N4948" s="24">
        <f t="shared" si="545"/>
        <v>1158417</v>
      </c>
      <c r="O4948" t="str">
        <f t="shared" si="546"/>
        <v>ASALARIADO</v>
      </c>
      <c r="P4948">
        <f t="shared" si="547"/>
        <v>39</v>
      </c>
      <c r="Q4948"/>
    </row>
    <row r="4949" spans="1:17" x14ac:dyDescent="0.25">
      <c r="A4949">
        <v>4948</v>
      </c>
      <c r="B4949" t="s">
        <v>15</v>
      </c>
      <c r="C4949" s="23">
        <v>297046</v>
      </c>
      <c r="D4949" t="s">
        <v>17</v>
      </c>
      <c r="E4949" t="s">
        <v>16</v>
      </c>
      <c r="F4949" t="s">
        <v>12</v>
      </c>
      <c r="G4949" t="s">
        <v>13</v>
      </c>
      <c r="H4949" t="s">
        <v>13</v>
      </c>
      <c r="I4949">
        <v>24</v>
      </c>
      <c r="J4949">
        <f t="shared" si="541"/>
        <v>-0.44449718558642509</v>
      </c>
      <c r="K4949" t="b">
        <f t="shared" si="542"/>
        <v>0</v>
      </c>
      <c r="L4949">
        <f t="shared" si="543"/>
        <v>-1.263746124603184</v>
      </c>
      <c r="M4949" t="b">
        <f t="shared" si="544"/>
        <v>0</v>
      </c>
      <c r="N4949" s="24">
        <f t="shared" si="545"/>
        <v>297046</v>
      </c>
      <c r="O4949" t="str">
        <f t="shared" si="546"/>
        <v>ASEGURADO VOLUNTARIO</v>
      </c>
      <c r="P4949">
        <f t="shared" si="547"/>
        <v>24</v>
      </c>
      <c r="Q4949"/>
    </row>
    <row r="4950" spans="1:17" x14ac:dyDescent="0.25">
      <c r="A4950">
        <v>4949</v>
      </c>
      <c r="B4950" t="s">
        <v>9</v>
      </c>
      <c r="C4950" s="23">
        <v>1376386</v>
      </c>
      <c r="D4950" t="s">
        <v>14</v>
      </c>
      <c r="E4950" t="s">
        <v>11</v>
      </c>
      <c r="F4950" t="s">
        <v>12</v>
      </c>
      <c r="G4950" t="s">
        <v>13</v>
      </c>
      <c r="H4950" t="s">
        <v>13</v>
      </c>
      <c r="I4950">
        <v>67</v>
      </c>
      <c r="J4950">
        <f t="shared" si="541"/>
        <v>0.88637430856056665</v>
      </c>
      <c r="K4950" t="b">
        <f t="shared" si="542"/>
        <v>0</v>
      </c>
      <c r="L4950">
        <f t="shared" si="543"/>
        <v>1.7709930687137287</v>
      </c>
      <c r="M4950" t="b">
        <f t="shared" si="544"/>
        <v>0</v>
      </c>
      <c r="N4950" s="24">
        <f t="shared" si="545"/>
        <v>1376386</v>
      </c>
      <c r="O4950" t="str">
        <f t="shared" si="546"/>
        <v>PENSIONADOS EN SU PROPIO SISTEMA</v>
      </c>
      <c r="P4950">
        <f t="shared" si="547"/>
        <v>67</v>
      </c>
      <c r="Q4950"/>
    </row>
    <row r="4951" spans="1:17" x14ac:dyDescent="0.25">
      <c r="A4951">
        <v>4950</v>
      </c>
      <c r="B4951" t="s">
        <v>9</v>
      </c>
      <c r="C4951" s="23">
        <v>4206651</v>
      </c>
      <c r="D4951" t="s">
        <v>10</v>
      </c>
      <c r="E4951" t="s">
        <v>11</v>
      </c>
      <c r="F4951" t="s">
        <v>12</v>
      </c>
      <c r="G4951" t="s">
        <v>13</v>
      </c>
      <c r="H4951" t="s">
        <v>13</v>
      </c>
      <c r="I4951">
        <v>69</v>
      </c>
      <c r="J4951">
        <f t="shared" si="541"/>
        <v>4.3762097722531337</v>
      </c>
      <c r="K4951" t="b">
        <f t="shared" si="542"/>
        <v>1</v>
      </c>
      <c r="L4951">
        <f t="shared" si="543"/>
        <v>1.9121437288680037</v>
      </c>
      <c r="M4951" t="b">
        <f t="shared" si="544"/>
        <v>0</v>
      </c>
      <c r="N4951" s="24">
        <f t="shared" si="545"/>
        <v>4206651</v>
      </c>
      <c r="O4951" t="str">
        <f t="shared" si="546"/>
        <v>ASALARIADO</v>
      </c>
      <c r="P4951">
        <f t="shared" si="547"/>
        <v>69</v>
      </c>
      <c r="Q4951"/>
    </row>
    <row r="4952" spans="1:17" x14ac:dyDescent="0.25">
      <c r="A4952">
        <v>4951</v>
      </c>
      <c r="B4952" t="s">
        <v>9</v>
      </c>
      <c r="C4952" s="23">
        <v>545415</v>
      </c>
      <c r="D4952" t="s">
        <v>10</v>
      </c>
      <c r="E4952" t="s">
        <v>16</v>
      </c>
      <c r="F4952" t="s">
        <v>12</v>
      </c>
      <c r="G4952" t="s">
        <v>13</v>
      </c>
      <c r="H4952" t="s">
        <v>13</v>
      </c>
      <c r="I4952">
        <v>20</v>
      </c>
      <c r="J4952">
        <f t="shared" si="541"/>
        <v>-0.13824779046552327</v>
      </c>
      <c r="K4952" t="b">
        <f t="shared" si="542"/>
        <v>0</v>
      </c>
      <c r="L4952">
        <f t="shared" si="543"/>
        <v>-1.5460474449117341</v>
      </c>
      <c r="M4952" t="b">
        <f t="shared" si="544"/>
        <v>0</v>
      </c>
      <c r="N4952" s="24">
        <f t="shared" si="545"/>
        <v>545415</v>
      </c>
      <c r="O4952" t="str">
        <f t="shared" si="546"/>
        <v>ASALARIADO</v>
      </c>
      <c r="P4952">
        <f t="shared" si="547"/>
        <v>20</v>
      </c>
      <c r="Q4952"/>
    </row>
    <row r="4953" spans="1:17" x14ac:dyDescent="0.25">
      <c r="A4953">
        <v>4952</v>
      </c>
      <c r="B4953" t="s">
        <v>15</v>
      </c>
      <c r="C4953" s="23">
        <v>330000</v>
      </c>
      <c r="D4953" t="s">
        <v>10</v>
      </c>
      <c r="E4953" t="s">
        <v>16</v>
      </c>
      <c r="F4953" t="s">
        <v>12</v>
      </c>
      <c r="G4953" t="s">
        <v>13</v>
      </c>
      <c r="H4953" t="s">
        <v>13</v>
      </c>
      <c r="I4953">
        <v>25</v>
      </c>
      <c r="J4953">
        <f t="shared" si="541"/>
        <v>-0.40386352129332009</v>
      </c>
      <c r="K4953" t="b">
        <f t="shared" si="542"/>
        <v>0</v>
      </c>
      <c r="L4953">
        <f t="shared" si="543"/>
        <v>-1.1931707945260464</v>
      </c>
      <c r="M4953" t="b">
        <f t="shared" si="544"/>
        <v>0</v>
      </c>
      <c r="N4953" s="24">
        <f t="shared" si="545"/>
        <v>330000</v>
      </c>
      <c r="O4953" t="str">
        <f t="shared" si="546"/>
        <v>ASALARIADO</v>
      </c>
      <c r="P4953">
        <f t="shared" si="547"/>
        <v>25</v>
      </c>
      <c r="Q4953"/>
    </row>
    <row r="4954" spans="1:17" x14ac:dyDescent="0.25">
      <c r="A4954">
        <v>4953</v>
      </c>
      <c r="B4954" t="s">
        <v>9</v>
      </c>
      <c r="C4954" s="23">
        <v>297046</v>
      </c>
      <c r="D4954" t="s">
        <v>17</v>
      </c>
      <c r="E4954" t="s">
        <v>16</v>
      </c>
      <c r="F4954" t="s">
        <v>12</v>
      </c>
      <c r="G4954" t="s">
        <v>13</v>
      </c>
      <c r="H4954" t="s">
        <v>13</v>
      </c>
      <c r="I4954">
        <v>62</v>
      </c>
      <c r="J4954">
        <f t="shared" si="541"/>
        <v>-0.44449718558642509</v>
      </c>
      <c r="K4954" t="b">
        <f t="shared" si="542"/>
        <v>0</v>
      </c>
      <c r="L4954">
        <f t="shared" si="543"/>
        <v>1.4181164183280413</v>
      </c>
      <c r="M4954" t="b">
        <f t="shared" si="544"/>
        <v>0</v>
      </c>
      <c r="N4954" s="24">
        <f t="shared" si="545"/>
        <v>297046</v>
      </c>
      <c r="O4954" t="str">
        <f t="shared" si="546"/>
        <v>ASEGURADO VOLUNTARIO</v>
      </c>
      <c r="P4954">
        <f t="shared" si="547"/>
        <v>62</v>
      </c>
      <c r="Q4954"/>
    </row>
    <row r="4955" spans="1:17" x14ac:dyDescent="0.25">
      <c r="A4955">
        <v>4954</v>
      </c>
      <c r="B4955" t="s">
        <v>9</v>
      </c>
      <c r="C4955" s="23">
        <v>479252.04</v>
      </c>
      <c r="D4955" t="s">
        <v>10</v>
      </c>
      <c r="E4955" t="s">
        <v>16</v>
      </c>
      <c r="F4955" t="s">
        <v>12</v>
      </c>
      <c r="G4955" t="s">
        <v>13</v>
      </c>
      <c r="H4955" t="s">
        <v>13</v>
      </c>
      <c r="I4955">
        <v>25</v>
      </c>
      <c r="J4955">
        <f t="shared" si="541"/>
        <v>-0.21982949542632121</v>
      </c>
      <c r="K4955" t="b">
        <f t="shared" si="542"/>
        <v>0</v>
      </c>
      <c r="L4955">
        <f t="shared" si="543"/>
        <v>-1.1931707945260464</v>
      </c>
      <c r="M4955" t="b">
        <f t="shared" si="544"/>
        <v>0</v>
      </c>
      <c r="N4955" s="24">
        <f t="shared" si="545"/>
        <v>479252.04</v>
      </c>
      <c r="O4955" t="str">
        <f t="shared" si="546"/>
        <v>ASALARIADO</v>
      </c>
      <c r="P4955">
        <f t="shared" si="547"/>
        <v>25</v>
      </c>
      <c r="Q4955"/>
    </row>
    <row r="4956" spans="1:17" x14ac:dyDescent="0.25">
      <c r="A4956">
        <v>4955</v>
      </c>
      <c r="B4956" t="s">
        <v>15</v>
      </c>
      <c r="C4956" s="23">
        <v>371690</v>
      </c>
      <c r="D4956" t="s">
        <v>10</v>
      </c>
      <c r="E4956" t="s">
        <v>16</v>
      </c>
      <c r="F4956" t="s">
        <v>12</v>
      </c>
      <c r="G4956" t="s">
        <v>13</v>
      </c>
      <c r="H4956" t="s">
        <v>13</v>
      </c>
      <c r="I4956">
        <v>48</v>
      </c>
      <c r="J4956">
        <f t="shared" si="541"/>
        <v>-0.35245800255873405</v>
      </c>
      <c r="K4956" t="b">
        <f t="shared" si="542"/>
        <v>0</v>
      </c>
      <c r="L4956">
        <f t="shared" si="543"/>
        <v>0.43006179724811616</v>
      </c>
      <c r="M4956" t="b">
        <f t="shared" si="544"/>
        <v>0</v>
      </c>
      <c r="N4956" s="24">
        <f t="shared" si="545"/>
        <v>371690</v>
      </c>
      <c r="O4956" t="str">
        <f t="shared" si="546"/>
        <v>ASALARIADO</v>
      </c>
      <c r="P4956">
        <f t="shared" si="547"/>
        <v>48</v>
      </c>
      <c r="Q4956"/>
    </row>
    <row r="4957" spans="1:17" x14ac:dyDescent="0.25">
      <c r="A4957">
        <v>4956</v>
      </c>
      <c r="B4957" t="s">
        <v>15</v>
      </c>
      <c r="C4957" s="23">
        <v>1200000</v>
      </c>
      <c r="D4957" t="s">
        <v>10</v>
      </c>
      <c r="E4957" t="s">
        <v>16</v>
      </c>
      <c r="F4957" t="s">
        <v>12</v>
      </c>
      <c r="G4957" t="s">
        <v>12</v>
      </c>
      <c r="H4957" t="s">
        <v>13</v>
      </c>
      <c r="I4957">
        <v>78</v>
      </c>
      <c r="J4957">
        <f t="shared" si="541"/>
        <v>0.66888297184867662</v>
      </c>
      <c r="K4957" t="b">
        <f t="shared" si="542"/>
        <v>0</v>
      </c>
      <c r="L4957">
        <f t="shared" si="543"/>
        <v>2.5473216995622412</v>
      </c>
      <c r="M4957" t="b">
        <f t="shared" si="544"/>
        <v>1</v>
      </c>
      <c r="N4957" s="24">
        <f t="shared" si="545"/>
        <v>1200000</v>
      </c>
      <c r="O4957" t="str">
        <f t="shared" si="546"/>
        <v>ASALARIADO</v>
      </c>
      <c r="P4957">
        <f t="shared" si="547"/>
        <v>78</v>
      </c>
      <c r="Q4957"/>
    </row>
    <row r="4958" spans="1:17" x14ac:dyDescent="0.25">
      <c r="A4958">
        <v>4957</v>
      </c>
      <c r="B4958" t="s">
        <v>9</v>
      </c>
      <c r="C4958" s="23">
        <v>428960.15</v>
      </c>
      <c r="D4958" t="s">
        <v>10</v>
      </c>
      <c r="E4958" t="s">
        <v>16</v>
      </c>
      <c r="F4958" t="s">
        <v>12</v>
      </c>
      <c r="G4958" t="s">
        <v>13</v>
      </c>
      <c r="H4958" t="s">
        <v>13</v>
      </c>
      <c r="I4958">
        <v>41</v>
      </c>
      <c r="J4958">
        <f t="shared" si="541"/>
        <v>-0.28184150534699132</v>
      </c>
      <c r="K4958" t="b">
        <f t="shared" si="542"/>
        <v>0</v>
      </c>
      <c r="L4958">
        <f t="shared" si="543"/>
        <v>-6.3965513291846368E-2</v>
      </c>
      <c r="M4958" t="b">
        <f t="shared" si="544"/>
        <v>0</v>
      </c>
      <c r="N4958" s="24">
        <f t="shared" si="545"/>
        <v>428960.15</v>
      </c>
      <c r="O4958" t="str">
        <f t="shared" si="546"/>
        <v>ASALARIADO</v>
      </c>
      <c r="P4958">
        <f t="shared" si="547"/>
        <v>41</v>
      </c>
      <c r="Q4958"/>
    </row>
    <row r="4959" spans="1:17" x14ac:dyDescent="0.25">
      <c r="A4959">
        <v>4958</v>
      </c>
      <c r="B4959" t="s">
        <v>9</v>
      </c>
      <c r="C4959" s="23">
        <v>290000</v>
      </c>
      <c r="D4959" t="s">
        <v>10</v>
      </c>
      <c r="E4959" t="s">
        <v>16</v>
      </c>
      <c r="F4959" t="s">
        <v>12</v>
      </c>
      <c r="G4959" t="s">
        <v>12</v>
      </c>
      <c r="H4959" t="s">
        <v>13</v>
      </c>
      <c r="I4959">
        <v>37</v>
      </c>
      <c r="J4959">
        <f t="shared" si="541"/>
        <v>-0.45318519913892913</v>
      </c>
      <c r="K4959" t="b">
        <f t="shared" si="542"/>
        <v>0</v>
      </c>
      <c r="L4959">
        <f t="shared" si="543"/>
        <v>-0.3462668336003964</v>
      </c>
      <c r="M4959" t="b">
        <f t="shared" si="544"/>
        <v>0</v>
      </c>
      <c r="N4959" s="24">
        <f t="shared" si="545"/>
        <v>290000</v>
      </c>
      <c r="O4959" t="str">
        <f t="shared" si="546"/>
        <v>ASALARIADO</v>
      </c>
      <c r="P4959">
        <f t="shared" si="547"/>
        <v>37</v>
      </c>
      <c r="Q4959"/>
    </row>
    <row r="4960" spans="1:17" x14ac:dyDescent="0.25">
      <c r="A4960">
        <v>4959</v>
      </c>
      <c r="B4960" t="s">
        <v>9</v>
      </c>
      <c r="C4960" s="23">
        <v>543612.26</v>
      </c>
      <c r="D4960" t="s">
        <v>10</v>
      </c>
      <c r="E4960" t="s">
        <v>11</v>
      </c>
      <c r="F4960" t="s">
        <v>12</v>
      </c>
      <c r="G4960" t="s">
        <v>13</v>
      </c>
      <c r="H4960" t="s">
        <v>13</v>
      </c>
      <c r="I4960">
        <v>39</v>
      </c>
      <c r="J4960">
        <f t="shared" si="541"/>
        <v>-0.14047064450350807</v>
      </c>
      <c r="K4960" t="b">
        <f t="shared" si="542"/>
        <v>0</v>
      </c>
      <c r="L4960">
        <f t="shared" si="543"/>
        <v>-0.20511617344612137</v>
      </c>
      <c r="M4960" t="b">
        <f t="shared" si="544"/>
        <v>0</v>
      </c>
      <c r="N4960" s="24">
        <f t="shared" si="545"/>
        <v>543612.26</v>
      </c>
      <c r="O4960" t="str">
        <f t="shared" si="546"/>
        <v>ASALARIADO</v>
      </c>
      <c r="P4960">
        <f t="shared" si="547"/>
        <v>39</v>
      </c>
      <c r="Q4960"/>
    </row>
    <row r="4961" spans="1:17" x14ac:dyDescent="0.25">
      <c r="A4961">
        <v>4960</v>
      </c>
      <c r="B4961" t="s">
        <v>9</v>
      </c>
      <c r="C4961" s="23">
        <v>149130</v>
      </c>
      <c r="D4961" t="s">
        <v>10</v>
      </c>
      <c r="E4961" t="s">
        <v>16</v>
      </c>
      <c r="F4961" t="s">
        <v>12</v>
      </c>
      <c r="G4961" t="s">
        <v>12</v>
      </c>
      <c r="H4961" t="s">
        <v>12</v>
      </c>
      <c r="I4961">
        <v>29</v>
      </c>
      <c r="J4961">
        <f t="shared" si="541"/>
        <v>-0.62688381809170279</v>
      </c>
      <c r="K4961" t="b">
        <f t="shared" si="542"/>
        <v>0</v>
      </c>
      <c r="L4961">
        <f t="shared" si="543"/>
        <v>-0.91086947421749642</v>
      </c>
      <c r="M4961" t="b">
        <f t="shared" si="544"/>
        <v>0</v>
      </c>
      <c r="N4961" s="24">
        <f t="shared" si="545"/>
        <v>149130</v>
      </c>
      <c r="O4961" t="str">
        <f t="shared" si="546"/>
        <v>ASALARIADO</v>
      </c>
      <c r="P4961">
        <f t="shared" si="547"/>
        <v>29</v>
      </c>
      <c r="Q4961"/>
    </row>
    <row r="4962" spans="1:17" x14ac:dyDescent="0.25">
      <c r="A4962">
        <v>4961</v>
      </c>
      <c r="B4962" t="s">
        <v>9</v>
      </c>
      <c r="C4962" s="23">
        <v>347603</v>
      </c>
      <c r="D4962" t="s">
        <v>18</v>
      </c>
      <c r="E4962" t="s">
        <v>16</v>
      </c>
      <c r="F4962" t="s">
        <v>12</v>
      </c>
      <c r="G4962" t="s">
        <v>13</v>
      </c>
      <c r="H4962" t="s">
        <v>12</v>
      </c>
      <c r="I4962">
        <v>46</v>
      </c>
      <c r="J4962">
        <f t="shared" si="541"/>
        <v>-0.38215828391541368</v>
      </c>
      <c r="K4962" t="b">
        <f t="shared" si="542"/>
        <v>0</v>
      </c>
      <c r="L4962">
        <f t="shared" si="543"/>
        <v>0.28891113709384114</v>
      </c>
      <c r="M4962" t="b">
        <f t="shared" si="544"/>
        <v>0</v>
      </c>
      <c r="N4962" s="24">
        <f t="shared" si="545"/>
        <v>347603</v>
      </c>
      <c r="O4962" t="str">
        <f t="shared" si="546"/>
        <v>TRABAJADOR INDEPENDIENTE</v>
      </c>
      <c r="P4962">
        <f t="shared" si="547"/>
        <v>46</v>
      </c>
      <c r="Q4962"/>
    </row>
    <row r="4963" spans="1:17" x14ac:dyDescent="0.25">
      <c r="A4963">
        <v>4962</v>
      </c>
      <c r="B4963" t="s">
        <v>9</v>
      </c>
      <c r="C4963" s="23">
        <v>1211650.6299999999</v>
      </c>
      <c r="D4963" t="s">
        <v>10</v>
      </c>
      <c r="E4963" t="s">
        <v>16</v>
      </c>
      <c r="F4963" t="s">
        <v>12</v>
      </c>
      <c r="G4963" t="s">
        <v>13</v>
      </c>
      <c r="H4963" t="s">
        <v>13</v>
      </c>
      <c r="I4963">
        <v>61</v>
      </c>
      <c r="J4963">
        <f t="shared" si="541"/>
        <v>0.68324868733763622</v>
      </c>
      <c r="K4963" t="b">
        <f t="shared" si="542"/>
        <v>0</v>
      </c>
      <c r="L4963">
        <f t="shared" si="543"/>
        <v>1.3475410882509038</v>
      </c>
      <c r="M4963" t="b">
        <f t="shared" si="544"/>
        <v>0</v>
      </c>
      <c r="N4963" s="24">
        <f t="shared" si="545"/>
        <v>1211650.6299999999</v>
      </c>
      <c r="O4963" t="str">
        <f t="shared" si="546"/>
        <v>ASALARIADO</v>
      </c>
      <c r="P4963">
        <f t="shared" si="547"/>
        <v>61</v>
      </c>
      <c r="Q4963"/>
    </row>
    <row r="4964" spans="1:17" x14ac:dyDescent="0.25">
      <c r="A4964">
        <v>4963</v>
      </c>
      <c r="B4964" t="s">
        <v>15</v>
      </c>
      <c r="C4964" s="23">
        <v>714152</v>
      </c>
      <c r="D4964" t="s">
        <v>10</v>
      </c>
      <c r="E4964" t="s">
        <v>16</v>
      </c>
      <c r="F4964" t="s">
        <v>12</v>
      </c>
      <c r="G4964" t="s">
        <v>13</v>
      </c>
      <c r="H4964" t="s">
        <v>13</v>
      </c>
      <c r="I4964">
        <v>31</v>
      </c>
      <c r="J4964">
        <f t="shared" si="541"/>
        <v>6.9812008400340075E-2</v>
      </c>
      <c r="K4964" t="b">
        <f t="shared" si="542"/>
        <v>0</v>
      </c>
      <c r="L4964">
        <f t="shared" si="543"/>
        <v>-0.7697188140632214</v>
      </c>
      <c r="M4964" t="b">
        <f t="shared" si="544"/>
        <v>0</v>
      </c>
      <c r="N4964" s="24">
        <f t="shared" si="545"/>
        <v>714152</v>
      </c>
      <c r="O4964" t="str">
        <f t="shared" si="546"/>
        <v>ASALARIADO</v>
      </c>
      <c r="P4964">
        <f t="shared" si="547"/>
        <v>31</v>
      </c>
      <c r="Q4964"/>
    </row>
    <row r="4965" spans="1:17" x14ac:dyDescent="0.25">
      <c r="A4965">
        <v>4964</v>
      </c>
      <c r="B4965" t="s">
        <v>9</v>
      </c>
      <c r="C4965" s="23">
        <v>298000</v>
      </c>
      <c r="D4965" t="s">
        <v>17</v>
      </c>
      <c r="E4965" t="s">
        <v>16</v>
      </c>
      <c r="F4965" t="s">
        <v>12</v>
      </c>
      <c r="G4965" t="s">
        <v>12</v>
      </c>
      <c r="H4965" t="s">
        <v>13</v>
      </c>
      <c r="I4965">
        <v>31</v>
      </c>
      <c r="J4965">
        <f t="shared" si="541"/>
        <v>-0.44332086356980732</v>
      </c>
      <c r="K4965" t="b">
        <f t="shared" si="542"/>
        <v>0</v>
      </c>
      <c r="L4965">
        <f t="shared" si="543"/>
        <v>-0.7697188140632214</v>
      </c>
      <c r="M4965" t="b">
        <f t="shared" si="544"/>
        <v>0</v>
      </c>
      <c r="N4965" s="24">
        <f t="shared" si="545"/>
        <v>298000</v>
      </c>
      <c r="O4965" t="str">
        <f t="shared" si="546"/>
        <v>ASEGURADO VOLUNTARIO</v>
      </c>
      <c r="P4965">
        <f t="shared" si="547"/>
        <v>31</v>
      </c>
      <c r="Q4965"/>
    </row>
    <row r="4966" spans="1:17" x14ac:dyDescent="0.25">
      <c r="A4966">
        <v>4965</v>
      </c>
      <c r="B4966" t="s">
        <v>15</v>
      </c>
      <c r="C4966" s="23">
        <v>349768</v>
      </c>
      <c r="D4966" t="s">
        <v>10</v>
      </c>
      <c r="E4966" t="s">
        <v>11</v>
      </c>
      <c r="F4966" t="s">
        <v>12</v>
      </c>
      <c r="G4966" t="s">
        <v>13</v>
      </c>
      <c r="H4966" t="s">
        <v>12</v>
      </c>
      <c r="I4966">
        <v>55</v>
      </c>
      <c r="J4966">
        <f t="shared" si="541"/>
        <v>-0.3794887481020201</v>
      </c>
      <c r="K4966" t="b">
        <f t="shared" si="542"/>
        <v>0</v>
      </c>
      <c r="L4966">
        <f t="shared" si="543"/>
        <v>0.92408910778807873</v>
      </c>
      <c r="M4966" t="b">
        <f t="shared" si="544"/>
        <v>0</v>
      </c>
      <c r="N4966" s="24">
        <f t="shared" si="545"/>
        <v>349768</v>
      </c>
      <c r="O4966" t="str">
        <f t="shared" si="546"/>
        <v>ASALARIADO</v>
      </c>
      <c r="P4966">
        <f t="shared" si="547"/>
        <v>55</v>
      </c>
      <c r="Q4966"/>
    </row>
    <row r="4967" spans="1:17" x14ac:dyDescent="0.25">
      <c r="A4967">
        <v>4966</v>
      </c>
      <c r="B4967" t="s">
        <v>15</v>
      </c>
      <c r="C4967" s="23">
        <v>297046</v>
      </c>
      <c r="D4967" t="s">
        <v>17</v>
      </c>
      <c r="E4967" t="s">
        <v>16</v>
      </c>
      <c r="F4967" t="s">
        <v>13</v>
      </c>
      <c r="G4967" t="s">
        <v>13</v>
      </c>
      <c r="H4967" t="s">
        <v>13</v>
      </c>
      <c r="I4967">
        <v>43</v>
      </c>
      <c r="J4967">
        <f t="shared" si="541"/>
        <v>-0.44449718558642509</v>
      </c>
      <c r="K4967" t="b">
        <f t="shared" si="542"/>
        <v>0</v>
      </c>
      <c r="L4967">
        <f t="shared" si="543"/>
        <v>7.7185146862428639E-2</v>
      </c>
      <c r="M4967" t="b">
        <f t="shared" si="544"/>
        <v>0</v>
      </c>
      <c r="N4967" s="24">
        <f t="shared" si="545"/>
        <v>297046</v>
      </c>
      <c r="O4967" t="str">
        <f t="shared" si="546"/>
        <v>ASEGURADO VOLUNTARIO</v>
      </c>
      <c r="P4967">
        <f t="shared" si="547"/>
        <v>43</v>
      </c>
      <c r="Q4967"/>
    </row>
    <row r="4968" spans="1:17" x14ac:dyDescent="0.25">
      <c r="A4968">
        <v>4967</v>
      </c>
      <c r="B4968" t="s">
        <v>9</v>
      </c>
      <c r="C4968" s="23">
        <v>428928.14</v>
      </c>
      <c r="D4968" t="s">
        <v>10</v>
      </c>
      <c r="E4968" t="s">
        <v>16</v>
      </c>
      <c r="F4968" t="s">
        <v>12</v>
      </c>
      <c r="G4968" t="s">
        <v>13</v>
      </c>
      <c r="H4968" t="s">
        <v>13</v>
      </c>
      <c r="I4968">
        <v>36</v>
      </c>
      <c r="J4968">
        <f t="shared" si="541"/>
        <v>-0.28188097501968729</v>
      </c>
      <c r="K4968" t="b">
        <f t="shared" si="542"/>
        <v>0</v>
      </c>
      <c r="L4968">
        <f t="shared" si="543"/>
        <v>-0.41684216367753391</v>
      </c>
      <c r="M4968" t="b">
        <f t="shared" si="544"/>
        <v>0</v>
      </c>
      <c r="N4968" s="24">
        <f t="shared" si="545"/>
        <v>428928.14</v>
      </c>
      <c r="O4968" t="str">
        <f t="shared" si="546"/>
        <v>ASALARIADO</v>
      </c>
      <c r="P4968">
        <f t="shared" si="547"/>
        <v>36</v>
      </c>
      <c r="Q4968"/>
    </row>
    <row r="4969" spans="1:17" x14ac:dyDescent="0.25">
      <c r="A4969">
        <v>4968</v>
      </c>
      <c r="B4969" t="s">
        <v>15</v>
      </c>
      <c r="C4969" s="23">
        <v>446938.37</v>
      </c>
      <c r="D4969" t="s">
        <v>10</v>
      </c>
      <c r="E4969" t="s">
        <v>16</v>
      </c>
      <c r="F4969" t="s">
        <v>12</v>
      </c>
      <c r="G4969" t="s">
        <v>13</v>
      </c>
      <c r="H4969" t="s">
        <v>12</v>
      </c>
      <c r="I4969">
        <v>30</v>
      </c>
      <c r="J4969">
        <f t="shared" si="541"/>
        <v>-0.25967360597005423</v>
      </c>
      <c r="K4969" t="b">
        <f t="shared" si="542"/>
        <v>0</v>
      </c>
      <c r="L4969">
        <f t="shared" si="543"/>
        <v>-0.84029414414035897</v>
      </c>
      <c r="M4969" t="b">
        <f t="shared" si="544"/>
        <v>0</v>
      </c>
      <c r="N4969" s="24">
        <f t="shared" si="545"/>
        <v>446938.37</v>
      </c>
      <c r="O4969" t="str">
        <f t="shared" si="546"/>
        <v>ASALARIADO</v>
      </c>
      <c r="P4969">
        <f t="shared" si="547"/>
        <v>30</v>
      </c>
      <c r="Q4969"/>
    </row>
    <row r="4970" spans="1:17" x14ac:dyDescent="0.25">
      <c r="A4970">
        <v>4969</v>
      </c>
      <c r="B4970" t="s">
        <v>15</v>
      </c>
      <c r="C4970" s="23">
        <v>968467.27</v>
      </c>
      <c r="D4970" t="s">
        <v>10</v>
      </c>
      <c r="E4970" t="s">
        <v>16</v>
      </c>
      <c r="F4970" t="s">
        <v>12</v>
      </c>
      <c r="G4970" t="s">
        <v>13</v>
      </c>
      <c r="H4970" t="s">
        <v>13</v>
      </c>
      <c r="I4970">
        <v>33</v>
      </c>
      <c r="J4970">
        <f t="shared" si="541"/>
        <v>0.38339340385431719</v>
      </c>
      <c r="K4970" t="b">
        <f t="shared" si="542"/>
        <v>0</v>
      </c>
      <c r="L4970">
        <f t="shared" si="543"/>
        <v>-0.62856815390894638</v>
      </c>
      <c r="M4970" t="b">
        <f t="shared" si="544"/>
        <v>0</v>
      </c>
      <c r="N4970" s="24">
        <f t="shared" si="545"/>
        <v>968467.27</v>
      </c>
      <c r="O4970" t="str">
        <f t="shared" si="546"/>
        <v>ASALARIADO</v>
      </c>
      <c r="P4970">
        <f t="shared" si="547"/>
        <v>33</v>
      </c>
      <c r="Q4970"/>
    </row>
    <row r="4971" spans="1:17" x14ac:dyDescent="0.25">
      <c r="A4971">
        <v>4970</v>
      </c>
      <c r="B4971" t="s">
        <v>15</v>
      </c>
      <c r="C4971" s="23">
        <v>302470</v>
      </c>
      <c r="D4971" t="s">
        <v>18</v>
      </c>
      <c r="E4971" t="s">
        <v>16</v>
      </c>
      <c r="F4971" t="s">
        <v>12</v>
      </c>
      <c r="G4971" t="s">
        <v>13</v>
      </c>
      <c r="H4971" t="s">
        <v>13</v>
      </c>
      <c r="I4971">
        <v>23</v>
      </c>
      <c r="J4971">
        <f t="shared" si="541"/>
        <v>-0.43780916607056047</v>
      </c>
      <c r="K4971" t="b">
        <f t="shared" si="542"/>
        <v>0</v>
      </c>
      <c r="L4971">
        <f t="shared" si="543"/>
        <v>-1.3343214546803215</v>
      </c>
      <c r="M4971" t="b">
        <f t="shared" si="544"/>
        <v>0</v>
      </c>
      <c r="N4971" s="24">
        <f t="shared" si="545"/>
        <v>302470</v>
      </c>
      <c r="O4971" t="str">
        <f t="shared" si="546"/>
        <v>TRABAJADOR INDEPENDIENTE</v>
      </c>
      <c r="P4971">
        <f t="shared" si="547"/>
        <v>23</v>
      </c>
      <c r="Q4971"/>
    </row>
    <row r="4972" spans="1:17" x14ac:dyDescent="0.25">
      <c r="A4972">
        <v>4971</v>
      </c>
      <c r="B4972" t="s">
        <v>9</v>
      </c>
      <c r="C4972" s="23">
        <v>742053.13</v>
      </c>
      <c r="D4972" t="s">
        <v>10</v>
      </c>
      <c r="E4972" t="s">
        <v>11</v>
      </c>
      <c r="F4972" t="s">
        <v>12</v>
      </c>
      <c r="G4972" t="s">
        <v>13</v>
      </c>
      <c r="H4972" t="s">
        <v>13</v>
      </c>
      <c r="I4972">
        <v>39</v>
      </c>
      <c r="J4972">
        <f t="shared" si="541"/>
        <v>0.10421527203505153</v>
      </c>
      <c r="K4972" t="b">
        <f t="shared" si="542"/>
        <v>0</v>
      </c>
      <c r="L4972">
        <f t="shared" si="543"/>
        <v>-0.20511617344612137</v>
      </c>
      <c r="M4972" t="b">
        <f t="shared" si="544"/>
        <v>0</v>
      </c>
      <c r="N4972" s="24">
        <f t="shared" si="545"/>
        <v>742053.13</v>
      </c>
      <c r="O4972" t="str">
        <f t="shared" si="546"/>
        <v>ASALARIADO</v>
      </c>
      <c r="P4972">
        <f t="shared" si="547"/>
        <v>39</v>
      </c>
      <c r="Q4972"/>
    </row>
    <row r="4973" spans="1:17" x14ac:dyDescent="0.25">
      <c r="A4973">
        <v>4972</v>
      </c>
      <c r="B4973" t="s">
        <v>9</v>
      </c>
      <c r="C4973" s="23">
        <v>442402.66</v>
      </c>
      <c r="D4973" t="s">
        <v>10</v>
      </c>
      <c r="E4973" t="s">
        <v>16</v>
      </c>
      <c r="F4973" t="s">
        <v>12</v>
      </c>
      <c r="G4973" t="s">
        <v>13</v>
      </c>
      <c r="H4973" t="s">
        <v>13</v>
      </c>
      <c r="I4973">
        <v>33</v>
      </c>
      <c r="J4973">
        <f t="shared" si="541"/>
        <v>-0.26526632665558197</v>
      </c>
      <c r="K4973" t="b">
        <f t="shared" si="542"/>
        <v>0</v>
      </c>
      <c r="L4973">
        <f t="shared" si="543"/>
        <v>-0.62856815390894638</v>
      </c>
      <c r="M4973" t="b">
        <f t="shared" si="544"/>
        <v>0</v>
      </c>
      <c r="N4973" s="24">
        <f t="shared" si="545"/>
        <v>442402.66</v>
      </c>
      <c r="O4973" t="str">
        <f t="shared" si="546"/>
        <v>ASALARIADO</v>
      </c>
      <c r="P4973">
        <f t="shared" si="547"/>
        <v>33</v>
      </c>
      <c r="Q4973"/>
    </row>
    <row r="4974" spans="1:17" x14ac:dyDescent="0.25">
      <c r="A4974">
        <v>4973</v>
      </c>
      <c r="B4974" t="s">
        <v>9</v>
      </c>
      <c r="C4974" s="23">
        <v>911494.56</v>
      </c>
      <c r="D4974" t="s">
        <v>10</v>
      </c>
      <c r="E4974" t="s">
        <v>16</v>
      </c>
      <c r="F4974" t="s">
        <v>12</v>
      </c>
      <c r="G4974" t="s">
        <v>13</v>
      </c>
      <c r="H4974" t="s">
        <v>13</v>
      </c>
      <c r="I4974">
        <v>41</v>
      </c>
      <c r="J4974">
        <f t="shared" si="541"/>
        <v>0.31314366263903448</v>
      </c>
      <c r="K4974" t="b">
        <f t="shared" si="542"/>
        <v>0</v>
      </c>
      <c r="L4974">
        <f t="shared" si="543"/>
        <v>-6.3965513291846368E-2</v>
      </c>
      <c r="M4974" t="b">
        <f t="shared" si="544"/>
        <v>0</v>
      </c>
      <c r="N4974" s="24">
        <f t="shared" si="545"/>
        <v>911494.56</v>
      </c>
      <c r="O4974" t="str">
        <f t="shared" si="546"/>
        <v>ASALARIADO</v>
      </c>
      <c r="P4974">
        <f t="shared" si="547"/>
        <v>41</v>
      </c>
      <c r="Q4974"/>
    </row>
    <row r="4975" spans="1:17" x14ac:dyDescent="0.25">
      <c r="A4975">
        <v>4974</v>
      </c>
      <c r="B4975" t="s">
        <v>15</v>
      </c>
      <c r="C4975" s="23">
        <v>1000000</v>
      </c>
      <c r="D4975" t="s">
        <v>10</v>
      </c>
      <c r="E4975" t="s">
        <v>16</v>
      </c>
      <c r="F4975" t="s">
        <v>12</v>
      </c>
      <c r="G4975" t="s">
        <v>13</v>
      </c>
      <c r="H4975" t="s">
        <v>13</v>
      </c>
      <c r="I4975">
        <v>37</v>
      </c>
      <c r="J4975">
        <f t="shared" si="541"/>
        <v>0.42227458262063144</v>
      </c>
      <c r="K4975" t="b">
        <f t="shared" si="542"/>
        <v>0</v>
      </c>
      <c r="L4975">
        <f t="shared" si="543"/>
        <v>-0.3462668336003964</v>
      </c>
      <c r="M4975" t="b">
        <f t="shared" si="544"/>
        <v>0</v>
      </c>
      <c r="N4975" s="24">
        <f t="shared" si="545"/>
        <v>1000000</v>
      </c>
      <c r="O4975" t="str">
        <f t="shared" si="546"/>
        <v>ASALARIADO</v>
      </c>
      <c r="P4975">
        <f t="shared" si="547"/>
        <v>37</v>
      </c>
      <c r="Q4975"/>
    </row>
    <row r="4976" spans="1:17" x14ac:dyDescent="0.25">
      <c r="A4976">
        <v>4975</v>
      </c>
      <c r="B4976" t="s">
        <v>15</v>
      </c>
      <c r="C4976" s="23">
        <v>415284</v>
      </c>
      <c r="D4976" t="s">
        <v>14</v>
      </c>
      <c r="E4976" t="s">
        <v>11</v>
      </c>
      <c r="F4976" t="s">
        <v>12</v>
      </c>
      <c r="G4976" t="s">
        <v>13</v>
      </c>
      <c r="H4976" t="s">
        <v>13</v>
      </c>
      <c r="I4976">
        <v>66</v>
      </c>
      <c r="J4976">
        <f t="shared" si="541"/>
        <v>-0.29870477195869705</v>
      </c>
      <c r="K4976" t="b">
        <f t="shared" si="542"/>
        <v>0</v>
      </c>
      <c r="L4976">
        <f t="shared" si="543"/>
        <v>1.7004177386365913</v>
      </c>
      <c r="M4976" t="b">
        <f t="shared" si="544"/>
        <v>0</v>
      </c>
      <c r="N4976" s="24">
        <f t="shared" si="545"/>
        <v>415284</v>
      </c>
      <c r="O4976" t="str">
        <f t="shared" si="546"/>
        <v>PENSIONADOS EN SU PROPIO SISTEMA</v>
      </c>
      <c r="P4976">
        <f t="shared" si="547"/>
        <v>66</v>
      </c>
      <c r="Q4976"/>
    </row>
    <row r="4977" spans="1:17" x14ac:dyDescent="0.25">
      <c r="A4977">
        <v>4976</v>
      </c>
      <c r="B4977" t="s">
        <v>9</v>
      </c>
      <c r="C4977" s="23">
        <v>278030</v>
      </c>
      <c r="D4977" t="s">
        <v>18</v>
      </c>
      <c r="E4977" t="s">
        <v>16</v>
      </c>
      <c r="F4977" t="s">
        <v>12</v>
      </c>
      <c r="G4977" t="s">
        <v>13</v>
      </c>
      <c r="H4977" t="s">
        <v>12</v>
      </c>
      <c r="I4977">
        <v>25</v>
      </c>
      <c r="J4977">
        <f t="shared" si="541"/>
        <v>-0.46794471123422759</v>
      </c>
      <c r="K4977" t="b">
        <f t="shared" si="542"/>
        <v>0</v>
      </c>
      <c r="L4977">
        <f t="shared" si="543"/>
        <v>-1.1931707945260464</v>
      </c>
      <c r="M4977" t="b">
        <f t="shared" si="544"/>
        <v>0</v>
      </c>
      <c r="N4977" s="24">
        <f t="shared" si="545"/>
        <v>278030</v>
      </c>
      <c r="O4977" t="str">
        <f t="shared" si="546"/>
        <v>TRABAJADOR INDEPENDIENTE</v>
      </c>
      <c r="P4977">
        <f t="shared" si="547"/>
        <v>25</v>
      </c>
      <c r="Q4977"/>
    </row>
    <row r="4978" spans="1:17" x14ac:dyDescent="0.25">
      <c r="A4978">
        <v>4977</v>
      </c>
      <c r="B4978" t="s">
        <v>9</v>
      </c>
      <c r="C4978" s="23">
        <v>346518.97</v>
      </c>
      <c r="D4978" t="s">
        <v>10</v>
      </c>
      <c r="E4978" t="s">
        <v>16</v>
      </c>
      <c r="F4978" t="s">
        <v>12</v>
      </c>
      <c r="G4978" t="s">
        <v>13</v>
      </c>
      <c r="H4978" t="s">
        <v>13</v>
      </c>
      <c r="I4978">
        <v>22</v>
      </c>
      <c r="J4978">
        <f t="shared" si="541"/>
        <v>-0.38349493837628812</v>
      </c>
      <c r="K4978" t="b">
        <f t="shared" si="542"/>
        <v>0</v>
      </c>
      <c r="L4978">
        <f t="shared" si="543"/>
        <v>-1.4048967847574589</v>
      </c>
      <c r="M4978" t="b">
        <f t="shared" si="544"/>
        <v>0</v>
      </c>
      <c r="N4978" s="24">
        <f t="shared" si="545"/>
        <v>346518.97</v>
      </c>
      <c r="O4978" t="str">
        <f t="shared" si="546"/>
        <v>ASALARIADO</v>
      </c>
      <c r="P4978">
        <f t="shared" si="547"/>
        <v>22</v>
      </c>
      <c r="Q4978"/>
    </row>
    <row r="4979" spans="1:17" x14ac:dyDescent="0.25">
      <c r="A4979">
        <v>4978</v>
      </c>
      <c r="B4979" t="s">
        <v>15</v>
      </c>
      <c r="C4979" s="23">
        <v>1261759.8799999999</v>
      </c>
      <c r="D4979" t="s">
        <v>10</v>
      </c>
      <c r="E4979" t="s">
        <v>11</v>
      </c>
      <c r="F4979" t="s">
        <v>12</v>
      </c>
      <c r="G4979" t="s">
        <v>13</v>
      </c>
      <c r="H4979" t="s">
        <v>13</v>
      </c>
      <c r="I4979">
        <v>35</v>
      </c>
      <c r="J4979">
        <f t="shared" si="541"/>
        <v>0.74503549447726336</v>
      </c>
      <c r="K4979" t="b">
        <f t="shared" si="542"/>
        <v>0</v>
      </c>
      <c r="L4979">
        <f t="shared" si="543"/>
        <v>-0.48741749375467142</v>
      </c>
      <c r="M4979" t="b">
        <f t="shared" si="544"/>
        <v>0</v>
      </c>
      <c r="N4979" s="24">
        <f t="shared" si="545"/>
        <v>1261759.8799999999</v>
      </c>
      <c r="O4979" t="str">
        <f t="shared" si="546"/>
        <v>ASALARIADO</v>
      </c>
      <c r="P4979">
        <f t="shared" si="547"/>
        <v>35</v>
      </c>
      <c r="Q4979"/>
    </row>
    <row r="4980" spans="1:17" x14ac:dyDescent="0.25">
      <c r="A4980">
        <v>4979</v>
      </c>
      <c r="B4980" t="s">
        <v>9</v>
      </c>
      <c r="C4980" s="23">
        <v>889320.28</v>
      </c>
      <c r="D4980" t="s">
        <v>21</v>
      </c>
      <c r="E4980" t="s">
        <v>16</v>
      </c>
      <c r="F4980" t="s">
        <v>12</v>
      </c>
      <c r="G4980" t="s">
        <v>13</v>
      </c>
      <c r="H4980" t="s">
        <v>13</v>
      </c>
      <c r="I4980">
        <v>59</v>
      </c>
      <c r="J4980">
        <f t="shared" si="541"/>
        <v>0.28580184527357616</v>
      </c>
      <c r="K4980" t="b">
        <f t="shared" si="542"/>
        <v>0</v>
      </c>
      <c r="L4980">
        <f t="shared" si="543"/>
        <v>1.2063904280966287</v>
      </c>
      <c r="M4980" t="b">
        <f t="shared" si="544"/>
        <v>0</v>
      </c>
      <c r="N4980" s="24">
        <f t="shared" si="545"/>
        <v>889320.28</v>
      </c>
      <c r="O4980" t="str">
        <f t="shared" si="546"/>
        <v>CONVENIOS ESPECIALES DE ASEGURADOS VOLUNTARIOS</v>
      </c>
      <c r="P4980">
        <f t="shared" si="547"/>
        <v>59</v>
      </c>
      <c r="Q4980"/>
    </row>
    <row r="4981" spans="1:17" x14ac:dyDescent="0.25">
      <c r="A4981">
        <v>4980</v>
      </c>
      <c r="B4981" t="s">
        <v>9</v>
      </c>
      <c r="C4981" s="23">
        <v>297046</v>
      </c>
      <c r="D4981" t="s">
        <v>18</v>
      </c>
      <c r="E4981" t="s">
        <v>16</v>
      </c>
      <c r="F4981" t="s">
        <v>12</v>
      </c>
      <c r="G4981" t="s">
        <v>12</v>
      </c>
      <c r="H4981" t="s">
        <v>12</v>
      </c>
      <c r="I4981">
        <v>36</v>
      </c>
      <c r="J4981">
        <f t="shared" si="541"/>
        <v>-0.44449718558642509</v>
      </c>
      <c r="K4981" t="b">
        <f t="shared" si="542"/>
        <v>0</v>
      </c>
      <c r="L4981">
        <f t="shared" si="543"/>
        <v>-0.41684216367753391</v>
      </c>
      <c r="M4981" t="b">
        <f t="shared" si="544"/>
        <v>0</v>
      </c>
      <c r="N4981" s="24">
        <f t="shared" si="545"/>
        <v>297046</v>
      </c>
      <c r="O4981" t="str">
        <f t="shared" si="546"/>
        <v>TRABAJADOR INDEPENDIENTE</v>
      </c>
      <c r="P4981">
        <f t="shared" si="547"/>
        <v>36</v>
      </c>
      <c r="Q4981"/>
    </row>
    <row r="4982" spans="1:17" x14ac:dyDescent="0.25">
      <c r="A4982">
        <v>4981</v>
      </c>
      <c r="B4982" t="s">
        <v>9</v>
      </c>
      <c r="C4982" s="23">
        <v>385702</v>
      </c>
      <c r="D4982" t="s">
        <v>18</v>
      </c>
      <c r="E4982" t="s">
        <v>16</v>
      </c>
      <c r="F4982" t="s">
        <v>12</v>
      </c>
      <c r="G4982" t="s">
        <v>13</v>
      </c>
      <c r="H4982" t="s">
        <v>12</v>
      </c>
      <c r="I4982">
        <v>39</v>
      </c>
      <c r="J4982">
        <f t="shared" si="541"/>
        <v>-0.33518061880941719</v>
      </c>
      <c r="K4982" t="b">
        <f t="shared" si="542"/>
        <v>0</v>
      </c>
      <c r="L4982">
        <f t="shared" si="543"/>
        <v>-0.20511617344612137</v>
      </c>
      <c r="M4982" t="b">
        <f t="shared" si="544"/>
        <v>0</v>
      </c>
      <c r="N4982" s="24">
        <f t="shared" si="545"/>
        <v>385702</v>
      </c>
      <c r="O4982" t="str">
        <f t="shared" si="546"/>
        <v>TRABAJADOR INDEPENDIENTE</v>
      </c>
      <c r="P4982">
        <f t="shared" si="547"/>
        <v>39</v>
      </c>
      <c r="Q4982"/>
    </row>
    <row r="4983" spans="1:17" x14ac:dyDescent="0.25">
      <c r="A4983">
        <v>4982</v>
      </c>
      <c r="B4983" t="s">
        <v>9</v>
      </c>
      <c r="C4983" s="23">
        <v>299647</v>
      </c>
      <c r="D4983" t="s">
        <v>17</v>
      </c>
      <c r="E4983" t="s">
        <v>16</v>
      </c>
      <c r="F4983" t="s">
        <v>12</v>
      </c>
      <c r="G4983" t="s">
        <v>13</v>
      </c>
      <c r="H4983" t="s">
        <v>13</v>
      </c>
      <c r="I4983">
        <v>67</v>
      </c>
      <c r="J4983">
        <f t="shared" si="541"/>
        <v>-0.44129004348451434</v>
      </c>
      <c r="K4983" t="b">
        <f t="shared" si="542"/>
        <v>0</v>
      </c>
      <c r="L4983">
        <f t="shared" si="543"/>
        <v>1.7709930687137287</v>
      </c>
      <c r="M4983" t="b">
        <f t="shared" si="544"/>
        <v>0</v>
      </c>
      <c r="N4983" s="24">
        <f t="shared" si="545"/>
        <v>299647</v>
      </c>
      <c r="O4983" t="str">
        <f t="shared" si="546"/>
        <v>ASEGURADO VOLUNTARIO</v>
      </c>
      <c r="P4983">
        <f t="shared" si="547"/>
        <v>67</v>
      </c>
      <c r="Q4983"/>
    </row>
    <row r="4984" spans="1:17" x14ac:dyDescent="0.25">
      <c r="A4984">
        <v>4983</v>
      </c>
      <c r="B4984" t="s">
        <v>15</v>
      </c>
      <c r="C4984" s="23">
        <v>324345.28000000003</v>
      </c>
      <c r="D4984" t="s">
        <v>10</v>
      </c>
      <c r="E4984" t="s">
        <v>16</v>
      </c>
      <c r="F4984" t="s">
        <v>12</v>
      </c>
      <c r="G4984" t="s">
        <v>13</v>
      </c>
      <c r="H4984" t="s">
        <v>13</v>
      </c>
      <c r="I4984">
        <v>38</v>
      </c>
      <c r="J4984">
        <f t="shared" si="541"/>
        <v>-0.41083602824699811</v>
      </c>
      <c r="K4984" t="b">
        <f t="shared" si="542"/>
        <v>0</v>
      </c>
      <c r="L4984">
        <f t="shared" si="543"/>
        <v>-0.27569150352325889</v>
      </c>
      <c r="M4984" t="b">
        <f t="shared" si="544"/>
        <v>0</v>
      </c>
      <c r="N4984" s="24">
        <f t="shared" si="545"/>
        <v>324345.28000000003</v>
      </c>
      <c r="O4984" t="str">
        <f t="shared" si="546"/>
        <v>ASALARIADO</v>
      </c>
      <c r="P4984">
        <f t="shared" si="547"/>
        <v>38</v>
      </c>
      <c r="Q4984"/>
    </row>
    <row r="4985" spans="1:17" x14ac:dyDescent="0.25">
      <c r="A4985">
        <v>4984</v>
      </c>
      <c r="B4985" t="s">
        <v>9</v>
      </c>
      <c r="C4985" s="23">
        <v>331181</v>
      </c>
      <c r="D4985" t="s">
        <v>18</v>
      </c>
      <c r="E4985" t="s">
        <v>16</v>
      </c>
      <c r="F4985" t="s">
        <v>12</v>
      </c>
      <c r="G4985" t="s">
        <v>12</v>
      </c>
      <c r="H4985" t="s">
        <v>12</v>
      </c>
      <c r="I4985">
        <v>55</v>
      </c>
      <c r="J4985">
        <f t="shared" si="541"/>
        <v>-0.40240729875492848</v>
      </c>
      <c r="K4985" t="b">
        <f t="shared" si="542"/>
        <v>0</v>
      </c>
      <c r="L4985">
        <f t="shared" si="543"/>
        <v>0.92408910778807873</v>
      </c>
      <c r="M4985" t="b">
        <f t="shared" si="544"/>
        <v>0</v>
      </c>
      <c r="N4985" s="24">
        <f t="shared" si="545"/>
        <v>331181</v>
      </c>
      <c r="O4985" t="str">
        <f t="shared" si="546"/>
        <v>TRABAJADOR INDEPENDIENTE</v>
      </c>
      <c r="P4985">
        <f t="shared" si="547"/>
        <v>55</v>
      </c>
      <c r="Q4985"/>
    </row>
    <row r="4986" spans="1:17" x14ac:dyDescent="0.25">
      <c r="A4986">
        <v>4985</v>
      </c>
      <c r="B4986" t="s">
        <v>15</v>
      </c>
      <c r="C4986" s="23">
        <v>376777</v>
      </c>
      <c r="D4986" t="s">
        <v>10</v>
      </c>
      <c r="E4986" t="s">
        <v>16</v>
      </c>
      <c r="F4986" t="s">
        <v>12</v>
      </c>
      <c r="G4986" t="s">
        <v>13</v>
      </c>
      <c r="H4986" t="s">
        <v>12</v>
      </c>
      <c r="I4986">
        <v>33</v>
      </c>
      <c r="J4986">
        <f t="shared" si="541"/>
        <v>-0.34618551817871873</v>
      </c>
      <c r="K4986" t="b">
        <f t="shared" si="542"/>
        <v>0</v>
      </c>
      <c r="L4986">
        <f t="shared" si="543"/>
        <v>-0.62856815390894638</v>
      </c>
      <c r="M4986" t="b">
        <f t="shared" si="544"/>
        <v>0</v>
      </c>
      <c r="N4986" s="24">
        <f t="shared" si="545"/>
        <v>376777</v>
      </c>
      <c r="O4986" t="str">
        <f t="shared" si="546"/>
        <v>ASALARIADO</v>
      </c>
      <c r="P4986">
        <f t="shared" si="547"/>
        <v>33</v>
      </c>
      <c r="Q4986"/>
    </row>
    <row r="4987" spans="1:17" x14ac:dyDescent="0.25">
      <c r="A4987">
        <v>4986</v>
      </c>
      <c r="B4987" t="s">
        <v>15</v>
      </c>
      <c r="C4987" s="23">
        <v>356455</v>
      </c>
      <c r="D4987" t="s">
        <v>18</v>
      </c>
      <c r="E4987" t="s">
        <v>16</v>
      </c>
      <c r="F4987" t="s">
        <v>12</v>
      </c>
      <c r="G4987" t="s">
        <v>13</v>
      </c>
      <c r="H4987" t="s">
        <v>13</v>
      </c>
      <c r="I4987">
        <v>63</v>
      </c>
      <c r="J4987">
        <f t="shared" si="541"/>
        <v>-0.3712433966081804</v>
      </c>
      <c r="K4987" t="b">
        <f t="shared" si="542"/>
        <v>0</v>
      </c>
      <c r="L4987">
        <f t="shared" si="543"/>
        <v>1.4886917484051787</v>
      </c>
      <c r="M4987" t="b">
        <f t="shared" si="544"/>
        <v>0</v>
      </c>
      <c r="N4987" s="24">
        <f t="shared" si="545"/>
        <v>356455</v>
      </c>
      <c r="O4987" t="str">
        <f t="shared" si="546"/>
        <v>TRABAJADOR INDEPENDIENTE</v>
      </c>
      <c r="P4987">
        <f t="shared" si="547"/>
        <v>63</v>
      </c>
      <c r="Q4987"/>
    </row>
    <row r="4988" spans="1:17" x14ac:dyDescent="0.25">
      <c r="A4988">
        <v>4987</v>
      </c>
      <c r="B4988" t="s">
        <v>9</v>
      </c>
      <c r="C4988" s="23">
        <v>1912797.11</v>
      </c>
      <c r="D4988" t="s">
        <v>10</v>
      </c>
      <c r="E4988" t="s">
        <v>16</v>
      </c>
      <c r="F4988" t="s">
        <v>12</v>
      </c>
      <c r="G4988" t="s">
        <v>13</v>
      </c>
      <c r="H4988" t="s">
        <v>13</v>
      </c>
      <c r="I4988">
        <v>49</v>
      </c>
      <c r="J4988">
        <f t="shared" si="541"/>
        <v>1.5477917075662055</v>
      </c>
      <c r="K4988" t="b">
        <f t="shared" si="542"/>
        <v>0</v>
      </c>
      <c r="L4988">
        <f t="shared" si="543"/>
        <v>0.50063712732525367</v>
      </c>
      <c r="M4988" t="b">
        <f t="shared" si="544"/>
        <v>0</v>
      </c>
      <c r="N4988" s="24">
        <f t="shared" si="545"/>
        <v>1912797.11</v>
      </c>
      <c r="O4988" t="str">
        <f t="shared" si="546"/>
        <v>ASALARIADO</v>
      </c>
      <c r="P4988">
        <f t="shared" si="547"/>
        <v>49</v>
      </c>
      <c r="Q4988"/>
    </row>
    <row r="4989" spans="1:17" x14ac:dyDescent="0.25">
      <c r="A4989">
        <v>4988</v>
      </c>
      <c r="B4989" t="s">
        <v>15</v>
      </c>
      <c r="C4989" s="23">
        <v>1709530</v>
      </c>
      <c r="D4989" t="s">
        <v>10</v>
      </c>
      <c r="E4989" t="s">
        <v>11</v>
      </c>
      <c r="F4989" t="s">
        <v>12</v>
      </c>
      <c r="G4989" t="s">
        <v>13</v>
      </c>
      <c r="H4989" t="s">
        <v>12</v>
      </c>
      <c r="I4989">
        <v>44</v>
      </c>
      <c r="J4989">
        <f t="shared" si="541"/>
        <v>1.2971548346655062</v>
      </c>
      <c r="K4989" t="b">
        <f t="shared" si="542"/>
        <v>0</v>
      </c>
      <c r="L4989">
        <f t="shared" si="543"/>
        <v>0.14776047693956615</v>
      </c>
      <c r="M4989" t="b">
        <f t="shared" si="544"/>
        <v>0</v>
      </c>
      <c r="N4989" s="24">
        <f t="shared" si="545"/>
        <v>1709530</v>
      </c>
      <c r="O4989" t="str">
        <f t="shared" si="546"/>
        <v>ASALARIADO</v>
      </c>
      <c r="P4989">
        <f t="shared" si="547"/>
        <v>44</v>
      </c>
      <c r="Q4989"/>
    </row>
    <row r="4990" spans="1:17" x14ac:dyDescent="0.25">
      <c r="A4990">
        <v>4989</v>
      </c>
      <c r="B4990" t="s">
        <v>9</v>
      </c>
      <c r="C4990" s="23">
        <v>882417.74</v>
      </c>
      <c r="D4990" t="s">
        <v>10</v>
      </c>
      <c r="E4990" t="s">
        <v>16</v>
      </c>
      <c r="F4990" t="s">
        <v>12</v>
      </c>
      <c r="G4990" t="s">
        <v>13</v>
      </c>
      <c r="H4990" t="s">
        <v>13</v>
      </c>
      <c r="I4990">
        <v>38</v>
      </c>
      <c r="J4990">
        <f t="shared" si="541"/>
        <v>0.27729072391866538</v>
      </c>
      <c r="K4990" t="b">
        <f t="shared" si="542"/>
        <v>0</v>
      </c>
      <c r="L4990">
        <f t="shared" si="543"/>
        <v>-0.27569150352325889</v>
      </c>
      <c r="M4990" t="b">
        <f t="shared" si="544"/>
        <v>0</v>
      </c>
      <c r="N4990" s="24">
        <f t="shared" si="545"/>
        <v>882417.74</v>
      </c>
      <c r="O4990" t="str">
        <f t="shared" si="546"/>
        <v>ASALARIADO</v>
      </c>
      <c r="P4990">
        <f t="shared" si="547"/>
        <v>38</v>
      </c>
      <c r="Q4990"/>
    </row>
    <row r="4991" spans="1:17" x14ac:dyDescent="0.25">
      <c r="A4991">
        <v>4990</v>
      </c>
      <c r="B4991" t="s">
        <v>15</v>
      </c>
      <c r="C4991" s="23">
        <v>438889.6</v>
      </c>
      <c r="D4991" t="s">
        <v>10</v>
      </c>
      <c r="E4991" t="s">
        <v>16</v>
      </c>
      <c r="F4991" t="s">
        <v>12</v>
      </c>
      <c r="G4991" t="s">
        <v>13</v>
      </c>
      <c r="H4991" t="s">
        <v>13</v>
      </c>
      <c r="I4991">
        <v>31</v>
      </c>
      <c r="J4991">
        <f t="shared" si="541"/>
        <v>-0.26959807699488936</v>
      </c>
      <c r="K4991" t="b">
        <f t="shared" si="542"/>
        <v>0</v>
      </c>
      <c r="L4991">
        <f t="shared" si="543"/>
        <v>-0.7697188140632214</v>
      </c>
      <c r="M4991" t="b">
        <f t="shared" si="544"/>
        <v>0</v>
      </c>
      <c r="N4991" s="24">
        <f t="shared" si="545"/>
        <v>438889.6</v>
      </c>
      <c r="O4991" t="str">
        <f t="shared" si="546"/>
        <v>ASALARIADO</v>
      </c>
      <c r="P4991">
        <f t="shared" si="547"/>
        <v>31</v>
      </c>
      <c r="Q4991"/>
    </row>
    <row r="4992" spans="1:17" x14ac:dyDescent="0.25">
      <c r="A4992">
        <v>4991</v>
      </c>
      <c r="B4992" t="s">
        <v>15</v>
      </c>
      <c r="C4992" s="23">
        <v>335860.17</v>
      </c>
      <c r="D4992" t="s">
        <v>10</v>
      </c>
      <c r="E4992" t="s">
        <v>11</v>
      </c>
      <c r="F4992" t="s">
        <v>12</v>
      </c>
      <c r="G4992" t="s">
        <v>13</v>
      </c>
      <c r="H4992" t="s">
        <v>13</v>
      </c>
      <c r="I4992">
        <v>35</v>
      </c>
      <c r="J4992">
        <f t="shared" si="541"/>
        <v>-0.39663768587180753</v>
      </c>
      <c r="K4992" t="b">
        <f t="shared" si="542"/>
        <v>0</v>
      </c>
      <c r="L4992">
        <f t="shared" si="543"/>
        <v>-0.48741749375467142</v>
      </c>
      <c r="M4992" t="b">
        <f t="shared" si="544"/>
        <v>0</v>
      </c>
      <c r="N4992" s="24">
        <f t="shared" si="545"/>
        <v>335860.17</v>
      </c>
      <c r="O4992" t="str">
        <f t="shared" si="546"/>
        <v>ASALARIADO</v>
      </c>
      <c r="P4992">
        <f t="shared" si="547"/>
        <v>35</v>
      </c>
      <c r="Q4992"/>
    </row>
    <row r="4993" spans="1:17" x14ac:dyDescent="0.25">
      <c r="A4993">
        <v>4992</v>
      </c>
      <c r="B4993" t="s">
        <v>9</v>
      </c>
      <c r="C4993" s="23">
        <v>501500</v>
      </c>
      <c r="D4993" t="s">
        <v>10</v>
      </c>
      <c r="E4993" t="s">
        <v>16</v>
      </c>
      <c r="F4993" t="s">
        <v>12</v>
      </c>
      <c r="G4993" t="s">
        <v>13</v>
      </c>
      <c r="H4993" t="s">
        <v>13</v>
      </c>
      <c r="I4993">
        <v>29</v>
      </c>
      <c r="J4993">
        <f t="shared" si="541"/>
        <v>-0.19239682753027129</v>
      </c>
      <c r="K4993" t="b">
        <f t="shared" si="542"/>
        <v>0</v>
      </c>
      <c r="L4993">
        <f t="shared" si="543"/>
        <v>-0.91086947421749642</v>
      </c>
      <c r="M4993" t="b">
        <f t="shared" si="544"/>
        <v>0</v>
      </c>
      <c r="N4993" s="24">
        <f t="shared" si="545"/>
        <v>501500</v>
      </c>
      <c r="O4993" t="str">
        <f t="shared" si="546"/>
        <v>ASALARIADO</v>
      </c>
      <c r="P4993">
        <f t="shared" si="547"/>
        <v>29</v>
      </c>
      <c r="Q4993"/>
    </row>
    <row r="4994" spans="1:17" x14ac:dyDescent="0.25">
      <c r="A4994">
        <v>4993</v>
      </c>
      <c r="B4994" t="s">
        <v>15</v>
      </c>
      <c r="C4994" s="23">
        <v>354835</v>
      </c>
      <c r="D4994" t="s">
        <v>10</v>
      </c>
      <c r="E4994" t="s">
        <v>16</v>
      </c>
      <c r="F4994" t="s">
        <v>12</v>
      </c>
      <c r="G4994" t="s">
        <v>13</v>
      </c>
      <c r="H4994" t="s">
        <v>12</v>
      </c>
      <c r="I4994">
        <v>26</v>
      </c>
      <c r="J4994">
        <f t="shared" ref="J4994:J5001" si="548">(C4994-$S$4)/STDEV($C$2:$C$5001)</f>
        <v>-0.37324092456092756</v>
      </c>
      <c r="K4994" t="b">
        <f t="shared" ref="K4994:K5001" si="549">ABS(J4994)&gt;1.96</f>
        <v>0</v>
      </c>
      <c r="L4994">
        <f t="shared" ref="L4994:L5001" si="550">(I4994-$S$5)/_xlfn.STDEV.S($I$2:$I$5001)</f>
        <v>-1.1225954644489089</v>
      </c>
      <c r="M4994" t="b">
        <f t="shared" ref="M4994:M5001" si="551">ABS(L4994)&gt;1.96</f>
        <v>0</v>
      </c>
      <c r="N4994" s="24">
        <f t="shared" ref="N4994:N5001" si="552">IF(ISBLANK(C4994), $S$4, C4994)</f>
        <v>354835</v>
      </c>
      <c r="O4994" t="str">
        <f t="shared" ref="O4994:O5001" si="553">IF(D4994="", "ASALARIADO", D4994)</f>
        <v>ASALARIADO</v>
      </c>
      <c r="P4994">
        <f t="shared" ref="P4994:P5001" si="554">IF(ISBLANK(I4994), $S$5, I4994)</f>
        <v>26</v>
      </c>
      <c r="Q4994"/>
    </row>
    <row r="4995" spans="1:17" x14ac:dyDescent="0.25">
      <c r="A4995">
        <v>4994</v>
      </c>
      <c r="B4995" t="s">
        <v>9</v>
      </c>
      <c r="C4995" s="23">
        <v>501040.18</v>
      </c>
      <c r="D4995" t="s">
        <v>10</v>
      </c>
      <c r="E4995" t="s">
        <v>16</v>
      </c>
      <c r="F4995" t="s">
        <v>12</v>
      </c>
      <c r="G4995" t="s">
        <v>13</v>
      </c>
      <c r="H4995" t="s">
        <v>13</v>
      </c>
      <c r="I4995">
        <v>57</v>
      </c>
      <c r="J4995">
        <f t="shared" si="548"/>
        <v>-0.19296380487794548</v>
      </c>
      <c r="K4995" t="b">
        <f t="shared" si="549"/>
        <v>0</v>
      </c>
      <c r="L4995">
        <f t="shared" si="550"/>
        <v>1.0652397679423538</v>
      </c>
      <c r="M4995" t="b">
        <f t="shared" si="551"/>
        <v>0</v>
      </c>
      <c r="N4995" s="24">
        <f t="shared" si="552"/>
        <v>501040.18</v>
      </c>
      <c r="O4995" t="str">
        <f t="shared" si="553"/>
        <v>ASALARIADO</v>
      </c>
      <c r="P4995">
        <f t="shared" si="554"/>
        <v>57</v>
      </c>
      <c r="Q4995"/>
    </row>
    <row r="4996" spans="1:17" x14ac:dyDescent="0.25">
      <c r="A4996">
        <v>4995</v>
      </c>
      <c r="B4996" t="s">
        <v>15</v>
      </c>
      <c r="C4996" s="23">
        <v>958367.36</v>
      </c>
      <c r="D4996" t="s">
        <v>10</v>
      </c>
      <c r="E4996" t="s">
        <v>11</v>
      </c>
      <c r="F4996" t="s">
        <v>12</v>
      </c>
      <c r="G4996" t="s">
        <v>13</v>
      </c>
      <c r="H4996" t="s">
        <v>13</v>
      </c>
      <c r="I4996">
        <v>38</v>
      </c>
      <c r="J4996">
        <f t="shared" si="548"/>
        <v>0.37093979117207598</v>
      </c>
      <c r="K4996" t="b">
        <f t="shared" si="549"/>
        <v>0</v>
      </c>
      <c r="L4996">
        <f t="shared" si="550"/>
        <v>-0.27569150352325889</v>
      </c>
      <c r="M4996" t="b">
        <f t="shared" si="551"/>
        <v>0</v>
      </c>
      <c r="N4996" s="24">
        <f t="shared" si="552"/>
        <v>958367.36</v>
      </c>
      <c r="O4996" t="str">
        <f t="shared" si="553"/>
        <v>ASALARIADO</v>
      </c>
      <c r="P4996">
        <f t="shared" si="554"/>
        <v>38</v>
      </c>
      <c r="Q4996"/>
    </row>
    <row r="4997" spans="1:17" x14ac:dyDescent="0.25">
      <c r="A4997">
        <v>4996</v>
      </c>
      <c r="B4997" t="s">
        <v>15</v>
      </c>
      <c r="C4997" s="23">
        <v>407579</v>
      </c>
      <c r="D4997" t="s">
        <v>10</v>
      </c>
      <c r="E4997" t="s">
        <v>11</v>
      </c>
      <c r="F4997" t="s">
        <v>12</v>
      </c>
      <c r="G4997" t="s">
        <v>13</v>
      </c>
      <c r="H4997" t="s">
        <v>13</v>
      </c>
      <c r="I4997">
        <v>43</v>
      </c>
      <c r="J4997">
        <f t="shared" si="548"/>
        <v>-0.30820536015370747</v>
      </c>
      <c r="K4997" t="b">
        <f t="shared" si="549"/>
        <v>0</v>
      </c>
      <c r="L4997">
        <f t="shared" si="550"/>
        <v>7.7185146862428639E-2</v>
      </c>
      <c r="M4997" t="b">
        <f t="shared" si="551"/>
        <v>0</v>
      </c>
      <c r="N4997" s="24">
        <f t="shared" si="552"/>
        <v>407579</v>
      </c>
      <c r="O4997" t="str">
        <f t="shared" si="553"/>
        <v>ASALARIADO</v>
      </c>
      <c r="P4997">
        <f t="shared" si="554"/>
        <v>43</v>
      </c>
      <c r="Q4997"/>
    </row>
    <row r="4998" spans="1:17" x14ac:dyDescent="0.25">
      <c r="A4998">
        <v>4997</v>
      </c>
      <c r="B4998" t="s">
        <v>15</v>
      </c>
      <c r="C4998" s="23">
        <v>400000</v>
      </c>
      <c r="D4998" t="s">
        <v>10</v>
      </c>
      <c r="E4998" t="s">
        <v>16</v>
      </c>
      <c r="F4998" t="s">
        <v>12</v>
      </c>
      <c r="G4998" t="s">
        <v>13</v>
      </c>
      <c r="H4998" t="s">
        <v>13</v>
      </c>
      <c r="I4998">
        <v>62</v>
      </c>
      <c r="J4998">
        <f t="shared" si="548"/>
        <v>-0.31755058506350425</v>
      </c>
      <c r="K4998" t="b">
        <f t="shared" si="549"/>
        <v>0</v>
      </c>
      <c r="L4998">
        <f t="shared" si="550"/>
        <v>1.4181164183280413</v>
      </c>
      <c r="M4998" t="b">
        <f t="shared" si="551"/>
        <v>0</v>
      </c>
      <c r="N4998" s="24">
        <f t="shared" si="552"/>
        <v>400000</v>
      </c>
      <c r="O4998" t="str">
        <f t="shared" si="553"/>
        <v>ASALARIADO</v>
      </c>
      <c r="P4998">
        <f t="shared" si="554"/>
        <v>62</v>
      </c>
      <c r="Q4998"/>
    </row>
    <row r="4999" spans="1:17" x14ac:dyDescent="0.25">
      <c r="A4999">
        <v>4998</v>
      </c>
      <c r="B4999" t="s">
        <v>15</v>
      </c>
      <c r="C4999" s="23">
        <v>1367154</v>
      </c>
      <c r="D4999" t="s">
        <v>10</v>
      </c>
      <c r="E4999" t="s">
        <v>11</v>
      </c>
      <c r="F4999" t="s">
        <v>12</v>
      </c>
      <c r="G4999" t="s">
        <v>13</v>
      </c>
      <c r="H4999" t="s">
        <v>12</v>
      </c>
      <c r="I4999">
        <v>56</v>
      </c>
      <c r="J4999">
        <f t="shared" si="548"/>
        <v>0.87499086531379999</v>
      </c>
      <c r="K4999" t="b">
        <f t="shared" si="549"/>
        <v>0</v>
      </c>
      <c r="L4999">
        <f t="shared" si="550"/>
        <v>0.99466443786521619</v>
      </c>
      <c r="M4999" t="b">
        <f t="shared" si="551"/>
        <v>0</v>
      </c>
      <c r="N4999" s="24">
        <f t="shared" si="552"/>
        <v>1367154</v>
      </c>
      <c r="O4999" t="str">
        <f t="shared" si="553"/>
        <v>ASALARIADO</v>
      </c>
      <c r="P4999">
        <f t="shared" si="554"/>
        <v>56</v>
      </c>
      <c r="Q4999"/>
    </row>
    <row r="5000" spans="1:17" x14ac:dyDescent="0.25">
      <c r="A5000">
        <v>4999</v>
      </c>
      <c r="B5000" t="s">
        <v>9</v>
      </c>
      <c r="C5000" s="23">
        <v>1898332.8</v>
      </c>
      <c r="D5000" t="s">
        <v>10</v>
      </c>
      <c r="E5000" t="s">
        <v>16</v>
      </c>
      <c r="F5000" t="s">
        <v>12</v>
      </c>
      <c r="G5000" t="s">
        <v>12</v>
      </c>
      <c r="H5000" t="s">
        <v>13</v>
      </c>
      <c r="I5000">
        <v>42</v>
      </c>
      <c r="J5000">
        <f t="shared" si="548"/>
        <v>1.5299566066142301</v>
      </c>
      <c r="K5000" t="b">
        <f t="shared" si="549"/>
        <v>0</v>
      </c>
      <c r="L5000">
        <f t="shared" si="550"/>
        <v>6.6098167852911317E-3</v>
      </c>
      <c r="M5000" t="b">
        <f t="shared" si="551"/>
        <v>0</v>
      </c>
      <c r="N5000" s="24">
        <f t="shared" si="552"/>
        <v>1898332.8</v>
      </c>
      <c r="O5000" t="str">
        <f t="shared" si="553"/>
        <v>ASALARIADO</v>
      </c>
      <c r="P5000">
        <f t="shared" si="554"/>
        <v>42</v>
      </c>
      <c r="Q5000"/>
    </row>
    <row r="5001" spans="1:17" x14ac:dyDescent="0.25">
      <c r="A5001">
        <v>5000</v>
      </c>
      <c r="B5001" t="s">
        <v>9</v>
      </c>
      <c r="C5001" s="23">
        <v>489078.33</v>
      </c>
      <c r="D5001" t="s">
        <v>10</v>
      </c>
      <c r="E5001" t="s">
        <v>16</v>
      </c>
      <c r="F5001" t="s">
        <v>12</v>
      </c>
      <c r="G5001" t="s">
        <v>13</v>
      </c>
      <c r="H5001" t="s">
        <v>13</v>
      </c>
      <c r="I5001">
        <v>41</v>
      </c>
      <c r="J5001">
        <f t="shared" si="548"/>
        <v>-0.20771326768138293</v>
      </c>
      <c r="K5001" t="b">
        <f t="shared" si="549"/>
        <v>0</v>
      </c>
      <c r="L5001">
        <f t="shared" si="550"/>
        <v>-6.3965513291846368E-2</v>
      </c>
      <c r="M5001" t="b">
        <f t="shared" si="551"/>
        <v>0</v>
      </c>
      <c r="N5001" s="24">
        <f t="shared" si="552"/>
        <v>489078.33</v>
      </c>
      <c r="O5001" t="str">
        <f t="shared" si="553"/>
        <v>ASALARIADO</v>
      </c>
      <c r="P5001">
        <f t="shared" si="554"/>
        <v>41</v>
      </c>
      <c r="Q5001"/>
    </row>
  </sheetData>
  <mergeCells count="9">
    <mergeCell ref="AR10:AS10"/>
    <mergeCell ref="R7:Z7"/>
    <mergeCell ref="R2:X2"/>
    <mergeCell ref="AR5:AS5"/>
    <mergeCell ref="AR4:AS4"/>
    <mergeCell ref="AR6:AS6"/>
    <mergeCell ref="AR7:AS7"/>
    <mergeCell ref="AR8:AS8"/>
    <mergeCell ref="AR9:AS9"/>
  </mergeCells>
  <pageMargins left="0.7" right="0.7" top="0.75" bottom="0.75" header="0.3" footer="0.3"/>
  <drawing r:id="rId7"/>
  <tableParts count="1">
    <tablePart r:id="rId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C7D70-2BD1-4D08-BC1B-0FB2C1279F48}">
  <dimension ref="A1:W23"/>
  <sheetViews>
    <sheetView workbookViewId="0">
      <selection activeCell="B8" sqref="B8"/>
    </sheetView>
  </sheetViews>
  <sheetFormatPr baseColWidth="10" defaultRowHeight="15" x14ac:dyDescent="0.25"/>
  <cols>
    <col min="1" max="1" width="49.42578125" bestFit="1" customWidth="1"/>
    <col min="2" max="2" width="16.28515625" bestFit="1" customWidth="1"/>
    <col min="4" max="4" width="25.28515625" bestFit="1" customWidth="1"/>
    <col min="5" max="5" width="22.85546875" bestFit="1" customWidth="1"/>
    <col min="6" max="6" width="20.140625" bestFit="1" customWidth="1"/>
    <col min="7" max="7" width="45.7109375" bestFit="1" customWidth="1"/>
    <col min="8" max="8" width="51" bestFit="1" customWidth="1"/>
    <col min="9" max="9" width="32.28515625" bestFit="1" customWidth="1"/>
    <col min="10" max="10" width="24.42578125" bestFit="1" customWidth="1"/>
    <col min="11" max="12" width="12.5703125" bestFit="1" customWidth="1"/>
    <col min="14" max="14" width="25.28515625" bestFit="1" customWidth="1"/>
    <col min="15" max="15" width="22.85546875" bestFit="1" customWidth="1"/>
    <col min="16" max="16" width="7.140625" bestFit="1" customWidth="1"/>
    <col min="17" max="17" width="12.5703125" bestFit="1" customWidth="1"/>
    <col min="19" max="19" width="55.42578125" bestFit="1" customWidth="1"/>
    <col min="20" max="22" width="255.5703125" customWidth="1"/>
    <col min="23" max="23" width="100.7109375" customWidth="1"/>
  </cols>
  <sheetData>
    <row r="1" spans="1:23" x14ac:dyDescent="0.25">
      <c r="A1" s="20" t="s">
        <v>1</v>
      </c>
      <c r="B1" s="15" t="s">
        <v>74</v>
      </c>
    </row>
    <row r="2" spans="1:23" x14ac:dyDescent="0.25">
      <c r="A2" s="11" t="s">
        <v>76</v>
      </c>
      <c r="B2" s="19">
        <f>COUNTIFS(moras!B2:B5001, "HOMBRE", moras!H2:H5001, "SI")/COUNTIF(moras!B2:B5001, "HOMBRE")</f>
        <v>0.17729083665338646</v>
      </c>
      <c r="E2" s="5" t="s">
        <v>56</v>
      </c>
      <c r="J2" s="5" t="s">
        <v>56</v>
      </c>
      <c r="O2" s="5" t="s">
        <v>56</v>
      </c>
      <c r="S2" s="21" t="s">
        <v>86</v>
      </c>
      <c r="T2" s="21"/>
      <c r="U2" s="21"/>
      <c r="V2" s="21"/>
      <c r="W2" s="21"/>
    </row>
    <row r="3" spans="1:23" x14ac:dyDescent="0.25">
      <c r="A3" s="11" t="s">
        <v>77</v>
      </c>
      <c r="B3" s="19">
        <f>COUNTIFS(moras!B2:B5001, "MUJER", moras!H2:H5001, "SI")/COUNTIF(moras!B2:B5001, "MUJER")</f>
        <v>0.16901408450704225</v>
      </c>
      <c r="E3" t="s">
        <v>76</v>
      </c>
      <c r="F3" t="s">
        <v>77</v>
      </c>
      <c r="G3" t="s">
        <v>55</v>
      </c>
      <c r="J3" t="s">
        <v>79</v>
      </c>
      <c r="K3" t="s">
        <v>78</v>
      </c>
      <c r="L3" t="s">
        <v>55</v>
      </c>
      <c r="O3" t="s">
        <v>83</v>
      </c>
      <c r="P3" t="s">
        <v>82</v>
      </c>
      <c r="Q3" t="s">
        <v>55</v>
      </c>
      <c r="S3" s="2" t="s">
        <v>87</v>
      </c>
      <c r="T3" s="16" t="s">
        <v>92</v>
      </c>
      <c r="U3" s="16"/>
      <c r="V3" s="16"/>
      <c r="W3" s="16"/>
    </row>
    <row r="4" spans="1:23" x14ac:dyDescent="0.25">
      <c r="A4" s="20" t="s">
        <v>4</v>
      </c>
      <c r="B4" s="15" t="s">
        <v>74</v>
      </c>
      <c r="D4" t="s">
        <v>85</v>
      </c>
      <c r="E4" s="7">
        <v>0.17729083665338646</v>
      </c>
      <c r="F4" s="7">
        <v>0.16901408450704225</v>
      </c>
      <c r="G4" s="7">
        <v>0.34630492116042871</v>
      </c>
      <c r="I4" t="s">
        <v>85</v>
      </c>
      <c r="J4" s="7">
        <v>0.18023553507424475</v>
      </c>
      <c r="K4" s="7">
        <v>0.15173674588665448</v>
      </c>
      <c r="L4" s="7">
        <v>0.33197228096089926</v>
      </c>
      <c r="N4" t="s">
        <v>85</v>
      </c>
      <c r="O4" s="7">
        <v>0.52941176470588236</v>
      </c>
      <c r="P4" s="7">
        <v>0.17156665324204592</v>
      </c>
      <c r="Q4" s="7">
        <v>0.70097841794792826</v>
      </c>
      <c r="S4" s="2" t="s">
        <v>88</v>
      </c>
      <c r="T4" s="16" t="s">
        <v>93</v>
      </c>
      <c r="U4" s="16"/>
      <c r="V4" s="16"/>
      <c r="W4" s="16"/>
    </row>
    <row r="5" spans="1:23" x14ac:dyDescent="0.25">
      <c r="A5" s="11" t="s">
        <v>78</v>
      </c>
      <c r="B5" s="19">
        <f>COUNTIFS(moras!E2:E5001,"SECTOR PUBLICO", moras!H2:H5001, "SI")/COUNTIF(moras!E2:E5001,"SECTOR PUBLICO")</f>
        <v>0.15173674588665448</v>
      </c>
      <c r="S5" s="2" t="s">
        <v>89</v>
      </c>
      <c r="T5" s="16" t="s">
        <v>96</v>
      </c>
      <c r="U5" s="16"/>
      <c r="V5" s="16"/>
      <c r="W5" s="16"/>
    </row>
    <row r="6" spans="1:23" x14ac:dyDescent="0.25">
      <c r="A6" s="11" t="s">
        <v>79</v>
      </c>
      <c r="B6" s="19">
        <f>COUNTIFS(moras!E2:E5001,"SECTOR PRIVADO", moras!H2:H5001, "SI")/COUNTIF(moras!E2:E5001,"SECTOR PRIVADO")</f>
        <v>0.18023553507424475</v>
      </c>
      <c r="S6" s="2" t="s">
        <v>90</v>
      </c>
      <c r="T6" s="16" t="s">
        <v>94</v>
      </c>
      <c r="U6" s="16"/>
      <c r="V6" s="16"/>
      <c r="W6" s="16"/>
    </row>
    <row r="7" spans="1:23" x14ac:dyDescent="0.25">
      <c r="A7" s="20" t="s">
        <v>75</v>
      </c>
      <c r="B7" s="15" t="s">
        <v>74</v>
      </c>
      <c r="S7" s="2" t="s">
        <v>91</v>
      </c>
      <c r="T7" s="16" t="s">
        <v>95</v>
      </c>
      <c r="U7" s="16"/>
      <c r="V7" s="16"/>
      <c r="W7" s="16"/>
    </row>
    <row r="8" spans="1:23" x14ac:dyDescent="0.25">
      <c r="A8" s="11" t="s">
        <v>46</v>
      </c>
      <c r="B8" s="19">
        <f>COUNTIFS(moras!O2:O5001,"ASALARIADO", moras!H2:H5001, "SI")/COUNTIF(moras!O2:O5001,"ASALARIADO")</f>
        <v>0.11980369515011548</v>
      </c>
    </row>
    <row r="9" spans="1:23" x14ac:dyDescent="0.25">
      <c r="A9" s="11" t="s">
        <v>47</v>
      </c>
      <c r="B9" s="19">
        <f>COUNTIFS(moras!O2:O5001,"ASEGURADO VOLUNTARIO", moras!H2:H5001, "SI")/COUNTIF(moras!O2:O5001,"ASEGURADO VOLUNTARIO")</f>
        <v>0.13302752293577982</v>
      </c>
    </row>
    <row r="10" spans="1:23" x14ac:dyDescent="0.25">
      <c r="A10" s="11" t="s">
        <v>49</v>
      </c>
      <c r="B10" s="19">
        <f>COUNTIFS(moras!O2:O5001,"CONVENIOS ESPECIALES DE ASEGURADOS VOLUNTARIOS", moras!H2:H5001, "SI")/COUNTIF(moras!O2:O5001,"CONVENIOS ESPECIALES DE ASEGURADOS VOLUNTARIOS")</f>
        <v>0</v>
      </c>
    </row>
    <row r="11" spans="1:23" x14ac:dyDescent="0.25">
      <c r="A11" s="11" t="s">
        <v>48</v>
      </c>
      <c r="B11" s="19">
        <f>COUNTIFS(moras!O2:O5001,"CONVENIOS ESPECIALES DE TRABAJADORES INDEPENDIENTES", moras!H2:H5001, "SI")/COUNTIF(moras!O2:O5001,"CONVENIOS ESPECIALES DE TRABAJADORES INDEPENDIENTES")</f>
        <v>2.5477707006369428E-2</v>
      </c>
    </row>
    <row r="12" spans="1:23" x14ac:dyDescent="0.25">
      <c r="A12" s="11" t="s">
        <v>50</v>
      </c>
      <c r="B12" s="19">
        <f>COUNTIFS(moras!O2:O5001,"PENSIONADOS EN SU PROPIO SISTEMA", moras!H2:H5001, "SI")/COUNTIF(moras!O2:O5001,"PENSIONADOS EN SU PROPIO SISTEMA")</f>
        <v>0</v>
      </c>
    </row>
    <row r="13" spans="1:23" x14ac:dyDescent="0.25">
      <c r="A13" s="11" t="s">
        <v>51</v>
      </c>
      <c r="B13" s="19">
        <f>COUNTIFS(moras!D2:D5001,"TRABAJADOR INDEPENDIENTE", moras!H2:H5001, "SI")/COUNTIF(moras!D2:D5001,"TRABAJADOR INDEPENDIENTE")</f>
        <v>0.56142857142857139</v>
      </c>
    </row>
    <row r="14" spans="1:23" x14ac:dyDescent="0.25">
      <c r="A14" s="20" t="s">
        <v>80</v>
      </c>
      <c r="B14" s="15" t="s">
        <v>74</v>
      </c>
    </row>
    <row r="15" spans="1:23" x14ac:dyDescent="0.25">
      <c r="A15" s="11" t="s">
        <v>82</v>
      </c>
      <c r="B15" s="19">
        <f>COUNTIFS(moras!F2:F5001, "SI", moras!H2:H5001, "SI")/COUNTIF(moras!F2:F5001, "SI")</f>
        <v>0.17156665324204592</v>
      </c>
    </row>
    <row r="16" spans="1:23" x14ac:dyDescent="0.25">
      <c r="A16" s="11" t="s">
        <v>83</v>
      </c>
      <c r="B16" s="19">
        <f>COUNTIFS(moras!F2:F5001, "NO", moras!H2:H5001, "SI")/COUNTIF(moras!F2:F5001, "NO")</f>
        <v>0.52941176470588236</v>
      </c>
    </row>
    <row r="17" spans="1:17" x14ac:dyDescent="0.25">
      <c r="A17" s="20" t="s">
        <v>81</v>
      </c>
      <c r="B17" s="15" t="s">
        <v>74</v>
      </c>
    </row>
    <row r="18" spans="1:17" x14ac:dyDescent="0.25">
      <c r="A18" s="11" t="s">
        <v>82</v>
      </c>
      <c r="B18" s="19">
        <f>COUNTIFS(moras!G2:G5001, "SI", moras!H2:H5001, "SI")/COUNTIF(moras!G2:G5001, "SI")</f>
        <v>0.24046434494195687</v>
      </c>
    </row>
    <row r="19" spans="1:17" x14ac:dyDescent="0.25">
      <c r="A19" s="11" t="s">
        <v>83</v>
      </c>
      <c r="B19" s="19">
        <f>COUNTIFS(moras!G2:G5001, "NO", moras!H2:H5001, "SI")/COUNTIF(moras!G2:G5001, "NO")</f>
        <v>0.16488514896520354</v>
      </c>
    </row>
    <row r="21" spans="1:17" x14ac:dyDescent="0.25">
      <c r="E21" s="5" t="s">
        <v>56</v>
      </c>
      <c r="O21" s="5" t="s">
        <v>56</v>
      </c>
    </row>
    <row r="22" spans="1:17" x14ac:dyDescent="0.25">
      <c r="E22" t="s">
        <v>46</v>
      </c>
      <c r="F22" t="s">
        <v>47</v>
      </c>
      <c r="G22" t="s">
        <v>49</v>
      </c>
      <c r="H22" t="s">
        <v>48</v>
      </c>
      <c r="I22" t="s">
        <v>50</v>
      </c>
      <c r="J22" t="s">
        <v>51</v>
      </c>
      <c r="K22" t="s">
        <v>55</v>
      </c>
      <c r="O22" t="s">
        <v>83</v>
      </c>
      <c r="P22" t="s">
        <v>82</v>
      </c>
      <c r="Q22" t="s">
        <v>55</v>
      </c>
    </row>
    <row r="23" spans="1:17" x14ac:dyDescent="0.25">
      <c r="D23" t="s">
        <v>85</v>
      </c>
      <c r="E23" s="7">
        <v>0.11980369515011548</v>
      </c>
      <c r="F23" s="7">
        <v>0.13302752293577982</v>
      </c>
      <c r="G23" s="7">
        <v>0</v>
      </c>
      <c r="H23" s="7">
        <v>2.5477707006369428E-2</v>
      </c>
      <c r="I23" s="7">
        <v>0</v>
      </c>
      <c r="J23" s="7">
        <v>0.56142857142857139</v>
      </c>
      <c r="K23" s="7">
        <v>0.83973749652083618</v>
      </c>
      <c r="N23" t="s">
        <v>85</v>
      </c>
      <c r="O23" s="7">
        <v>0.16488514896520354</v>
      </c>
      <c r="P23" s="7">
        <v>0.24046434494195687</v>
      </c>
      <c r="Q23" s="7">
        <v>0.40534949390716041</v>
      </c>
    </row>
  </sheetData>
  <mergeCells count="6">
    <mergeCell ref="S2:W2"/>
    <mergeCell ref="T3:W3"/>
    <mergeCell ref="T4:W4"/>
    <mergeCell ref="T5:W5"/>
    <mergeCell ref="T6:W6"/>
    <mergeCell ref="T7:W7"/>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AE7BC-3B8E-45E7-887B-C28E1F168BD1}">
  <dimension ref="A1:R19"/>
  <sheetViews>
    <sheetView tabSelected="1" topLeftCell="J1" workbookViewId="0">
      <selection activeCell="P3" sqref="P3:R3"/>
    </sheetView>
  </sheetViews>
  <sheetFormatPr baseColWidth="10" defaultRowHeight="15" x14ac:dyDescent="0.25"/>
  <cols>
    <col min="1" max="1" width="37.28515625" bestFit="1" customWidth="1"/>
    <col min="2" max="2" width="22.85546875" bestFit="1" customWidth="1"/>
    <col min="3" max="3" width="15.5703125" bestFit="1" customWidth="1"/>
    <col min="4" max="4" width="23" bestFit="1" customWidth="1"/>
    <col min="5" max="5" width="22.85546875" bestFit="1" customWidth="1"/>
    <col min="6" max="6" width="12" bestFit="1" customWidth="1"/>
    <col min="7" max="7" width="12.5703125" bestFit="1" customWidth="1"/>
    <col min="8" max="8" width="6" bestFit="1" customWidth="1"/>
    <col min="9" max="9" width="12.5703125" bestFit="1" customWidth="1"/>
    <col min="10" max="10" width="24.5703125" bestFit="1" customWidth="1"/>
    <col min="11" max="11" width="23" bestFit="1" customWidth="1"/>
    <col min="12" max="12" width="12.42578125" bestFit="1" customWidth="1"/>
    <col min="13" max="13" width="13.85546875" bestFit="1" customWidth="1"/>
    <col min="15" max="15" width="29" bestFit="1" customWidth="1"/>
    <col min="16" max="16" width="142.85546875" customWidth="1"/>
    <col min="17" max="17" width="140.140625" customWidth="1"/>
    <col min="18" max="18" width="221" customWidth="1"/>
  </cols>
  <sheetData>
    <row r="1" spans="1:18" x14ac:dyDescent="0.25">
      <c r="A1" s="10" t="s">
        <v>98</v>
      </c>
      <c r="B1" s="10" t="s">
        <v>97</v>
      </c>
      <c r="E1" s="5" t="s">
        <v>56</v>
      </c>
      <c r="K1" s="5" t="s">
        <v>56</v>
      </c>
    </row>
    <row r="2" spans="1:18" x14ac:dyDescent="0.25">
      <c r="A2" s="11" t="s">
        <v>12</v>
      </c>
      <c r="B2" s="12">
        <f>AVERAGEIF(moras!H2:H5001, "SI", moras!P2:P5001)</f>
        <v>43.635632183908044</v>
      </c>
      <c r="E2" t="s">
        <v>13</v>
      </c>
      <c r="F2" t="s">
        <v>12</v>
      </c>
      <c r="G2" t="s">
        <v>55</v>
      </c>
      <c r="K2" t="s">
        <v>13</v>
      </c>
      <c r="L2" t="s">
        <v>12</v>
      </c>
      <c r="M2" t="s">
        <v>55</v>
      </c>
      <c r="O2" s="21" t="s">
        <v>102</v>
      </c>
      <c r="P2" s="21"/>
      <c r="Q2" s="21"/>
      <c r="R2" s="21"/>
    </row>
    <row r="3" spans="1:18" x14ac:dyDescent="0.25">
      <c r="A3" s="11" t="s">
        <v>13</v>
      </c>
      <c r="B3" s="12">
        <f>AVERAGEIF(moras!H2:H5001, "NO", moras!P2:P5001)</f>
        <v>41.542062719471879</v>
      </c>
      <c r="D3" t="s">
        <v>100</v>
      </c>
      <c r="E3" s="8">
        <v>41.542062719471879</v>
      </c>
      <c r="F3" s="8">
        <v>43.635632183908044</v>
      </c>
      <c r="G3" s="8">
        <v>85.177694903379916</v>
      </c>
      <c r="J3" t="s">
        <v>101</v>
      </c>
      <c r="K3" s="27">
        <v>690969.8501470004</v>
      </c>
      <c r="L3" s="27">
        <v>498811.47212643694</v>
      </c>
      <c r="M3" s="27">
        <v>1189781.3222734374</v>
      </c>
      <c r="O3" s="6" t="s">
        <v>103</v>
      </c>
      <c r="P3" s="16" t="s">
        <v>107</v>
      </c>
      <c r="Q3" s="16"/>
      <c r="R3" s="16"/>
    </row>
    <row r="4" spans="1:18" x14ac:dyDescent="0.25">
      <c r="A4" s="10" t="s">
        <v>98</v>
      </c>
      <c r="B4" s="10" t="s">
        <v>99</v>
      </c>
      <c r="O4" s="6" t="s">
        <v>104</v>
      </c>
      <c r="P4" s="16" t="s">
        <v>106</v>
      </c>
      <c r="Q4" s="16"/>
      <c r="R4" s="16"/>
    </row>
    <row r="5" spans="1:18" x14ac:dyDescent="0.25">
      <c r="A5" s="11" t="s">
        <v>12</v>
      </c>
      <c r="B5" s="26">
        <f>AVERAGEIF(moras!H2:H5001, "SI", moras!N2:N5001)</f>
        <v>498811.47212643694</v>
      </c>
      <c r="P5" s="22"/>
      <c r="Q5" s="22"/>
      <c r="R5" s="22"/>
    </row>
    <row r="6" spans="1:18" x14ac:dyDescent="0.25">
      <c r="A6" s="11" t="s">
        <v>13</v>
      </c>
      <c r="B6" s="26">
        <f>AVERAGEIF(moras!H2:H5001, "NO", moras!N2:N5001)</f>
        <v>690969.8501470004</v>
      </c>
    </row>
    <row r="19" spans="10:11" x14ac:dyDescent="0.25">
      <c r="J19" t="s">
        <v>105</v>
      </c>
      <c r="K19" s="28">
        <f>(GETPIVOTDATA("Promedio salario",$J$1,"Indicador de morosidad","NO")-GETPIVOTDATA("Promedio salario",$J$1,"Indicador de morosidad","SI"))/GETPIVOTDATA("Promedio salario",$J$1,"Indicador de morosidad","SI")</f>
        <v>0.38523247511006692</v>
      </c>
    </row>
  </sheetData>
  <mergeCells count="3">
    <mergeCell ref="O2:R2"/>
    <mergeCell ref="P3:R3"/>
    <mergeCell ref="P4:R4"/>
  </mergeCells>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D1A4B7-A79B-475A-A43B-7595A60EBA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moras</vt:lpstr>
      <vt:lpstr>Gráficos morosidad categóricas</vt:lpstr>
      <vt:lpstr>Gráficos morosidad numéricas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Umaña</dc:creator>
  <cp:lastModifiedBy>Alessandro Umaña</cp:lastModifiedBy>
  <dcterms:created xsi:type="dcterms:W3CDTF">2025-11-29T23:44:06Z</dcterms:created>
  <dcterms:modified xsi:type="dcterms:W3CDTF">2025-11-30T05:29:13Z</dcterms:modified>
</cp:coreProperties>
</file>