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module5hw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F62" i="1"/>
  <c r="H68" i="1"/>
  <c r="I68" i="1"/>
  <c r="I67" i="1"/>
  <c r="H67" i="1"/>
  <c r="G62" i="1"/>
  <c r="H59" i="1"/>
  <c r="I59" i="1"/>
  <c r="I58" i="1"/>
  <c r="H58" i="1"/>
  <c r="E62" i="1"/>
  <c r="D44" i="1"/>
  <c r="D45" i="1"/>
  <c r="B46" i="1"/>
  <c r="C46" i="1"/>
  <c r="I51" i="1" l="1"/>
  <c r="G51" i="1"/>
  <c r="H51" i="1"/>
  <c r="I47" i="1"/>
  <c r="J47" i="1"/>
  <c r="I48" i="1"/>
  <c r="J48" i="1"/>
  <c r="J46" i="1"/>
  <c r="I46" i="1"/>
  <c r="I41" i="1"/>
  <c r="J41" i="1"/>
  <c r="I42" i="1"/>
  <c r="J42" i="1"/>
  <c r="J40" i="1"/>
  <c r="I40" i="1"/>
  <c r="F41" i="1"/>
  <c r="D33" i="1"/>
  <c r="D34" i="1"/>
  <c r="D35" i="1"/>
  <c r="B36" i="1"/>
  <c r="C36" i="1"/>
  <c r="K32" i="1"/>
  <c r="J32" i="1"/>
  <c r="H32" i="1"/>
  <c r="J29" i="1"/>
  <c r="K29" i="1"/>
  <c r="L29" i="1"/>
  <c r="K28" i="1"/>
  <c r="L28" i="1"/>
  <c r="J28" i="1"/>
  <c r="J23" i="1"/>
  <c r="K23" i="1"/>
  <c r="L23" i="1"/>
  <c r="K22" i="1"/>
  <c r="L22" i="1"/>
  <c r="J22" i="1"/>
  <c r="G21" i="1"/>
  <c r="E22" i="1"/>
  <c r="E23" i="1"/>
  <c r="B24" i="1"/>
  <c r="C24" i="1"/>
  <c r="D24" i="1"/>
  <c r="F16" i="1"/>
  <c r="F14" i="1"/>
  <c r="F12" i="1"/>
  <c r="K7" i="1"/>
  <c r="L7" i="1"/>
  <c r="K8" i="1"/>
  <c r="L8" i="1"/>
  <c r="K9" i="1"/>
  <c r="L9" i="1"/>
  <c r="L6" i="1"/>
  <c r="K6" i="1"/>
  <c r="G7" i="1"/>
  <c r="H7" i="1"/>
  <c r="G8" i="1"/>
  <c r="H8" i="1"/>
  <c r="G9" i="1"/>
  <c r="H9" i="1"/>
  <c r="H6" i="1"/>
  <c r="G6" i="1"/>
  <c r="G3" i="1"/>
  <c r="D6" i="1"/>
  <c r="D7" i="1"/>
  <c r="D8" i="1"/>
  <c r="D9" i="1"/>
  <c r="B10" i="1"/>
  <c r="C10" i="1"/>
  <c r="J51" i="1"/>
  <c r="L32" i="1"/>
  <c r="G16" i="1"/>
</calcChain>
</file>

<file path=xl/sharedStrings.xml><?xml version="1.0" encoding="utf-8"?>
<sst xmlns="http://schemas.openxmlformats.org/spreadsheetml/2006/main" count="132" uniqueCount="75">
  <si>
    <t>1.You are given below whether the Dow Jones Index went up or down the last two days and whether the</t>
  </si>
  <si>
    <t>Dow went up or down the next day</t>
  </si>
  <si>
    <t>Row Labels</t>
  </si>
  <si>
    <t>d</t>
  </si>
  <si>
    <t>u</t>
  </si>
  <si>
    <t>dd</t>
  </si>
  <si>
    <t>du</t>
  </si>
  <si>
    <t>ud</t>
  </si>
  <si>
    <t>uu</t>
  </si>
  <si>
    <t>For example, 205 days after the market went down</t>
  </si>
  <si>
    <t>two straight days the market went down and</t>
  </si>
  <si>
    <t>257 days after the market went down two straight days</t>
  </si>
  <si>
    <t>the market went up.</t>
  </si>
  <si>
    <r>
      <t xml:space="preserve">For </t>
    </r>
    <r>
      <rPr>
        <sz val="11"/>
        <color theme="1"/>
        <rFont val="Calibri"/>
        <family val="2"/>
      </rPr>
      <t>α=0.05 would you conclude the market's performance</t>
    </r>
  </si>
  <si>
    <t>the last two days has a significant effect on the</t>
  </si>
  <si>
    <t>the market's performance the next day?</t>
  </si>
  <si>
    <t>2. Students at private and piublic colleges were asked whether they prefer</t>
  </si>
  <si>
    <t>rap music,folk music or heavy metal. The results follow</t>
  </si>
  <si>
    <t>Private</t>
  </si>
  <si>
    <t>Public</t>
  </si>
  <si>
    <t>Rap</t>
  </si>
  <si>
    <t>Folk</t>
  </si>
  <si>
    <t>Heavy Metal</t>
  </si>
  <si>
    <t>students have different tastes in music?</t>
  </si>
  <si>
    <t xml:space="preserve">3.  A company makes cell phone chips </t>
  </si>
  <si>
    <t>at 3 plants. The number of defective and</t>
  </si>
  <si>
    <t xml:space="preserve">acceptable chips produced today at each </t>
  </si>
  <si>
    <t>plant are as follows:</t>
  </si>
  <si>
    <t>Plant1</t>
  </si>
  <si>
    <t>Plant2</t>
  </si>
  <si>
    <t>Plant 3</t>
  </si>
  <si>
    <t>Acceptable</t>
  </si>
  <si>
    <t>Defective</t>
  </si>
  <si>
    <r>
      <t xml:space="preserve">For </t>
    </r>
    <r>
      <rPr>
        <sz val="11"/>
        <color theme="1"/>
        <rFont val="Calibri"/>
        <family val="2"/>
      </rPr>
      <t>α= 0.05 would you conclude that the quality</t>
    </r>
  </si>
  <si>
    <t>of the cell phone chips depends on</t>
  </si>
  <si>
    <t>where they are made?</t>
  </si>
  <si>
    <t>4. Two drugs have been given to patients with severe skin rashes.</t>
  </si>
  <si>
    <t>Drug 1</t>
  </si>
  <si>
    <t>Drug 2</t>
  </si>
  <si>
    <t>Significant Improvement</t>
  </si>
  <si>
    <t>No Significant Improvement</t>
  </si>
  <si>
    <r>
      <t xml:space="preserve">For </t>
    </r>
    <r>
      <rPr>
        <sz val="11"/>
        <color theme="1"/>
        <rFont val="Calibri"/>
        <family val="2"/>
      </rPr>
      <t>α=0.05 would you conclude there is a significant</t>
    </r>
  </si>
  <si>
    <t>difference in the performance of the drugs?</t>
  </si>
  <si>
    <t>Answers 5_8</t>
  </si>
  <si>
    <r>
      <t xml:space="preserve">For </t>
    </r>
    <r>
      <rPr>
        <sz val="11"/>
        <color theme="1"/>
        <rFont val="Calibri"/>
        <family val="2"/>
      </rPr>
      <t>α= 0.05 would you conclude that private and public school</t>
    </r>
  </si>
  <si>
    <t>The results after taking the drug for 30 days are given below.</t>
  </si>
  <si>
    <t>Expected</t>
  </si>
  <si>
    <t>rowtotal</t>
  </si>
  <si>
    <t>column total</t>
  </si>
  <si>
    <t>total</t>
  </si>
  <si>
    <t>Contribution to Chi SquareStatistic</t>
  </si>
  <si>
    <t>Degrees of freedom</t>
  </si>
  <si>
    <t>Chi Square Stat</t>
  </si>
  <si>
    <t>P-Value</t>
  </si>
  <si>
    <t>Since 0.06&gt;0.05 we accept null hypothesis that performance</t>
  </si>
  <si>
    <t>last two days has no significant effect on market performance the next day.</t>
  </si>
  <si>
    <t>Answer1</t>
  </si>
  <si>
    <t>Answer2</t>
  </si>
  <si>
    <t>row total</t>
  </si>
  <si>
    <t>Contribution to Chi Square Statistic</t>
  </si>
  <si>
    <t>Degrees of Freedom</t>
  </si>
  <si>
    <t>Since P-Value = 0.95&gt;0.05 we accept null hypothesis</t>
  </si>
  <si>
    <t>that public and private schools have same taste in music.</t>
  </si>
  <si>
    <t>Answer 3</t>
  </si>
  <si>
    <t>Chi square Statistic</t>
  </si>
  <si>
    <t>P-value</t>
  </si>
  <si>
    <t>P-Value of 0.27&gt;0.05 so accept null hypothesis and assume</t>
  </si>
  <si>
    <t>there is no signifiicant different in quality of chips produced at the 3 plants.</t>
  </si>
  <si>
    <t>Answer 4</t>
  </si>
  <si>
    <t>Total</t>
  </si>
  <si>
    <t>Chi Square Statistic</t>
  </si>
  <si>
    <t>P-Value of 0.018&lt;0.05 so conclude the Drugs differ in effectiveness(Drug 2 is better!)</t>
  </si>
  <si>
    <t>The Chi Square Test here is equivalent to a Two-Tailed test of</t>
  </si>
  <si>
    <t>Ho: Drug 1 probability of Improvement = Drug 2 Probability of Improvement</t>
  </si>
  <si>
    <r>
      <t>Ha:Drug 1 probability of Improvement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Drug 2 Probability of Improvement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</si>
</sst>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1" fillId="2" borderId="0" xfId="0" applyFont="1" applyFill="1" applyBorder="1"/>
    <xf numFmtId="0" fontId="0" fillId="4" borderId="0" xfId="0" applyFill="1"/>
    <xf numFmtId="0" fontId="1" fillId="5" borderId="1" xfId="0" applyFont="1" applyFill="1" applyBorder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6" borderId="0" xfId="0" applyFill="1"/>
    <xf numFmtId="0" fontId="0" fillId="6" borderId="0" xfId="0" applyFill="1" applyAlignment="1">
      <alignment horizontal="left"/>
    </xf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7" borderId="0" xfId="0" applyFill="1" applyAlignment="1">
      <alignment horizontal="left"/>
    </xf>
    <xf numFmtId="0" fontId="0" fillId="8" borderId="0" xfId="0" applyFill="1"/>
    <xf numFmtId="0" fontId="1" fillId="8" borderId="0" xfId="0" applyFont="1" applyFill="1"/>
    <xf numFmtId="0" fontId="0" fillId="8" borderId="0" xfId="0" applyFill="1" applyAlignment="1">
      <alignment wrapText="1"/>
    </xf>
    <xf numFmtId="0" fontId="0" fillId="8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40" workbookViewId="0">
      <selection activeCell="D70" sqref="D70"/>
    </sheetView>
  </sheetViews>
  <sheetFormatPr defaultRowHeight="15" x14ac:dyDescent="0.25"/>
  <cols>
    <col min="1" max="1" width="11.5703125" customWidth="1"/>
    <col min="2" max="2" width="29" customWidth="1"/>
    <col min="3" max="3" width="13" customWidth="1"/>
    <col min="4" max="4" width="11.42578125" customWidth="1"/>
    <col min="6" max="6" width="18.85546875" customWidth="1"/>
    <col min="7" max="7" width="18.42578125" customWidth="1"/>
    <col min="8" max="8" width="20.140625" customWidth="1"/>
    <col min="9" max="9" width="13.85546875" customWidth="1"/>
    <col min="10" max="10" width="21.140625" customWidth="1"/>
  </cols>
  <sheetData>
    <row r="1" spans="1:13" x14ac:dyDescent="0.25">
      <c r="A1" s="5" t="s">
        <v>43</v>
      </c>
      <c r="B1" s="5"/>
    </row>
    <row r="2" spans="1:13" x14ac:dyDescent="0.25">
      <c r="A2" t="s">
        <v>0</v>
      </c>
      <c r="G2" s="7"/>
      <c r="H2" s="7"/>
      <c r="I2" s="7" t="s">
        <v>56</v>
      </c>
      <c r="J2" s="7"/>
      <c r="K2" s="7"/>
      <c r="L2" s="7"/>
      <c r="M2" s="7"/>
    </row>
    <row r="3" spans="1:13" x14ac:dyDescent="0.25">
      <c r="A3" t="s">
        <v>1</v>
      </c>
      <c r="F3" s="7" t="s">
        <v>49</v>
      </c>
      <c r="G3" s="7">
        <f>SUM(B10:C10)</f>
        <v>2256</v>
      </c>
      <c r="H3" s="7"/>
      <c r="I3" s="7"/>
      <c r="J3" s="7"/>
      <c r="K3" s="7"/>
      <c r="L3" s="7"/>
      <c r="M3" s="7"/>
    </row>
    <row r="4" spans="1:13" x14ac:dyDescent="0.25">
      <c r="F4" s="7" t="s">
        <v>46</v>
      </c>
      <c r="G4" s="7"/>
      <c r="H4" s="7"/>
      <c r="I4" s="7" t="s">
        <v>50</v>
      </c>
      <c r="J4" s="7"/>
      <c r="K4" s="7"/>
      <c r="L4" s="7"/>
      <c r="M4" s="7"/>
    </row>
    <row r="5" spans="1:13" x14ac:dyDescent="0.25">
      <c r="A5" s="1" t="s">
        <v>2</v>
      </c>
      <c r="B5" s="1" t="s">
        <v>3</v>
      </c>
      <c r="C5" s="1" t="s">
        <v>4</v>
      </c>
      <c r="D5" s="6" t="s">
        <v>47</v>
      </c>
      <c r="F5" s="8" t="s">
        <v>2</v>
      </c>
      <c r="G5" s="8" t="s">
        <v>3</v>
      </c>
      <c r="H5" s="8" t="s">
        <v>4</v>
      </c>
      <c r="I5" s="7"/>
      <c r="J5" s="8" t="s">
        <v>2</v>
      </c>
      <c r="K5" s="8" t="s">
        <v>3</v>
      </c>
      <c r="L5" s="8" t="s">
        <v>4</v>
      </c>
      <c r="M5" s="7"/>
    </row>
    <row r="6" spans="1:13" x14ac:dyDescent="0.25">
      <c r="A6" s="2" t="s">
        <v>5</v>
      </c>
      <c r="B6" s="3">
        <v>205</v>
      </c>
      <c r="C6" s="3">
        <v>257</v>
      </c>
      <c r="D6">
        <f t="shared" ref="D6:D9" si="0">SUM(B6:C6)</f>
        <v>462</v>
      </c>
      <c r="F6" s="9" t="s">
        <v>5</v>
      </c>
      <c r="G6" s="10">
        <f>(B$10*$D6)/$G$3</f>
        <v>216.25531914893617</v>
      </c>
      <c r="H6" s="10">
        <f>(C$10*$D6)/$G$3</f>
        <v>245.74468085106383</v>
      </c>
      <c r="I6" s="7"/>
      <c r="J6" s="9" t="s">
        <v>5</v>
      </c>
      <c r="K6" s="10">
        <f>(B6-G6)^2/G6</f>
        <v>0.58579927487084127</v>
      </c>
      <c r="L6" s="10">
        <f>(C6-H6)^2/H6</f>
        <v>0.51550336188634027</v>
      </c>
      <c r="M6" s="7"/>
    </row>
    <row r="7" spans="1:13" x14ac:dyDescent="0.25">
      <c r="A7" s="2" t="s">
        <v>6</v>
      </c>
      <c r="B7" s="3">
        <v>294</v>
      </c>
      <c r="C7" s="3">
        <v>300</v>
      </c>
      <c r="D7">
        <f t="shared" si="0"/>
        <v>594</v>
      </c>
      <c r="F7" s="9" t="s">
        <v>6</v>
      </c>
      <c r="G7" s="10">
        <f t="shared" ref="G7:G9" si="1">(B$10*$D7)/$G$3</f>
        <v>278.04255319148939</v>
      </c>
      <c r="H7" s="10">
        <f t="shared" ref="H7:H9" si="2">(C$10*$D7)/$G$3</f>
        <v>315.95744680851061</v>
      </c>
      <c r="I7" s="7"/>
      <c r="J7" s="9" t="s">
        <v>6</v>
      </c>
      <c r="K7" s="10">
        <f t="shared" ref="K7:K9" si="3">(B7-G7)^2/G7</f>
        <v>0.91583142840395892</v>
      </c>
      <c r="L7" s="10">
        <f t="shared" ref="L7:L9" si="4">(C7-H7)^2/H7</f>
        <v>0.80593165699548408</v>
      </c>
      <c r="M7" s="7"/>
    </row>
    <row r="8" spans="1:13" x14ac:dyDescent="0.25">
      <c r="A8" s="2" t="s">
        <v>7</v>
      </c>
      <c r="B8" s="3">
        <v>257</v>
      </c>
      <c r="C8" s="3">
        <v>336</v>
      </c>
      <c r="D8">
        <f t="shared" si="0"/>
        <v>593</v>
      </c>
      <c r="F8" s="9" t="s">
        <v>7</v>
      </c>
      <c r="G8" s="10">
        <f t="shared" si="1"/>
        <v>277.57446808510639</v>
      </c>
      <c r="H8" s="10">
        <f t="shared" si="2"/>
        <v>315.42553191489361</v>
      </c>
      <c r="I8" s="7"/>
      <c r="J8" s="9" t="s">
        <v>7</v>
      </c>
      <c r="K8" s="10">
        <f t="shared" si="3"/>
        <v>1.5250276435917434</v>
      </c>
      <c r="L8" s="10">
        <f t="shared" si="4"/>
        <v>1.3420243263607343</v>
      </c>
      <c r="M8" s="7"/>
    </row>
    <row r="9" spans="1:13" x14ac:dyDescent="0.25">
      <c r="A9" s="2" t="s">
        <v>8</v>
      </c>
      <c r="B9" s="3">
        <v>300</v>
      </c>
      <c r="C9" s="3">
        <v>307</v>
      </c>
      <c r="D9">
        <f t="shared" si="0"/>
        <v>607</v>
      </c>
      <c r="F9" s="9" t="s">
        <v>8</v>
      </c>
      <c r="G9" s="10">
        <f t="shared" si="1"/>
        <v>284.12765957446811</v>
      </c>
      <c r="H9" s="10">
        <f t="shared" si="2"/>
        <v>322.87234042553189</v>
      </c>
      <c r="I9" s="7"/>
      <c r="J9" s="9" t="s">
        <v>8</v>
      </c>
      <c r="K9" s="10">
        <f t="shared" si="3"/>
        <v>0.88668308802207341</v>
      </c>
      <c r="L9" s="10">
        <f t="shared" si="4"/>
        <v>0.78028111745942474</v>
      </c>
      <c r="M9" s="7"/>
    </row>
    <row r="10" spans="1:13" x14ac:dyDescent="0.25">
      <c r="A10" s="2" t="s">
        <v>48</v>
      </c>
      <c r="B10">
        <f t="shared" ref="B10:C10" si="5">SUM(B6:B9)</f>
        <v>1056</v>
      </c>
      <c r="C10">
        <f t="shared" si="5"/>
        <v>1200</v>
      </c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2" t="s">
        <v>9</v>
      </c>
      <c r="F11" s="9" t="s">
        <v>51</v>
      </c>
      <c r="G11" s="7"/>
      <c r="H11" s="7"/>
      <c r="I11" s="7"/>
      <c r="J11" s="7"/>
      <c r="K11" s="7"/>
      <c r="L11" s="7"/>
      <c r="M11" s="7"/>
    </row>
    <row r="12" spans="1:13" x14ac:dyDescent="0.25">
      <c r="A12" s="2" t="s">
        <v>10</v>
      </c>
      <c r="F12" s="7">
        <f>(4-1)*(2-1)</f>
        <v>3</v>
      </c>
      <c r="G12" s="7"/>
      <c r="H12" s="7"/>
      <c r="I12" s="7"/>
      <c r="J12" s="7"/>
      <c r="K12" s="7"/>
      <c r="L12" s="7"/>
      <c r="M12" s="7"/>
    </row>
    <row r="13" spans="1:13" x14ac:dyDescent="0.25">
      <c r="A13" s="2" t="s">
        <v>11</v>
      </c>
      <c r="F13" s="9" t="s">
        <v>52</v>
      </c>
      <c r="G13" s="7"/>
      <c r="H13" s="7"/>
      <c r="I13" s="7"/>
      <c r="J13" s="7"/>
      <c r="K13" s="7"/>
      <c r="L13" s="7"/>
      <c r="M13" s="7"/>
    </row>
    <row r="14" spans="1:13" x14ac:dyDescent="0.25">
      <c r="A14" s="2" t="s">
        <v>12</v>
      </c>
      <c r="F14" s="7">
        <f>SUM(K6:L9)</f>
        <v>7.3570818975906009</v>
      </c>
      <c r="G14" s="7"/>
      <c r="H14" s="7"/>
      <c r="I14" s="7"/>
      <c r="J14" s="7"/>
      <c r="K14" s="7"/>
      <c r="L14" s="7"/>
      <c r="M14" s="7"/>
    </row>
    <row r="15" spans="1:13" x14ac:dyDescent="0.25">
      <c r="A15" s="2" t="s">
        <v>13</v>
      </c>
      <c r="F15" s="7" t="s">
        <v>53</v>
      </c>
      <c r="G15" s="7"/>
      <c r="H15" s="7"/>
      <c r="I15" s="7"/>
      <c r="J15" s="7"/>
      <c r="K15" s="7"/>
      <c r="L15" s="7"/>
      <c r="M15" s="7"/>
    </row>
    <row r="16" spans="1:13" x14ac:dyDescent="0.25">
      <c r="A16" s="2" t="s">
        <v>14</v>
      </c>
      <c r="F16" s="7">
        <f>_xlfn.CHISQ.DIST.RT(F14,F12)</f>
        <v>6.1346607004462664E-2</v>
      </c>
      <c r="G16" s="7" t="str">
        <f ca="1">_xlfn.FORMULATEXT(F16)</f>
        <v>=CHISQ.DIST.RT(F14,F12)</v>
      </c>
      <c r="H16" s="7"/>
      <c r="I16" s="7"/>
      <c r="J16" s="7"/>
      <c r="K16" s="7"/>
      <c r="L16" s="7"/>
      <c r="M16" s="7"/>
    </row>
    <row r="17" spans="1:14" x14ac:dyDescent="0.25">
      <c r="A17" s="2" t="s">
        <v>15</v>
      </c>
      <c r="F17" s="7" t="s">
        <v>54</v>
      </c>
      <c r="G17" s="7"/>
      <c r="H17" s="7"/>
      <c r="I17" s="7"/>
      <c r="J17" s="7"/>
      <c r="K17" s="7"/>
      <c r="L17" s="7"/>
      <c r="M17" s="7"/>
    </row>
    <row r="18" spans="1:14" x14ac:dyDescent="0.25">
      <c r="F18" s="7" t="s">
        <v>55</v>
      </c>
      <c r="G18" s="7"/>
      <c r="H18" s="7"/>
      <c r="I18" s="7"/>
      <c r="J18" s="7"/>
      <c r="K18" s="7"/>
      <c r="L18" s="7"/>
      <c r="M18" s="7"/>
    </row>
    <row r="19" spans="1:14" x14ac:dyDescent="0.25">
      <c r="A19" s="2" t="s">
        <v>16</v>
      </c>
    </row>
    <row r="20" spans="1:14" x14ac:dyDescent="0.25">
      <c r="A20" s="2" t="s">
        <v>17</v>
      </c>
      <c r="F20" s="11" t="s">
        <v>57</v>
      </c>
      <c r="G20" s="11" t="s">
        <v>49</v>
      </c>
      <c r="H20" s="11"/>
      <c r="I20" s="13" t="s">
        <v>46</v>
      </c>
      <c r="J20" s="11"/>
      <c r="K20" s="11"/>
      <c r="L20" s="11"/>
      <c r="M20" s="11"/>
      <c r="N20" s="11"/>
    </row>
    <row r="21" spans="1:14" x14ac:dyDescent="0.25">
      <c r="B21" t="s">
        <v>20</v>
      </c>
      <c r="C21" t="s">
        <v>21</v>
      </c>
      <c r="D21" t="s">
        <v>22</v>
      </c>
      <c r="E21" t="s">
        <v>58</v>
      </c>
      <c r="F21" s="11"/>
      <c r="G21" s="11">
        <f>SUM(E22:E23)</f>
        <v>818</v>
      </c>
      <c r="H21" s="11"/>
      <c r="I21" s="11"/>
      <c r="J21" s="11" t="s">
        <v>20</v>
      </c>
      <c r="K21" s="11" t="s">
        <v>21</v>
      </c>
      <c r="L21" s="11" t="s">
        <v>22</v>
      </c>
      <c r="M21" s="11"/>
      <c r="N21" s="11"/>
    </row>
    <row r="22" spans="1:14" x14ac:dyDescent="0.25">
      <c r="A22" s="2" t="s">
        <v>18</v>
      </c>
      <c r="B22">
        <v>200</v>
      </c>
      <c r="C22">
        <v>50</v>
      </c>
      <c r="D22">
        <v>200</v>
      </c>
      <c r="E22">
        <f t="shared" ref="E22:E23" si="6">SUM(B22:D22)</f>
        <v>450</v>
      </c>
      <c r="F22" s="11"/>
      <c r="G22" s="11"/>
      <c r="H22" s="11"/>
      <c r="I22" s="12" t="s">
        <v>18</v>
      </c>
      <c r="J22" s="11">
        <f>($E22*B$24)/$G$21</f>
        <v>200.79462102689487</v>
      </c>
      <c r="K22" s="11">
        <f t="shared" ref="K22:L22" si="7">($E22*C$24)/$G$21</f>
        <v>51.161369193154037</v>
      </c>
      <c r="L22" s="11">
        <f t="shared" si="7"/>
        <v>198.0440097799511</v>
      </c>
      <c r="M22" s="11"/>
      <c r="N22" s="11"/>
    </row>
    <row r="23" spans="1:14" x14ac:dyDescent="0.25">
      <c r="A23" s="2" t="s">
        <v>19</v>
      </c>
      <c r="B23">
        <v>165</v>
      </c>
      <c r="C23">
        <v>43</v>
      </c>
      <c r="D23">
        <v>160</v>
      </c>
      <c r="E23">
        <f t="shared" si="6"/>
        <v>368</v>
      </c>
      <c r="F23" s="11"/>
      <c r="G23" s="11"/>
      <c r="H23" s="11"/>
      <c r="I23" s="12" t="s">
        <v>19</v>
      </c>
      <c r="J23" s="11">
        <f>($E23*B$24)/$G$21</f>
        <v>164.20537897310513</v>
      </c>
      <c r="K23" s="11">
        <f t="shared" ref="K23" si="8">($E23*C$24)/$G$21</f>
        <v>41.838630806845963</v>
      </c>
      <c r="L23" s="11">
        <f t="shared" ref="L23" si="9">($E23*D$24)/$G$21</f>
        <v>161.9559902200489</v>
      </c>
      <c r="M23" s="11"/>
      <c r="N23" s="11"/>
    </row>
    <row r="24" spans="1:14" x14ac:dyDescent="0.25">
      <c r="A24" s="2" t="s">
        <v>48</v>
      </c>
      <c r="B24">
        <f t="shared" ref="B24:D24" si="10">SUM(B22:B23)</f>
        <v>365</v>
      </c>
      <c r="C24">
        <f t="shared" si="10"/>
        <v>93</v>
      </c>
      <c r="D24">
        <f t="shared" si="10"/>
        <v>360</v>
      </c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2" t="s">
        <v>44</v>
      </c>
      <c r="F25" s="11"/>
      <c r="G25" s="11"/>
      <c r="H25" s="11"/>
      <c r="I25" s="11" t="s">
        <v>59</v>
      </c>
      <c r="J25" s="11"/>
      <c r="K25" s="11"/>
      <c r="L25" s="11"/>
      <c r="M25" s="11"/>
      <c r="N25" s="11"/>
    </row>
    <row r="26" spans="1:14" x14ac:dyDescent="0.25">
      <c r="A26" s="2" t="s">
        <v>23</v>
      </c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F27" s="11"/>
      <c r="G27" s="11"/>
      <c r="H27" s="11"/>
      <c r="I27" s="11"/>
      <c r="J27" s="11" t="s">
        <v>20</v>
      </c>
      <c r="K27" s="11" t="s">
        <v>21</v>
      </c>
      <c r="L27" s="11" t="s">
        <v>22</v>
      </c>
      <c r="M27" s="11"/>
      <c r="N27" s="11"/>
    </row>
    <row r="28" spans="1:14" x14ac:dyDescent="0.25">
      <c r="A28" s="2" t="s">
        <v>24</v>
      </c>
      <c r="F28" s="11"/>
      <c r="G28" s="11"/>
      <c r="H28" s="11"/>
      <c r="I28" s="12" t="s">
        <v>18</v>
      </c>
      <c r="J28" s="11">
        <f>(B22-J22)^2/J22</f>
        <v>3.1446189801015074E-3</v>
      </c>
      <c r="K28" s="11">
        <f t="shared" ref="K28:L28" si="11">(C22-K22)^2/K22</f>
        <v>2.6363219438383233E-2</v>
      </c>
      <c r="L28" s="11">
        <f t="shared" si="11"/>
        <v>1.9318421926408962E-2</v>
      </c>
      <c r="M28" s="11"/>
      <c r="N28" s="11"/>
    </row>
    <row r="29" spans="1:14" x14ac:dyDescent="0.25">
      <c r="A29" s="2" t="s">
        <v>25</v>
      </c>
      <c r="F29" s="11"/>
      <c r="G29" s="11"/>
      <c r="H29" s="11"/>
      <c r="I29" s="12" t="s">
        <v>19</v>
      </c>
      <c r="J29" s="11">
        <f>(B23-J23)^2/J23</f>
        <v>3.8453221224067353E-3</v>
      </c>
      <c r="K29" s="11">
        <f t="shared" ref="K29" si="12">(C23-K23)^2/K23</f>
        <v>3.2237632465414286E-2</v>
      </c>
      <c r="L29" s="11">
        <f t="shared" ref="L29" si="13">(D23-L23)^2/L23</f>
        <v>2.362307029044574E-2</v>
      </c>
      <c r="M29" s="11"/>
      <c r="N29" s="11"/>
    </row>
    <row r="30" spans="1:14" x14ac:dyDescent="0.25">
      <c r="A30" s="2" t="s">
        <v>26</v>
      </c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2" t="s">
        <v>27</v>
      </c>
      <c r="F31" s="11"/>
      <c r="G31" s="11"/>
      <c r="H31" s="11" t="s">
        <v>52</v>
      </c>
      <c r="I31" s="11"/>
      <c r="J31" s="11" t="s">
        <v>60</v>
      </c>
      <c r="K31" s="11" t="s">
        <v>53</v>
      </c>
      <c r="L31" s="11"/>
      <c r="M31" s="11"/>
      <c r="N31" s="11"/>
    </row>
    <row r="32" spans="1:14" x14ac:dyDescent="0.25">
      <c r="B32" t="s">
        <v>31</v>
      </c>
      <c r="C32" t="s">
        <v>32</v>
      </c>
      <c r="D32" t="s">
        <v>47</v>
      </c>
      <c r="F32" s="11"/>
      <c r="G32" s="11"/>
      <c r="H32" s="11">
        <f>SUM(J28:L29)</f>
        <v>0.10853228522316047</v>
      </c>
      <c r="I32" s="11"/>
      <c r="J32" s="11">
        <f>(3-1)*(2-1)</f>
        <v>2</v>
      </c>
      <c r="K32" s="11">
        <f>_xlfn.CHISQ.DIST.RT(H32,J32)</f>
        <v>0.94717998799790559</v>
      </c>
      <c r="L32" s="11" t="str">
        <f ca="1">_xlfn.FORMULATEXT(K32)</f>
        <v>=CHISQ.DIST.RT(H32,J32)</v>
      </c>
      <c r="M32" s="11"/>
      <c r="N32" s="11"/>
    </row>
    <row r="33" spans="1:14" x14ac:dyDescent="0.25">
      <c r="A33" s="2" t="s">
        <v>28</v>
      </c>
      <c r="B33">
        <v>180</v>
      </c>
      <c r="C33">
        <v>10</v>
      </c>
      <c r="D33">
        <f t="shared" ref="D33:D35" si="14">SUM(B33:C33)</f>
        <v>190</v>
      </c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2" t="s">
        <v>29</v>
      </c>
      <c r="B34">
        <v>100</v>
      </c>
      <c r="C34">
        <v>5</v>
      </c>
      <c r="D34">
        <f t="shared" si="14"/>
        <v>105</v>
      </c>
      <c r="F34" s="11"/>
      <c r="G34" s="11"/>
      <c r="H34" s="11" t="s">
        <v>61</v>
      </c>
      <c r="I34" s="11"/>
      <c r="J34" s="11"/>
      <c r="K34" s="11"/>
      <c r="L34" s="11"/>
      <c r="M34" s="11"/>
      <c r="N34" s="11"/>
    </row>
    <row r="35" spans="1:14" x14ac:dyDescent="0.25">
      <c r="A35" s="2" t="s">
        <v>30</v>
      </c>
      <c r="B35">
        <v>95</v>
      </c>
      <c r="C35">
        <v>10</v>
      </c>
      <c r="D35">
        <f t="shared" si="14"/>
        <v>105</v>
      </c>
      <c r="F35" s="11"/>
      <c r="G35" s="11"/>
      <c r="H35" s="11" t="s">
        <v>62</v>
      </c>
      <c r="I35" s="11"/>
      <c r="J35" s="11"/>
      <c r="K35" s="11"/>
      <c r="L35" s="11"/>
      <c r="M35" s="11"/>
      <c r="N35" s="11"/>
    </row>
    <row r="36" spans="1:14" x14ac:dyDescent="0.25">
      <c r="A36" s="2" t="s">
        <v>48</v>
      </c>
      <c r="B36">
        <f t="shared" ref="B36:C36" si="15">SUM(B33:B35)</f>
        <v>375</v>
      </c>
      <c r="C36">
        <f t="shared" si="15"/>
        <v>25</v>
      </c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2" t="s">
        <v>33</v>
      </c>
    </row>
    <row r="38" spans="1:14" x14ac:dyDescent="0.25">
      <c r="A38" s="2" t="s">
        <v>34</v>
      </c>
      <c r="F38" s="14"/>
      <c r="G38" s="14" t="s">
        <v>63</v>
      </c>
      <c r="H38" s="14"/>
      <c r="I38" s="15" t="s">
        <v>46</v>
      </c>
      <c r="J38" s="14"/>
    </row>
    <row r="39" spans="1:14" x14ac:dyDescent="0.25">
      <c r="A39" s="2" t="s">
        <v>35</v>
      </c>
      <c r="F39" s="14"/>
      <c r="G39" s="14"/>
      <c r="H39" s="14"/>
      <c r="I39" s="14" t="s">
        <v>31</v>
      </c>
      <c r="J39" s="14" t="s">
        <v>32</v>
      </c>
    </row>
    <row r="40" spans="1:14" x14ac:dyDescent="0.25">
      <c r="F40" s="14" t="s">
        <v>49</v>
      </c>
      <c r="G40" s="14"/>
      <c r="H40" s="16" t="s">
        <v>28</v>
      </c>
      <c r="I40" s="14">
        <f>($D33*B$36)/$F$41</f>
        <v>178.125</v>
      </c>
      <c r="J40" s="14">
        <f>($D33*C$36)/$F$41</f>
        <v>11.875</v>
      </c>
    </row>
    <row r="41" spans="1:14" x14ac:dyDescent="0.25">
      <c r="A41" s="2" t="s">
        <v>36</v>
      </c>
      <c r="F41" s="14">
        <f>SUM(B36:C36)</f>
        <v>400</v>
      </c>
      <c r="G41" s="14"/>
      <c r="H41" s="16" t="s">
        <v>29</v>
      </c>
      <c r="I41" s="14">
        <f t="shared" ref="I41:J41" si="16">($D34*B$36)/$F$41</f>
        <v>98.4375</v>
      </c>
      <c r="J41" s="14">
        <f t="shared" si="16"/>
        <v>6.5625</v>
      </c>
    </row>
    <row r="42" spans="1:14" x14ac:dyDescent="0.25">
      <c r="A42" s="2" t="s">
        <v>45</v>
      </c>
      <c r="F42" s="14"/>
      <c r="G42" s="14"/>
      <c r="H42" s="16" t="s">
        <v>30</v>
      </c>
      <c r="I42" s="14">
        <f t="shared" ref="I42:J42" si="17">($D35*B$36)/$F$41</f>
        <v>98.4375</v>
      </c>
      <c r="J42" s="14">
        <f t="shared" si="17"/>
        <v>6.5625</v>
      </c>
    </row>
    <row r="43" spans="1:14" ht="75" x14ac:dyDescent="0.25">
      <c r="B43" s="4" t="s">
        <v>39</v>
      </c>
      <c r="C43" s="4" t="s">
        <v>40</v>
      </c>
      <c r="F43" s="14"/>
      <c r="G43" s="14"/>
      <c r="H43" s="14"/>
      <c r="I43" s="14"/>
      <c r="J43" s="14"/>
    </row>
    <row r="44" spans="1:14" x14ac:dyDescent="0.25">
      <c r="A44" s="2" t="s">
        <v>37</v>
      </c>
      <c r="B44">
        <v>14</v>
      </c>
      <c r="C44">
        <v>7</v>
      </c>
      <c r="D44">
        <f t="shared" ref="D44:D45" si="18">SUM(B44:C44)</f>
        <v>21</v>
      </c>
      <c r="F44" s="14"/>
      <c r="G44" s="14" t="s">
        <v>59</v>
      </c>
      <c r="H44" s="14"/>
      <c r="I44" s="14"/>
      <c r="J44" s="14"/>
    </row>
    <row r="45" spans="1:14" x14ac:dyDescent="0.25">
      <c r="A45" s="2" t="s">
        <v>38</v>
      </c>
      <c r="B45">
        <v>38</v>
      </c>
      <c r="C45">
        <v>4</v>
      </c>
      <c r="D45">
        <f t="shared" si="18"/>
        <v>42</v>
      </c>
      <c r="F45" s="14"/>
      <c r="G45" s="14"/>
      <c r="H45" s="14"/>
      <c r="I45" s="14" t="s">
        <v>31</v>
      </c>
      <c r="J45" s="14" t="s">
        <v>32</v>
      </c>
    </row>
    <row r="46" spans="1:14" x14ac:dyDescent="0.25">
      <c r="B46">
        <f t="shared" ref="B46:C46" si="19">SUM(B44:B45)</f>
        <v>52</v>
      </c>
      <c r="C46">
        <f t="shared" si="19"/>
        <v>11</v>
      </c>
      <c r="F46" s="14"/>
      <c r="G46" s="14"/>
      <c r="H46" s="16" t="s">
        <v>28</v>
      </c>
      <c r="I46" s="14">
        <f>(B33-I40)^2/I40</f>
        <v>1.9736842105263157E-2</v>
      </c>
      <c r="J46" s="14">
        <f>(C33-J40)^2/J40</f>
        <v>0.29605263157894735</v>
      </c>
    </row>
    <row r="47" spans="1:14" x14ac:dyDescent="0.25">
      <c r="F47" s="14"/>
      <c r="G47" s="14"/>
      <c r="H47" s="16" t="s">
        <v>29</v>
      </c>
      <c r="I47" s="14">
        <f t="shared" ref="I47:J47" si="20">(B34-I41)^2/I41</f>
        <v>2.48015873015873E-2</v>
      </c>
      <c r="J47" s="14">
        <f t="shared" si="20"/>
        <v>0.37202380952380953</v>
      </c>
    </row>
    <row r="48" spans="1:14" x14ac:dyDescent="0.25">
      <c r="F48" s="14"/>
      <c r="G48" s="14"/>
      <c r="H48" s="16" t="s">
        <v>30</v>
      </c>
      <c r="I48" s="14">
        <f t="shared" ref="I48:J48" si="21">(B35-I42)^2/I42</f>
        <v>0.12003968253968254</v>
      </c>
      <c r="J48" s="14">
        <f t="shared" si="21"/>
        <v>1.8005952380952381</v>
      </c>
    </row>
    <row r="49" spans="1:10" x14ac:dyDescent="0.25">
      <c r="A49" s="2" t="s">
        <v>41</v>
      </c>
      <c r="F49" s="14"/>
      <c r="G49" s="14"/>
      <c r="H49" s="14"/>
      <c r="I49" s="14"/>
      <c r="J49" s="14"/>
    </row>
    <row r="50" spans="1:10" x14ac:dyDescent="0.25">
      <c r="A50" s="2" t="s">
        <v>42</v>
      </c>
      <c r="F50" s="14"/>
      <c r="G50" s="14" t="s">
        <v>64</v>
      </c>
      <c r="H50" s="16" t="s">
        <v>60</v>
      </c>
      <c r="I50" s="14" t="s">
        <v>65</v>
      </c>
      <c r="J50" s="14"/>
    </row>
    <row r="51" spans="1:10" x14ac:dyDescent="0.25">
      <c r="F51" s="14"/>
      <c r="G51" s="14">
        <f>SUM(I46:J48)</f>
        <v>2.6332497911445278</v>
      </c>
      <c r="H51" s="14">
        <f>(3-1)*(2-1)</f>
        <v>2</v>
      </c>
      <c r="I51" s="14">
        <f>_xlfn.CHISQ.DIST.RT(G51,H51)</f>
        <v>0.26803843473269656</v>
      </c>
      <c r="J51" s="14" t="str">
        <f ca="1">_xlfn.FORMULATEXT(I51)</f>
        <v>=CHISQ.DIST.RT(G51,H51)</v>
      </c>
    </row>
    <row r="52" spans="1:10" x14ac:dyDescent="0.25">
      <c r="F52" s="14"/>
      <c r="G52" s="14" t="s">
        <v>66</v>
      </c>
      <c r="H52" s="14"/>
      <c r="I52" s="14"/>
      <c r="J52" s="14"/>
    </row>
    <row r="53" spans="1:10" x14ac:dyDescent="0.25">
      <c r="G53" s="14" t="s">
        <v>67</v>
      </c>
      <c r="H53" s="14"/>
      <c r="I53" s="14"/>
      <c r="J53" s="14"/>
    </row>
    <row r="55" spans="1:10" x14ac:dyDescent="0.25">
      <c r="E55" s="17"/>
      <c r="F55" s="17" t="s">
        <v>68</v>
      </c>
      <c r="G55" s="17"/>
      <c r="H55" s="17"/>
      <c r="I55" s="17"/>
      <c r="J55" s="17"/>
    </row>
    <row r="56" spans="1:10" x14ac:dyDescent="0.25">
      <c r="E56" s="17"/>
      <c r="F56" s="17"/>
      <c r="G56" s="18" t="s">
        <v>46</v>
      </c>
      <c r="H56" s="17"/>
      <c r="I56" s="17"/>
      <c r="J56" s="17"/>
    </row>
    <row r="57" spans="1:10" ht="30" x14ac:dyDescent="0.25">
      <c r="E57" s="17"/>
      <c r="F57" s="17"/>
      <c r="G57" s="17"/>
      <c r="H57" s="19" t="s">
        <v>39</v>
      </c>
      <c r="I57" s="19" t="s">
        <v>40</v>
      </c>
      <c r="J57" s="17"/>
    </row>
    <row r="58" spans="1:10" x14ac:dyDescent="0.25">
      <c r="E58" s="17"/>
      <c r="F58" s="17"/>
      <c r="G58" s="20" t="s">
        <v>37</v>
      </c>
      <c r="H58" s="17">
        <f>(B$46*$D44)/$E$62</f>
        <v>17.333333333333332</v>
      </c>
      <c r="I58" s="17">
        <f>(C$46*$D44)/$E$62</f>
        <v>3.6666666666666665</v>
      </c>
      <c r="J58" s="17"/>
    </row>
    <row r="59" spans="1:10" x14ac:dyDescent="0.25">
      <c r="E59" s="17"/>
      <c r="F59" s="17"/>
      <c r="G59" s="20" t="s">
        <v>38</v>
      </c>
      <c r="H59" s="17">
        <f>(B$46*$D45)/$E$62</f>
        <v>34.666666666666664</v>
      </c>
      <c r="I59" s="17">
        <f>(C$46*$D45)/$E$62</f>
        <v>7.333333333333333</v>
      </c>
      <c r="J59" s="17"/>
    </row>
    <row r="60" spans="1:10" x14ac:dyDescent="0.25">
      <c r="E60" s="17"/>
      <c r="F60" s="17"/>
      <c r="G60" s="17"/>
      <c r="H60" s="17"/>
      <c r="I60" s="17"/>
      <c r="J60" s="17"/>
    </row>
    <row r="61" spans="1:10" x14ac:dyDescent="0.25">
      <c r="E61" s="17" t="s">
        <v>69</v>
      </c>
      <c r="F61" s="17" t="s">
        <v>70</v>
      </c>
      <c r="G61" s="17" t="s">
        <v>60</v>
      </c>
      <c r="H61" s="17" t="s">
        <v>53</v>
      </c>
      <c r="I61" s="17"/>
      <c r="J61" s="17"/>
    </row>
    <row r="62" spans="1:10" x14ac:dyDescent="0.25">
      <c r="E62" s="17">
        <f>SUM(B46:C46)</f>
        <v>63</v>
      </c>
      <c r="F62" s="17">
        <f>SUM(H67:I68)</f>
        <v>5.5069930069930075</v>
      </c>
      <c r="G62" s="17">
        <f>(2-1)*(2-1)</f>
        <v>1</v>
      </c>
      <c r="H62" s="17">
        <f>_xlfn.CHISQ.DIST.RT(F62,G62)</f>
        <v>1.894058343285002E-2</v>
      </c>
      <c r="I62" s="17"/>
      <c r="J62" s="17"/>
    </row>
    <row r="63" spans="1:10" x14ac:dyDescent="0.25">
      <c r="E63" s="17"/>
      <c r="F63" s="17"/>
      <c r="G63" s="17"/>
      <c r="H63" s="17"/>
      <c r="I63" s="17"/>
      <c r="J63" s="17"/>
    </row>
    <row r="64" spans="1:10" x14ac:dyDescent="0.25">
      <c r="E64" s="17"/>
      <c r="F64" s="17"/>
      <c r="G64" s="17" t="s">
        <v>59</v>
      </c>
      <c r="H64" s="17"/>
      <c r="I64" s="17"/>
      <c r="J64" s="17"/>
    </row>
    <row r="65" spans="5:10" x14ac:dyDescent="0.25">
      <c r="E65" s="17"/>
      <c r="F65" s="17"/>
      <c r="G65" s="17"/>
      <c r="H65" s="17"/>
      <c r="I65" s="17"/>
      <c r="J65" s="17"/>
    </row>
    <row r="66" spans="5:10" ht="30" x14ac:dyDescent="0.25">
      <c r="G66" s="17"/>
      <c r="H66" s="19" t="s">
        <v>39</v>
      </c>
      <c r="I66" s="19" t="s">
        <v>40</v>
      </c>
    </row>
    <row r="67" spans="5:10" x14ac:dyDescent="0.25">
      <c r="G67" s="20" t="s">
        <v>37</v>
      </c>
      <c r="H67" s="17">
        <f>(B44-H58)^2/H58</f>
        <v>0.64102564102564064</v>
      </c>
      <c r="I67" s="17">
        <f>(C44-I58)^2/I58</f>
        <v>3.0303030303030307</v>
      </c>
    </row>
    <row r="68" spans="5:10" x14ac:dyDescent="0.25">
      <c r="G68" s="20" t="s">
        <v>38</v>
      </c>
      <c r="H68" s="17">
        <f>(B45-H59)^2/H59</f>
        <v>0.32051282051282098</v>
      </c>
      <c r="I68" s="17">
        <f>(C45-I59)^2/I59</f>
        <v>1.5151515151515149</v>
      </c>
    </row>
    <row r="69" spans="5:10" x14ac:dyDescent="0.25">
      <c r="F69" s="17" t="s">
        <v>71</v>
      </c>
      <c r="G69" s="17"/>
      <c r="H69" s="17"/>
      <c r="I69" s="17"/>
      <c r="J69" s="17"/>
    </row>
    <row r="70" spans="5:10" x14ac:dyDescent="0.25">
      <c r="F70" s="17" t="s">
        <v>72</v>
      </c>
      <c r="G70" s="17"/>
      <c r="H70" s="17"/>
      <c r="I70" s="17"/>
      <c r="J70" s="17"/>
    </row>
    <row r="71" spans="5:10" x14ac:dyDescent="0.25">
      <c r="F71" s="17" t="s">
        <v>73</v>
      </c>
      <c r="G71" s="17"/>
      <c r="H71" s="17"/>
      <c r="I71" s="17"/>
      <c r="J71" s="17"/>
    </row>
    <row r="72" spans="5:10" x14ac:dyDescent="0.25">
      <c r="F72" s="17" t="s">
        <v>74</v>
      </c>
      <c r="G72" s="17"/>
      <c r="H72" s="17"/>
      <c r="I72" s="17"/>
      <c r="J7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2017-01-12T21:35:12Z</dcterms:created>
  <dcterms:modified xsi:type="dcterms:W3CDTF">2017-01-15T19:21:02Z</dcterms:modified>
</cp:coreProperties>
</file>