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6000" windowHeight="5400"/>
  </bookViews>
  <sheets>
    <sheet name="Sheet1" sheetId="1" r:id="rId1"/>
    <sheet name="Sheet2" sheetId="2" r:id="rId2"/>
    <sheet name="Sheet3" sheetId="3" r:id="rId3"/>
  </sheets>
  <definedNames>
    <definedName name="alpha">Sheet1!$E$2</definedName>
    <definedName name="beta">Sheet1!$E$3</definedName>
    <definedName name="solver_adj" localSheetId="0" hidden="1">Sheet1!$E$2:$E$3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Sheet1!$E$2:$E$3</definedName>
    <definedName name="solver_lhs2" localSheetId="0" hidden="1">Sheet1!$E$2:$E$3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Sheet1!$G$13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0.001</definedName>
    <definedName name="solver_rhs2" localSheetId="0" hidden="1">0.001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D17" i="1"/>
  <c r="D16"/>
  <c r="D15"/>
  <c r="K3"/>
  <c r="K2"/>
  <c r="E6"/>
  <c r="H6" s="1"/>
  <c r="G13" s="1"/>
  <c r="E7"/>
  <c r="E10" s="1"/>
  <c r="E11" s="1"/>
  <c r="H11" s="1"/>
  <c r="E8"/>
  <c r="E9"/>
</calcChain>
</file>

<file path=xl/sharedStrings.xml><?xml version="1.0" encoding="utf-8"?>
<sst xmlns="http://schemas.openxmlformats.org/spreadsheetml/2006/main" count="19" uniqueCount="16">
  <si>
    <t>alpha</t>
  </si>
  <si>
    <t>beta</t>
  </si>
  <si>
    <t>mean</t>
  </si>
  <si>
    <t>sigma</t>
  </si>
  <si>
    <t>variance</t>
  </si>
  <si>
    <t>variance parts</t>
  </si>
  <si>
    <t>=</t>
  </si>
  <si>
    <t>assumed</t>
  </si>
  <si>
    <t>Sq Err</t>
  </si>
  <si>
    <t>SSE</t>
  </si>
  <si>
    <t>Part a</t>
  </si>
  <si>
    <t>Prob&gt;10 hrs.</t>
  </si>
  <si>
    <t>Part b</t>
  </si>
  <si>
    <t>Between 1 and 5 hrs.</t>
  </si>
  <si>
    <t>Part c</t>
  </si>
  <si>
    <t>Prob &lt;6 hours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</si>
</sst>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17"/>
  <sheetViews>
    <sheetView tabSelected="1" workbookViewId="0">
      <selection activeCell="C6" sqref="C6"/>
    </sheetView>
  </sheetViews>
  <sheetFormatPr defaultRowHeight="12.75"/>
  <cols>
    <col min="3" max="3" width="23.7109375" customWidth="1"/>
    <col min="4" max="4" width="12.28515625" customWidth="1"/>
    <col min="6" max="6" width="27.5703125" customWidth="1"/>
  </cols>
  <sheetData>
    <row r="2" spans="2:11">
      <c r="D2" t="s">
        <v>0</v>
      </c>
      <c r="E2">
        <v>0.82442185088567166</v>
      </c>
      <c r="J2" t="s">
        <v>2</v>
      </c>
      <c r="K2">
        <f>AVERAGE(J5:J16)</f>
        <v>3.1318319854430055</v>
      </c>
    </row>
    <row r="3" spans="2:11">
      <c r="D3" t="s">
        <v>1</v>
      </c>
      <c r="E3">
        <v>2.8206763793492886</v>
      </c>
      <c r="J3" t="s">
        <v>3</v>
      </c>
      <c r="K3">
        <f>STDEV(J5:J16)</f>
        <v>3.8223080271732233</v>
      </c>
    </row>
    <row r="5" spans="2:11">
      <c r="G5" t="s">
        <v>7</v>
      </c>
      <c r="H5" t="s">
        <v>8</v>
      </c>
      <c r="J5">
        <v>0.19626834817608219</v>
      </c>
    </row>
    <row r="6" spans="2:11">
      <c r="D6" t="s">
        <v>2</v>
      </c>
      <c r="E6">
        <f>beta*EXP(GAMMALN(1+(1/alpha)))</f>
        <v>3.1299981724326846</v>
      </c>
      <c r="F6" s="1" t="s">
        <v>6</v>
      </c>
      <c r="G6" s="2">
        <v>3.13</v>
      </c>
      <c r="H6">
        <f>(G6-E6)^2</f>
        <v>3.3400022918071036E-12</v>
      </c>
      <c r="J6">
        <v>7.4803630282471945</v>
      </c>
    </row>
    <row r="7" spans="2:11">
      <c r="D7" t="s">
        <v>5</v>
      </c>
      <c r="E7">
        <f>beta^2</f>
        <v>7.9562152370190118</v>
      </c>
      <c r="J7">
        <v>0.96200439578487029</v>
      </c>
    </row>
    <row r="8" spans="2:11">
      <c r="E8">
        <f>EXP(GAMMALN((1+(2/alpha))))</f>
        <v>3.0654363095547077</v>
      </c>
      <c r="J8">
        <v>2.3421410569994801</v>
      </c>
    </row>
    <row r="9" spans="2:11">
      <c r="E9">
        <f>EXP(GAMMALN((1+(1/alpha))))</f>
        <v>1.1096622765192066</v>
      </c>
      <c r="J9">
        <v>1.174085073031812</v>
      </c>
    </row>
    <row r="10" spans="2:11">
      <c r="D10" t="s">
        <v>4</v>
      </c>
      <c r="E10">
        <f>E7*(E8-E9^2)</f>
        <v>14.592382514758548</v>
      </c>
      <c r="J10">
        <v>12.780694769349854</v>
      </c>
    </row>
    <row r="11" spans="2:11">
      <c r="D11" t="s">
        <v>3</v>
      </c>
      <c r="E11">
        <f>SQRT(E10)</f>
        <v>3.8199977113551453</v>
      </c>
      <c r="F11" s="1" t="s">
        <v>6</v>
      </c>
      <c r="G11" s="2">
        <v>3.82</v>
      </c>
      <c r="H11">
        <f>(G11-E11)^2</f>
        <v>5.2378952701212025E-12</v>
      </c>
      <c r="J11">
        <v>5.3882914081459159</v>
      </c>
    </row>
    <row r="12" spans="2:11">
      <c r="J12">
        <v>0.18735712883244965</v>
      </c>
    </row>
    <row r="13" spans="2:11">
      <c r="F13" t="s">
        <v>9</v>
      </c>
      <c r="G13">
        <f>SUM(H6,H11)</f>
        <v>8.577897561928307E-12</v>
      </c>
      <c r="J13">
        <v>1.3586776099817455</v>
      </c>
    </row>
    <row r="14" spans="2:11">
      <c r="J14">
        <v>1.2707404478969224</v>
      </c>
    </row>
    <row r="15" spans="2:11">
      <c r="B15" t="s">
        <v>10</v>
      </c>
      <c r="C15" t="s">
        <v>11</v>
      </c>
      <c r="D15">
        <f>1-WEIBULL(10,alpha,beta,TRUE)</f>
        <v>5.8493530532985893E-2</v>
      </c>
      <c r="J15">
        <v>0.11255252545059906</v>
      </c>
    </row>
    <row r="16" spans="2:11">
      <c r="B16" t="s">
        <v>12</v>
      </c>
      <c r="C16" t="s">
        <v>13</v>
      </c>
      <c r="D16">
        <f>WEIBULL(5,alpha,beta,TRUE)-WEIBULL(1,alpha,beta,TRUE)</f>
        <v>0.45229031833233801</v>
      </c>
      <c r="J16">
        <v>4.3288080334191434</v>
      </c>
    </row>
    <row r="17" spans="2:4">
      <c r="B17" t="s">
        <v>14</v>
      </c>
      <c r="C17" t="s">
        <v>15</v>
      </c>
      <c r="D17">
        <f>WEIBULL(6,alpha,beta,TRUE)</f>
        <v>0.84481430636446819</v>
      </c>
    </row>
  </sheetData>
  <phoneticPr fontId="1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752131C-9A91-46B6-A8F6-3C4DF6B34ABF}"/>
</file>

<file path=customXml/itemProps2.xml><?xml version="1.0" encoding="utf-8"?>
<ds:datastoreItem xmlns:ds="http://schemas.openxmlformats.org/officeDocument/2006/customXml" ds:itemID="{252DB23D-E0B9-4C01-BF10-C9A0F4A13039}"/>
</file>

<file path=customXml/itemProps3.xml><?xml version="1.0" encoding="utf-8"?>
<ds:datastoreItem xmlns:ds="http://schemas.openxmlformats.org/officeDocument/2006/customXml" ds:itemID="{95B9610F-71BD-41DD-9E73-5254262AE8E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alpha</vt:lpstr>
      <vt:lpstr>beta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2007-04-07T01:45:13Z</dcterms:created>
  <dcterms:modified xsi:type="dcterms:W3CDTF">2007-04-07T01:45:13Z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